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hidePivotFieldList="1" defaultThemeVersion="166925"/>
  <mc:AlternateContent xmlns:mc="http://schemas.openxmlformats.org/markup-compatibility/2006">
    <mc:Choice Requires="x15">
      <x15ac:absPath xmlns:x15ac="http://schemas.microsoft.com/office/spreadsheetml/2010/11/ac" url="/Users/Milciades/Desktop/"/>
    </mc:Choice>
  </mc:AlternateContent>
  <xr:revisionPtr revIDLastSave="0" documentId="13_ncr:1_{C45AB978-FCBF-0347-9377-B07451D4D0FD}" xr6:coauthVersionLast="36" xr6:coauthVersionMax="36" xr10:uidLastSave="{00000000-0000-0000-0000-000000000000}"/>
  <bookViews>
    <workbookView xWindow="0" yWindow="460" windowWidth="25020" windowHeight="9920" xr2:uid="{00000000-000D-0000-FFFF-FFFF00000000}"/>
  </bookViews>
  <sheets>
    <sheet name="Presentacion " sheetId="10" r:id="rId1"/>
    <sheet name="Análisis de Contexto " sheetId="25" r:id="rId2"/>
    <sheet name="Estrategias " sheetId="26" r:id="rId3"/>
    <sheet name="Instructivo" sheetId="20" r:id="rId4"/>
    <sheet name="Mapa Final" sheetId="1" r:id="rId5"/>
    <sheet name="Clasificación Riesgo" sheetId="4" r:id="rId6"/>
    <sheet name="Tabla probabilidad" sheetId="5" r:id="rId7"/>
    <sheet name="Tabla Impacto " sheetId="21" r:id="rId8"/>
    <sheet name="Hoja1" sheetId="13" state="hidden" r:id="rId9"/>
    <sheet name="LISTA" sheetId="2" state="hidden" r:id="rId10"/>
    <sheet name="Tabla Valoración de Controles" sheetId="7" r:id="rId11"/>
    <sheet name="Matriz de Calor" sheetId="15" r:id="rId12"/>
    <sheet name="Seguimiento 1 Trimestre" sheetId="16" r:id="rId13"/>
    <sheet name="Seguimiento 2 Trimestre" sheetId="22" r:id="rId14"/>
    <sheet name="Seguimiento 3 Trimestre" sheetId="23" r:id="rId15"/>
    <sheet name="Seguimiento 4 Trimestre" sheetId="24"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81029"/>
  <pivotCaches>
    <pivotCache cacheId="8"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 i="1" l="1"/>
  <c r="Q14" i="1"/>
  <c r="Q15" i="1"/>
  <c r="Q16" i="1"/>
  <c r="Q17" i="1"/>
  <c r="Q18" i="1"/>
  <c r="Q19" i="1"/>
  <c r="Q20" i="1"/>
  <c r="Q21" i="1"/>
  <c r="Q22" i="1"/>
  <c r="Q23" i="1"/>
  <c r="Q24" i="1"/>
  <c r="Q25" i="1"/>
  <c r="Q26" i="1"/>
  <c r="Q12" i="1"/>
  <c r="Q11" i="1"/>
  <c r="N31" i="24"/>
  <c r="G31" i="24"/>
  <c r="F31" i="24"/>
  <c r="E31" i="24"/>
  <c r="D31" i="24"/>
  <c r="C31" i="24"/>
  <c r="B31" i="24"/>
  <c r="A31" i="24"/>
  <c r="N26" i="24"/>
  <c r="G26" i="24"/>
  <c r="F26" i="24"/>
  <c r="E26" i="24"/>
  <c r="D26" i="24"/>
  <c r="C26" i="24"/>
  <c r="B26" i="24"/>
  <c r="A26" i="24"/>
  <c r="N21" i="24"/>
  <c r="G21" i="24"/>
  <c r="F21" i="24"/>
  <c r="E21" i="24"/>
  <c r="D21" i="24"/>
  <c r="C21" i="24"/>
  <c r="B21" i="24"/>
  <c r="A21" i="24"/>
  <c r="N16" i="24"/>
  <c r="G16" i="24"/>
  <c r="F16" i="24"/>
  <c r="E16" i="24"/>
  <c r="D16" i="24"/>
  <c r="C16" i="24"/>
  <c r="B16" i="24"/>
  <c r="A16" i="24"/>
  <c r="N11" i="24"/>
  <c r="G11" i="24"/>
  <c r="F11" i="24"/>
  <c r="E11" i="24"/>
  <c r="D11" i="24"/>
  <c r="C11" i="24"/>
  <c r="B11" i="24"/>
  <c r="A11" i="24"/>
  <c r="D7" i="24"/>
  <c r="D6" i="24"/>
  <c r="D5" i="24"/>
  <c r="N31" i="23"/>
  <c r="G31" i="23"/>
  <c r="F31" i="23"/>
  <c r="E31" i="23"/>
  <c r="D31" i="23"/>
  <c r="C31" i="23"/>
  <c r="B31" i="23"/>
  <c r="A31" i="23"/>
  <c r="N26" i="23"/>
  <c r="G26" i="23"/>
  <c r="F26" i="23"/>
  <c r="E26" i="23"/>
  <c r="D26" i="23"/>
  <c r="C26" i="23"/>
  <c r="B26" i="23"/>
  <c r="A26" i="23"/>
  <c r="N21" i="23"/>
  <c r="G21" i="23"/>
  <c r="F21" i="23"/>
  <c r="E21" i="23"/>
  <c r="D21" i="23"/>
  <c r="C21" i="23"/>
  <c r="B21" i="23"/>
  <c r="A21" i="23"/>
  <c r="N16" i="23"/>
  <c r="G16" i="23"/>
  <c r="F16" i="23"/>
  <c r="E16" i="23"/>
  <c r="D16" i="23"/>
  <c r="C16" i="23"/>
  <c r="B16" i="23"/>
  <c r="A16" i="23"/>
  <c r="N11" i="23"/>
  <c r="G11" i="23"/>
  <c r="F11" i="23"/>
  <c r="E11" i="23"/>
  <c r="D11" i="23"/>
  <c r="C11" i="23"/>
  <c r="B11" i="23"/>
  <c r="A11" i="23"/>
  <c r="D7" i="23"/>
  <c r="D6" i="23"/>
  <c r="D5" i="23"/>
  <c r="N31" i="22"/>
  <c r="G31" i="22"/>
  <c r="F31" i="22"/>
  <c r="E31" i="22"/>
  <c r="D31" i="22"/>
  <c r="C31" i="22"/>
  <c r="B31" i="22"/>
  <c r="A31" i="22"/>
  <c r="N26" i="22"/>
  <c r="G26" i="22"/>
  <c r="F26" i="22"/>
  <c r="E26" i="22"/>
  <c r="D26" i="22"/>
  <c r="C26" i="22"/>
  <c r="B26" i="22"/>
  <c r="A26" i="22"/>
  <c r="N21" i="22"/>
  <c r="G21" i="22"/>
  <c r="F21" i="22"/>
  <c r="E21" i="22"/>
  <c r="D21" i="22"/>
  <c r="C21" i="22"/>
  <c r="B21" i="22"/>
  <c r="A21" i="22"/>
  <c r="N16" i="22"/>
  <c r="G16" i="22"/>
  <c r="F16" i="22"/>
  <c r="E16" i="22"/>
  <c r="D16" i="22"/>
  <c r="C16" i="22"/>
  <c r="B16" i="22"/>
  <c r="A16" i="22"/>
  <c r="N11" i="22"/>
  <c r="G11" i="22"/>
  <c r="F11" i="22"/>
  <c r="E11" i="22"/>
  <c r="D11" i="22"/>
  <c r="C11" i="22"/>
  <c r="B11" i="22"/>
  <c r="A11" i="22"/>
  <c r="D7" i="22"/>
  <c r="D6" i="22"/>
  <c r="D5" i="22"/>
  <c r="B31" i="16"/>
  <c r="B26" i="16"/>
  <c r="B21" i="16"/>
  <c r="B16" i="16"/>
  <c r="B11" i="16"/>
  <c r="M24" i="1" l="1"/>
  <c r="L24" i="1"/>
  <c r="M20" i="1"/>
  <c r="L20" i="1"/>
  <c r="M17" i="1"/>
  <c r="L17" i="1"/>
  <c r="M14" i="1"/>
  <c r="L14" i="1"/>
  <c r="I31" i="24" l="1"/>
  <c r="I31" i="23"/>
  <c r="I31" i="22"/>
  <c r="I26" i="22"/>
  <c r="I26" i="23"/>
  <c r="I26" i="24"/>
  <c r="I21" i="24"/>
  <c r="I21" i="22"/>
  <c r="I21" i="23"/>
  <c r="I16" i="22"/>
  <c r="I16" i="23"/>
  <c r="I16" i="24"/>
  <c r="M11" i="1"/>
  <c r="L11" i="1"/>
  <c r="I11" i="24" l="1"/>
  <c r="I11" i="23"/>
  <c r="I11" i="22"/>
  <c r="N26" i="16"/>
  <c r="G26" i="16"/>
  <c r="F26" i="16"/>
  <c r="E26" i="16"/>
  <c r="D26" i="16"/>
  <c r="C26" i="16"/>
  <c r="A26" i="16"/>
  <c r="N31" i="16"/>
  <c r="G31" i="16"/>
  <c r="F31" i="16"/>
  <c r="E31" i="16"/>
  <c r="D31" i="16"/>
  <c r="C31" i="16"/>
  <c r="A31" i="16"/>
  <c r="N21" i="16"/>
  <c r="G21" i="16"/>
  <c r="F21" i="16"/>
  <c r="E21" i="16"/>
  <c r="D21" i="16"/>
  <c r="C21" i="16"/>
  <c r="A21" i="16"/>
  <c r="N16" i="16"/>
  <c r="G16" i="16"/>
  <c r="F16" i="16"/>
  <c r="E16" i="16"/>
  <c r="D16" i="16"/>
  <c r="C16" i="16"/>
  <c r="A16" i="16"/>
  <c r="D7" i="16"/>
  <c r="D6" i="16"/>
  <c r="D5" i="16"/>
  <c r="N11" i="16"/>
  <c r="G11" i="16"/>
  <c r="F11" i="16"/>
  <c r="E11" i="16"/>
  <c r="D11" i="16"/>
  <c r="C11" i="16"/>
  <c r="A11" i="16"/>
  <c r="T26" i="1"/>
  <c r="T25" i="1"/>
  <c r="T24" i="1"/>
  <c r="AD24" i="1"/>
  <c r="J24" i="1"/>
  <c r="I24" i="1"/>
  <c r="B250" i="21" a="1"/>
  <c r="Z25" i="1" l="1"/>
  <c r="H31" i="24"/>
  <c r="H31" i="22"/>
  <c r="H31" i="23"/>
  <c r="B250" i="21"/>
  <c r="AD25" i="1"/>
  <c r="AC25" i="1" s="1"/>
  <c r="X24" i="1"/>
  <c r="N24" i="1"/>
  <c r="AD26" i="1"/>
  <c r="AC26" i="1" s="1"/>
  <c r="H31" i="16"/>
  <c r="I31" i="16"/>
  <c r="Z26" i="1"/>
  <c r="Y26" i="1" s="1"/>
  <c r="X26" i="1"/>
  <c r="X25" i="1"/>
  <c r="Z24" i="1"/>
  <c r="Y24" i="1" s="1"/>
  <c r="Y25" i="1"/>
  <c r="AC24" i="1"/>
  <c r="G239" i="21"/>
  <c r="J31" i="22" l="1"/>
  <c r="J31" i="23"/>
  <c r="J31" i="24"/>
  <c r="J31" i="16"/>
  <c r="AB24" i="1"/>
  <c r="AA24" i="1" s="1"/>
  <c r="AF24" i="1"/>
  <c r="AE24" i="1" s="1"/>
  <c r="L31" i="22" l="1"/>
  <c r="L31" i="23"/>
  <c r="L31" i="24"/>
  <c r="K31" i="23"/>
  <c r="K31" i="24"/>
  <c r="K31" i="22"/>
  <c r="K31" i="16"/>
  <c r="AG24" i="1"/>
  <c r="L31" i="16"/>
  <c r="T20" i="1"/>
  <c r="T21" i="1"/>
  <c r="T22" i="1"/>
  <c r="T23" i="1"/>
  <c r="AD23" i="1"/>
  <c r="AC23" i="1" s="1"/>
  <c r="J20" i="1"/>
  <c r="I20" i="1"/>
  <c r="H26" i="22" l="1"/>
  <c r="H26" i="23"/>
  <c r="H26" i="24"/>
  <c r="M31" i="22"/>
  <c r="M31" i="23"/>
  <c r="M31" i="24"/>
  <c r="I16" i="16"/>
  <c r="I26" i="16"/>
  <c r="I21" i="16"/>
  <c r="AD22" i="1"/>
  <c r="AC22" i="1" s="1"/>
  <c r="AD21" i="1"/>
  <c r="AC21" i="1" s="1"/>
  <c r="I11" i="16"/>
  <c r="N20" i="1"/>
  <c r="H26" i="16"/>
  <c r="AD20" i="1"/>
  <c r="AC20" i="1" s="1"/>
  <c r="M31" i="16"/>
  <c r="Z20" i="1"/>
  <c r="Y20" i="1" s="1"/>
  <c r="X23" i="1"/>
  <c r="X22" i="1"/>
  <c r="X21" i="1"/>
  <c r="Z23" i="1"/>
  <c r="Y23" i="1" s="1"/>
  <c r="Z22" i="1"/>
  <c r="Y22" i="1" s="1"/>
  <c r="Z21" i="1"/>
  <c r="Y21" i="1" s="1"/>
  <c r="X20" i="1"/>
  <c r="J26" i="24" l="1"/>
  <c r="J26" i="22"/>
  <c r="J26" i="23"/>
  <c r="AF20" i="1"/>
  <c r="AE20" i="1" s="1"/>
  <c r="J26" i="16"/>
  <c r="AB20" i="1"/>
  <c r="AA20" i="1" s="1"/>
  <c r="L26" i="16" l="1"/>
  <c r="L26" i="23"/>
  <c r="L26" i="22"/>
  <c r="L26" i="24"/>
  <c r="K26" i="24"/>
  <c r="K26" i="22"/>
  <c r="K26" i="23"/>
  <c r="AG20" i="1"/>
  <c r="K26" i="16"/>
  <c r="M26" i="23" l="1"/>
  <c r="M26" i="24"/>
  <c r="M26" i="22"/>
  <c r="M26" i="16"/>
  <c r="T19" i="1" l="1"/>
  <c r="T18" i="1"/>
  <c r="T17" i="1"/>
  <c r="J17" i="1"/>
  <c r="I17" i="1"/>
  <c r="T16" i="1"/>
  <c r="T15" i="1"/>
  <c r="T14" i="1"/>
  <c r="J14" i="1"/>
  <c r="I14" i="1"/>
  <c r="H21" i="24" l="1"/>
  <c r="H21" i="23"/>
  <c r="H21" i="22"/>
  <c r="H16" i="23"/>
  <c r="H16" i="22"/>
  <c r="H16" i="24"/>
  <c r="H21" i="16"/>
  <c r="H16" i="16"/>
  <c r="Z14" i="1"/>
  <c r="Y14" i="1" s="1"/>
  <c r="Z16" i="1"/>
  <c r="Y16" i="1" s="1"/>
  <c r="Z15" i="1"/>
  <c r="Y15" i="1" s="1"/>
  <c r="Z18" i="1"/>
  <c r="Y18" i="1" s="1"/>
  <c r="Z19" i="1"/>
  <c r="Y19" i="1" s="1"/>
  <c r="Z17" i="1"/>
  <c r="Y17" i="1" s="1"/>
  <c r="X18" i="1"/>
  <c r="X14" i="1"/>
  <c r="X19" i="1"/>
  <c r="X15" i="1"/>
  <c r="X16" i="1"/>
  <c r="X17" i="1"/>
  <c r="N14" i="1"/>
  <c r="AD14" i="1"/>
  <c r="AD16" i="1"/>
  <c r="AD15" i="1"/>
  <c r="AD18" i="1"/>
  <c r="AD17" i="1"/>
  <c r="AD19" i="1"/>
  <c r="N17" i="1"/>
  <c r="J21" i="22" l="1"/>
  <c r="J21" i="23"/>
  <c r="J21" i="24"/>
  <c r="J16" i="23"/>
  <c r="J16" i="22"/>
  <c r="J16" i="24"/>
  <c r="J16" i="16"/>
  <c r="J21" i="16"/>
  <c r="AB17" i="1"/>
  <c r="AA17" i="1" s="1"/>
  <c r="AB14" i="1"/>
  <c r="AA14" i="1" s="1"/>
  <c r="K21" i="23" l="1"/>
  <c r="K21" i="24"/>
  <c r="K21" i="22"/>
  <c r="K16" i="22"/>
  <c r="K16" i="24"/>
  <c r="K16" i="23"/>
  <c r="K16" i="16"/>
  <c r="K21" i="16"/>
  <c r="T13" i="1"/>
  <c r="AC18" i="1" l="1"/>
  <c r="AC19" i="1"/>
  <c r="AC15" i="1"/>
  <c r="AC16" i="1"/>
  <c r="AD13" i="1"/>
  <c r="AC13" i="1" s="1"/>
  <c r="T12" i="1"/>
  <c r="T11" i="1"/>
  <c r="AF17" i="1" l="1"/>
  <c r="AE17" i="1" s="1"/>
  <c r="AC17" i="1"/>
  <c r="AF14" i="1"/>
  <c r="AE14" i="1" s="1"/>
  <c r="AC14" i="1"/>
  <c r="AD12" i="1"/>
  <c r="AD11" i="1"/>
  <c r="J11" i="1"/>
  <c r="L21" i="24" l="1"/>
  <c r="L21" i="22"/>
  <c r="L21" i="23"/>
  <c r="L16" i="22"/>
  <c r="L16" i="24"/>
  <c r="L16" i="23"/>
  <c r="AG14" i="1"/>
  <c r="L16" i="16"/>
  <c r="AG17" i="1"/>
  <c r="L21" i="16"/>
  <c r="Z13" i="1"/>
  <c r="Z11" i="1"/>
  <c r="Y11" i="1" s="1"/>
  <c r="Z12" i="1"/>
  <c r="AC12" i="1"/>
  <c r="X13" i="1"/>
  <c r="AC11" i="1"/>
  <c r="X11" i="1"/>
  <c r="X12" i="1"/>
  <c r="I11" i="1"/>
  <c r="M21" i="22" l="1"/>
  <c r="M21" i="24"/>
  <c r="M21" i="23"/>
  <c r="M16" i="24"/>
  <c r="M16" i="22"/>
  <c r="M16" i="23"/>
  <c r="H11" i="24"/>
  <c r="H11" i="23"/>
  <c r="H11" i="22"/>
  <c r="M21" i="16"/>
  <c r="N11" i="1"/>
  <c r="H11" i="16"/>
  <c r="M16" i="16"/>
  <c r="AF11" i="1"/>
  <c r="AE11" i="1" s="1"/>
  <c r="Y13" i="1"/>
  <c r="Y12" i="1"/>
  <c r="AB11" i="1"/>
  <c r="AA11" i="1" s="1"/>
  <c r="L11" i="22" l="1"/>
  <c r="L11" i="23"/>
  <c r="L11" i="24"/>
  <c r="J11" i="22"/>
  <c r="J11" i="23"/>
  <c r="J11" i="24"/>
  <c r="K11" i="23"/>
  <c r="K11" i="24"/>
  <c r="K11" i="22"/>
  <c r="L11" i="16"/>
  <c r="J11" i="16"/>
  <c r="K11" i="16"/>
  <c r="AG11" i="1"/>
  <c r="M11" i="22" l="1"/>
  <c r="M11" i="24"/>
  <c r="M11" i="23"/>
  <c r="M11" i="16"/>
  <c r="B252" i="21"/>
  <c r="B251" i="2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<sst xmlns="http://schemas.openxmlformats.org/spreadsheetml/2006/main" count="2625" uniqueCount="603">
  <si>
    <t xml:space="preserve"> MAPA DE RIESGOS SIGCMA</t>
  </si>
  <si>
    <t>DEPENDENCIA (Unidad misional del CSJ o Unidad de la DEAJ o Seccional o CSJ en caso de despachos judiciales certificados)</t>
  </si>
  <si>
    <t>JURISDICCIÓN DE LO CONTENCIOSO ADMINISTRATIVO DE SANTANDER</t>
  </si>
  <si>
    <t>PROCESO (indique el tipo de proceso si es Estratégico. Misional, Apoyo, Evaluación y Mejora y especifique el nombre del proceso)</t>
  </si>
  <si>
    <t>Misionales</t>
  </si>
  <si>
    <t>FUNCIÓN PÚBLICA DE ADMINISTRAR JUSTICIA</t>
  </si>
  <si>
    <t>CONSEJO SUPERIOR DE LA JUDICATURA</t>
  </si>
  <si>
    <t>CONSEJO SECCIONAL DE LA JUDICATURA</t>
  </si>
  <si>
    <t>DIRECCIÓN SECCIONAL DE ADMINISTRACIÓN JUDICIAL</t>
  </si>
  <si>
    <t>DESPACHO JUDICIAL CERTIFICADO</t>
  </si>
  <si>
    <t>X</t>
  </si>
  <si>
    <t>FECHA</t>
  </si>
  <si>
    <t>Análisis de Contexto</t>
  </si>
  <si>
    <t>Jurisdicción de lo Contencioso Administrativo de Santander</t>
  </si>
  <si>
    <t>ESPECIALIDAD:</t>
  </si>
  <si>
    <t>De lo Contencioso Administrativo</t>
  </si>
  <si>
    <t xml:space="preserve">PROCESO </t>
  </si>
  <si>
    <t>CONSTITUCIONALES, ADMINISTRATIVOS: ORDINARIOS Y ESPECIALES</t>
  </si>
  <si>
    <t>DEPENDENCIA JUDICIAL CERTIFICADA:</t>
  </si>
  <si>
    <t>DESPACHOS JUDICIALES CERTIFICADOS: TRIBUNAL ADMINISTRATIVO DE SANTANDER, JUZGADOS DE LOS CIRCUITOS ADMINISTRATIVOS DE BUCARAMANGA, BARRANCABERMEJA Y SAN GIL; SECRETARIA DEL TAS Y OFICINA DE SERVICIOS DE LOS JUZGADOS</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</si>
  <si>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</si>
  <si>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</si>
  <si>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</si>
  <si>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</si>
  <si>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</si>
  <si>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</si>
  <si>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</si>
  <si>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</si>
  <si>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</si>
  <si>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 aplicable a los procesos judiciales que implique adecuación de los que están en curso.</t>
  </si>
  <si>
    <t>Actualización de la normatividad en las diferentes especialidades por parte de cada Despacho y depedencia respectiva, apoyado en la capacitacion brindada por el consejo de estado y la escuela judicial rodrigo lara bonilla ayudando a la mejora del sistema judicial con mayor agilidad en el tramite procesal y optimización de la función pública de Administrar Justicia</t>
  </si>
  <si>
    <t>Atender la codificación de la estructura organizacional de la rama judicial y del régimen de Carrera Judicial.</t>
  </si>
  <si>
    <t>Mejoramiento y ampliación de la planta de personal y número de despachos para reducir carga permanente y acortar los tiempos de los procesos.</t>
  </si>
  <si>
    <t>Económicos y Financieros( disponibilidad de capital, liquidez, mercados financieros, desempleo, competencia.)</t>
  </si>
  <si>
    <t>La afectación por "Pandemia" genera mayor demanda y congestión de la justicia</t>
  </si>
  <si>
    <t>Conocer, implementar y utilzar la nueva normatividad acorde con las circunstancias (pandemia) lo que permite ahorro de recursos (eficiencia), y se logra el cometido institucional (eficacia)</t>
  </si>
  <si>
    <t xml:space="preserve">Reducción del presupuesto asignado a la Rama Judicial que implica limitación de los recursos necesarios para la gestion judicial y la capacitación a los servidores judiciales. </t>
  </si>
  <si>
    <t xml:space="preserve">Apoyar el incremento del presupuesto asignado a la Rama Judicial para proyectos de inversión que permitan incrementar las capacitaciones por parte de la Escuela Judicial Rodrigo Lara Bonilla y la Coordinación Nacional del SIGCMA, aumentando el numero de despachos y servidores para reducir carga permanente y acortar los tiempos de los procesos </t>
  </si>
  <si>
    <t>Sociales  y culturales (cultura, religión, demografía, responsabilidad social, orden público.)</t>
  </si>
  <si>
    <t>No realización de audiencias presenciales por la implementación rigurosa de medidas de Bioseguridad y prevención que impiden acudir a las sedes judiciales:  falta de infraestructura para el uso de las TICS o no deseo de hacerlo por falta de credibilidad en la justicia por las partes interesadas externas.</t>
  </si>
  <si>
    <t>Incremento de la credibilidad y confianza en la administracion de justicia en la comunidad con las certficaciones de las normas ISO 9001:2015 y Norma Tecnica NTC 6256:2018 y Guia Tecnica colombiana GTC 286:2018 de la rama judicial en los Despachos Judiciales.</t>
  </si>
  <si>
    <t>No realizacion de audiencias por falta de conocimiento en el uso de las herramientas tecnologicas por las partes interesadas externas</t>
  </si>
  <si>
    <t>Mayor nivel de cumplimiento y realización de audiencias ante el cambio cultural orientado a un mayor uso de las tecnologias de la informacion y las telecomunicaciones disminuyendo el uso de papel. Apoyo en los tutoriales en linea y utilizacion de la infraestructura de las TICS en las alcaldias y las personerias municipales</t>
  </si>
  <si>
    <t>Afectación del orden público, generando mayor demanda y congestión judicial.</t>
  </si>
  <si>
    <t>Atender e informar sobre las nuevas normas de tramite y utilizarlas eficientemente en los Despachos</t>
  </si>
  <si>
    <t>Tecnológicos (desarrollo digital,avances en tecnología, acceso a sistemas de información externos, gobierno en línea.</t>
  </si>
  <si>
    <t>Falta de conocimiento y capacitación de las partes interesadas, de las herramientas tecnológicas dispuestas para el ejercicio de la función pública de administrar justicia.</t>
  </si>
  <si>
    <t>Brindar información y divulgación en la comunidad judicial de las herramientas tecnológicas dispuestas para el ejercicio de la Función Pública de Administrar Justicia</t>
  </si>
  <si>
    <t>Falta de una herramienta tecnólogica que integre  actividades interdependientes entre dos o más entidades (procuraduria, fiscalía, defensoría del pueblo, policia, etc.) para agendamientos mas ágiles, eficaces y eficientes de las audiencias y lograr el cumplimiento optimo de las audiencias en pro de la descongestión judicial.</t>
  </si>
  <si>
    <t>Atender la normatividad vigente y pertinente en el desarrollo e implementación de la actuación judicial virtual</t>
  </si>
  <si>
    <t>Legales y reglamentarios (estándares nacionales, internacionales, regulacion )</t>
  </si>
  <si>
    <t>Desactualización del sistema juridico colombiano como consecuencia de la normatividad surgida por la pandemia</t>
  </si>
  <si>
    <t>Actualización en la nueva normatividad y atender las capacitaciones en la plataforma TEAMS y via streaming por parte de la EJRLB, el consejo de estado y otras, sobre el tema</t>
  </si>
  <si>
    <t>AMBIENTALES: emisiones y residuos, energía, catástrofes naturales, desarrollo sostenible.</t>
  </si>
  <si>
    <t>Modificación de la normatividad en asuntos ambientales y de bioseguridad</t>
  </si>
  <si>
    <t>Actualizar, acatar y aplicar la nueva normatividad para los casos correspondientes</t>
  </si>
  <si>
    <t>Emergencias Ambientales por la declaratoria de pandemia por COVID-19</t>
  </si>
  <si>
    <t>Atender e implementar los protocolos de bioseguridad establecidos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</si>
  <si>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</si>
  <si>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</si>
  <si>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</si>
  <si>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</si>
  <si>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</si>
  <si>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planeacion, seguimiento y evaluacion del despacho judicial</t>
  </si>
  <si>
    <t>Atender, Participar en la formacion de funcionarios como líderes del proceso, orientados al direccionamiento de la planeación y gestión de su despacho, ofertada por la EJRLB, el Consejo de Estado u otros.</t>
  </si>
  <si>
    <t xml:space="preserve">Falta de liderazgo y trabajo en equipo de los servidores judiciales </t>
  </si>
  <si>
    <t>Formación del servidor judicial en temas del SIGCMA</t>
  </si>
  <si>
    <t>Desconocimiento en la articulacion de la planeacion del despacho con el plan de desarrollo - sector justicia</t>
  </si>
  <si>
    <t xml:space="preserve">Definición de roles y responsabilidades de los  líderes de proceso, de profesionales de enlace para el funcionamiento del SIGCMA </t>
  </si>
  <si>
    <t>Desconocimiento al realizar el trabajo en forma sistematica con enfoque en procesos del SICGMA</t>
  </si>
  <si>
    <t xml:space="preserve">Atender y participar en los eventos de normalizacion y estadarizacion de los comites del SICGMA a nivel nacional por parte de la coordinacion nacional </t>
  </si>
  <si>
    <t>Recursos financieros (presupuesto de funcionamiento, recursos de inversión</t>
  </si>
  <si>
    <t xml:space="preserve">Insuficiencia de recursos: económicos, humanos, fisicos,  tecnológicos y de infraestructura para el desarrollo de las actividades judiciales. </t>
  </si>
  <si>
    <t>Aprovechamiento de licencias de microsoft Office 365 y aplicativos de la rama judicial. Gestión de recursos</t>
  </si>
  <si>
    <t>Personal
( competencia del personal, disponibilidad, suficiencia, seguridad
y salud ocupacional.)</t>
  </si>
  <si>
    <t>Insuficiencia de personal para la carga laboral presentada</t>
  </si>
  <si>
    <t>Informar y gestionar con base en la estadistica mayores recursos. Competencias y compromiso de los servidores judiciales</t>
  </si>
  <si>
    <t xml:space="preserve">Extensión de los horarios laborales ante la alta carga laboral, por PANDEMIA, con afectación del bienestar físico y emocional de los servidores judiciales. </t>
  </si>
  <si>
    <t>El compromiso y sentido de pertenencia de los integrantes de los equipos de gestion; así como, se ha logrado una mejor organización de las actividades de los despachos.</t>
  </si>
  <si>
    <t>Falta de separación de los espacios laboral, personal y familiar derivado de trabajo remoto.</t>
  </si>
  <si>
    <t>Autonomia y respeto por los escenarios espacio-temporales que definen los proyectos de vida de los servidores judiciales</t>
  </si>
  <si>
    <t>Ausencia de condiciones de seguridad y salud ocupacional en el trabajo en casa.</t>
  </si>
  <si>
    <t>Toma de conciencia de la necesidad e importancia de la prevención, diagnosticos y tratamiento de las situaciones negativas que se presenten por pandemia a través de la ARL y las EPS correspondientes</t>
  </si>
  <si>
    <t xml:space="preserve">Falta de tiempo para acceder a la formación en herramientas tecnologicas y a diferentes capacitaciones de alta interes. </t>
  </si>
  <si>
    <t>Disposición para el aprendizaje autodirigido.</t>
  </si>
  <si>
    <t>Falta de disposición, animo y tiempo relacionado con la atención al SIGCMA y modelos de gestión implementados</t>
  </si>
  <si>
    <t>utilización y retroalimentación de la información del SIGCMA en la pagina web del Tribunal y del micrositio de la Rama Judicial sobre "todo" lo relacionado con el SIGCMA</t>
  </si>
  <si>
    <t>Falta de contador Publicos para los Juzgados Circuitos Administrativos de Bucaramanga, Barrancabermeja y San Gil para realizar las actividades propias de su profesión en la actividad judicial, pues la demanda sobrepasa la capacidad de evacuación oportuna de procesos</t>
  </si>
  <si>
    <t xml:space="preserve">Se cuenta con una profesional en contaduria </t>
  </si>
  <si>
    <t>Falta de cargos para apoyar las actividades secretariales en los Juzgados del Circuito Administrativo de Bucaramanga, Barrancabermeja y San Gil por el aumento de tareas que requiere la virtualidad</t>
  </si>
  <si>
    <t>La capacidad de las secretarias de los Despachos</t>
  </si>
  <si>
    <t>Proceso
(capacidad, diseño, ejecución, proveedores, entradas, salidas,
gestión del conocimiento)</t>
  </si>
  <si>
    <t>Incremento de solicitudes vía correo electrónico como principal canal de comunicación conocido por las partes interesadas</t>
  </si>
  <si>
    <t>Ampliación y divulgación de otros canales de comunicación y suministro de información a las partes interesadas a través de micrositios, celular, whatsapp, office 365, otras</t>
  </si>
  <si>
    <t>congestion judicial derivada de la no realizacion de audiencias programadas debido a la suspensión de terminos judiciales por pandemia</t>
  </si>
  <si>
    <t>Apoyo en las herramientas tecnologicas para el agendamiento, citación y realización de las audiencias. Trabajo en equipo</t>
  </si>
  <si>
    <t>número de solicitudes que ingresan a los despachos (entradas) muy superior al número de solicitudes atendidas (salidas)</t>
  </si>
  <si>
    <t>Incremento de la credibilidad y confianza en la administracion de justicia por la comunidad gracias a la acreditacion de la certificación de la norma ISO 9001:2015, NTC 6256:208 y guia tecnica GTC 286:2015 por la rama judicial en los despachos judiciales. Utilización y Actualización de las nuevas normas de procedimiento</t>
  </si>
  <si>
    <t xml:space="preserve">Tecnológicos </t>
  </si>
  <si>
    <t>Fallas e insuficiencia de las herramientas tecnológicas y de  formación dispuestas para prestar el servicio de justicia, igualmente en la conformación y gestión del expediente digital.</t>
  </si>
  <si>
    <t xml:space="preserve">Implementación de herramientas tecnológicas para la realización de las actividades judiciales: simplificación de trámites, mejora de la comunicación interna de los servidores judiciales y dependencias; erradicación del uso de papel para la gestion de los expedientes y reducción de riesgos, digitalización de los mismos. </t>
  </si>
  <si>
    <t>Falta de implementación del expediente digital de los despachos judiciales, así como mecanismos que garantizan la seguridad y conservacion del expediente digital</t>
  </si>
  <si>
    <t>Avance en la implementación del expediente digital y nuevos aplicativos para la mejor gestión del despacho</t>
  </si>
  <si>
    <t>Insuficiencia  de  recursos tecnológicos (hardware y software) para los servidores judiciales en el trabajo remoto.</t>
  </si>
  <si>
    <t>Utilizacion de equipos y redes personales en el trabajo en casa para la mejor gestión del despacho</t>
  </si>
  <si>
    <t xml:space="preserve">Carencia de internet y conectividad adecuada de los equipos en las sedes judiciales y salas de audiencias, así como la falta de un sistema redundante que respalde la información digital en la red.  </t>
  </si>
  <si>
    <t xml:space="preserve">Prestación del servicio permanente de consulta del expediente digital hacia las partes interesadas y los servidores judiciales.  </t>
  </si>
  <si>
    <t>Dificultad de la firma personal de los funcionarios en las providencias</t>
  </si>
  <si>
    <t>Desarrollos de aplicativos propios para elaboración de comunicaciones y firma electrónica.</t>
  </si>
  <si>
    <t>Carencia de servidor capacitado para la conservación de la información de los Juzgados Administrativos de Bucaramanga y San Gil.</t>
  </si>
  <si>
    <t>Disposición para la incorporación de las actuaciones judiciales en el expediente digital (ONEDRIVE)</t>
  </si>
  <si>
    <t xml:space="preserve">Documentación (Actualización, coherencia, aplicabilidad) </t>
  </si>
  <si>
    <t>Inconvenientes con el reporte de estadistica en el SIERJU por parte de los Juzgados</t>
  </si>
  <si>
    <t>Capacitación recibida sobre el nuevo manual de estadisticas del SIERJU y Utilización del mismo.</t>
  </si>
  <si>
    <t>Falta de experticia en la actualización de los documentos del SIGCMA.</t>
  </si>
  <si>
    <t>Micrositio en la Rama Judicial  de fácil acceso a los documentos propios del Sistema Integrado de Gestión y Control de la Calidad y el Medio Ambiente SIGCMA-SGC;  Igualmente repositorio de información en la Página web del TRIBUNAL; participación activa en los encuentros propuestos por la Coordinación  Nacional del SIGMA.</t>
  </si>
  <si>
    <t>Desconocimiento e inaplicabilidad de las Tablas de Retención Documental (TRD)</t>
  </si>
  <si>
    <t>Contenido de la información pertinente en el micrositio</t>
  </si>
  <si>
    <t>Infraestructura física (suficiencia, comodidad)</t>
  </si>
  <si>
    <t>Falta de salas de audiencia en los Juzgados Administrativos de San Gil</t>
  </si>
  <si>
    <t xml:space="preserve">Sistema de turnos para la gestión de audiencias. </t>
  </si>
  <si>
    <t xml:space="preserve">Salas de audiencias y despachos judiciales diseñadas sin espacios fisicos adecuados </t>
  </si>
  <si>
    <t>Apoyo por parte de la Seccional de administracion judicial de recursos tecnologicos. Gestión por la Alta Dirección</t>
  </si>
  <si>
    <t>Elementos de trabajo (papel, equipos)</t>
  </si>
  <si>
    <t xml:space="preserve">Insuficiencia de equipos tecnológicos, internet para el trabajo presencial y virtual.
</t>
  </si>
  <si>
    <t>Gestion de recursos tecnologicos faltantes por la Alta Dirección. Disminución notoria del uso del papel a causa de la implementación de medios tecnológicos.</t>
  </si>
  <si>
    <t>Comunicación Interna ( canales utilizados y su efectividad, flujo de la información necesaria para el desarrollo de las actividades)</t>
  </si>
  <si>
    <t xml:space="preserve">Falta de conocimiento y capacitación de los servidores judiciales sobre los canales dispuestos y adquiridos para optimizar el flujo de información y garantizar la comunicación interna. </t>
  </si>
  <si>
    <t>Adquisición de herramientas tecnológicas tales como OFFICE 365, LIFESIZE y SAMAI para optimizar el flujo de información al interior de los despachos judiciales y garantizar la comunicación con las partes interesadas, disposición para el aprendizaje autodirigido a través de tutoriales, conferencias y videos</t>
  </si>
  <si>
    <t>Falta de comunicación asertiva con las partes interesadas.</t>
  </si>
  <si>
    <t>inducción y capacitación permanente de los equipos de alto desempeño. Toma de conciencia en la calidad en el trabajo y las comunicaciones</t>
  </si>
  <si>
    <t>Otros</t>
  </si>
  <si>
    <t xml:space="preserve">ESTRATEGIAS/ACCIONES </t>
  </si>
  <si>
    <t>ESTRATEGIAS  DOFA</t>
  </si>
  <si>
    <t>ESTRATEGIA/ACCIÓN/ PROYECTO</t>
  </si>
  <si>
    <t xml:space="preserve">GESTIONA </t>
  </si>
  <si>
    <t xml:space="preserve">DOCUMENTADA EN </t>
  </si>
  <si>
    <t>A</t>
  </si>
  <si>
    <t>O</t>
  </si>
  <si>
    <t>D</t>
  </si>
  <si>
    <t>F</t>
  </si>
  <si>
    <t>Incluir en la programación de la agenda de la Alta Dirección, del Despacho y de las dependencias judiciales espacios de capacitación y actualización periodica sobre la normatividad vigente y el SICGMA, así como generar espacios de asistencia y participación activa para capacitaciones y formación autodirigida</t>
  </si>
  <si>
    <t>1,6, 8, 10, 11</t>
  </si>
  <si>
    <t>1, 3, 4, 10</t>
  </si>
  <si>
    <t xml:space="preserve">2, 3, 10, 11, 17, 23, 24,  25, 29 
</t>
  </si>
  <si>
    <t>1, 2, 4, 10, 11, 23, 24, 30</t>
  </si>
  <si>
    <t>Plan de acción</t>
  </si>
  <si>
    <t>Actualizar Manual de Calidad SIGCMA - SGC; Manuales de funciones; Plan de acción y procedimientos para facilitar las transiciones</t>
  </si>
  <si>
    <t>2, 10</t>
  </si>
  <si>
    <t>2, 4</t>
  </si>
  <si>
    <t>4, 11, 21, 24</t>
  </si>
  <si>
    <t>2, 3, 4, 11, 24</t>
  </si>
  <si>
    <t xml:space="preserve">Plan de acción, Mapa de Riesgos, Informe de revisión </t>
  </si>
  <si>
    <t>Realizar programación de audiencias, reducir el número de audiencias no realizadas e incrementar las salidas a través de las sentencias anticipadas</t>
  </si>
  <si>
    <t>5, 6</t>
  </si>
  <si>
    <t>15, 26</t>
  </si>
  <si>
    <t>Plan de acción y Mapa de Riesgos</t>
  </si>
  <si>
    <t>Implementar guiones de preparación de audiencias y guias de realización de audiencias</t>
  </si>
  <si>
    <t>10, 29</t>
  </si>
  <si>
    <t>Ampliar y divulgar canales de comunicación con las partes interesadas internas y externas (micrositio Rama Judicial, whatsapp, celular, correos electronicos, otros) que permitan visibilizar la labor del Despacho y contribuir con la credibilidad y la legitimación de la administración de justicia</t>
  </si>
  <si>
    <t>6, 9</t>
  </si>
  <si>
    <t>5, 7, 8</t>
  </si>
  <si>
    <t>5, 28, 30</t>
  </si>
  <si>
    <t>5, 14, 29</t>
  </si>
  <si>
    <t>Facilitar la asistencia virtual o remota a las audiencias de quienes no acudan a las sedes judiciales cuando la audiencia se realice de forma presencial</t>
  </si>
  <si>
    <t>6, 8</t>
  </si>
  <si>
    <t>5, 15</t>
  </si>
  <si>
    <t>Divulgar los distintos medios, formas de acceso e instructivos para participar en las audiencias virtuales y gestionar la conexión de aquellas partes interesadas que no cuenten con medios tecnologicos o conocimientos suficientes para hacerlo</t>
  </si>
  <si>
    <t>6,8</t>
  </si>
  <si>
    <t>7, 9</t>
  </si>
  <si>
    <t>15, 17</t>
  </si>
  <si>
    <t>14, 15</t>
  </si>
  <si>
    <t>Realizar, como minimo, reuniones trimestrales de planeación, seguimiento y evaluación de la gestión del Despacho</t>
  </si>
  <si>
    <t>3, 7</t>
  </si>
  <si>
    <t>1, 2, 16</t>
  </si>
  <si>
    <t>Realizar por parte de los Directores de cada Despacho capacitación y seguimiento periodico de cumplimiento del SIGCMA-SGC, complementando las capacitaciones realizadas por la coordinación nacional del SIGCMA, las que serán socializadas con los equipos de trabajo</t>
  </si>
  <si>
    <t>10, 11, 12</t>
  </si>
  <si>
    <t>4, 5</t>
  </si>
  <si>
    <t>2, 4, 11, 24</t>
  </si>
  <si>
    <t>1, 2, 3, 4, 11, 16, 24</t>
  </si>
  <si>
    <t>Utilizar las herramientas tecnologicas de comunicación Microsoft Office 365, que permitan respetar los horarios laborales y espacios personales y familiares de los servidores judiciales</t>
  </si>
  <si>
    <t>7, 8</t>
  </si>
  <si>
    <t>7, 8, 30</t>
  </si>
  <si>
    <t>5, 7, 8, 16, 17, 19, 29</t>
  </si>
  <si>
    <t>Solicitar apoyo y seguimiento a las condiciones y riesgos laborales por parte de la ARL y/o EPS respectivas; así como, fomentar la asistencia a las actividades programadas por estas.</t>
  </si>
  <si>
    <t>9, 30</t>
  </si>
  <si>
    <t>Conocer e implementar las diferentes herramientas tecnologicas dispuestas para el ejercicio de la función pública de administrar justicia, la realización de audiencias virtuales y la gestón del expediente judicial, digital o electronico</t>
  </si>
  <si>
    <t>6, 8, 9</t>
  </si>
  <si>
    <t>7, 8, 9</t>
  </si>
  <si>
    <t>5, 10, 14, 17, 18, 29</t>
  </si>
  <si>
    <t>15, 17, 18, 20, 21, 22, 27, 29</t>
  </si>
  <si>
    <t>Solicitar apoyo a la Dirección Ejecutiva de Administración Judicial para incremento de personal y suministro de recursos tecnologicos para utilización efectiva de los equipos por parte de los servidores judiciales</t>
  </si>
  <si>
    <t>5, 6, 12, 13, 18, 19, 20, 22, 26, 27, 28</t>
  </si>
  <si>
    <t>6, 15, 17, 19, 21, 22, 27, 28</t>
  </si>
  <si>
    <t xml:space="preserve">Plan de acción </t>
  </si>
  <si>
    <t>Solicitar apoyo al CENDOJ y la EJRLB para realización de capacitaciones en tablas de retención documental y otras</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</si>
  <si>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</si>
  <si>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</si>
  <si>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</si>
  <si>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</si>
  <si>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</si>
  <si>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</si>
  <si>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</si>
  <si>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</si>
  <si>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</si>
  <si>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</si>
  <si>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</si>
  <si>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</si>
  <si>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</si>
  <si>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</si>
  <si>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</si>
  <si>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</si>
  <si>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</si>
  <si>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</si>
  <si>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</si>
  <si>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</si>
  <si>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</si>
  <si>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</si>
  <si>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</si>
  <si>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</si>
  <si>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</si>
  <si>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</si>
  <si>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</si>
  <si>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</si>
  <si>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</si>
  <si>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</si>
  <si>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</si>
  <si>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</si>
  <si>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</si>
  <si>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</si>
  <si>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</si>
  <si>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</si>
  <si>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</si>
  <si>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</si>
  <si>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</si>
  <si>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</si>
  <si>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</si>
  <si>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</si>
  <si>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</si>
  <si>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</si>
  <si>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</si>
  <si>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</si>
  <si>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</si>
  <si>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</si>
  <si>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</si>
  <si>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</si>
  <si>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</si>
  <si>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</si>
  <si>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</si>
  <si>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</si>
  <si>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</si>
  <si>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</si>
  <si>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</si>
  <si>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</si>
  <si>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</si>
  <si>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</si>
  <si>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</si>
  <si>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</si>
  <si>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</si>
  <si>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Administración de Justicia</t>
  </si>
  <si>
    <t>Objetivo:</t>
  </si>
  <si>
    <t>Alcance:</t>
  </si>
  <si>
    <t>Despachos Judiciales Certificados</t>
  </si>
  <si>
    <t>Identificación del riesgo</t>
  </si>
  <si>
    <t>Análisis del riesgo inherente</t>
  </si>
  <si>
    <t>Evaluación del riesgo - Valoración de los controles</t>
  </si>
  <si>
    <t>Evaluación del riesgo - Nivel del riesgo residual</t>
  </si>
  <si>
    <t>Plan de Acción</t>
  </si>
  <si>
    <t>N.</t>
  </si>
  <si>
    <t>Riesgo</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</si>
  <si>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</si>
  <si>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</si>
  <si>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</si>
  <si>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</si>
  <si>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</si>
  <si>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</si>
  <si>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</si>
  <si>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</si>
  <si>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</si>
  <si>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</si>
  <si>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</si>
  <si>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</si>
  <si>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</si>
  <si>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</si>
  <si>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</si>
  <si>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</si>
  <si>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</si>
  <si>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</si>
  <si>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</si>
  <si>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</si>
  <si>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</si>
  <si>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</si>
  <si>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Errores de comunicación con y entre las partes interesadas</t>
  </si>
  <si>
    <t>Incumplimiento de las metas establecidas</t>
  </si>
  <si>
    <t>1. Error en los correos electronicos aportados por las partes interesadas.
2. Información deficiente para realizar la actividad (correos errados y/o incompletos). 
3. Inadecuado manejo del uso de las tecnologías de la información por las partes interesadas</t>
  </si>
  <si>
    <t>Inadecuado suministro de la información por las partes interesadas</t>
  </si>
  <si>
    <t xml:space="preserve">Imposibilidad de cumplimiento de los tiempos procesales debido al retraso en la expedición de las providencias subsiguientes.             </t>
  </si>
  <si>
    <t>Fallas Tecnológicas</t>
  </si>
  <si>
    <t>Incumplimiento máximo del 5% de la meta planeada</t>
  </si>
  <si>
    <t>Verificación de recepción y actualización de correos electrónicos por Secretaría.</t>
  </si>
  <si>
    <t>Preventivo</t>
  </si>
  <si>
    <t>Manual</t>
  </si>
  <si>
    <t>Documentado</t>
  </si>
  <si>
    <t>Continua</t>
  </si>
  <si>
    <t>Con Registro</t>
  </si>
  <si>
    <t>Reducir(mitigar)</t>
  </si>
  <si>
    <t>Expediente Judicial</t>
  </si>
  <si>
    <t>Servidores Judiciales/ Secretaria.</t>
  </si>
  <si>
    <t>Trimestral</t>
  </si>
  <si>
    <t>En Curso</t>
  </si>
  <si>
    <t>En la Bandera de la providencia, visibilizar los correos electrónicos de las partes interesadas correspondientes.</t>
  </si>
  <si>
    <t>Saneamiento del Proceso, previo a seguir a la siguiente etapa procesal.</t>
  </si>
  <si>
    <t>Correctivo</t>
  </si>
  <si>
    <t xml:space="preserve">Expedientes incompletos y/o perdida de la información </t>
  </si>
  <si>
    <t>1. Falta o indebida incorporacion de los documentos fisicos y/o virtuales al expediente digital                                        2. Perdida o afectación de los archivos digitales de las audiencias virtuales</t>
  </si>
  <si>
    <t>Extravío de documentos temporal de los procesos judiciales</t>
  </si>
  <si>
    <t>Errores en la incorporación de los documentos fisicos y/o virtuales en el expediente digital</t>
  </si>
  <si>
    <t>Usuarios, productos y prácticas organizacionales</t>
  </si>
  <si>
    <t>Remisión de consulta de proceso digitalizado a las partes interesadas - ONEDRIVE. (Chequeo cruzado).</t>
  </si>
  <si>
    <t>Evitar</t>
  </si>
  <si>
    <t xml:space="preserve">Copias de seguridad de las actuaciones en las plataformas digitales (Backup)    </t>
  </si>
  <si>
    <t>Automático</t>
  </si>
  <si>
    <t>Implementación del Correo electronico para radicación virtual de documentos.</t>
  </si>
  <si>
    <t>Aleatoria</t>
  </si>
  <si>
    <t>Sin Registro</t>
  </si>
  <si>
    <t>Falta o inadecuada planeación</t>
  </si>
  <si>
    <t>Afectación en la Prestación del Servicio de Justicia</t>
  </si>
  <si>
    <t>1. Falta de seguimiento.                                                                                  2. Falta de implementacion de ajustes por ocurrencia de factores internos o externos que afectan la gestión. (Pandemia).                                                              3. Omisión en la utilización de herramientas ofimaticas y/o tecnologicas, que afectan la comunicación con los equipos de trabajo.</t>
  </si>
  <si>
    <t xml:space="preserve">Inadecuada gestión de los procesos misionales </t>
  </si>
  <si>
    <t xml:space="preserve">Omisión y/o indebida planeación de los objetivos y las metas propuestas que afectan la gestión del Despacho.                                                                          </t>
  </si>
  <si>
    <t>Ejecución y Administración de Procesos</t>
  </si>
  <si>
    <t>Afecta la Prestación del Servicio de Administración de Justicia en 10%</t>
  </si>
  <si>
    <t xml:space="preserve">Implementación del ciclo PHVA en las actividades de gestión de los Despachos Judiciales </t>
  </si>
  <si>
    <t>Planificación y Gestión de Audiencias</t>
  </si>
  <si>
    <t>Funcionarios Judiciales</t>
  </si>
  <si>
    <t>Monitoreo de los indicadores de gestión de la caracterización de los procesos</t>
  </si>
  <si>
    <t xml:space="preserve">Seguimiento de control  periódicos para verificar el cumplimiento de la planificación
</t>
  </si>
  <si>
    <t>Interrupción o demora en el ejercicio de la Función Pública de Administrar  Justicia.</t>
  </si>
  <si>
    <t>1. Falta de herramientas ofimaticas apropiadas para desarrollo de la actividad judicial
2. Afectación de servidores electrónicos donde reposa el expediente judicial
3. Aumento de demanda de justicia sin incremento de personal.                                                4. Pandemia
5. Emergencias Ambientales</t>
  </si>
  <si>
    <t>Eventos de fuerza mayor o caso fortuito que imposibilitan la gestión judicial</t>
  </si>
  <si>
    <t>Posibilidad de  afectación  del ejercicio de la Función Pública de Administrar Justicia debido a un suceso de fuerza mayor o caso fortuito que imposibilita la gestión judicial</t>
  </si>
  <si>
    <t>Daños Activos Fijos/Eventos Externos</t>
  </si>
  <si>
    <t>Afecta la Prestación del Servicio de Administración de Justicia en 15%</t>
  </si>
  <si>
    <t>Implementación de herramientas tecnológicas apropiadas para el trabajo en casa</t>
  </si>
  <si>
    <t>Reducir(compartir)</t>
  </si>
  <si>
    <t>Gestionar ante el Consejo Seccional de la Judicatura</t>
  </si>
  <si>
    <t>Alta Dirección / Servidores Judiciales</t>
  </si>
  <si>
    <t>trimestral</t>
  </si>
  <si>
    <t>Políticas y directrices claras aplicadas para proteger a los servidores judiciales y mitigar el impacto de la Pandemia</t>
  </si>
  <si>
    <t>Programa de Prevención de enfermedades sicológicas por parte de la ARL a los servidores judiciales</t>
  </si>
  <si>
    <t>Solicitud de recursos tecnologicos y de personal para la implementación de las TICS y gestión del expediente judicial</t>
  </si>
  <si>
    <t>Decertificación</t>
  </si>
  <si>
    <t>Reputacional</t>
  </si>
  <si>
    <t xml:space="preserve">1. Ausencia de gestion, liderazgo, planeacion, recursos, medicion y acciones de mejora por los lideres del procesos
2.  Falta de inducción, entrenamiento y/o capacitación del personal.
3. Falta de actualización o conocimiento de las normas que aplican para la implementación del SIGCMA - SGC del JCAS
</t>
  </si>
  <si>
    <t>Falta de liderazgo y compromiso con el mejoramiento continuo del SIGCMA - SGC del JCAS</t>
  </si>
  <si>
    <t>Suspender la certificación de alguna de las dependencias que integran la Jurisdicción de lo Contencioso Administrativo de Santander</t>
  </si>
  <si>
    <t>El riesgo afecta la imagen de la entidad con algunos usuarios de relevancia frente al logro de los objetivos</t>
  </si>
  <si>
    <t>Compromiso para con el SISCMA - SGC de la JCAS a través de la participación activa en el desarrollo de sus procesos y la ejecución de las diferentaes actividades</t>
  </si>
  <si>
    <t>Seguimiento Periodico del SIGCMA - SGC de la JCAS</t>
  </si>
  <si>
    <t>Formación de Auditores internos por Despachos y/o dependencia judicial para la implementación de la mejora continua</t>
  </si>
  <si>
    <t>Interés de los Servidores judiciales por el conocimiento y utilización las herramientas requeridas (Formación autodirigida en el micrositio) para la implementación, actualización y mejora  continua del SIGCMA - SGC del JCAS</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</si>
  <si>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</si>
  <si>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</si>
  <si>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</si>
  <si>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</si>
  <si>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</si>
  <si>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</si>
  <si>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</si>
  <si>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</si>
  <si>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</si>
  <si>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</si>
  <si>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</si>
  <si>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</si>
  <si>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</si>
  <si>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</si>
  <si>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</si>
  <si>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</si>
  <si>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</si>
  <si>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</si>
  <si>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</si>
  <si>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</si>
  <si>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</si>
  <si>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</si>
  <si>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</si>
  <si>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</si>
  <si>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</si>
  <si>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</si>
  <si>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</si>
  <si>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</si>
  <si>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</si>
  <si>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</si>
  <si>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</si>
  <si>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</si>
  <si>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</si>
  <si>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</si>
  <si>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</si>
  <si>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</si>
  <si>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</si>
  <si>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</si>
  <si>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</si>
  <si>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</si>
  <si>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</si>
  <si>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</si>
  <si>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</si>
  <si>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</si>
  <si>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</si>
  <si>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</si>
  <si>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</si>
  <si>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</si>
  <si>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</si>
  <si>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</si>
  <si>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</si>
  <si>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</si>
  <si>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</si>
  <si>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</si>
  <si>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</si>
  <si>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</si>
  <si>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</si>
  <si>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</si>
  <si>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</si>
  <si>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</si>
  <si>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</si>
  <si>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</si>
  <si>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</si>
  <si>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</si>
  <si>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</si>
  <si>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</si>
  <si>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</si>
  <si>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</si>
  <si>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</si>
  <si>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</si>
  <si>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</si>
  <si>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</si>
  <si>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</si>
  <si>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</si>
  <si>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</si>
  <si>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</si>
  <si>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</si>
  <si>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</si>
  <si>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altas consecuencias para la entidad</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</si>
  <si>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</si>
  <si>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</si>
  <si>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</si>
  <si>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</si>
  <si>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</si>
  <si>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</si>
  <si>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</si>
  <si>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Muy BajaLeve</t>
  </si>
  <si>
    <t>Bajo</t>
  </si>
  <si>
    <t>Leve</t>
  </si>
  <si>
    <t>PreventivoAutomático</t>
  </si>
  <si>
    <t>Muy BajaMenor</t>
  </si>
  <si>
    <t>Detectivo</t>
  </si>
  <si>
    <t>PreventivoManual</t>
  </si>
  <si>
    <t>Muy BajaModerado</t>
  </si>
  <si>
    <t xml:space="preserve">Probabilidad Residual </t>
  </si>
  <si>
    <t>DetectivoAutomático</t>
  </si>
  <si>
    <t>Muy BajaMayor</t>
  </si>
  <si>
    <t xml:space="preserve">Alto </t>
  </si>
  <si>
    <t>DetectivoManual</t>
  </si>
  <si>
    <t>Muy BajaCatastrófico</t>
  </si>
  <si>
    <t>Extremo</t>
  </si>
  <si>
    <t>CorrectivoAutomático</t>
  </si>
  <si>
    <t>BajaLeve</t>
  </si>
  <si>
    <t>CorrectivoManual</t>
  </si>
  <si>
    <t>BajaMenor</t>
  </si>
  <si>
    <t>BajaModerado</t>
  </si>
  <si>
    <t>BajaMayor</t>
  </si>
  <si>
    <t>Impacto Inherente</t>
  </si>
  <si>
    <t>Riesgo Final</t>
  </si>
  <si>
    <t>BajaCatastrófico</t>
  </si>
  <si>
    <t>MediaLeve</t>
  </si>
  <si>
    <t>Alto</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</si>
  <si>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</si>
  <si>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</si>
  <si>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</si>
  <si>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</si>
  <si>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</si>
  <si>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</si>
  <si>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</si>
  <si>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</si>
  <si>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</si>
  <si>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</si>
  <si>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</si>
  <si>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</si>
  <si>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</si>
  <si>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</si>
  <si>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</si>
  <si>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</si>
  <si>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</si>
  <si>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</si>
  <si>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</si>
  <si>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</si>
  <si>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</si>
  <si>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</si>
  <si>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</si>
  <si>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</si>
  <si>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</si>
  <si>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</si>
  <si>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</si>
  <si>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</si>
  <si>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</si>
  <si>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</si>
  <si>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</si>
  <si>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</si>
  <si>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</si>
  <si>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</si>
  <si>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</si>
  <si>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</si>
  <si>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</si>
  <si>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</si>
  <si>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</si>
  <si>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</si>
  <si>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</si>
  <si>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</si>
  <si>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</si>
  <si>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</si>
  <si>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</si>
  <si>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</si>
  <si>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</si>
  <si>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</si>
  <si>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</si>
  <si>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</si>
  <si>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</si>
  <si>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</si>
  <si>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</si>
  <si>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</si>
  <si>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Finalizado</t>
  </si>
  <si>
    <t>Aceptar</t>
  </si>
  <si>
    <t>Fraude Externo</t>
  </si>
  <si>
    <t>Sin documentar</t>
  </si>
  <si>
    <t>Fraude Interno</t>
  </si>
  <si>
    <t>Relaciones Laborales</t>
  </si>
  <si>
    <t>Eventos Ambientales Internos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</si>
  <si>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</si>
  <si>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</si>
  <si>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</si>
  <si>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</si>
  <si>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</si>
  <si>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</si>
  <si>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</si>
  <si>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</si>
  <si>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</si>
  <si>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</si>
  <si>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</si>
  <si>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</si>
  <si>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</si>
  <si>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</si>
  <si>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</si>
  <si>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</si>
  <si>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</si>
  <si>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</si>
  <si>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</si>
  <si>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</si>
  <si>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</si>
  <si>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</si>
  <si>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</si>
  <si>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</si>
  <si>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</si>
  <si>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</si>
  <si>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</si>
  <si>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</si>
  <si>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</si>
  <si>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</si>
  <si>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</si>
  <si>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</si>
  <si>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Evitar,Reducir (Compartir),Reducir(Mitigar)</t>
  </si>
  <si>
    <t>Alta
80%</t>
  </si>
  <si>
    <t>Reducir (Compartir),Reducir(Mitigar), Evitar</t>
  </si>
  <si>
    <t>Media
60%</t>
  </si>
  <si>
    <t>Aceptar el riesgo, Reducir (Compartir),Reducir(Mitigar)</t>
  </si>
  <si>
    <t>Baja
40%</t>
  </si>
  <si>
    <t>Aceptar el riesgo</t>
  </si>
  <si>
    <t>Muy Baja
20%</t>
  </si>
  <si>
    <t>Leve
20%</t>
  </si>
  <si>
    <t>Menor
40%</t>
  </si>
  <si>
    <t>Moderado
60%</t>
  </si>
  <si>
    <t>Mayor
80%</t>
  </si>
  <si>
    <t>Catastrófico
100%</t>
  </si>
  <si>
    <t>SEGUIMIENTO MATRIZ DE RIESGOS SIGCMA 1 TRIMESTRE</t>
  </si>
  <si>
    <t xml:space="preserve">IDENTIFICACIÓN DEL RIESGO </t>
  </si>
  <si>
    <t>VALORACION RIESGO INHERENTE</t>
  </si>
  <si>
    <t>VALORACION RIESGO RESIDUAL</t>
  </si>
  <si>
    <t>ACTIVIDADES</t>
  </si>
  <si>
    <t>PROCESO LIDER</t>
  </si>
  <si>
    <t>FECHA DE LA ACTIVIDAD</t>
  </si>
  <si>
    <t>ANÁLISIS DEL RESULTADO FINAL 
1 TRIMESTRE</t>
  </si>
  <si>
    <t>Causas Inmediata</t>
  </si>
  <si>
    <t>PROBABILIDAD</t>
  </si>
  <si>
    <t>NIVEL</t>
  </si>
  <si>
    <t xml:space="preserve">IMPACTO </t>
  </si>
  <si>
    <t>CENTRAL</t>
  </si>
  <si>
    <t>SECCIONAL</t>
  </si>
  <si>
    <t>DESPACHO JUDICIAL</t>
  </si>
  <si>
    <t xml:space="preserve"> INICIO
DIA/MES/AÑO</t>
  </si>
  <si>
    <t>FIN 
DIA/MES/AÑO</t>
  </si>
  <si>
    <t>SEGUIMIENTO MATRIZ DE RIESGOS SIGCMA 2 TRIMESTRE</t>
  </si>
  <si>
    <t>ANÁLISIS DEL RESULTADO FINAL 
2 TRIMESTRE</t>
  </si>
  <si>
    <t>g</t>
  </si>
  <si>
    <t>SEGUIMIENTO MATRIZ DE RIESGOS SIGCMA 3 TRIMESTRE</t>
  </si>
  <si>
    <t>ANÁLISIS DEL RESULTADO FINAL 
3 TRIMESTRE</t>
  </si>
  <si>
    <t>SEGUIMIENTO MATRIZ DE RIESGOS SIGCMA 4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</si>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</sst>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1"/>
      <color theme="0"/>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20"/>
      <color rgb="FF000000"/>
      <name val="Calibri"/>
      <family val="2"/>
    </font>
    <font>
      <b/>
      <sz val="16"/>
      <color theme="1"/>
      <name val="Calibri"/>
      <family val="2"/>
      <scheme val="minor"/>
    </font>
    <font>
      <b/>
      <sz val="16"/>
      <color rgb="FF000000"/>
      <name val="Calibri"/>
      <family val="2"/>
    </font>
    <font>
      <b/>
      <sz val="20"/>
      <color theme="0"/>
      <name val="Arial Narrow"/>
      <family val="2"/>
    </font>
    <font>
      <b/>
      <sz val="10"/>
      <color theme="0"/>
      <name val="Arial Narrow"/>
      <family val="2"/>
    </font>
    <font>
      <b/>
      <sz val="10"/>
      <color theme="2"/>
      <name val="Arial Narrow"/>
      <family val="2"/>
    </font>
    <font>
      <b/>
      <sz val="10"/>
      <color theme="1"/>
      <name val="Calibri"/>
      <family val="2"/>
      <scheme val="minor"/>
    </font>
    <font>
      <sz val="11"/>
      <color rgb="FF00B050"/>
      <name val="Calibri"/>
      <family val="2"/>
      <scheme val="minor"/>
    </font>
    <font>
      <sz val="10"/>
      <color theme="4"/>
      <name val="Calibri"/>
      <family val="2"/>
      <scheme val="minor"/>
    </font>
    <font>
      <sz val="9"/>
      <color theme="1"/>
      <name val="Arial Narrow"/>
      <family val="2"/>
    </font>
    <font>
      <sz val="9"/>
      <name val="Arial"/>
      <family val="2"/>
    </font>
    <font>
      <sz val="10"/>
      <name val="Calibri"/>
      <family val="2"/>
    </font>
    <font>
      <b/>
      <sz val="14"/>
      <name val="Calibri"/>
      <family val="2"/>
      <scheme val="minor"/>
    </font>
    <font>
      <sz val="11"/>
      <color rgb="FF000000"/>
      <name val="Calibri"/>
      <family val="2"/>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16">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dashed">
        <color theme="9" tint="-0.24994659260841701"/>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s>
  <cellStyleXfs count="3">
    <xf numFmtId="0" fontId="0" fillId="0" borderId="0"/>
    <xf numFmtId="0" fontId="8" fillId="0" borderId="0"/>
    <xf numFmtId="0" fontId="14" fillId="0" borderId="0"/>
  </cellStyleXfs>
  <cellXfs count="523">
    <xf numFmtId="0" fontId="0" fillId="0" borderId="0" xfId="0"/>
    <xf numFmtId="0" fontId="1" fillId="3" borderId="0" xfId="0" applyFont="1" applyFill="1"/>
    <xf numFmtId="0" fontId="1" fillId="3" borderId="0" xfId="0" applyFont="1" applyFill="1" applyAlignment="1">
      <alignment horizontal="center"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1" fillId="3" borderId="0" xfId="0" applyFont="1" applyFill="1" applyAlignment="1">
      <alignment horizontal="center" vertical="center"/>
    </xf>
    <xf numFmtId="0" fontId="23" fillId="3" borderId="49" xfId="0" applyFont="1" applyFill="1" applyBorder="1" applyAlignment="1">
      <alignment vertical="top" wrapText="1"/>
    </xf>
    <xf numFmtId="0" fontId="23" fillId="3" borderId="50" xfId="0" applyFont="1" applyFill="1" applyBorder="1" applyAlignment="1">
      <alignment vertical="top" wrapText="1"/>
    </xf>
    <xf numFmtId="0" fontId="25" fillId="0" borderId="0" xfId="0" applyFont="1" applyAlignment="1">
      <alignment horizontal="center" vertical="center" wrapText="1"/>
    </xf>
    <xf numFmtId="0" fontId="26" fillId="3" borderId="0" xfId="0" applyFont="1" applyFill="1"/>
    <xf numFmtId="0" fontId="3" fillId="3" borderId="0" xfId="0" applyFont="1" applyFill="1" applyAlignment="1">
      <alignment horizontal="left" vertical="center"/>
    </xf>
    <xf numFmtId="0" fontId="27" fillId="3" borderId="0" xfId="0" applyFont="1" applyFill="1" applyAlignment="1">
      <alignment horizontal="center" vertical="center" wrapText="1"/>
    </xf>
    <xf numFmtId="0" fontId="20" fillId="3" borderId="0" xfId="0" applyFont="1" applyFill="1"/>
    <xf numFmtId="0" fontId="24" fillId="3" borderId="0" xfId="0" applyFont="1" applyFill="1" applyAlignment="1">
      <alignment horizontal="justify" vertical="center" wrapText="1" readingOrder="1"/>
    </xf>
    <xf numFmtId="0" fontId="3" fillId="3" borderId="0" xfId="0" applyFont="1" applyFill="1" applyAlignment="1">
      <alignment vertical="center"/>
    </xf>
    <xf numFmtId="0" fontId="20" fillId="0" borderId="0" xfId="0" applyFont="1"/>
    <xf numFmtId="0" fontId="24" fillId="0" borderId="0" xfId="0" applyFont="1" applyAlignment="1">
      <alignment horizontal="justify" vertical="center" wrapText="1" readingOrder="1"/>
    </xf>
    <xf numFmtId="0" fontId="28" fillId="0" borderId="0" xfId="0" applyFont="1" applyAlignment="1">
      <alignment vertical="center"/>
    </xf>
    <xf numFmtId="0" fontId="29" fillId="0" borderId="0" xfId="0" applyFont="1"/>
    <xf numFmtId="0" fontId="19" fillId="0" borderId="0" xfId="0" applyFont="1"/>
    <xf numFmtId="0" fontId="26" fillId="0" borderId="0" xfId="0" applyFont="1"/>
    <xf numFmtId="0" fontId="31" fillId="3" borderId="0" xfId="0" applyFont="1" applyFill="1"/>
    <xf numFmtId="0" fontId="32" fillId="3" borderId="0" xfId="0" applyFont="1" applyFill="1"/>
    <xf numFmtId="0" fontId="33" fillId="13" borderId="58" xfId="0" applyFont="1" applyFill="1" applyBorder="1" applyAlignment="1">
      <alignment horizontal="center" vertical="center" wrapText="1" readingOrder="1"/>
    </xf>
    <xf numFmtId="0" fontId="34" fillId="3" borderId="60" xfId="0" applyFont="1" applyFill="1" applyBorder="1" applyAlignment="1">
      <alignment horizontal="justify" vertical="center" wrapText="1" readingOrder="1"/>
    </xf>
    <xf numFmtId="9" fontId="33"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justify" vertical="center" wrapText="1" readingOrder="1"/>
    </xf>
    <xf numFmtId="9" fontId="33" fillId="3" borderId="63" xfId="0" applyNumberFormat="1" applyFont="1" applyFill="1" applyBorder="1" applyAlignment="1">
      <alignment horizontal="center" vertical="center" wrapText="1" readingOrder="1"/>
    </xf>
    <xf numFmtId="0" fontId="34" fillId="3" borderId="63" xfId="0" applyFont="1" applyFill="1" applyBorder="1" applyAlignment="1">
      <alignment horizontal="center" vertical="center" wrapText="1" readingOrder="1"/>
    </xf>
    <xf numFmtId="0" fontId="34" fillId="3" borderId="65" xfId="0" applyFont="1" applyFill="1" applyBorder="1" applyAlignment="1">
      <alignment horizontal="justify" vertical="center" wrapText="1" readingOrder="1"/>
    </xf>
    <xf numFmtId="0" fontId="34" fillId="3" borderId="66" xfId="0" applyFont="1" applyFill="1" applyBorder="1" applyAlignment="1">
      <alignment horizontal="center" vertical="center" wrapText="1" readingOrder="1"/>
    </xf>
    <xf numFmtId="0" fontId="38" fillId="3" borderId="0" xfId="0" applyFont="1" applyFill="1"/>
    <xf numFmtId="0" fontId="40" fillId="15" borderId="67" xfId="0" applyFont="1" applyFill="1" applyBorder="1" applyAlignment="1" applyProtection="1">
      <alignment horizontal="center" vertical="center" wrapText="1" readingOrder="1"/>
      <protection hidden="1"/>
    </xf>
    <xf numFmtId="0" fontId="40" fillId="15" borderId="68" xfId="0" applyFont="1" applyFill="1" applyBorder="1" applyAlignment="1" applyProtection="1">
      <alignment horizontal="center" vertical="center" wrapText="1" readingOrder="1"/>
      <protection hidden="1"/>
    </xf>
    <xf numFmtId="0" fontId="40" fillId="15" borderId="69" xfId="0" applyFont="1" applyFill="1" applyBorder="1" applyAlignment="1" applyProtection="1">
      <alignment horizontal="center" vertical="center" wrapText="1" readingOrder="1"/>
      <protection hidden="1"/>
    </xf>
    <xf numFmtId="0" fontId="40" fillId="16" borderId="67" xfId="0" applyFont="1" applyFill="1" applyBorder="1" applyAlignment="1" applyProtection="1">
      <alignment horizontal="center" wrapText="1" readingOrder="1"/>
      <protection hidden="1"/>
    </xf>
    <xf numFmtId="0" fontId="40" fillId="16" borderId="68" xfId="0" applyFont="1" applyFill="1" applyBorder="1" applyAlignment="1" applyProtection="1">
      <alignment horizontal="center" wrapText="1" readingOrder="1"/>
      <protection hidden="1"/>
    </xf>
    <xf numFmtId="0" fontId="40" fillId="15" borderId="20" xfId="0" applyFont="1" applyFill="1" applyBorder="1" applyAlignment="1" applyProtection="1">
      <alignment horizontal="center" vertical="center" wrapText="1" readingOrder="1"/>
      <protection hidden="1"/>
    </xf>
    <xf numFmtId="0" fontId="40" fillId="15" borderId="0" xfId="0" applyFont="1" applyFill="1" applyAlignment="1" applyProtection="1">
      <alignment horizontal="center" vertical="center" wrapText="1" readingOrder="1"/>
      <protection hidden="1"/>
    </xf>
    <xf numFmtId="0" fontId="40" fillId="15" borderId="21" xfId="0" applyFont="1" applyFill="1" applyBorder="1" applyAlignment="1" applyProtection="1">
      <alignment horizontal="center" vertical="center" wrapText="1" readingOrder="1"/>
      <protection hidden="1"/>
    </xf>
    <xf numFmtId="0" fontId="40" fillId="16" borderId="20" xfId="0" applyFont="1" applyFill="1" applyBorder="1" applyAlignment="1" applyProtection="1">
      <alignment horizontal="center" wrapText="1" readingOrder="1"/>
      <protection hidden="1"/>
    </xf>
    <xf numFmtId="0" fontId="40" fillId="16" borderId="0" xfId="0" applyFont="1" applyFill="1" applyAlignment="1" applyProtection="1">
      <alignment horizontal="center" wrapText="1" readingOrder="1"/>
      <protection hidden="1"/>
    </xf>
    <xf numFmtId="0" fontId="40" fillId="15" borderId="43" xfId="0" applyFont="1" applyFill="1" applyBorder="1" applyAlignment="1" applyProtection="1">
      <alignment horizontal="center" vertical="center" wrapText="1" readingOrder="1"/>
      <protection hidden="1"/>
    </xf>
    <xf numFmtId="0" fontId="40" fillId="15" borderId="44" xfId="0" applyFont="1" applyFill="1" applyBorder="1" applyAlignment="1" applyProtection="1">
      <alignment horizontal="center" vertical="center" wrapText="1" readingOrder="1"/>
      <protection hidden="1"/>
    </xf>
    <xf numFmtId="0" fontId="40" fillId="15" borderId="45" xfId="0" applyFont="1" applyFill="1" applyBorder="1" applyAlignment="1" applyProtection="1">
      <alignment horizontal="center" vertical="center" wrapText="1" readingOrder="1"/>
      <protection hidden="1"/>
    </xf>
    <xf numFmtId="0" fontId="40" fillId="16" borderId="43" xfId="0" applyFont="1" applyFill="1" applyBorder="1" applyAlignment="1" applyProtection="1">
      <alignment horizontal="center" wrapText="1" readingOrder="1"/>
      <protection hidden="1"/>
    </xf>
    <xf numFmtId="0" fontId="40" fillId="16" borderId="44" xfId="0" applyFont="1" applyFill="1" applyBorder="1" applyAlignment="1" applyProtection="1">
      <alignment horizontal="center" wrapText="1" readingOrder="1"/>
      <protection hidden="1"/>
    </xf>
    <xf numFmtId="0" fontId="40" fillId="17" borderId="68" xfId="0" applyFont="1" applyFill="1" applyBorder="1" applyAlignment="1" applyProtection="1">
      <alignment horizontal="center" wrapText="1" readingOrder="1"/>
      <protection hidden="1"/>
    </xf>
    <xf numFmtId="0" fontId="40" fillId="17" borderId="69" xfId="0" applyFont="1" applyFill="1" applyBorder="1" applyAlignment="1" applyProtection="1">
      <alignment horizontal="center" wrapText="1" readingOrder="1"/>
      <protection hidden="1"/>
    </xf>
    <xf numFmtId="0" fontId="40" fillId="17" borderId="20" xfId="0" applyFont="1" applyFill="1" applyBorder="1" applyAlignment="1" applyProtection="1">
      <alignment horizontal="center" wrapText="1" readingOrder="1"/>
      <protection hidden="1"/>
    </xf>
    <xf numFmtId="0" fontId="40" fillId="17" borderId="0" xfId="0" applyFont="1" applyFill="1" applyAlignment="1" applyProtection="1">
      <alignment horizontal="center" wrapText="1" readingOrder="1"/>
      <protection hidden="1"/>
    </xf>
    <xf numFmtId="0" fontId="40" fillId="17" borderId="21" xfId="0" applyFont="1" applyFill="1" applyBorder="1" applyAlignment="1" applyProtection="1">
      <alignment horizontal="center" wrapText="1" readingOrder="1"/>
      <protection hidden="1"/>
    </xf>
    <xf numFmtId="0" fontId="40" fillId="17" borderId="43" xfId="0" applyFont="1" applyFill="1" applyBorder="1" applyAlignment="1" applyProtection="1">
      <alignment horizontal="center" wrapText="1" readingOrder="1"/>
      <protection hidden="1"/>
    </xf>
    <xf numFmtId="0" fontId="40" fillId="17" borderId="44" xfId="0" applyFont="1" applyFill="1" applyBorder="1" applyAlignment="1" applyProtection="1">
      <alignment horizontal="center" wrapText="1" readingOrder="1"/>
      <protection hidden="1"/>
    </xf>
    <xf numFmtId="0" fontId="40" fillId="17" borderId="45" xfId="0" applyFont="1" applyFill="1" applyBorder="1" applyAlignment="1" applyProtection="1">
      <alignment horizontal="center" wrapText="1" readingOrder="1"/>
      <protection hidden="1"/>
    </xf>
    <xf numFmtId="0" fontId="40" fillId="8" borderId="67" xfId="0" applyFont="1" applyFill="1" applyBorder="1" applyAlignment="1" applyProtection="1">
      <alignment horizontal="center" wrapText="1" readingOrder="1"/>
      <protection hidden="1"/>
    </xf>
    <xf numFmtId="0" fontId="40" fillId="8" borderId="68" xfId="0" applyFont="1" applyFill="1" applyBorder="1" applyAlignment="1" applyProtection="1">
      <alignment horizontal="center" wrapText="1" readingOrder="1"/>
      <protection hidden="1"/>
    </xf>
    <xf numFmtId="0" fontId="40" fillId="8" borderId="69" xfId="0" applyFont="1" applyFill="1" applyBorder="1" applyAlignment="1" applyProtection="1">
      <alignment horizontal="center" wrapText="1" readingOrder="1"/>
      <protection hidden="1"/>
    </xf>
    <xf numFmtId="0" fontId="40" fillId="8" borderId="20" xfId="0" applyFont="1" applyFill="1" applyBorder="1" applyAlignment="1" applyProtection="1">
      <alignment horizontal="center" wrapText="1" readingOrder="1"/>
      <protection hidden="1"/>
    </xf>
    <xf numFmtId="0" fontId="40" fillId="8" borderId="0" xfId="0" applyFont="1" applyFill="1" applyAlignment="1" applyProtection="1">
      <alignment horizontal="center" wrapText="1" readingOrder="1"/>
      <protection hidden="1"/>
    </xf>
    <xf numFmtId="0" fontId="40" fillId="8" borderId="21" xfId="0" applyFont="1" applyFill="1" applyBorder="1" applyAlignment="1" applyProtection="1">
      <alignment horizontal="center" wrapText="1" readingOrder="1"/>
      <protection hidden="1"/>
    </xf>
    <xf numFmtId="0" fontId="40" fillId="8" borderId="43" xfId="0" applyFont="1" applyFill="1" applyBorder="1" applyAlignment="1" applyProtection="1">
      <alignment horizontal="center" wrapText="1" readingOrder="1"/>
      <protection hidden="1"/>
    </xf>
    <xf numFmtId="0" fontId="40" fillId="8" borderId="44" xfId="0" applyFont="1" applyFill="1" applyBorder="1" applyAlignment="1" applyProtection="1">
      <alignment horizontal="center" wrapText="1" readingOrder="1"/>
      <protection hidden="1"/>
    </xf>
    <xf numFmtId="0" fontId="40"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3" fillId="0" borderId="0" xfId="0" applyFont="1" applyAlignment="1">
      <alignment horizontal="center"/>
    </xf>
    <xf numFmtId="0" fontId="44" fillId="0" borderId="0" xfId="0" applyFont="1"/>
    <xf numFmtId="0" fontId="46" fillId="4" borderId="0" xfId="0" applyFont="1" applyFill="1" applyAlignment="1" applyProtection="1">
      <alignment horizontal="left" vertical="center" wrapText="1"/>
      <protection locked="0"/>
    </xf>
    <xf numFmtId="0" fontId="45" fillId="19" borderId="0" xfId="0" applyFont="1" applyFill="1" applyAlignment="1" applyProtection="1">
      <alignment vertical="center" wrapText="1"/>
      <protection locked="0"/>
    </xf>
    <xf numFmtId="0" fontId="46" fillId="4" borderId="0" xfId="0" applyFont="1" applyFill="1" applyAlignment="1" applyProtection="1">
      <alignment vertical="center" wrapText="1"/>
      <protection locked="0"/>
    </xf>
    <xf numFmtId="0" fontId="0" fillId="0" borderId="0" xfId="0" applyAlignment="1">
      <alignment horizontal="left"/>
    </xf>
    <xf numFmtId="0" fontId="47" fillId="0" borderId="0" xfId="0" applyFont="1" applyAlignment="1" applyProtection="1">
      <alignment horizontal="center" vertical="center"/>
      <protection locked="0"/>
    </xf>
    <xf numFmtId="0" fontId="45" fillId="0" borderId="0" xfId="0" applyFont="1" applyAlignment="1" applyProtection="1">
      <alignment horizontal="left" vertical="center"/>
      <protection locked="0"/>
    </xf>
    <xf numFmtId="0" fontId="46" fillId="0" borderId="0" xfId="0" applyFont="1" applyAlignment="1" applyProtection="1">
      <alignment horizontal="center" vertical="center"/>
      <protection locked="0"/>
    </xf>
    <xf numFmtId="0" fontId="52" fillId="5" borderId="13" xfId="0" applyFont="1" applyFill="1" applyBorder="1" applyAlignment="1">
      <alignment horizontal="center" vertical="center"/>
    </xf>
    <xf numFmtId="0" fontId="53" fillId="0" borderId="0" xfId="0" applyFont="1" applyAlignment="1">
      <alignment horizontal="center"/>
    </xf>
    <xf numFmtId="0" fontId="53" fillId="0" borderId="0" xfId="0" applyFont="1" applyAlignment="1">
      <alignment horizontal="left"/>
    </xf>
    <xf numFmtId="0" fontId="54" fillId="0" borderId="0" xfId="0" applyFont="1" applyAlignment="1">
      <alignment horizontal="center"/>
    </xf>
    <xf numFmtId="0" fontId="44" fillId="0" borderId="0" xfId="0" applyFont="1" applyProtection="1">
      <protection locked="0"/>
    </xf>
    <xf numFmtId="0" fontId="56" fillId="0" borderId="0" xfId="0" applyFont="1" applyAlignment="1" applyProtection="1">
      <alignment vertical="center"/>
      <protection locked="0"/>
    </xf>
    <xf numFmtId="0" fontId="44" fillId="0" borderId="0" xfId="0" applyFont="1" applyAlignment="1">
      <alignment vertical="top"/>
    </xf>
    <xf numFmtId="0" fontId="45" fillId="21" borderId="0" xfId="0" applyFont="1" applyFill="1" applyAlignment="1" applyProtection="1">
      <alignment horizontal="left" vertical="center"/>
      <protection locked="0"/>
    </xf>
    <xf numFmtId="0" fontId="57" fillId="20" borderId="0" xfId="0" applyFont="1" applyFill="1" applyAlignment="1" applyProtection="1">
      <alignment horizontal="center" vertical="center" wrapText="1"/>
      <protection locked="0"/>
    </xf>
    <xf numFmtId="0" fontId="44" fillId="0" borderId="0" xfId="0" applyFont="1" applyAlignment="1">
      <alignment vertical="top" wrapText="1"/>
    </xf>
    <xf numFmtId="0" fontId="45" fillId="21" borderId="0" xfId="0" applyFont="1" applyFill="1" applyAlignment="1" applyProtection="1">
      <alignment horizontal="left" vertical="center" wrapText="1"/>
      <protection locked="0"/>
    </xf>
    <xf numFmtId="0" fontId="45" fillId="0" borderId="0" xfId="0" applyFont="1" applyAlignment="1" applyProtection="1">
      <alignment horizontal="left"/>
      <protection locked="0"/>
    </xf>
    <xf numFmtId="0" fontId="44" fillId="0" borderId="0" xfId="0" applyFont="1" applyAlignment="1" applyProtection="1">
      <alignment horizontal="center" vertical="center"/>
      <protection locked="0"/>
    </xf>
    <xf numFmtId="0" fontId="45" fillId="0" borderId="0" xfId="0" applyFont="1" applyAlignment="1" applyProtection="1">
      <alignment vertical="center"/>
      <protection locked="0"/>
    </xf>
    <xf numFmtId="0" fontId="59" fillId="0" borderId="0" xfId="0" applyFont="1"/>
    <xf numFmtId="0" fontId="45" fillId="21" borderId="13" xfId="0" applyFont="1" applyFill="1" applyBorder="1" applyAlignment="1">
      <alignment horizontal="center" vertical="top" wrapText="1" readingOrder="1"/>
    </xf>
    <xf numFmtId="0" fontId="45" fillId="21" borderId="13" xfId="0" applyFont="1" applyFill="1" applyBorder="1" applyAlignment="1">
      <alignment horizontal="center" vertical="center" wrapText="1" readingOrder="1"/>
    </xf>
    <xf numFmtId="0" fontId="44" fillId="0" borderId="0" xfId="0" applyFont="1" applyAlignment="1">
      <alignment horizontal="left"/>
    </xf>
    <xf numFmtId="0" fontId="44" fillId="0" borderId="0" xfId="0" applyFont="1" applyAlignment="1">
      <alignment horizontal="center"/>
    </xf>
    <xf numFmtId="0" fontId="44" fillId="3" borderId="0" xfId="0" applyFont="1" applyFill="1"/>
    <xf numFmtId="0" fontId="66" fillId="7" borderId="0" xfId="0" applyFont="1" applyFill="1" applyAlignment="1">
      <alignment horizontal="center" vertical="center" wrapText="1" readingOrder="1"/>
    </xf>
    <xf numFmtId="0" fontId="67" fillId="8" borderId="51" xfId="0" applyFont="1" applyFill="1" applyBorder="1" applyAlignment="1">
      <alignment horizontal="center" vertical="center" wrapText="1" readingOrder="1"/>
    </xf>
    <xf numFmtId="0" fontId="67" fillId="0" borderId="51" xfId="0" applyFont="1" applyBorder="1" applyAlignment="1">
      <alignment horizontal="center" vertical="center" wrapText="1" readingOrder="1"/>
    </xf>
    <xf numFmtId="0" fontId="67" fillId="0" borderId="51" xfId="0" applyFont="1" applyBorder="1" applyAlignment="1">
      <alignment horizontal="justify" vertical="center" wrapText="1" readingOrder="1"/>
    </xf>
    <xf numFmtId="0" fontId="67" fillId="9" borderId="52" xfId="0" applyFont="1" applyFill="1" applyBorder="1" applyAlignment="1">
      <alignment horizontal="center" vertical="center" wrapText="1" readingOrder="1"/>
    </xf>
    <xf numFmtId="0" fontId="67" fillId="0" borderId="52" xfId="0" applyFont="1" applyBorder="1" applyAlignment="1">
      <alignment horizontal="center" vertical="center" wrapText="1" readingOrder="1"/>
    </xf>
    <xf numFmtId="0" fontId="67" fillId="0" borderId="52" xfId="0" applyFont="1" applyBorder="1" applyAlignment="1">
      <alignment horizontal="justify" vertical="center" wrapText="1" readingOrder="1"/>
    </xf>
    <xf numFmtId="0" fontId="67" fillId="10" borderId="52" xfId="0" applyFont="1" applyFill="1" applyBorder="1" applyAlignment="1">
      <alignment horizontal="center" vertical="center" wrapText="1" readingOrder="1"/>
    </xf>
    <xf numFmtId="0" fontId="67" fillId="11" borderId="52" xfId="0" applyFont="1" applyFill="1" applyBorder="1" applyAlignment="1">
      <alignment horizontal="center" vertical="center" wrapText="1" readingOrder="1"/>
    </xf>
    <xf numFmtId="0" fontId="68" fillId="12" borderId="52" xfId="0" applyFont="1" applyFill="1" applyBorder="1" applyAlignment="1">
      <alignment horizontal="center" vertical="center" wrapText="1" readingOrder="1"/>
    </xf>
    <xf numFmtId="0" fontId="0" fillId="3" borderId="0" xfId="0" applyFill="1" applyBorder="1"/>
    <xf numFmtId="0" fontId="20" fillId="3" borderId="0" xfId="0" applyFont="1" applyFill="1" applyBorder="1"/>
    <xf numFmtId="0" fontId="70" fillId="7" borderId="0" xfId="0" applyFont="1" applyFill="1" applyAlignment="1">
      <alignment horizontal="center" vertical="center" wrapText="1" readingOrder="1"/>
    </xf>
    <xf numFmtId="0" fontId="71" fillId="8" borderId="51" xfId="0" applyFont="1" applyFill="1" applyBorder="1" applyAlignment="1">
      <alignment horizontal="center" vertical="center" wrapText="1" readingOrder="1"/>
    </xf>
    <xf numFmtId="0" fontId="71" fillId="0" borderId="51" xfId="0" applyFont="1" applyBorder="1" applyAlignment="1">
      <alignment horizontal="justify" vertical="center" wrapText="1" readingOrder="1"/>
    </xf>
    <xf numFmtId="9" fontId="71" fillId="0" borderId="51" xfId="0" applyNumberFormat="1" applyFont="1" applyBorder="1" applyAlignment="1">
      <alignment horizontal="center" vertical="center" wrapText="1" readingOrder="1"/>
    </xf>
    <xf numFmtId="0" fontId="71" fillId="9" borderId="52" xfId="0" applyFont="1" applyFill="1" applyBorder="1" applyAlignment="1">
      <alignment horizontal="center" vertical="center" wrapText="1" readingOrder="1"/>
    </xf>
    <xf numFmtId="0" fontId="71" fillId="0" borderId="52" xfId="0" applyFont="1" applyBorder="1" applyAlignment="1">
      <alignment horizontal="justify" vertical="center" wrapText="1" readingOrder="1"/>
    </xf>
    <xf numFmtId="9" fontId="71" fillId="0" borderId="52" xfId="0" applyNumberFormat="1" applyFont="1" applyBorder="1" applyAlignment="1">
      <alignment horizontal="center" vertical="center" wrapText="1" readingOrder="1"/>
    </xf>
    <xf numFmtId="0" fontId="71" fillId="10" borderId="52" xfId="0" applyFont="1" applyFill="1" applyBorder="1" applyAlignment="1">
      <alignment horizontal="center" vertical="center" wrapText="1" readingOrder="1"/>
    </xf>
    <xf numFmtId="0" fontId="71" fillId="11" borderId="52" xfId="0" applyFont="1" applyFill="1" applyBorder="1" applyAlignment="1">
      <alignment horizontal="center" vertical="center" wrapText="1" readingOrder="1"/>
    </xf>
    <xf numFmtId="0" fontId="72"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7" fillId="0" borderId="52" xfId="0" applyNumberFormat="1" applyFont="1" applyBorder="1" applyAlignment="1">
      <alignment horizontal="justify" vertical="center" wrapText="1" readingOrder="1"/>
    </xf>
    <xf numFmtId="0" fontId="0" fillId="0" borderId="0" xfId="0" applyFont="1" applyAlignment="1">
      <alignment horizontal="left" wrapText="1"/>
    </xf>
    <xf numFmtId="0" fontId="31" fillId="3" borderId="13" xfId="0" applyFont="1" applyFill="1" applyBorder="1"/>
    <xf numFmtId="9" fontId="31" fillId="3" borderId="0" xfId="0" applyNumberFormat="1" applyFont="1" applyFill="1"/>
    <xf numFmtId="9" fontId="31" fillId="3" borderId="13" xfId="0" applyNumberFormat="1" applyFont="1" applyFill="1" applyBorder="1"/>
    <xf numFmtId="0" fontId="75" fillId="0" borderId="13"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vertical="center" wrapText="1"/>
    </xf>
    <xf numFmtId="0" fontId="76" fillId="3" borderId="0" xfId="0" applyFont="1" applyFill="1" applyBorder="1"/>
    <xf numFmtId="0" fontId="76"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0" fillId="0" borderId="0" xfId="0" applyFont="1" applyBorder="1"/>
    <xf numFmtId="0" fontId="33" fillId="5" borderId="60" xfId="0" applyFont="1" applyFill="1" applyBorder="1" applyAlignment="1">
      <alignment horizontal="center" vertical="center" wrapText="1" readingOrder="1"/>
    </xf>
    <xf numFmtId="0" fontId="33"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6" fillId="18" borderId="90" xfId="0" applyFont="1" applyFill="1" applyBorder="1" applyAlignment="1">
      <alignment horizontal="center" vertical="center" wrapText="1"/>
    </xf>
    <xf numFmtId="0" fontId="23" fillId="3" borderId="91" xfId="0" applyFont="1" applyFill="1" applyBorder="1" applyAlignment="1">
      <alignment vertical="top" wrapText="1"/>
    </xf>
    <xf numFmtId="0" fontId="26" fillId="0" borderId="13"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26" fillId="0" borderId="82" xfId="0" applyFont="1" applyBorder="1" applyAlignment="1" applyProtection="1">
      <alignment horizontal="left" vertical="top" wrapText="1"/>
      <protection locked="0"/>
    </xf>
    <xf numFmtId="0" fontId="23" fillId="3" borderId="48" xfId="0" applyFont="1" applyFill="1" applyBorder="1" applyAlignment="1">
      <alignment vertical="top" wrapText="1"/>
    </xf>
    <xf numFmtId="0" fontId="76" fillId="3" borderId="0" xfId="0" applyFont="1" applyFill="1"/>
    <xf numFmtId="0" fontId="76" fillId="0" borderId="0" xfId="0" applyFont="1"/>
    <xf numFmtId="0" fontId="81" fillId="4" borderId="98" xfId="0" applyFont="1" applyFill="1" applyBorder="1" applyAlignment="1">
      <alignment horizontal="center" vertical="center"/>
    </xf>
    <xf numFmtId="0" fontId="31" fillId="3" borderId="0" xfId="0" applyFont="1" applyFill="1" applyAlignment="1" applyProtection="1">
      <alignment vertical="center"/>
      <protection locked="0"/>
    </xf>
    <xf numFmtId="0" fontId="31" fillId="0" borderId="0" xfId="0" applyFont="1" applyAlignment="1" applyProtection="1">
      <alignment vertical="center"/>
      <protection locked="0"/>
    </xf>
    <xf numFmtId="0" fontId="81" fillId="4" borderId="98" xfId="0" applyFont="1" applyFill="1" applyBorder="1" applyAlignment="1" applyProtection="1">
      <alignment vertical="center" wrapText="1"/>
      <protection locked="0"/>
    </xf>
    <xf numFmtId="0" fontId="81" fillId="4" borderId="98" xfId="0" applyFont="1" applyFill="1" applyBorder="1" applyAlignment="1" applyProtection="1">
      <alignment vertical="center"/>
      <protection locked="0"/>
    </xf>
    <xf numFmtId="0" fontId="81" fillId="4" borderId="98" xfId="0" applyFont="1" applyFill="1" applyBorder="1" applyAlignment="1">
      <alignment horizontal="center" vertical="center" wrapText="1"/>
    </xf>
    <xf numFmtId="0" fontId="81" fillId="22" borderId="98" xfId="0" applyFont="1" applyFill="1" applyBorder="1" applyAlignment="1" applyProtection="1">
      <alignment horizontal="center" vertical="center" textRotation="90"/>
      <protection locked="0"/>
    </xf>
    <xf numFmtId="0" fontId="82" fillId="4" borderId="98" xfId="0" applyFont="1" applyFill="1" applyBorder="1" applyAlignment="1">
      <alignment horizontal="center" vertical="center" wrapText="1"/>
    </xf>
    <xf numFmtId="0" fontId="83" fillId="3" borderId="0" xfId="0" applyFont="1" applyFill="1" applyAlignment="1" applyProtection="1">
      <alignment horizontal="center" vertical="center"/>
      <protection locked="0"/>
    </xf>
    <xf numFmtId="0" fontId="83" fillId="0" borderId="0" xfId="0" applyFont="1" applyAlignment="1" applyProtection="1">
      <alignment horizontal="center" vertical="center"/>
      <protection locked="0"/>
    </xf>
    <xf numFmtId="0" fontId="84" fillId="0" borderId="0" xfId="0" applyFont="1"/>
    <xf numFmtId="0" fontId="84" fillId="23" borderId="0" xfId="0" applyFont="1" applyFill="1"/>
    <xf numFmtId="0" fontId="84" fillId="3" borderId="0" xfId="0" applyFont="1" applyFill="1"/>
    <xf numFmtId="0" fontId="31"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40" fillId="24" borderId="67" xfId="0" applyFont="1" applyFill="1" applyBorder="1" applyAlignment="1" applyProtection="1">
      <alignment horizontal="center" wrapText="1" readingOrder="1"/>
      <protection hidden="1"/>
    </xf>
    <xf numFmtId="0" fontId="40" fillId="24" borderId="68" xfId="0" applyFont="1" applyFill="1" applyBorder="1" applyAlignment="1" applyProtection="1">
      <alignment horizontal="center" wrapText="1" readingOrder="1"/>
      <protection hidden="1"/>
    </xf>
    <xf numFmtId="0" fontId="40" fillId="24" borderId="69" xfId="0" applyFont="1" applyFill="1" applyBorder="1" applyAlignment="1" applyProtection="1">
      <alignment horizontal="center" wrapText="1" readingOrder="1"/>
      <protection hidden="1"/>
    </xf>
    <xf numFmtId="0" fontId="40" fillId="24" borderId="20" xfId="0" applyFont="1" applyFill="1" applyBorder="1" applyAlignment="1" applyProtection="1">
      <alignment horizontal="center" wrapText="1" readingOrder="1"/>
      <protection hidden="1"/>
    </xf>
    <xf numFmtId="0" fontId="40" fillId="24" borderId="0" xfId="0" applyFont="1" applyFill="1" applyAlignment="1" applyProtection="1">
      <alignment horizontal="center" wrapText="1" readingOrder="1"/>
      <protection hidden="1"/>
    </xf>
    <xf numFmtId="0" fontId="40" fillId="24" borderId="21" xfId="0" applyFont="1" applyFill="1" applyBorder="1" applyAlignment="1" applyProtection="1">
      <alignment horizontal="center" wrapText="1" readingOrder="1"/>
      <protection hidden="1"/>
    </xf>
    <xf numFmtId="0" fontId="40" fillId="24" borderId="43" xfId="0" applyFont="1" applyFill="1" applyBorder="1" applyAlignment="1" applyProtection="1">
      <alignment horizontal="center" wrapText="1" readingOrder="1"/>
      <protection hidden="1"/>
    </xf>
    <xf numFmtId="0" fontId="40" fillId="24" borderId="44" xfId="0" applyFont="1" applyFill="1" applyBorder="1" applyAlignment="1" applyProtection="1">
      <alignment horizontal="center" wrapText="1" readingOrder="1"/>
      <protection hidden="1"/>
    </xf>
    <xf numFmtId="0" fontId="40" fillId="24" borderId="45" xfId="0" applyFont="1" applyFill="1" applyBorder="1" applyAlignment="1" applyProtection="1">
      <alignment horizontal="center" wrapText="1" readingOrder="1"/>
      <protection hidden="1"/>
    </xf>
    <xf numFmtId="0" fontId="41" fillId="24" borderId="68" xfId="0" applyFont="1" applyFill="1" applyBorder="1" applyAlignment="1" applyProtection="1">
      <alignment horizontal="center" wrapText="1" readingOrder="1"/>
      <protection hidden="1"/>
    </xf>
    <xf numFmtId="0" fontId="64" fillId="0" borderId="0" xfId="0" applyFont="1" applyAlignment="1">
      <alignment wrapText="1"/>
    </xf>
    <xf numFmtId="0" fontId="49" fillId="0" borderId="0" xfId="0" applyFont="1" applyBorder="1" applyAlignment="1">
      <alignment wrapText="1"/>
    </xf>
    <xf numFmtId="0" fontId="50" fillId="0" borderId="0" xfId="0" applyFont="1" applyAlignment="1"/>
    <xf numFmtId="0" fontId="52" fillId="5" borderId="13" xfId="0" applyFont="1" applyFill="1" applyBorder="1" applyAlignment="1">
      <alignment horizontal="center" vertical="center" wrapText="1"/>
    </xf>
    <xf numFmtId="0" fontId="52" fillId="5" borderId="13" xfId="0" applyFont="1" applyFill="1" applyBorder="1" applyAlignment="1">
      <alignment vertical="center" wrapText="1"/>
    </xf>
    <xf numFmtId="0" fontId="89" fillId="5" borderId="13" xfId="0" applyFont="1" applyFill="1" applyBorder="1" applyAlignment="1">
      <alignment horizontal="center"/>
    </xf>
    <xf numFmtId="0" fontId="52" fillId="5" borderId="13" xfId="0" applyFont="1" applyFill="1" applyBorder="1" applyAlignment="1">
      <alignment horizontal="center"/>
    </xf>
    <xf numFmtId="0" fontId="55"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82" xfId="0" applyNumberFormat="1" applyBorder="1" applyAlignment="1">
      <alignment horizontal="center" vertical="center" wrapText="1"/>
    </xf>
    <xf numFmtId="0" fontId="0" fillId="0" borderId="82"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0" fillId="0" borderId="13" xfId="0" applyBorder="1" applyAlignment="1">
      <alignment horizontal="left" vertical="center" wrapText="1"/>
    </xf>
    <xf numFmtId="0" fontId="33" fillId="13" borderId="57" xfId="0" applyFont="1" applyFill="1" applyBorder="1" applyAlignment="1">
      <alignment horizontal="center" vertical="center" wrapText="1" readingOrder="1"/>
    </xf>
    <xf numFmtId="0" fontId="33" fillId="3" borderId="60" xfId="0" applyFont="1" applyFill="1" applyBorder="1" applyAlignment="1">
      <alignment horizontal="center" vertical="center" wrapText="1" readingOrder="1"/>
    </xf>
    <xf numFmtId="0" fontId="33" fillId="3" borderId="13" xfId="0" applyFont="1" applyFill="1" applyBorder="1" applyAlignment="1">
      <alignment horizontal="center" vertical="center" wrapText="1" readingOrder="1"/>
    </xf>
    <xf numFmtId="0" fontId="33" fillId="3" borderId="65" xfId="0" applyFont="1" applyFill="1" applyBorder="1" applyAlignment="1">
      <alignment horizontal="center" vertical="center" wrapText="1" readingOrder="1"/>
    </xf>
    <xf numFmtId="0" fontId="81" fillId="4" borderId="98" xfId="0" applyFont="1" applyFill="1" applyBorder="1" applyAlignment="1" applyProtection="1">
      <alignment horizontal="center" vertical="center" wrapText="1"/>
      <protection locked="0"/>
    </xf>
    <xf numFmtId="0" fontId="80" fillId="4" borderId="93" xfId="0" applyFont="1" applyFill="1" applyBorder="1" applyAlignment="1">
      <alignment horizontal="center" vertical="center" wrapText="1"/>
    </xf>
    <xf numFmtId="0" fontId="90" fillId="0" borderId="13" xfId="0" applyFont="1" applyFill="1" applyBorder="1" applyAlignment="1">
      <alignment horizontal="center" vertical="center" wrapText="1"/>
    </xf>
    <xf numFmtId="0" fontId="0" fillId="0" borderId="108" xfId="0" applyBorder="1" applyAlignment="1">
      <alignment horizontal="center" vertical="center" wrapText="1"/>
    </xf>
    <xf numFmtId="0" fontId="26" fillId="0" borderId="108" xfId="0" applyFont="1" applyBorder="1" applyAlignment="1" applyProtection="1">
      <alignment horizontal="left" vertical="top" wrapText="1"/>
      <protection locked="0"/>
    </xf>
    <xf numFmtId="0" fontId="90" fillId="0" borderId="108" xfId="0" applyFont="1" applyFill="1" applyBorder="1" applyAlignment="1">
      <alignment horizontal="center" vertical="center" wrapText="1"/>
    </xf>
    <xf numFmtId="9" fontId="0" fillId="0" borderId="108" xfId="0" applyNumberFormat="1" applyBorder="1" applyAlignment="1">
      <alignment horizontal="center" vertical="center" wrapText="1"/>
    </xf>
    <xf numFmtId="0" fontId="26" fillId="0" borderId="108" xfId="0" applyFont="1" applyFill="1" applyBorder="1" applyAlignment="1" applyProtection="1">
      <alignment horizontal="left" vertical="top" wrapText="1"/>
      <protection locked="0"/>
    </xf>
    <xf numFmtId="0" fontId="90" fillId="0" borderId="82" xfId="0" applyFont="1" applyFill="1" applyBorder="1" applyAlignment="1">
      <alignment horizontal="center" vertical="center" wrapText="1"/>
    </xf>
    <xf numFmtId="0" fontId="60" fillId="0" borderId="13" xfId="0" applyFont="1" applyFill="1" applyBorder="1" applyAlignment="1">
      <alignment horizontal="center" vertical="center" wrapText="1" readingOrder="1"/>
    </xf>
    <xf numFmtId="0" fontId="8" fillId="0" borderId="13" xfId="0" applyFont="1" applyFill="1" applyBorder="1" applyAlignment="1">
      <alignment vertical="center" wrapText="1"/>
    </xf>
    <xf numFmtId="0" fontId="59" fillId="0" borderId="0" xfId="0" applyFont="1" applyFill="1"/>
    <xf numFmtId="0" fontId="60" fillId="0" borderId="13" xfId="0" applyFont="1" applyFill="1" applyBorder="1" applyAlignment="1">
      <alignment horizontal="left" vertical="center" wrapText="1" readingOrder="1"/>
    </xf>
    <xf numFmtId="0" fontId="87" fillId="0" borderId="13" xfId="0" applyFont="1" applyFill="1" applyBorder="1" applyAlignment="1">
      <alignment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60" fillId="0" borderId="82" xfId="0" applyFont="1" applyFill="1" applyBorder="1" applyAlignment="1">
      <alignment horizontal="center" vertical="center" wrapText="1" readingOrder="1"/>
    </xf>
    <xf numFmtId="0" fontId="59" fillId="0" borderId="47" xfId="0" applyFont="1" applyFill="1" applyBorder="1" applyAlignment="1">
      <alignment vertical="center" wrapText="1"/>
    </xf>
    <xf numFmtId="0" fontId="59" fillId="0" borderId="55" xfId="0" applyFont="1" applyFill="1" applyBorder="1" applyAlignment="1">
      <alignment vertical="center" wrapText="1"/>
    </xf>
    <xf numFmtId="0" fontId="59" fillId="0" borderId="48" xfId="0" applyFont="1" applyFill="1" applyBorder="1" applyAlignment="1">
      <alignment vertical="center" wrapText="1"/>
    </xf>
    <xf numFmtId="0" fontId="59" fillId="0" borderId="45" xfId="0" applyFont="1" applyFill="1" applyBorder="1" applyAlignment="1">
      <alignment vertical="center" wrapText="1"/>
    </xf>
    <xf numFmtId="0" fontId="62" fillId="0" borderId="79" xfId="0" applyFont="1" applyFill="1" applyBorder="1" applyAlignment="1">
      <alignment horizontal="center" vertical="top" wrapText="1" readingOrder="1"/>
    </xf>
    <xf numFmtId="0" fontId="62" fillId="0" borderId="81" xfId="0" applyFont="1" applyFill="1" applyBorder="1" applyAlignment="1">
      <alignment horizontal="center" vertical="top" wrapText="1" readingOrder="1"/>
    </xf>
    <xf numFmtId="0" fontId="45" fillId="0" borderId="13" xfId="0" applyFont="1" applyFill="1" applyBorder="1" applyAlignment="1">
      <alignment horizontal="center" vertical="top" wrapText="1" readingOrder="1"/>
    </xf>
    <xf numFmtId="0" fontId="60" fillId="0" borderId="13" xfId="0" applyFont="1" applyFill="1" applyBorder="1" applyAlignment="1">
      <alignment horizontal="center" vertical="center"/>
    </xf>
    <xf numFmtId="0" fontId="59" fillId="0" borderId="13" xfId="0" applyFont="1" applyFill="1" applyBorder="1" applyAlignment="1">
      <alignment horizontal="center" vertical="center"/>
    </xf>
    <xf numFmtId="0" fontId="61" fillId="0" borderId="13" xfId="0" applyFont="1" applyFill="1" applyBorder="1" applyAlignment="1">
      <alignment horizontal="left" vertical="center" wrapText="1"/>
    </xf>
    <xf numFmtId="0" fontId="61" fillId="0" borderId="81" xfId="0" applyFont="1" applyFill="1" applyBorder="1" applyAlignment="1">
      <alignment horizontal="center" vertical="center" wrapText="1"/>
    </xf>
    <xf numFmtId="0" fontId="61" fillId="0" borderId="81" xfId="0" applyFont="1" applyFill="1" applyBorder="1" applyAlignment="1">
      <alignment horizontal="left" vertical="center" wrapText="1"/>
    </xf>
    <xf numFmtId="0" fontId="59" fillId="0" borderId="108" xfId="0" applyFont="1" applyFill="1" applyBorder="1" applyAlignment="1">
      <alignment horizontal="center" vertical="center"/>
    </xf>
    <xf numFmtId="0" fontId="59" fillId="0" borderId="81" xfId="0" applyFont="1" applyFill="1" applyBorder="1" applyAlignment="1">
      <alignment horizontal="center" vertical="center"/>
    </xf>
    <xf numFmtId="0" fontId="61" fillId="0" borderId="13" xfId="0" applyFont="1" applyFill="1" applyBorder="1" applyAlignment="1">
      <alignment vertical="top" wrapText="1"/>
    </xf>
    <xf numFmtId="0" fontId="8" fillId="0" borderId="13" xfId="0" applyFont="1" applyFill="1" applyBorder="1" applyAlignment="1">
      <alignment horizontal="center" vertical="center" wrapText="1" readingOrder="1"/>
    </xf>
    <xf numFmtId="0" fontId="31" fillId="0" borderId="81"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63" fillId="0" borderId="0" xfId="0" applyFont="1" applyFill="1"/>
    <xf numFmtId="0" fontId="31" fillId="0" borderId="13" xfId="0" applyFont="1" applyFill="1" applyBorder="1" applyAlignment="1">
      <alignment vertical="center" wrapText="1"/>
    </xf>
    <xf numFmtId="0" fontId="61" fillId="0" borderId="13" xfId="0" applyFont="1" applyFill="1" applyBorder="1" applyAlignment="1">
      <alignment vertical="center" wrapText="1"/>
    </xf>
    <xf numFmtId="0" fontId="8" fillId="0" borderId="0" xfId="0" applyFont="1" applyFill="1" applyAlignment="1">
      <alignment horizontal="center" vertical="center"/>
    </xf>
    <xf numFmtId="0" fontId="60" fillId="0" borderId="13" xfId="0" applyFont="1" applyFill="1" applyBorder="1" applyAlignment="1">
      <alignment vertical="center" wrapText="1"/>
    </xf>
    <xf numFmtId="0" fontId="88" fillId="0" borderId="13" xfId="0" applyFont="1" applyFill="1" applyBorder="1" applyAlignment="1">
      <alignment vertical="center" wrapText="1"/>
    </xf>
    <xf numFmtId="0" fontId="60" fillId="0" borderId="78" xfId="0" applyFont="1" applyFill="1" applyBorder="1" applyAlignment="1">
      <alignment vertical="center" wrapText="1" readingOrder="1"/>
    </xf>
    <xf numFmtId="0" fontId="60" fillId="0" borderId="0" xfId="0" applyFont="1" applyFill="1"/>
    <xf numFmtId="0" fontId="60" fillId="0" borderId="13" xfId="0" applyFont="1" applyFill="1" applyBorder="1" applyAlignment="1">
      <alignment horizontal="center" vertical="center" wrapText="1"/>
    </xf>
    <xf numFmtId="0" fontId="59" fillId="0" borderId="13" xfId="0" applyFont="1" applyFill="1" applyBorder="1" applyAlignment="1">
      <alignment vertical="center" wrapText="1"/>
    </xf>
    <xf numFmtId="0" fontId="59" fillId="0" borderId="0" xfId="0" applyFont="1" applyFill="1" applyAlignment="1">
      <alignment horizontal="center" vertical="center" wrapText="1"/>
    </xf>
    <xf numFmtId="0" fontId="31" fillId="0" borderId="13" xfId="0" applyFont="1" applyFill="1" applyBorder="1" applyAlignment="1">
      <alignment vertical="top" wrapText="1"/>
    </xf>
    <xf numFmtId="0" fontId="31" fillId="0" borderId="0" xfId="0" applyFont="1" applyFill="1" applyAlignment="1">
      <alignment vertical="center" wrapText="1"/>
    </xf>
    <xf numFmtId="0" fontId="59" fillId="0" borderId="13" xfId="0" applyFont="1" applyFill="1" applyBorder="1" applyAlignment="1">
      <alignment horizontal="center"/>
    </xf>
    <xf numFmtId="0" fontId="59" fillId="0" borderId="13" xfId="0" applyFont="1" applyFill="1" applyBorder="1"/>
    <xf numFmtId="0" fontId="44" fillId="0" borderId="0" xfId="0" applyFont="1" applyFill="1"/>
    <xf numFmtId="0" fontId="59" fillId="0" borderId="82" xfId="0" applyFont="1" applyFill="1" applyBorder="1" applyAlignment="1">
      <alignment horizontal="left" vertical="center" wrapText="1"/>
    </xf>
    <xf numFmtId="0" fontId="59" fillId="0" borderId="13" xfId="0" applyFont="1" applyFill="1" applyBorder="1" applyAlignment="1">
      <alignment horizontal="center" vertical="center" wrapText="1"/>
    </xf>
    <xf numFmtId="0" fontId="59" fillId="0" borderId="13" xfId="0" applyFont="1" applyFill="1" applyBorder="1" applyAlignment="1">
      <alignment horizontal="left" vertical="center" wrapText="1"/>
    </xf>
    <xf numFmtId="0" fontId="30" fillId="13" borderId="0" xfId="0" applyFont="1" applyFill="1" applyBorder="1" applyAlignment="1">
      <alignment horizontal="center" vertical="center" wrapText="1" readingOrder="1"/>
    </xf>
    <xf numFmtId="14" fontId="45" fillId="19" borderId="0" xfId="0" applyNumberFormat="1" applyFont="1" applyFill="1" applyAlignment="1" applyProtection="1">
      <alignment horizontal="center" vertical="center" wrapText="1"/>
      <protection locked="0"/>
    </xf>
    <xf numFmtId="0" fontId="45" fillId="19" borderId="0" xfId="0" applyFont="1" applyFill="1" applyAlignment="1" applyProtection="1">
      <alignment horizontal="center" vertical="center" wrapText="1"/>
      <protection locked="0"/>
    </xf>
    <xf numFmtId="0" fontId="48" fillId="0" borderId="0" xfId="0" applyFont="1" applyAlignment="1">
      <alignment horizontal="center"/>
    </xf>
    <xf numFmtId="0" fontId="45" fillId="19" borderId="0" xfId="0" applyFont="1" applyFill="1" applyAlignment="1" applyProtection="1">
      <alignment horizontal="center" vertical="center"/>
      <protection locked="0"/>
    </xf>
    <xf numFmtId="0" fontId="60" fillId="0" borderId="18" xfId="0" applyFont="1" applyFill="1" applyBorder="1" applyAlignment="1">
      <alignment horizontal="center" vertical="center" wrapText="1" readingOrder="1"/>
    </xf>
    <xf numFmtId="0" fontId="60" fillId="0" borderId="23" xfId="0" applyFont="1" applyFill="1" applyBorder="1" applyAlignment="1">
      <alignment horizontal="center" vertical="center" wrapText="1" readingOrder="1"/>
    </xf>
    <xf numFmtId="0" fontId="60" fillId="0" borderId="83" xfId="0" applyFont="1" applyFill="1" applyBorder="1" applyAlignment="1">
      <alignment horizontal="center" vertical="center" wrapText="1" readingOrder="1"/>
    </xf>
    <xf numFmtId="0" fontId="60" fillId="0" borderId="84" xfId="0" applyFont="1" applyFill="1" applyBorder="1" applyAlignment="1">
      <alignment horizontal="center" vertical="center" wrapText="1" readingOrder="1"/>
    </xf>
    <xf numFmtId="0" fontId="58" fillId="0" borderId="79" xfId="0" applyFont="1" applyFill="1" applyBorder="1" applyAlignment="1">
      <alignment horizontal="center" vertical="top" wrapText="1" readingOrder="1"/>
    </xf>
    <xf numFmtId="0" fontId="58" fillId="0" borderId="80" xfId="0" applyFont="1" applyFill="1" applyBorder="1" applyAlignment="1">
      <alignment horizontal="center" vertical="top" wrapText="1" readingOrder="1"/>
    </xf>
    <xf numFmtId="0" fontId="58" fillId="0" borderId="81" xfId="0" applyFont="1" applyFill="1" applyBorder="1" applyAlignment="1">
      <alignment horizontal="center" vertical="top" wrapText="1" readingOrder="1"/>
    </xf>
    <xf numFmtId="0" fontId="8" fillId="0" borderId="82" xfId="0" applyFont="1" applyFill="1" applyBorder="1" applyAlignment="1">
      <alignment horizontal="center" vertical="center" wrapText="1" readingOrder="1"/>
    </xf>
    <xf numFmtId="0" fontId="8" fillId="0" borderId="78" xfId="0" applyFont="1" applyFill="1" applyBorder="1" applyAlignment="1">
      <alignment horizontal="center" vertical="center" wrapText="1" readingOrder="1"/>
    </xf>
    <xf numFmtId="0" fontId="8" fillId="0" borderId="87" xfId="0" applyFont="1" applyFill="1" applyBorder="1" applyAlignment="1">
      <alignment horizontal="center" vertical="center" wrapText="1" readingOrder="1"/>
    </xf>
    <xf numFmtId="0" fontId="60" fillId="0" borderId="82" xfId="0" applyFont="1" applyFill="1" applyBorder="1" applyAlignment="1">
      <alignment horizontal="center" vertical="center" wrapText="1" readingOrder="1"/>
    </xf>
    <xf numFmtId="0" fontId="60" fillId="0" borderId="78" xfId="0" applyFont="1" applyFill="1" applyBorder="1" applyAlignment="1">
      <alignment horizontal="center" vertical="center" wrapText="1" readingOrder="1"/>
    </xf>
    <xf numFmtId="0" fontId="60" fillId="0" borderId="60" xfId="0" applyFont="1" applyFill="1" applyBorder="1" applyAlignment="1">
      <alignment horizontal="center" vertical="center" wrapText="1" readingOrder="1"/>
    </xf>
    <xf numFmtId="0" fontId="60" fillId="0" borderId="0" xfId="0" applyFont="1" applyFill="1" applyAlignment="1">
      <alignment horizontal="center" vertical="center" wrapText="1" readingOrder="1"/>
    </xf>
    <xf numFmtId="0" fontId="55" fillId="0" borderId="0" xfId="0" applyFont="1" applyAlignment="1" applyProtection="1">
      <alignment horizontal="center" vertical="center"/>
      <protection locked="0"/>
    </xf>
    <xf numFmtId="0" fontId="46" fillId="20" borderId="0" xfId="0" applyFont="1" applyFill="1" applyAlignment="1" applyProtection="1">
      <alignment horizontal="center" vertical="center" wrapText="1"/>
      <protection locked="0"/>
    </xf>
    <xf numFmtId="0" fontId="46" fillId="20" borderId="0" xfId="0" applyFont="1" applyFill="1" applyAlignment="1" applyProtection="1">
      <alignment horizontal="left" vertical="center" wrapText="1"/>
      <protection locked="0"/>
    </xf>
    <xf numFmtId="0" fontId="46" fillId="20" borderId="0" xfId="0" applyFont="1" applyFill="1" applyAlignment="1" applyProtection="1">
      <alignment vertical="center" wrapText="1"/>
      <protection locked="0"/>
    </xf>
    <xf numFmtId="0" fontId="58" fillId="4" borderId="13" xfId="0" applyFont="1" applyFill="1" applyBorder="1" applyAlignment="1">
      <alignment horizontal="center" vertical="top" wrapText="1" readingOrder="1"/>
    </xf>
    <xf numFmtId="0" fontId="60" fillId="0" borderId="13" xfId="0" applyFont="1" applyFill="1" applyBorder="1" applyAlignment="1">
      <alignment horizontal="center" vertical="center" wrapText="1" readingOrder="1"/>
    </xf>
    <xf numFmtId="0" fontId="49" fillId="0" borderId="13" xfId="0" applyFont="1" applyBorder="1" applyAlignment="1">
      <alignment horizontal="center" wrapText="1"/>
    </xf>
    <xf numFmtId="0" fontId="50" fillId="0" borderId="13" xfId="0" applyFont="1" applyBorder="1" applyAlignment="1">
      <alignment horizontal="center" vertical="center"/>
    </xf>
    <xf numFmtId="0" fontId="51" fillId="4" borderId="79" xfId="0" applyFont="1" applyFill="1" applyBorder="1" applyAlignment="1">
      <alignment horizontal="center"/>
    </xf>
    <xf numFmtId="0" fontId="51" fillId="4" borderId="80" xfId="0" applyFont="1" applyFill="1" applyBorder="1" applyAlignment="1">
      <alignment horizontal="center"/>
    </xf>
    <xf numFmtId="0" fontId="51" fillId="4" borderId="81" xfId="0" applyFont="1" applyFill="1" applyBorder="1" applyAlignment="1">
      <alignment horizontal="center"/>
    </xf>
    <xf numFmtId="0" fontId="52" fillId="5" borderId="79" xfId="0" applyFont="1" applyFill="1" applyBorder="1" applyAlignment="1">
      <alignment horizontal="center" vertical="center"/>
    </xf>
    <xf numFmtId="0" fontId="52" fillId="5" borderId="80" xfId="0" applyFont="1" applyFill="1" applyBorder="1" applyAlignment="1">
      <alignment horizontal="center" vertical="center"/>
    </xf>
    <xf numFmtId="0" fontId="52" fillId="5" borderId="81" xfId="0"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14" fontId="0" fillId="0" borderId="13" xfId="0" applyNumberFormat="1" applyBorder="1" applyAlignment="1">
      <alignment horizontal="center" vertical="center" wrapText="1"/>
    </xf>
    <xf numFmtId="0" fontId="0" fillId="0" borderId="13" xfId="0" applyBorder="1" applyAlignment="1">
      <alignment horizontal="center" vertical="center" wrapText="1"/>
    </xf>
    <xf numFmtId="0" fontId="0" fillId="0" borderId="108" xfId="0" applyBorder="1" applyAlignment="1">
      <alignment horizontal="center" vertical="center" wrapText="1"/>
    </xf>
    <xf numFmtId="14" fontId="0" fillId="0" borderId="81" xfId="0" applyNumberFormat="1"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78" xfId="0" applyBorder="1" applyAlignment="1">
      <alignment horizontal="center" vertical="center" wrapText="1"/>
    </xf>
    <xf numFmtId="0" fontId="73"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4" fillId="4" borderId="2" xfId="0" applyFont="1" applyFill="1" applyBorder="1" applyAlignment="1">
      <alignment horizontal="center" vertical="center"/>
    </xf>
    <xf numFmtId="0" fontId="74"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9"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0" fillId="0" borderId="13" xfId="0" applyBorder="1" applyAlignment="1">
      <alignment horizontal="left"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0" fillId="0" borderId="115" xfId="0" applyBorder="1" applyAlignment="1">
      <alignment horizontal="center" vertical="center" wrapText="1"/>
    </xf>
    <xf numFmtId="0" fontId="0" fillId="0" borderId="81" xfId="0"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113" xfId="0" applyBorder="1" applyAlignment="1">
      <alignment horizontal="center" vertical="center" wrapText="1"/>
    </xf>
    <xf numFmtId="0" fontId="0" fillId="0" borderId="111" xfId="0" applyBorder="1" applyAlignment="1">
      <alignment horizontal="center" vertical="center" wrapText="1"/>
    </xf>
    <xf numFmtId="0" fontId="0" fillId="0" borderId="112" xfId="0" applyBorder="1" applyAlignment="1">
      <alignment horizontal="center" vertical="center" wrapText="1"/>
    </xf>
    <xf numFmtId="0" fontId="0" fillId="0" borderId="114" xfId="0" applyBorder="1" applyAlignment="1">
      <alignment horizontal="center" vertical="center" wrapText="1"/>
    </xf>
    <xf numFmtId="0" fontId="73" fillId="0" borderId="81" xfId="0" applyFont="1" applyBorder="1" applyAlignment="1">
      <alignment horizontal="center" vertical="center" wrapText="1"/>
    </xf>
    <xf numFmtId="0" fontId="73" fillId="0" borderId="83" xfId="0" applyFont="1" applyBorder="1" applyAlignment="1">
      <alignment horizontal="center" vertical="center" wrapText="1"/>
    </xf>
    <xf numFmtId="9" fontId="0" fillId="0" borderId="79" xfId="0" applyNumberFormat="1" applyBorder="1" applyAlignment="1">
      <alignment horizontal="center" vertical="center" wrapText="1"/>
    </xf>
    <xf numFmtId="9" fontId="0" fillId="0" borderId="86" xfId="0" applyNumberFormat="1" applyBorder="1" applyAlignment="1">
      <alignment horizontal="center" vertical="center" wrapText="1"/>
    </xf>
    <xf numFmtId="9" fontId="0" fillId="0" borderId="108" xfId="0" applyNumberFormat="1" applyBorder="1" applyAlignment="1">
      <alignment horizontal="center" vertical="center" wrapText="1"/>
    </xf>
    <xf numFmtId="0" fontId="0" fillId="0" borderId="108" xfId="0" applyBorder="1" applyAlignment="1">
      <alignment horizontal="left" vertical="center" wrapText="1"/>
    </xf>
    <xf numFmtId="0" fontId="73" fillId="0" borderId="108" xfId="0" applyFont="1" applyBorder="1" applyAlignment="1">
      <alignment horizontal="center" vertical="center" wrapText="1"/>
    </xf>
    <xf numFmtId="0" fontId="0" fillId="0" borderId="108" xfId="0" applyBorder="1" applyAlignment="1">
      <alignment horizontal="center" vertical="center"/>
    </xf>
    <xf numFmtId="0" fontId="21" fillId="0" borderId="0" xfId="0" applyFont="1" applyAlignment="1">
      <alignment horizontal="center" vertical="center"/>
    </xf>
    <xf numFmtId="0" fontId="22" fillId="6" borderId="46"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69" fillId="0" borderId="0" xfId="0" applyFont="1" applyAlignment="1">
      <alignment horizontal="center" vertical="center"/>
    </xf>
    <xf numFmtId="0" fontId="65" fillId="0" borderId="0" xfId="0" applyFont="1" applyAlignment="1">
      <alignment horizontal="center" vertical="center"/>
    </xf>
    <xf numFmtId="0" fontId="37" fillId="3" borderId="0" xfId="0" applyFont="1" applyFill="1" applyAlignment="1">
      <alignment horizontal="justify" vertical="center" wrapText="1"/>
    </xf>
    <xf numFmtId="0" fontId="30" fillId="13" borderId="53" xfId="0" applyFont="1" applyFill="1" applyBorder="1" applyAlignment="1">
      <alignment horizontal="center" vertical="center" wrapText="1" readingOrder="1"/>
    </xf>
    <xf numFmtId="0" fontId="30" fillId="13" borderId="54" xfId="0" applyFont="1" applyFill="1" applyBorder="1" applyAlignment="1">
      <alignment horizontal="center" vertical="center" wrapText="1" readingOrder="1"/>
    </xf>
    <xf numFmtId="0" fontId="30" fillId="13" borderId="55" xfId="0" applyFont="1" applyFill="1" applyBorder="1" applyAlignment="1">
      <alignment horizontal="center" vertical="center" wrapText="1" readingOrder="1"/>
    </xf>
    <xf numFmtId="0" fontId="33" fillId="13" borderId="56" xfId="0" applyFont="1" applyFill="1" applyBorder="1" applyAlignment="1">
      <alignment horizontal="center" vertical="center" wrapText="1" readingOrder="1"/>
    </xf>
    <xf numFmtId="0" fontId="33" fillId="13" borderId="57" xfId="0" applyFont="1" applyFill="1" applyBorder="1" applyAlignment="1">
      <alignment horizontal="center" vertical="center" wrapText="1" readingOrder="1"/>
    </xf>
    <xf numFmtId="0" fontId="33" fillId="3" borderId="59" xfId="0" applyFont="1" applyFill="1" applyBorder="1" applyAlignment="1">
      <alignment horizontal="center" vertical="center" wrapText="1" readingOrder="1"/>
    </xf>
    <xf numFmtId="0" fontId="33" fillId="3" borderId="62" xfId="0" applyFont="1" applyFill="1" applyBorder="1" applyAlignment="1">
      <alignment horizontal="center" vertical="center" wrapText="1" readingOrder="1"/>
    </xf>
    <xf numFmtId="0" fontId="33" fillId="3" borderId="60" xfId="0" applyFont="1" applyFill="1" applyBorder="1" applyAlignment="1">
      <alignment horizontal="center" vertical="center" wrapText="1" readingOrder="1"/>
    </xf>
    <xf numFmtId="0" fontId="33" fillId="3" borderId="13" xfId="0" applyFont="1" applyFill="1" applyBorder="1" applyAlignment="1">
      <alignment horizontal="center" vertical="center" wrapText="1" readingOrder="1"/>
    </xf>
    <xf numFmtId="0" fontId="33" fillId="3" borderId="64" xfId="0" applyFont="1" applyFill="1" applyBorder="1" applyAlignment="1">
      <alignment horizontal="center" vertical="center" wrapText="1" readingOrder="1"/>
    </xf>
    <xf numFmtId="0" fontId="33" fillId="3" borderId="65" xfId="0" applyFont="1" applyFill="1" applyBorder="1" applyAlignment="1">
      <alignment horizontal="center" vertical="center" wrapText="1" readingOrder="1"/>
    </xf>
    <xf numFmtId="0" fontId="78" fillId="0" borderId="67" xfId="0" applyFont="1" applyBorder="1" applyAlignment="1">
      <alignment horizontal="center" vertical="center" wrapText="1"/>
    </xf>
    <xf numFmtId="0" fontId="78" fillId="0" borderId="68" xfId="0" applyFont="1" applyBorder="1" applyAlignment="1">
      <alignment horizontal="center" vertical="center"/>
    </xf>
    <xf numFmtId="0" fontId="78" fillId="0" borderId="69" xfId="0" applyFont="1" applyBorder="1" applyAlignment="1">
      <alignment horizontal="center" vertical="center"/>
    </xf>
    <xf numFmtId="0" fontId="78" fillId="0" borderId="20" xfId="0" applyFont="1" applyBorder="1" applyAlignment="1">
      <alignment horizontal="center" vertical="center" wrapText="1"/>
    </xf>
    <xf numFmtId="0" fontId="78" fillId="0" borderId="0" xfId="0" applyFont="1" applyBorder="1" applyAlignment="1">
      <alignment horizontal="center" vertical="center"/>
    </xf>
    <xf numFmtId="0" fontId="78" fillId="0" borderId="21" xfId="0" applyFont="1" applyBorder="1" applyAlignment="1">
      <alignment horizontal="center" vertical="center"/>
    </xf>
    <xf numFmtId="0" fontId="78" fillId="0" borderId="20" xfId="0" applyFont="1" applyBorder="1" applyAlignment="1">
      <alignment horizontal="center" vertical="center"/>
    </xf>
    <xf numFmtId="0" fontId="78" fillId="0" borderId="43" xfId="0" applyFont="1" applyBorder="1" applyAlignment="1">
      <alignment horizontal="center" vertical="center"/>
    </xf>
    <xf numFmtId="0" fontId="78" fillId="0" borderId="44" xfId="0" applyFont="1" applyBorder="1" applyAlignment="1">
      <alignment horizontal="center" vertical="center"/>
    </xf>
    <xf numFmtId="0" fontId="78" fillId="0" borderId="45" xfId="0" applyFont="1" applyBorder="1" applyAlignment="1">
      <alignment horizontal="center" vertical="center"/>
    </xf>
    <xf numFmtId="0" fontId="78" fillId="0" borderId="0" xfId="0" applyFont="1" applyAlignment="1">
      <alignment horizontal="center" vertical="center"/>
    </xf>
    <xf numFmtId="0" fontId="79" fillId="24" borderId="70" xfId="0" applyFont="1" applyFill="1" applyBorder="1" applyAlignment="1">
      <alignment horizontal="center" vertical="center" wrapText="1" readingOrder="1"/>
    </xf>
    <xf numFmtId="0" fontId="79" fillId="24" borderId="71" xfId="0" applyFont="1" applyFill="1" applyBorder="1" applyAlignment="1">
      <alignment horizontal="center" vertical="center" wrapText="1" readingOrder="1"/>
    </xf>
    <xf numFmtId="0" fontId="79" fillId="24" borderId="73" xfId="0" applyFont="1" applyFill="1" applyBorder="1" applyAlignment="1">
      <alignment horizontal="center" vertical="center" wrapText="1" readingOrder="1"/>
    </xf>
    <xf numFmtId="0" fontId="79" fillId="24" borderId="0" xfId="0" applyFont="1" applyFill="1" applyAlignment="1">
      <alignment horizontal="center" vertical="center" wrapText="1" readingOrder="1"/>
    </xf>
    <xf numFmtId="0" fontId="79" fillId="24" borderId="74" xfId="0" applyFont="1" applyFill="1" applyBorder="1" applyAlignment="1">
      <alignment horizontal="center" vertical="center" wrapText="1" readingOrder="1"/>
    </xf>
    <xf numFmtId="0" fontId="79" fillId="24" borderId="75" xfId="0" applyFont="1" applyFill="1" applyBorder="1" applyAlignment="1">
      <alignment horizontal="center" vertical="center" wrapText="1" readingOrder="1"/>
    </xf>
    <xf numFmtId="0" fontId="79" fillId="24" borderId="76" xfId="0" applyFont="1" applyFill="1" applyBorder="1" applyAlignment="1">
      <alignment horizontal="center" vertical="center" wrapText="1" readingOrder="1"/>
    </xf>
    <xf numFmtId="0" fontId="79" fillId="24" borderId="77" xfId="0" applyFont="1" applyFill="1" applyBorder="1" applyAlignment="1">
      <alignment horizontal="center" vertical="center" wrapText="1" readingOrder="1"/>
    </xf>
    <xf numFmtId="0" fontId="32" fillId="3" borderId="13" xfId="0" applyFont="1" applyFill="1" applyBorder="1" applyAlignment="1">
      <alignment horizontal="center" vertical="center" wrapText="1"/>
    </xf>
    <xf numFmtId="0" fontId="79" fillId="8" borderId="70" xfId="0" applyFont="1" applyFill="1" applyBorder="1" applyAlignment="1">
      <alignment horizontal="center" vertical="center" wrapText="1" readingOrder="1"/>
    </xf>
    <xf numFmtId="0" fontId="79" fillId="8" borderId="71" xfId="0" applyFont="1" applyFill="1" applyBorder="1" applyAlignment="1">
      <alignment horizontal="center" vertical="center" wrapText="1" readingOrder="1"/>
    </xf>
    <xf numFmtId="0" fontId="79" fillId="8" borderId="73" xfId="0" applyFont="1" applyFill="1" applyBorder="1" applyAlignment="1">
      <alignment horizontal="center" vertical="center" wrapText="1" readingOrder="1"/>
    </xf>
    <xf numFmtId="0" fontId="79" fillId="8" borderId="0" xfId="0" applyFont="1" applyFill="1" applyAlignment="1">
      <alignment horizontal="center" vertical="center" wrapText="1" readingOrder="1"/>
    </xf>
    <xf numFmtId="0" fontId="79" fillId="8" borderId="74" xfId="0" applyFont="1" applyFill="1" applyBorder="1" applyAlignment="1">
      <alignment horizontal="center" vertical="center" wrapText="1" readingOrder="1"/>
    </xf>
    <xf numFmtId="0" fontId="79" fillId="8" borderId="75" xfId="0" applyFont="1" applyFill="1" applyBorder="1" applyAlignment="1">
      <alignment horizontal="center" vertical="center" wrapText="1" readingOrder="1"/>
    </xf>
    <xf numFmtId="0" fontId="79" fillId="8" borderId="76" xfId="0" applyFont="1" applyFill="1" applyBorder="1" applyAlignment="1">
      <alignment horizontal="center" vertical="center" wrapText="1" readingOrder="1"/>
    </xf>
    <xf numFmtId="0" fontId="79" fillId="8" borderId="77" xfId="0" applyFont="1" applyFill="1" applyBorder="1" applyAlignment="1">
      <alignment horizontal="center" vertical="center" wrapText="1" readingOrder="1"/>
    </xf>
    <xf numFmtId="0" fontId="32" fillId="0" borderId="13" xfId="0" applyFont="1" applyBorder="1" applyAlignment="1">
      <alignment horizontal="center" vertical="center" wrapText="1"/>
    </xf>
    <xf numFmtId="0" fontId="78" fillId="0" borderId="68" xfId="0" applyFont="1" applyBorder="1" applyAlignment="1">
      <alignment horizontal="center" vertical="center" wrapText="1"/>
    </xf>
    <xf numFmtId="0" fontId="2" fillId="0" borderId="0" xfId="0" applyFont="1" applyAlignment="1">
      <alignment horizontal="center" vertical="center" wrapText="1"/>
    </xf>
    <xf numFmtId="0" fontId="77" fillId="14" borderId="0" xfId="0" applyFont="1" applyFill="1" applyAlignment="1">
      <alignment horizontal="center" vertical="center" wrapText="1" readingOrder="1"/>
    </xf>
    <xf numFmtId="0" fontId="39" fillId="5" borderId="0" xfId="0" applyFont="1" applyFill="1" applyAlignment="1">
      <alignment horizontal="center" vertical="center" wrapText="1"/>
    </xf>
    <xf numFmtId="0" fontId="77" fillId="14" borderId="0" xfId="0" applyFont="1" applyFill="1" applyAlignment="1">
      <alignment horizontal="center" vertical="center" textRotation="90" wrapText="1" readingOrder="1"/>
    </xf>
    <xf numFmtId="0" fontId="77" fillId="14" borderId="21" xfId="0" applyFont="1" applyFill="1" applyBorder="1" applyAlignment="1">
      <alignment horizontal="center" vertical="center" textRotation="90" wrapText="1" readingOrder="1"/>
    </xf>
    <xf numFmtId="0" fontId="79" fillId="16" borderId="70" xfId="0" applyFont="1" applyFill="1" applyBorder="1" applyAlignment="1">
      <alignment horizontal="center" vertical="center" wrapText="1" readingOrder="1"/>
    </xf>
    <xf numFmtId="0" fontId="79" fillId="16" borderId="71" xfId="0" applyFont="1" applyFill="1" applyBorder="1" applyAlignment="1">
      <alignment horizontal="center" vertical="center" wrapText="1" readingOrder="1"/>
    </xf>
    <xf numFmtId="0" fontId="79" fillId="16" borderId="72" xfId="0" applyFont="1" applyFill="1" applyBorder="1" applyAlignment="1">
      <alignment horizontal="center" vertical="center" wrapText="1" readingOrder="1"/>
    </xf>
    <xf numFmtId="0" fontId="79" fillId="16" borderId="73" xfId="0" applyFont="1" applyFill="1" applyBorder="1" applyAlignment="1">
      <alignment horizontal="center" vertical="center" wrapText="1" readingOrder="1"/>
    </xf>
    <xf numFmtId="0" fontId="79" fillId="16" borderId="0" xfId="0" applyFont="1" applyFill="1" applyAlignment="1">
      <alignment horizontal="center" vertical="center" wrapText="1" readingOrder="1"/>
    </xf>
    <xf numFmtId="0" fontId="79" fillId="16" borderId="74" xfId="0" applyFont="1" applyFill="1" applyBorder="1" applyAlignment="1">
      <alignment horizontal="center" vertical="center" wrapText="1" readingOrder="1"/>
    </xf>
    <xf numFmtId="0" fontId="79" fillId="16" borderId="75" xfId="0" applyFont="1" applyFill="1" applyBorder="1" applyAlignment="1">
      <alignment horizontal="center" vertical="center" wrapText="1" readingOrder="1"/>
    </xf>
    <xf numFmtId="0" fontId="79" fillId="16" borderId="76" xfId="0" applyFont="1" applyFill="1" applyBorder="1" applyAlignment="1">
      <alignment horizontal="center" vertical="center" wrapText="1" readingOrder="1"/>
    </xf>
    <xf numFmtId="0" fontId="79" fillId="16" borderId="77" xfId="0" applyFont="1" applyFill="1" applyBorder="1" applyAlignment="1">
      <alignment horizontal="center" vertical="center" wrapText="1" readingOrder="1"/>
    </xf>
    <xf numFmtId="0" fontId="79" fillId="15" borderId="70" xfId="0" applyFont="1" applyFill="1" applyBorder="1" applyAlignment="1">
      <alignment horizontal="center" vertical="center" wrapText="1" readingOrder="1"/>
    </xf>
    <xf numFmtId="0" fontId="79" fillId="15" borderId="71" xfId="0" applyFont="1" applyFill="1" applyBorder="1" applyAlignment="1">
      <alignment horizontal="center" vertical="center" wrapText="1" readingOrder="1"/>
    </xf>
    <xf numFmtId="0" fontId="79" fillId="15" borderId="73" xfId="0" applyFont="1" applyFill="1" applyBorder="1" applyAlignment="1">
      <alignment horizontal="center" vertical="center" wrapText="1" readingOrder="1"/>
    </xf>
    <xf numFmtId="0" fontId="79" fillId="15" borderId="0" xfId="0" applyFont="1" applyFill="1" applyAlignment="1">
      <alignment horizontal="center" vertical="center" wrapText="1" readingOrder="1"/>
    </xf>
    <xf numFmtId="0" fontId="79" fillId="15" borderId="75" xfId="0" applyFont="1" applyFill="1" applyBorder="1" applyAlignment="1">
      <alignment horizontal="center" vertical="center" wrapText="1" readingOrder="1"/>
    </xf>
    <xf numFmtId="0" fontId="79" fillId="15" borderId="76" xfId="0" applyFont="1" applyFill="1" applyBorder="1" applyAlignment="1">
      <alignment horizontal="center" vertical="center" wrapText="1" readingOrder="1"/>
    </xf>
    <xf numFmtId="0" fontId="32" fillId="3" borderId="86" xfId="0" applyFont="1" applyFill="1" applyBorder="1" applyAlignment="1">
      <alignment horizontal="center" vertical="center" wrapText="1"/>
    </xf>
    <xf numFmtId="0" fontId="32" fillId="3" borderId="83" xfId="0" applyFont="1" applyFill="1" applyBorder="1" applyAlignment="1">
      <alignment horizontal="center" vertical="center" wrapText="1"/>
    </xf>
    <xf numFmtId="0" fontId="32" fillId="3" borderId="87" xfId="0" applyFont="1" applyFill="1" applyBorder="1" applyAlignment="1">
      <alignment horizontal="center" vertical="center" wrapText="1"/>
    </xf>
    <xf numFmtId="0" fontId="32" fillId="3" borderId="93" xfId="0" applyFont="1" applyFill="1" applyBorder="1" applyAlignment="1">
      <alignment horizontal="center" vertical="center" wrapText="1"/>
    </xf>
    <xf numFmtId="0" fontId="32" fillId="3" borderId="88" xfId="0" applyFont="1" applyFill="1" applyBorder="1" applyAlignment="1">
      <alignment horizontal="center" vertical="center" wrapText="1"/>
    </xf>
    <xf numFmtId="0" fontId="32" fillId="3" borderId="84" xfId="0" applyFont="1" applyFill="1" applyBorder="1" applyAlignment="1">
      <alignment horizontal="center" vertical="center" wrapText="1"/>
    </xf>
    <xf numFmtId="0" fontId="31" fillId="0" borderId="104" xfId="0" applyFont="1" applyBorder="1" applyAlignment="1">
      <alignment horizontal="center"/>
    </xf>
    <xf numFmtId="0" fontId="31" fillId="0" borderId="78" xfId="0" applyFont="1" applyBorder="1" applyAlignment="1">
      <alignment horizontal="center"/>
    </xf>
    <xf numFmtId="0" fontId="31" fillId="0" borderId="107" xfId="0" applyFont="1" applyBorder="1" applyAlignment="1">
      <alignment horizontal="center"/>
    </xf>
    <xf numFmtId="0" fontId="85" fillId="0" borderId="104" xfId="0" applyFont="1" applyBorder="1" applyAlignment="1" applyProtection="1">
      <alignment horizontal="left" vertical="center" wrapText="1"/>
      <protection locked="0"/>
    </xf>
    <xf numFmtId="0" fontId="85" fillId="0" borderId="78" xfId="0" applyFont="1" applyBorder="1" applyAlignment="1" applyProtection="1">
      <alignment horizontal="left" vertical="center" wrapText="1"/>
      <protection locked="0"/>
    </xf>
    <xf numFmtId="0" fontId="85" fillId="0" borderId="107" xfId="0" applyFont="1" applyBorder="1" applyAlignment="1" applyProtection="1">
      <alignment horizontal="left" vertical="center" wrapText="1"/>
      <protection locked="0"/>
    </xf>
    <xf numFmtId="0" fontId="31" fillId="0" borderId="104" xfId="0" applyFont="1" applyBorder="1" applyAlignment="1" applyProtection="1">
      <alignment horizontal="center" vertical="center"/>
      <protection locked="0"/>
    </xf>
    <xf numFmtId="0" fontId="31" fillId="0" borderId="78" xfId="0" applyFont="1" applyBorder="1" applyAlignment="1" applyProtection="1">
      <alignment horizontal="center" vertical="center"/>
      <protection locked="0"/>
    </xf>
    <xf numFmtId="0" fontId="31" fillId="0" borderId="107" xfId="0" applyFont="1" applyBorder="1" applyAlignment="1" applyProtection="1">
      <alignment horizontal="center" vertical="center"/>
      <protection locked="0"/>
    </xf>
    <xf numFmtId="0" fontId="85" fillId="0" borderId="104" xfId="0" applyFont="1" applyBorder="1" applyAlignment="1" applyProtection="1">
      <alignment horizontal="center" vertical="center" wrapText="1"/>
      <protection locked="0"/>
    </xf>
    <xf numFmtId="0" fontId="85" fillId="0" borderId="78" xfId="0" applyFont="1" applyBorder="1" applyAlignment="1" applyProtection="1">
      <alignment horizontal="center" vertical="center" wrapText="1"/>
      <protection locked="0"/>
    </xf>
    <xf numFmtId="0" fontId="85" fillId="0" borderId="107" xfId="0" applyFont="1" applyBorder="1" applyAlignment="1" applyProtection="1">
      <alignment horizontal="center" vertical="center" wrapText="1"/>
      <protection locked="0"/>
    </xf>
    <xf numFmtId="0" fontId="85" fillId="0" borderId="104" xfId="0" applyFont="1" applyBorder="1" applyAlignment="1" applyProtection="1">
      <alignment horizontal="center" vertical="center"/>
      <protection locked="0"/>
    </xf>
    <xf numFmtId="0" fontId="85" fillId="0" borderId="78" xfId="0" applyFont="1" applyBorder="1" applyAlignment="1" applyProtection="1">
      <alignment horizontal="center" vertical="center"/>
      <protection locked="0"/>
    </xf>
    <xf numFmtId="0" fontId="85" fillId="0" borderId="107" xfId="0" applyFont="1" applyBorder="1" applyAlignment="1" applyProtection="1">
      <alignment horizontal="center" vertical="center"/>
      <protection locked="0"/>
    </xf>
    <xf numFmtId="0" fontId="85" fillId="0" borderId="92" xfId="0" applyFont="1" applyBorder="1" applyAlignment="1" applyProtection="1">
      <alignment horizontal="center" vertical="center"/>
      <protection locked="0"/>
    </xf>
    <xf numFmtId="0" fontId="85" fillId="0" borderId="13" xfId="0" applyFont="1" applyBorder="1" applyAlignment="1" applyProtection="1">
      <alignment horizontal="center" vertical="center"/>
      <protection locked="0"/>
    </xf>
    <xf numFmtId="0" fontId="85" fillId="0" borderId="65" xfId="0" applyFont="1" applyBorder="1" applyAlignment="1" applyProtection="1">
      <alignment horizontal="center" vertical="center"/>
      <protection locked="0"/>
    </xf>
    <xf numFmtId="0" fontId="31" fillId="0" borderId="92"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1" fontId="85" fillId="0" borderId="92" xfId="0" applyNumberFormat="1" applyFont="1" applyBorder="1" applyAlignment="1">
      <alignment horizontal="center" vertical="center"/>
    </xf>
    <xf numFmtId="0" fontId="85" fillId="0" borderId="13" xfId="0" applyFont="1" applyBorder="1" applyAlignment="1">
      <alignment horizontal="center" vertical="center"/>
    </xf>
    <xf numFmtId="0" fontId="85" fillId="0" borderId="65" xfId="0" applyFont="1" applyBorder="1" applyAlignment="1">
      <alignment horizontal="center" vertical="center"/>
    </xf>
    <xf numFmtId="1" fontId="85" fillId="0" borderId="103" xfId="0" applyNumberFormat="1" applyFont="1" applyBorder="1" applyAlignment="1" applyProtection="1">
      <alignment horizontal="center" vertical="center" wrapText="1"/>
      <protection locked="0"/>
    </xf>
    <xf numFmtId="1" fontId="85" fillId="0" borderId="105" xfId="0" applyNumberFormat="1" applyFont="1" applyBorder="1" applyAlignment="1" applyProtection="1">
      <alignment horizontal="center" vertical="center" wrapText="1"/>
      <protection locked="0"/>
    </xf>
    <xf numFmtId="1" fontId="85" fillId="0" borderId="106" xfId="0" applyNumberFormat="1" applyFont="1" applyBorder="1" applyAlignment="1" applyProtection="1">
      <alignment horizontal="center" vertical="center" wrapText="1"/>
      <protection locked="0"/>
    </xf>
    <xf numFmtId="0" fontId="84" fillId="23" borderId="101" xfId="0" applyFont="1" applyFill="1" applyBorder="1" applyAlignment="1">
      <alignment horizontal="center"/>
    </xf>
    <xf numFmtId="0" fontId="84" fillId="23" borderId="102" xfId="0" applyFont="1" applyFill="1" applyBorder="1" applyAlignment="1">
      <alignment horizontal="center"/>
    </xf>
    <xf numFmtId="0" fontId="81" fillId="4" borderId="95" xfId="0" applyFont="1" applyFill="1" applyBorder="1" applyAlignment="1">
      <alignment horizontal="center" vertical="center"/>
    </xf>
    <xf numFmtId="0" fontId="81" fillId="4" borderId="96" xfId="0" applyFont="1" applyFill="1" applyBorder="1" applyAlignment="1">
      <alignment horizontal="center" vertical="center"/>
    </xf>
    <xf numFmtId="0" fontId="81" fillId="4" borderId="97" xfId="0" applyFont="1" applyFill="1" applyBorder="1" applyAlignment="1">
      <alignment horizontal="center" vertical="center"/>
    </xf>
    <xf numFmtId="0" fontId="81" fillId="22" borderId="98" xfId="0" applyFont="1" applyFill="1" applyBorder="1" applyAlignment="1" applyProtection="1">
      <alignment horizontal="center" vertical="center" wrapText="1"/>
      <protection locked="0"/>
    </xf>
    <xf numFmtId="0" fontId="81" fillId="4" borderId="98" xfId="0" applyFont="1" applyFill="1" applyBorder="1" applyAlignment="1" applyProtection="1">
      <alignment horizontal="center" vertical="center" wrapText="1"/>
      <protection locked="0"/>
    </xf>
    <xf numFmtId="0" fontId="80" fillId="4" borderId="2" xfId="0" applyFont="1" applyFill="1" applyBorder="1" applyAlignment="1">
      <alignment horizontal="center" vertical="center" wrapText="1"/>
    </xf>
    <xf numFmtId="0" fontId="80" fillId="4" borderId="94" xfId="0" applyFont="1" applyFill="1" applyBorder="1" applyAlignment="1">
      <alignment horizontal="center" vertical="center" wrapText="1"/>
    </xf>
    <xf numFmtId="0" fontId="80" fillId="4" borderId="0" xfId="0" applyFont="1" applyFill="1" applyAlignment="1">
      <alignment horizontal="center" vertical="center" wrapText="1"/>
    </xf>
    <xf numFmtId="0" fontId="80" fillId="4" borderId="93" xfId="0" applyFont="1" applyFill="1" applyBorder="1" applyAlignment="1">
      <alignment horizontal="center" vertical="center" wrapText="1"/>
    </xf>
    <xf numFmtId="0" fontId="82" fillId="4" borderId="99" xfId="0" applyFont="1" applyFill="1" applyBorder="1" applyAlignment="1">
      <alignment horizontal="center" vertical="center" wrapText="1"/>
    </xf>
    <xf numFmtId="0" fontId="82" fillId="4" borderId="100" xfId="0" applyFont="1" applyFill="1" applyBorder="1" applyAlignment="1">
      <alignment horizontal="center" vertical="center" wrapText="1"/>
    </xf>
    <xf numFmtId="0" fontId="82" fillId="4" borderId="95" xfId="0" applyFont="1" applyFill="1" applyBorder="1" applyAlignment="1">
      <alignment horizontal="center" vertical="center" wrapText="1"/>
    </xf>
    <xf numFmtId="0" fontId="82" fillId="4" borderId="97" xfId="0" applyFont="1" applyFill="1" applyBorder="1" applyAlignment="1">
      <alignment horizontal="center" vertical="center" wrapText="1"/>
    </xf>
    <xf numFmtId="0" fontId="81" fillId="4" borderId="95" xfId="0" applyFont="1" applyFill="1" applyBorder="1" applyAlignment="1" applyProtection="1">
      <alignment horizontal="center" vertical="center" wrapText="1"/>
      <protection locked="0"/>
    </xf>
    <xf numFmtId="0" fontId="82" fillId="4" borderId="96" xfId="0" applyFont="1" applyFill="1" applyBorder="1" applyAlignment="1">
      <alignment horizontal="center" vertical="center" wrapText="1"/>
    </xf>
  </cellXfs>
  <cellStyles count="3">
    <cellStyle name="Normal" xfId="0" builtinId="0"/>
    <cellStyle name="Normal - Style1 2" xfId="1" xr:uid="{00000000-0005-0000-0000-000001000000}"/>
    <cellStyle name="Normal 2 2" xfId="2" xr:uid="{00000000-0005-0000-0000-000002000000}"/>
  </cellStyles>
  <dxfs count="1718">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png"/><Relationship Id="rId4"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png"/><Relationship Id="rId4"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png"/><Relationship Id="rId4"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png"/><Relationship Id="rId4"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1</xdr:col>
      <xdr:colOff>25400</xdr:colOff>
      <xdr:row>1</xdr:row>
      <xdr:rowOff>31308</xdr:rowOff>
    </xdr:to>
    <xdr:pic>
      <xdr:nvPicPr>
        <xdr:cNvPr id="9" name="Imagen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 y="0"/>
          <a:ext cx="1938020" cy="564708"/>
        </a:xfrm>
        <a:prstGeom prst="rect">
          <a:avLst/>
        </a:prstGeom>
        <a:noFill/>
      </xdr:spPr>
    </xdr:pic>
    <xdr:clientData/>
  </xdr:twoCellAnchor>
  <xdr:twoCellAnchor editAs="oneCell">
    <xdr:from>
      <xdr:col>1</xdr:col>
      <xdr:colOff>876300</xdr:colOff>
      <xdr:row>0</xdr:row>
      <xdr:rowOff>0</xdr:rowOff>
    </xdr:from>
    <xdr:to>
      <xdr:col>2</xdr:col>
      <xdr:colOff>617220</xdr:colOff>
      <xdr:row>1</xdr:row>
      <xdr:rowOff>107784</xdr:rowOff>
    </xdr:to>
    <xdr:pic>
      <xdr:nvPicPr>
        <xdr:cNvPr id="10" name="Imagen 9" descr="Resultado de imagen para escudo consejo de Estado Colombia">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2804160" y="0"/>
          <a:ext cx="975360" cy="641184"/>
        </a:xfrm>
        <a:prstGeom prst="rect">
          <a:avLst/>
        </a:prstGeom>
        <a:noFill/>
      </xdr:spPr>
    </xdr:pic>
    <xdr:clientData/>
  </xdr:twoCellAnchor>
  <xdr:twoCellAnchor editAs="oneCell">
    <xdr:from>
      <xdr:col>4</xdr:col>
      <xdr:colOff>457200</xdr:colOff>
      <xdr:row>0</xdr:row>
      <xdr:rowOff>0</xdr:rowOff>
    </xdr:from>
    <xdr:to>
      <xdr:col>5</xdr:col>
      <xdr:colOff>342900</xdr:colOff>
      <xdr:row>1</xdr:row>
      <xdr:rowOff>102704</xdr:rowOff>
    </xdr:to>
    <xdr:pic>
      <xdr:nvPicPr>
        <xdr:cNvPr id="11" name="0 Imagen">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680" y="0"/>
          <a:ext cx="739140" cy="636104"/>
        </a:xfrm>
        <a:prstGeom prst="rect">
          <a:avLst/>
        </a:prstGeom>
        <a:noFill/>
      </xdr:spPr>
    </xdr:pic>
    <xdr:clientData/>
  </xdr:twoCellAnchor>
  <xdr:twoCellAnchor>
    <xdr:from>
      <xdr:col>7</xdr:col>
      <xdr:colOff>22860</xdr:colOff>
      <xdr:row>0</xdr:row>
      <xdr:rowOff>213360</xdr:rowOff>
    </xdr:from>
    <xdr:to>
      <xdr:col>8</xdr:col>
      <xdr:colOff>445135</xdr:colOff>
      <xdr:row>0</xdr:row>
      <xdr:rowOff>496487</xdr:rowOff>
    </xdr:to>
    <xdr:sp macro="" textlink="">
      <xdr:nvSpPr>
        <xdr:cNvPr id="13" name="162 Cuadro de texto">
          <a:extLst>
            <a:ext uri="{FF2B5EF4-FFF2-40B4-BE49-F238E27FC236}">
              <a16:creationId xmlns:a16="http://schemas.microsoft.com/office/drawing/2014/main" id="{00000000-0008-0000-0000-00000D000000}"/>
            </a:ext>
          </a:extLst>
        </xdr:cNvPr>
        <xdr:cNvSpPr txBox="1">
          <a:spLocks noChangeArrowheads="1"/>
        </xdr:cNvSpPr>
      </xdr:nvSpPr>
      <xdr:spPr bwMode="auto">
        <a:xfrm>
          <a:off x="7566660" y="21336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0</xdr:row>
      <xdr:rowOff>28575</xdr:rowOff>
    </xdr:from>
    <xdr:to>
      <xdr:col>10</xdr:col>
      <xdr:colOff>562963</xdr:colOff>
      <xdr:row>1</xdr:row>
      <xdr:rowOff>15080</xdr:rowOff>
    </xdr:to>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52550" y="28575"/>
          <a:ext cx="1886938" cy="567530"/>
        </a:xfrm>
        <a:prstGeom prst="rect">
          <a:avLst/>
        </a:prstGeom>
        <a:noFill/>
      </xdr:spPr>
    </xdr:pic>
    <xdr:clientData/>
  </xdr:twoCellAnchor>
  <xdr:twoCellAnchor editAs="oneCell">
    <xdr:from>
      <xdr:col>15</xdr:col>
      <xdr:colOff>642338</xdr:colOff>
      <xdr:row>0</xdr:row>
      <xdr:rowOff>28575</xdr:rowOff>
    </xdr:from>
    <xdr:to>
      <xdr:col>21</xdr:col>
      <xdr:colOff>134902</xdr:colOff>
      <xdr:row>1</xdr:row>
      <xdr:rowOff>91556</xdr:rowOff>
    </xdr:to>
    <xdr:pic>
      <xdr:nvPicPr>
        <xdr:cNvPr id="3" name="Imagen 2" descr="Resultado de imagen para escudo consejo de Estado Colombia">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4090388" y="28575"/>
          <a:ext cx="940364" cy="644006"/>
        </a:xfrm>
        <a:prstGeom prst="rect">
          <a:avLst/>
        </a:prstGeom>
        <a:noFill/>
      </xdr:spPr>
    </xdr:pic>
    <xdr:clientData/>
  </xdr:twoCellAnchor>
  <xdr:twoCellAnchor editAs="oneCell">
    <xdr:from>
      <xdr:col>27</xdr:col>
      <xdr:colOff>307552</xdr:colOff>
      <xdr:row>0</xdr:row>
      <xdr:rowOff>28575</xdr:rowOff>
    </xdr:from>
    <xdr:to>
      <xdr:col>28</xdr:col>
      <xdr:colOff>256752</xdr:colOff>
      <xdr:row>1</xdr:row>
      <xdr:rowOff>86476</xdr:rowOff>
    </xdr:to>
    <xdr:pic>
      <xdr:nvPicPr>
        <xdr:cNvPr id="4" name="0 Imagen">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41677" y="28575"/>
          <a:ext cx="711200" cy="638926"/>
        </a:xfrm>
        <a:prstGeom prst="rect">
          <a:avLst/>
        </a:prstGeom>
        <a:noFill/>
      </xdr:spPr>
    </xdr:pic>
    <xdr:clientData/>
  </xdr:twoCellAnchor>
  <xdr:twoCellAnchor>
    <xdr:from>
      <xdr:col>34</xdr:col>
      <xdr:colOff>178012</xdr:colOff>
      <xdr:row>0</xdr:row>
      <xdr:rowOff>241935</xdr:rowOff>
    </xdr:from>
    <xdr:to>
      <xdr:col>38</xdr:col>
      <xdr:colOff>492337</xdr:colOff>
      <xdr:row>0</xdr:row>
      <xdr:rowOff>525062</xdr:rowOff>
    </xdr:to>
    <xdr:sp macro="" textlink="">
      <xdr:nvSpPr>
        <xdr:cNvPr id="5" name="162 Cuadro de texto">
          <a:extLst>
            <a:ext uri="{FF2B5EF4-FFF2-40B4-BE49-F238E27FC236}">
              <a16:creationId xmlns:a16="http://schemas.microsoft.com/office/drawing/2014/main" id="{00000000-0008-0000-0B00-000005000000}"/>
            </a:ext>
          </a:extLst>
        </xdr:cNvPr>
        <xdr:cNvSpPr txBox="1">
          <a:spLocks noChangeArrowheads="1"/>
        </xdr:cNvSpPr>
      </xdr:nvSpPr>
      <xdr:spPr bwMode="auto">
        <a:xfrm>
          <a:off x="8683837" y="241935"/>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xdr:col>
      <xdr:colOff>866775</xdr:colOff>
      <xdr:row>3</xdr:row>
      <xdr:rowOff>15876</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778098</xdr:colOff>
      <xdr:row>0</xdr:row>
      <xdr:rowOff>67078</xdr:rowOff>
    </xdr:from>
    <xdr:to>
      <xdr:col>2</xdr:col>
      <xdr:colOff>196585</xdr:colOff>
      <xdr:row>0</xdr:row>
      <xdr:rowOff>634608</xdr:rowOff>
    </xdr:to>
    <xdr:pic>
      <xdr:nvPicPr>
        <xdr:cNvPr id="3" name="Imagen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8098" y="67078"/>
          <a:ext cx="1886938" cy="567530"/>
        </a:xfrm>
        <a:prstGeom prst="rect">
          <a:avLst/>
        </a:prstGeom>
        <a:noFill/>
      </xdr:spPr>
    </xdr:pic>
    <xdr:clientData/>
  </xdr:twoCellAnchor>
  <xdr:twoCellAnchor editAs="oneCell">
    <xdr:from>
      <xdr:col>3</xdr:col>
      <xdr:colOff>14492</xdr:colOff>
      <xdr:row>0</xdr:row>
      <xdr:rowOff>67078</xdr:rowOff>
    </xdr:from>
    <xdr:to>
      <xdr:col>3</xdr:col>
      <xdr:colOff>954856</xdr:colOff>
      <xdr:row>0</xdr:row>
      <xdr:rowOff>711084</xdr:rowOff>
    </xdr:to>
    <xdr:pic>
      <xdr:nvPicPr>
        <xdr:cNvPr id="4" name="Imagen 3" descr="Resultado de imagen para escudo consejo de Estado Colombia">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3515936" y="67078"/>
          <a:ext cx="940364" cy="644006"/>
        </a:xfrm>
        <a:prstGeom prst="rect">
          <a:avLst/>
        </a:prstGeom>
        <a:noFill/>
      </xdr:spPr>
    </xdr:pic>
    <xdr:clientData/>
  </xdr:twoCellAnchor>
  <xdr:twoCellAnchor editAs="oneCell">
    <xdr:from>
      <xdr:col>4</xdr:col>
      <xdr:colOff>727859</xdr:colOff>
      <xdr:row>0</xdr:row>
      <xdr:rowOff>67078</xdr:rowOff>
    </xdr:from>
    <xdr:to>
      <xdr:col>5</xdr:col>
      <xdr:colOff>245080</xdr:colOff>
      <xdr:row>0</xdr:row>
      <xdr:rowOff>706004</xdr:rowOff>
    </xdr:to>
    <xdr:pic>
      <xdr:nvPicPr>
        <xdr:cNvPr id="5" name="0 Imagen">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67225" y="67078"/>
          <a:ext cx="711200" cy="638926"/>
        </a:xfrm>
        <a:prstGeom prst="rect">
          <a:avLst/>
        </a:prstGeom>
        <a:noFill/>
      </xdr:spPr>
    </xdr:pic>
    <xdr:clientData/>
  </xdr:twoCellAnchor>
  <xdr:twoCellAnchor>
    <xdr:from>
      <xdr:col>5</xdr:col>
      <xdr:colOff>1576040</xdr:colOff>
      <xdr:row>0</xdr:row>
      <xdr:rowOff>280438</xdr:rowOff>
    </xdr:from>
    <xdr:to>
      <xdr:col>6</xdr:col>
      <xdr:colOff>140716</xdr:colOff>
      <xdr:row>0</xdr:row>
      <xdr:rowOff>563565</xdr:rowOff>
    </xdr:to>
    <xdr:sp macro="" textlink="">
      <xdr:nvSpPr>
        <xdr:cNvPr id="6" name="162 Cuadro de texto">
          <a:extLst>
            <a:ext uri="{FF2B5EF4-FFF2-40B4-BE49-F238E27FC236}">
              <a16:creationId xmlns:a16="http://schemas.microsoft.com/office/drawing/2014/main" id="{00000000-0008-0000-0C00-000006000000}"/>
            </a:ext>
          </a:extLst>
        </xdr:cNvPr>
        <xdr:cNvSpPr txBox="1">
          <a:spLocks noChangeArrowheads="1"/>
        </xdr:cNvSpPr>
      </xdr:nvSpPr>
      <xdr:spPr bwMode="auto">
        <a:xfrm>
          <a:off x="8109385" y="280438"/>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xdr:col>
      <xdr:colOff>866775</xdr:colOff>
      <xdr:row>3</xdr:row>
      <xdr:rowOff>15875</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120739</xdr:colOff>
      <xdr:row>0</xdr:row>
      <xdr:rowOff>254894</xdr:rowOff>
    </xdr:from>
    <xdr:to>
      <xdr:col>2</xdr:col>
      <xdr:colOff>773451</xdr:colOff>
      <xdr:row>0</xdr:row>
      <xdr:rowOff>822424</xdr:rowOff>
    </xdr:to>
    <xdr:pic>
      <xdr:nvPicPr>
        <xdr:cNvPr id="3" name="Imagen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54964" y="254894"/>
          <a:ext cx="1886938" cy="567530"/>
        </a:xfrm>
        <a:prstGeom prst="rect">
          <a:avLst/>
        </a:prstGeom>
        <a:noFill/>
      </xdr:spPr>
    </xdr:pic>
    <xdr:clientData/>
  </xdr:twoCellAnchor>
  <xdr:twoCellAnchor editAs="oneCell">
    <xdr:from>
      <xdr:col>3</xdr:col>
      <xdr:colOff>591358</xdr:colOff>
      <xdr:row>0</xdr:row>
      <xdr:rowOff>254894</xdr:rowOff>
    </xdr:from>
    <xdr:to>
      <xdr:col>3</xdr:col>
      <xdr:colOff>1531722</xdr:colOff>
      <xdr:row>0</xdr:row>
      <xdr:rowOff>898900</xdr:rowOff>
    </xdr:to>
    <xdr:pic>
      <xdr:nvPicPr>
        <xdr:cNvPr id="4" name="Imagen 3" descr="Resultado de imagen para escudo consejo de Estado Colombia">
          <a:extLst>
            <a:ext uri="{FF2B5EF4-FFF2-40B4-BE49-F238E27FC236}">
              <a16:creationId xmlns:a16="http://schemas.microsoft.com/office/drawing/2014/main" id="{00000000-0008-0000-0D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4092802" y="254894"/>
          <a:ext cx="940364" cy="644006"/>
        </a:xfrm>
        <a:prstGeom prst="rect">
          <a:avLst/>
        </a:prstGeom>
        <a:noFill/>
      </xdr:spPr>
    </xdr:pic>
    <xdr:clientData/>
  </xdr:twoCellAnchor>
  <xdr:twoCellAnchor editAs="oneCell">
    <xdr:from>
      <xdr:col>5</xdr:col>
      <xdr:colOff>110746</xdr:colOff>
      <xdr:row>0</xdr:row>
      <xdr:rowOff>254894</xdr:rowOff>
    </xdr:from>
    <xdr:to>
      <xdr:col>5</xdr:col>
      <xdr:colOff>821946</xdr:colOff>
      <xdr:row>0</xdr:row>
      <xdr:rowOff>893820</xdr:rowOff>
    </xdr:to>
    <xdr:pic>
      <xdr:nvPicPr>
        <xdr:cNvPr id="5" name="0 Imagen">
          <a:extLst>
            <a:ext uri="{FF2B5EF4-FFF2-40B4-BE49-F238E27FC236}">
              <a16:creationId xmlns:a16="http://schemas.microsoft.com/office/drawing/2014/main" id="{00000000-0008-0000-0D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44091" y="254894"/>
          <a:ext cx="711200" cy="638926"/>
        </a:xfrm>
        <a:prstGeom prst="rect">
          <a:avLst/>
        </a:prstGeom>
        <a:noFill/>
      </xdr:spPr>
    </xdr:pic>
    <xdr:clientData/>
  </xdr:twoCellAnchor>
  <xdr:twoCellAnchor>
    <xdr:from>
      <xdr:col>5</xdr:col>
      <xdr:colOff>2152906</xdr:colOff>
      <xdr:row>0</xdr:row>
      <xdr:rowOff>468254</xdr:rowOff>
    </xdr:from>
    <xdr:to>
      <xdr:col>6</xdr:col>
      <xdr:colOff>717582</xdr:colOff>
      <xdr:row>0</xdr:row>
      <xdr:rowOff>751381</xdr:rowOff>
    </xdr:to>
    <xdr:sp macro="" textlink="">
      <xdr:nvSpPr>
        <xdr:cNvPr id="6" name="162 Cuadro de texto">
          <a:extLst>
            <a:ext uri="{FF2B5EF4-FFF2-40B4-BE49-F238E27FC236}">
              <a16:creationId xmlns:a16="http://schemas.microsoft.com/office/drawing/2014/main" id="{00000000-0008-0000-0D00-000006000000}"/>
            </a:ext>
          </a:extLst>
        </xdr:cNvPr>
        <xdr:cNvSpPr txBox="1">
          <a:spLocks noChangeArrowheads="1"/>
        </xdr:cNvSpPr>
      </xdr:nvSpPr>
      <xdr:spPr bwMode="auto">
        <a:xfrm>
          <a:off x="8686251" y="468254"/>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xdr:col>
      <xdr:colOff>866775</xdr:colOff>
      <xdr:row>3</xdr:row>
      <xdr:rowOff>15875</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630528</xdr:colOff>
      <xdr:row>0</xdr:row>
      <xdr:rowOff>174402</xdr:rowOff>
    </xdr:from>
    <xdr:to>
      <xdr:col>3</xdr:col>
      <xdr:colOff>250247</xdr:colOff>
      <xdr:row>0</xdr:row>
      <xdr:rowOff>741932</xdr:rowOff>
    </xdr:to>
    <xdr:pic>
      <xdr:nvPicPr>
        <xdr:cNvPr id="3" name="Imagen 2">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64753" y="174402"/>
          <a:ext cx="1886938" cy="567530"/>
        </a:xfrm>
        <a:prstGeom prst="rect">
          <a:avLst/>
        </a:prstGeom>
        <a:noFill/>
      </xdr:spPr>
    </xdr:pic>
    <xdr:clientData/>
  </xdr:twoCellAnchor>
  <xdr:twoCellAnchor editAs="oneCell">
    <xdr:from>
      <xdr:col>3</xdr:col>
      <xdr:colOff>1101147</xdr:colOff>
      <xdr:row>0</xdr:row>
      <xdr:rowOff>174402</xdr:rowOff>
    </xdr:from>
    <xdr:to>
      <xdr:col>4</xdr:col>
      <xdr:colOff>203589</xdr:colOff>
      <xdr:row>0</xdr:row>
      <xdr:rowOff>818408</xdr:rowOff>
    </xdr:to>
    <xdr:pic>
      <xdr:nvPicPr>
        <xdr:cNvPr id="4" name="Imagen 3" descr="Resultado de imagen para escudo consejo de Estado Colombia">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4602591" y="174402"/>
          <a:ext cx="940364" cy="644006"/>
        </a:xfrm>
        <a:prstGeom prst="rect">
          <a:avLst/>
        </a:prstGeom>
        <a:noFill/>
      </xdr:spPr>
    </xdr:pic>
    <xdr:clientData/>
  </xdr:twoCellAnchor>
  <xdr:twoCellAnchor editAs="oneCell">
    <xdr:from>
      <xdr:col>5</xdr:col>
      <xdr:colOff>620535</xdr:colOff>
      <xdr:row>0</xdr:row>
      <xdr:rowOff>174402</xdr:rowOff>
    </xdr:from>
    <xdr:to>
      <xdr:col>5</xdr:col>
      <xdr:colOff>1331735</xdr:colOff>
      <xdr:row>0</xdr:row>
      <xdr:rowOff>813328</xdr:rowOff>
    </xdr:to>
    <xdr:pic>
      <xdr:nvPicPr>
        <xdr:cNvPr id="5" name="0 Imagen">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53880" y="174402"/>
          <a:ext cx="711200" cy="638926"/>
        </a:xfrm>
        <a:prstGeom prst="rect">
          <a:avLst/>
        </a:prstGeom>
        <a:noFill/>
      </xdr:spPr>
    </xdr:pic>
    <xdr:clientData/>
  </xdr:twoCellAnchor>
  <xdr:twoCellAnchor>
    <xdr:from>
      <xdr:col>5</xdr:col>
      <xdr:colOff>2662695</xdr:colOff>
      <xdr:row>0</xdr:row>
      <xdr:rowOff>387762</xdr:rowOff>
    </xdr:from>
    <xdr:to>
      <xdr:col>6</xdr:col>
      <xdr:colOff>1227371</xdr:colOff>
      <xdr:row>0</xdr:row>
      <xdr:rowOff>670889</xdr:rowOff>
    </xdr:to>
    <xdr:sp macro="" textlink="">
      <xdr:nvSpPr>
        <xdr:cNvPr id="6" name="162 Cuadro de texto">
          <a:extLst>
            <a:ext uri="{FF2B5EF4-FFF2-40B4-BE49-F238E27FC236}">
              <a16:creationId xmlns:a16="http://schemas.microsoft.com/office/drawing/2014/main" id="{00000000-0008-0000-0E00-000006000000}"/>
            </a:ext>
          </a:extLst>
        </xdr:cNvPr>
        <xdr:cNvSpPr txBox="1">
          <a:spLocks noChangeArrowheads="1"/>
        </xdr:cNvSpPr>
      </xdr:nvSpPr>
      <xdr:spPr bwMode="auto">
        <a:xfrm>
          <a:off x="9196040" y="387762"/>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xdr:col>
      <xdr:colOff>866775</xdr:colOff>
      <xdr:row>3</xdr:row>
      <xdr:rowOff>15876</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965915</xdr:colOff>
      <xdr:row>0</xdr:row>
      <xdr:rowOff>362218</xdr:rowOff>
    </xdr:from>
    <xdr:to>
      <xdr:col>3</xdr:col>
      <xdr:colOff>585634</xdr:colOff>
      <xdr:row>0</xdr:row>
      <xdr:rowOff>929748</xdr:rowOff>
    </xdr:to>
    <xdr:pic>
      <xdr:nvPicPr>
        <xdr:cNvPr id="3" name="Imagen 2">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0140" y="362218"/>
          <a:ext cx="1886938" cy="567530"/>
        </a:xfrm>
        <a:prstGeom prst="rect">
          <a:avLst/>
        </a:prstGeom>
        <a:noFill/>
      </xdr:spPr>
    </xdr:pic>
    <xdr:clientData/>
  </xdr:twoCellAnchor>
  <xdr:twoCellAnchor editAs="oneCell">
    <xdr:from>
      <xdr:col>3</xdr:col>
      <xdr:colOff>1436534</xdr:colOff>
      <xdr:row>0</xdr:row>
      <xdr:rowOff>362218</xdr:rowOff>
    </xdr:from>
    <xdr:to>
      <xdr:col>4</xdr:col>
      <xdr:colOff>538976</xdr:colOff>
      <xdr:row>0</xdr:row>
      <xdr:rowOff>1006224</xdr:rowOff>
    </xdr:to>
    <xdr:pic>
      <xdr:nvPicPr>
        <xdr:cNvPr id="4" name="Imagen 3" descr="Resultado de imagen para escudo consejo de Estado Colombia">
          <a:extLst>
            <a:ext uri="{FF2B5EF4-FFF2-40B4-BE49-F238E27FC236}">
              <a16:creationId xmlns:a16="http://schemas.microsoft.com/office/drawing/2014/main" id="{00000000-0008-0000-0F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4937978" y="362218"/>
          <a:ext cx="940364" cy="644006"/>
        </a:xfrm>
        <a:prstGeom prst="rect">
          <a:avLst/>
        </a:prstGeom>
        <a:noFill/>
      </xdr:spPr>
    </xdr:pic>
    <xdr:clientData/>
  </xdr:twoCellAnchor>
  <xdr:twoCellAnchor editAs="oneCell">
    <xdr:from>
      <xdr:col>5</xdr:col>
      <xdr:colOff>955922</xdr:colOff>
      <xdr:row>0</xdr:row>
      <xdr:rowOff>362218</xdr:rowOff>
    </xdr:from>
    <xdr:to>
      <xdr:col>5</xdr:col>
      <xdr:colOff>1667122</xdr:colOff>
      <xdr:row>0</xdr:row>
      <xdr:rowOff>1001144</xdr:rowOff>
    </xdr:to>
    <xdr:pic>
      <xdr:nvPicPr>
        <xdr:cNvPr id="5" name="0 Imagen">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89267" y="362218"/>
          <a:ext cx="711200" cy="638926"/>
        </a:xfrm>
        <a:prstGeom prst="rect">
          <a:avLst/>
        </a:prstGeom>
        <a:noFill/>
      </xdr:spPr>
    </xdr:pic>
    <xdr:clientData/>
  </xdr:twoCellAnchor>
  <xdr:twoCellAnchor>
    <xdr:from>
      <xdr:col>6</xdr:col>
      <xdr:colOff>314983</xdr:colOff>
      <xdr:row>0</xdr:row>
      <xdr:rowOff>575578</xdr:rowOff>
    </xdr:from>
    <xdr:to>
      <xdr:col>7</xdr:col>
      <xdr:colOff>194378</xdr:colOff>
      <xdr:row>0</xdr:row>
      <xdr:rowOff>858705</xdr:rowOff>
    </xdr:to>
    <xdr:sp macro="" textlink="">
      <xdr:nvSpPr>
        <xdr:cNvPr id="6" name="162 Cuadro de texto">
          <a:extLst>
            <a:ext uri="{FF2B5EF4-FFF2-40B4-BE49-F238E27FC236}">
              <a16:creationId xmlns:a16="http://schemas.microsoft.com/office/drawing/2014/main" id="{00000000-0008-0000-0F00-000006000000}"/>
            </a:ext>
          </a:extLst>
        </xdr:cNvPr>
        <xdr:cNvSpPr txBox="1">
          <a:spLocks noChangeArrowheads="1"/>
        </xdr:cNvSpPr>
      </xdr:nvSpPr>
      <xdr:spPr bwMode="auto">
        <a:xfrm>
          <a:off x="9531427" y="575578"/>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22860</xdr:colOff>
      <xdr:row>0</xdr:row>
      <xdr:rowOff>0</xdr:rowOff>
    </xdr:from>
    <xdr:to>
      <xdr:col>4</xdr:col>
      <xdr:colOff>762000</xdr:colOff>
      <xdr:row>3</xdr:row>
      <xdr:rowOff>160165</xdr:rowOff>
    </xdr:to>
    <xdr:pic>
      <xdr:nvPicPr>
        <xdr:cNvPr id="2" name="0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7720" y="0"/>
          <a:ext cx="739140" cy="640080"/>
        </a:xfrm>
        <a:prstGeom prst="rect">
          <a:avLst/>
        </a:prstGeom>
        <a:noFill/>
      </xdr:spPr>
    </xdr:pic>
    <xdr:clientData/>
  </xdr:twoCellAnchor>
  <xdr:twoCellAnchor editAs="oneCell">
    <xdr:from>
      <xdr:col>0</xdr:col>
      <xdr:colOff>0</xdr:colOff>
      <xdr:row>0</xdr:row>
      <xdr:rowOff>0</xdr:rowOff>
    </xdr:from>
    <xdr:to>
      <xdr:col>0</xdr:col>
      <xdr:colOff>1938020</xdr:colOff>
      <xdr:row>3</xdr:row>
      <xdr:rowOff>87630</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0</xdr:col>
      <xdr:colOff>2308860</xdr:colOff>
      <xdr:row>0</xdr:row>
      <xdr:rowOff>0</xdr:rowOff>
    </xdr:from>
    <xdr:to>
      <xdr:col>1</xdr:col>
      <xdr:colOff>236220</xdr:colOff>
      <xdr:row>4</xdr:row>
      <xdr:rowOff>5080</xdr:rowOff>
    </xdr:to>
    <xdr:pic>
      <xdr:nvPicPr>
        <xdr:cNvPr id="5" name="Imagen 4" descr="Resultado de imagen para escudo consejo de Estado Colombia">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2308860" y="0"/>
          <a:ext cx="975360" cy="645160"/>
        </a:xfrm>
        <a:prstGeom prst="rect">
          <a:avLst/>
        </a:prstGeom>
        <a:noFill/>
      </xdr:spPr>
    </xdr:pic>
    <xdr:clientData/>
  </xdr:twoCellAnchor>
  <xdr:twoCellAnchor>
    <xdr:from>
      <xdr:col>4</xdr:col>
      <xdr:colOff>1668780</xdr:colOff>
      <xdr:row>0</xdr:row>
      <xdr:rowOff>144780</xdr:rowOff>
    </xdr:from>
    <xdr:to>
      <xdr:col>4</xdr:col>
      <xdr:colOff>2944495</xdr:colOff>
      <xdr:row>2</xdr:row>
      <xdr:rowOff>109855</xdr:rowOff>
    </xdr:to>
    <xdr:sp macro="" textlink="">
      <xdr:nvSpPr>
        <xdr:cNvPr id="6" name="162 Cuadro de texto">
          <a:extLst>
            <a:ext uri="{FF2B5EF4-FFF2-40B4-BE49-F238E27FC236}">
              <a16:creationId xmlns:a16="http://schemas.microsoft.com/office/drawing/2014/main" id="{00000000-0008-0000-0100-000006000000}"/>
            </a:ext>
          </a:extLst>
        </xdr:cNvPr>
        <xdr:cNvSpPr txBox="1">
          <a:spLocks noChangeArrowheads="1"/>
        </xdr:cNvSpPr>
      </xdr:nvSpPr>
      <xdr:spPr bwMode="auto">
        <a:xfrm>
          <a:off x="10073640" y="144780"/>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2</xdr:row>
      <xdr:rowOff>0</xdr:rowOff>
    </xdr:from>
    <xdr:ext cx="2156460" cy="5844540"/>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9433560" y="74676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editAs="oneCell">
    <xdr:from>
      <xdr:col>0</xdr:col>
      <xdr:colOff>15240</xdr:colOff>
      <xdr:row>0</xdr:row>
      <xdr:rowOff>0</xdr:rowOff>
    </xdr:from>
    <xdr:to>
      <xdr:col>0</xdr:col>
      <xdr:colOff>1953260</xdr:colOff>
      <xdr:row>1</xdr:row>
      <xdr:rowOff>160848</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 y="0"/>
          <a:ext cx="1938020" cy="564708"/>
        </a:xfrm>
        <a:prstGeom prst="rect">
          <a:avLst/>
        </a:prstGeom>
        <a:noFill/>
      </xdr:spPr>
    </xdr:pic>
    <xdr:clientData/>
  </xdr:twoCellAnchor>
  <xdr:twoCellAnchor editAs="oneCell">
    <xdr:from>
      <xdr:col>0</xdr:col>
      <xdr:colOff>2240280</xdr:colOff>
      <xdr:row>0</xdr:row>
      <xdr:rowOff>0</xdr:rowOff>
    </xdr:from>
    <xdr:to>
      <xdr:col>0</xdr:col>
      <xdr:colOff>3215640</xdr:colOff>
      <xdr:row>1</xdr:row>
      <xdr:rowOff>237324</xdr:rowOff>
    </xdr:to>
    <xdr:pic>
      <xdr:nvPicPr>
        <xdr:cNvPr id="4" name="Imagen 3" descr="Resultado de imagen para escudo consejo de Estado Colombi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2240280" y="0"/>
          <a:ext cx="975360" cy="641184"/>
        </a:xfrm>
        <a:prstGeom prst="rect">
          <a:avLst/>
        </a:prstGeom>
        <a:noFill/>
      </xdr:spPr>
    </xdr:pic>
    <xdr:clientData/>
  </xdr:twoCellAnchor>
  <xdr:twoCellAnchor editAs="oneCell">
    <xdr:from>
      <xdr:col>5</xdr:col>
      <xdr:colOff>342900</xdr:colOff>
      <xdr:row>0</xdr:row>
      <xdr:rowOff>7620</xdr:rowOff>
    </xdr:from>
    <xdr:to>
      <xdr:col>5</xdr:col>
      <xdr:colOff>1082040</xdr:colOff>
      <xdr:row>1</xdr:row>
      <xdr:rowOff>239864</xdr:rowOff>
    </xdr:to>
    <xdr:pic>
      <xdr:nvPicPr>
        <xdr:cNvPr id="5" name="0 Imagen">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6940" y="7620"/>
          <a:ext cx="739140" cy="636104"/>
        </a:xfrm>
        <a:prstGeom prst="rect">
          <a:avLst/>
        </a:prstGeom>
        <a:noFill/>
      </xdr:spPr>
    </xdr:pic>
    <xdr:clientData/>
  </xdr:twoCellAnchor>
  <xdr:twoCellAnchor>
    <xdr:from>
      <xdr:col>5</xdr:col>
      <xdr:colOff>1463040</xdr:colOff>
      <xdr:row>0</xdr:row>
      <xdr:rowOff>213360</xdr:rowOff>
    </xdr:from>
    <xdr:to>
      <xdr:col>5</xdr:col>
      <xdr:colOff>2738755</xdr:colOff>
      <xdr:row>1</xdr:row>
      <xdr:rowOff>92627</xdr:rowOff>
    </xdr:to>
    <xdr:sp macro="" textlink="">
      <xdr:nvSpPr>
        <xdr:cNvPr id="6" name="162 Cuadro de texto">
          <a:extLst>
            <a:ext uri="{FF2B5EF4-FFF2-40B4-BE49-F238E27FC236}">
              <a16:creationId xmlns:a16="http://schemas.microsoft.com/office/drawing/2014/main" id="{00000000-0008-0000-0200-000006000000}"/>
            </a:ext>
          </a:extLst>
        </xdr:cNvPr>
        <xdr:cNvSpPr txBox="1">
          <a:spLocks noChangeArrowheads="1"/>
        </xdr:cNvSpPr>
      </xdr:nvSpPr>
      <xdr:spPr bwMode="auto">
        <a:xfrm>
          <a:off x="7117080" y="21336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501763</xdr:colOff>
      <xdr:row>0</xdr:row>
      <xdr:rowOff>110558</xdr:rowOff>
    </xdr:from>
    <xdr:to>
      <xdr:col>2</xdr:col>
      <xdr:colOff>738835</xdr:colOff>
      <xdr:row>0</xdr:row>
      <xdr:rowOff>678088</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8861" y="110558"/>
          <a:ext cx="1886938" cy="567530"/>
        </a:xfrm>
        <a:prstGeom prst="rect">
          <a:avLst/>
        </a:prstGeom>
        <a:noFill/>
      </xdr:spPr>
    </xdr:pic>
    <xdr:clientData/>
  </xdr:twoCellAnchor>
  <xdr:twoCellAnchor editAs="oneCell">
    <xdr:from>
      <xdr:col>2</xdr:col>
      <xdr:colOff>1589735</xdr:colOff>
      <xdr:row>0</xdr:row>
      <xdr:rowOff>110558</xdr:rowOff>
    </xdr:from>
    <xdr:to>
      <xdr:col>3</xdr:col>
      <xdr:colOff>880233</xdr:colOff>
      <xdr:row>0</xdr:row>
      <xdr:rowOff>754564</xdr:rowOff>
    </xdr:to>
    <xdr:pic>
      <xdr:nvPicPr>
        <xdr:cNvPr id="3" name="Imagen 2" descr="Resultado de imagen para escudo consejo de Estado Colombia">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3426699" y="110558"/>
          <a:ext cx="940364" cy="644006"/>
        </a:xfrm>
        <a:prstGeom prst="rect">
          <a:avLst/>
        </a:prstGeom>
        <a:noFill/>
      </xdr:spPr>
    </xdr:pic>
    <xdr:clientData/>
  </xdr:twoCellAnchor>
  <xdr:twoCellAnchor editAs="oneCell">
    <xdr:from>
      <xdr:col>4</xdr:col>
      <xdr:colOff>1428100</xdr:colOff>
      <xdr:row>0</xdr:row>
      <xdr:rowOff>110558</xdr:rowOff>
    </xdr:from>
    <xdr:to>
      <xdr:col>5</xdr:col>
      <xdr:colOff>489434</xdr:colOff>
      <xdr:row>0</xdr:row>
      <xdr:rowOff>749484</xdr:rowOff>
    </xdr:to>
    <xdr:pic>
      <xdr:nvPicPr>
        <xdr:cNvPr id="4" name="0 Imagen">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77988" y="110558"/>
          <a:ext cx="711200" cy="638926"/>
        </a:xfrm>
        <a:prstGeom prst="rect">
          <a:avLst/>
        </a:prstGeom>
        <a:noFill/>
      </xdr:spPr>
    </xdr:pic>
    <xdr:clientData/>
  </xdr:twoCellAnchor>
  <xdr:twoCellAnchor>
    <xdr:from>
      <xdr:col>5</xdr:col>
      <xdr:colOff>1820394</xdr:colOff>
      <xdr:row>0</xdr:row>
      <xdr:rowOff>323918</xdr:rowOff>
    </xdr:from>
    <xdr:to>
      <xdr:col>6</xdr:col>
      <xdr:colOff>1222700</xdr:colOff>
      <xdr:row>0</xdr:row>
      <xdr:rowOff>607045</xdr:rowOff>
    </xdr:to>
    <xdr:sp macro="" textlink="">
      <xdr:nvSpPr>
        <xdr:cNvPr id="5" name="162 Cuadro de texto">
          <a:extLst>
            <a:ext uri="{FF2B5EF4-FFF2-40B4-BE49-F238E27FC236}">
              <a16:creationId xmlns:a16="http://schemas.microsoft.com/office/drawing/2014/main" id="{00000000-0008-0000-0300-000005000000}"/>
            </a:ext>
          </a:extLst>
        </xdr:cNvPr>
        <xdr:cNvSpPr txBox="1">
          <a:spLocks noChangeArrowheads="1"/>
        </xdr:cNvSpPr>
      </xdr:nvSpPr>
      <xdr:spPr bwMode="auto">
        <a:xfrm>
          <a:off x="8020148" y="323918"/>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1266128</xdr:colOff>
      <xdr:row>4</xdr:row>
      <xdr:rowOff>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293" cy="917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309562</xdr:colOff>
      <xdr:row>0</xdr:row>
      <xdr:rowOff>47625</xdr:rowOff>
    </xdr:from>
    <xdr:to>
      <xdr:col>2</xdr:col>
      <xdr:colOff>791562</xdr:colOff>
      <xdr:row>0</xdr:row>
      <xdr:rowOff>615155</xdr:rowOff>
    </xdr:to>
    <xdr:pic>
      <xdr:nvPicPr>
        <xdr:cNvPr id="3" name="Imagen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1562" y="47625"/>
          <a:ext cx="1886938" cy="567530"/>
        </a:xfrm>
        <a:prstGeom prst="rect">
          <a:avLst/>
        </a:prstGeom>
        <a:noFill/>
      </xdr:spPr>
    </xdr:pic>
    <xdr:clientData/>
  </xdr:twoCellAnchor>
  <xdr:twoCellAnchor editAs="oneCell">
    <xdr:from>
      <xdr:col>3</xdr:col>
      <xdr:colOff>332775</xdr:colOff>
      <xdr:row>0</xdr:row>
      <xdr:rowOff>47625</xdr:rowOff>
    </xdr:from>
    <xdr:to>
      <xdr:col>3</xdr:col>
      <xdr:colOff>1273139</xdr:colOff>
      <xdr:row>0</xdr:row>
      <xdr:rowOff>691631</xdr:rowOff>
    </xdr:to>
    <xdr:pic>
      <xdr:nvPicPr>
        <xdr:cNvPr id="4" name="Imagen 3" descr="Resultado de imagen para escudo consejo de Estado Colombia">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3809400" y="47625"/>
          <a:ext cx="940364" cy="644006"/>
        </a:xfrm>
        <a:prstGeom prst="rect">
          <a:avLst/>
        </a:prstGeom>
        <a:noFill/>
      </xdr:spPr>
    </xdr:pic>
    <xdr:clientData/>
  </xdr:twoCellAnchor>
  <xdr:twoCellAnchor editAs="oneCell">
    <xdr:from>
      <xdr:col>4</xdr:col>
      <xdr:colOff>1002876</xdr:colOff>
      <xdr:row>0</xdr:row>
      <xdr:rowOff>47625</xdr:rowOff>
    </xdr:from>
    <xdr:to>
      <xdr:col>5</xdr:col>
      <xdr:colOff>285326</xdr:colOff>
      <xdr:row>0</xdr:row>
      <xdr:rowOff>686551</xdr:rowOff>
    </xdr:to>
    <xdr:pic>
      <xdr:nvPicPr>
        <xdr:cNvPr id="5" name="0 Imagen">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60689" y="47625"/>
          <a:ext cx="711200" cy="638926"/>
        </a:xfrm>
        <a:prstGeom prst="rect">
          <a:avLst/>
        </a:prstGeom>
        <a:noFill/>
      </xdr:spPr>
    </xdr:pic>
    <xdr:clientData/>
  </xdr:twoCellAnchor>
  <xdr:twoCellAnchor>
    <xdr:from>
      <xdr:col>5</xdr:col>
      <xdr:colOff>1616286</xdr:colOff>
      <xdr:row>0</xdr:row>
      <xdr:rowOff>260985</xdr:rowOff>
    </xdr:from>
    <xdr:to>
      <xdr:col>6</xdr:col>
      <xdr:colOff>816186</xdr:colOff>
      <xdr:row>0</xdr:row>
      <xdr:rowOff>544112</xdr:rowOff>
    </xdr:to>
    <xdr:sp macro="" textlink="">
      <xdr:nvSpPr>
        <xdr:cNvPr id="6" name="162 Cuadro de texto">
          <a:extLst>
            <a:ext uri="{FF2B5EF4-FFF2-40B4-BE49-F238E27FC236}">
              <a16:creationId xmlns:a16="http://schemas.microsoft.com/office/drawing/2014/main" id="{00000000-0008-0000-0400-000006000000}"/>
            </a:ext>
          </a:extLst>
        </xdr:cNvPr>
        <xdr:cNvSpPr txBox="1">
          <a:spLocks noChangeArrowheads="1"/>
        </xdr:cNvSpPr>
      </xdr:nvSpPr>
      <xdr:spPr bwMode="auto">
        <a:xfrm>
          <a:off x="8402849" y="260985"/>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647424</xdr:colOff>
      <xdr:row>0</xdr:row>
      <xdr:rowOff>269530</xdr:rowOff>
    </xdr:from>
    <xdr:to>
      <xdr:col>1</xdr:col>
      <xdr:colOff>676386</xdr:colOff>
      <xdr:row>0</xdr:row>
      <xdr:rowOff>829008</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47424" y="269530"/>
          <a:ext cx="1862525" cy="559478"/>
        </a:xfrm>
        <a:prstGeom prst="rect">
          <a:avLst/>
        </a:prstGeom>
        <a:noFill/>
      </xdr:spPr>
    </xdr:pic>
    <xdr:clientData/>
  </xdr:twoCellAnchor>
  <xdr:twoCellAnchor editAs="oneCell">
    <xdr:from>
      <xdr:col>1</xdr:col>
      <xdr:colOff>1544450</xdr:colOff>
      <xdr:row>0</xdr:row>
      <xdr:rowOff>269530</xdr:rowOff>
    </xdr:from>
    <xdr:to>
      <xdr:col>1</xdr:col>
      <xdr:colOff>2476227</xdr:colOff>
      <xdr:row>0</xdr:row>
      <xdr:rowOff>904399</xdr:rowOff>
    </xdr:to>
    <xdr:pic>
      <xdr:nvPicPr>
        <xdr:cNvPr id="3" name="Imagen 2" descr="Resultado de imagen para escudo consejo de Estado Colombia">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3378013" y="269530"/>
          <a:ext cx="931777" cy="634869"/>
        </a:xfrm>
        <a:prstGeom prst="rect">
          <a:avLst/>
        </a:prstGeom>
        <a:noFill/>
      </xdr:spPr>
    </xdr:pic>
    <xdr:clientData/>
  </xdr:twoCellAnchor>
  <xdr:twoCellAnchor editAs="oneCell">
    <xdr:from>
      <xdr:col>2</xdr:col>
      <xdr:colOff>1452553</xdr:colOff>
      <xdr:row>0</xdr:row>
      <xdr:rowOff>269529</xdr:rowOff>
    </xdr:from>
    <xdr:to>
      <xdr:col>2</xdr:col>
      <xdr:colOff>2164781</xdr:colOff>
      <xdr:row>0</xdr:row>
      <xdr:rowOff>899390</xdr:rowOff>
    </xdr:to>
    <xdr:pic>
      <xdr:nvPicPr>
        <xdr:cNvPr id="4" name="0 Imagen">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29303" y="269529"/>
          <a:ext cx="712228" cy="629861"/>
        </a:xfrm>
        <a:prstGeom prst="rect">
          <a:avLst/>
        </a:prstGeom>
        <a:noFill/>
      </xdr:spPr>
    </xdr:pic>
    <xdr:clientData/>
  </xdr:twoCellAnchor>
  <xdr:twoCellAnchor>
    <xdr:from>
      <xdr:col>2</xdr:col>
      <xdr:colOff>3264182</xdr:colOff>
      <xdr:row>0</xdr:row>
      <xdr:rowOff>554327</xdr:rowOff>
    </xdr:from>
    <xdr:to>
      <xdr:col>2</xdr:col>
      <xdr:colOff>4500562</xdr:colOff>
      <xdr:row>0</xdr:row>
      <xdr:rowOff>833437</xdr:rowOff>
    </xdr:to>
    <xdr:sp macro="" textlink="">
      <xdr:nvSpPr>
        <xdr:cNvPr id="5" name="162 Cuadro de texto">
          <a:extLst>
            <a:ext uri="{FF2B5EF4-FFF2-40B4-BE49-F238E27FC236}">
              <a16:creationId xmlns:a16="http://schemas.microsoft.com/office/drawing/2014/main" id="{00000000-0008-0000-0500-000005000000}"/>
            </a:ext>
          </a:extLst>
        </xdr:cNvPr>
        <xdr:cNvSpPr txBox="1">
          <a:spLocks noChangeArrowheads="1"/>
        </xdr:cNvSpPr>
      </xdr:nvSpPr>
      <xdr:spPr bwMode="auto">
        <a:xfrm>
          <a:off x="7740932" y="554327"/>
          <a:ext cx="1236380" cy="279110"/>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359834</xdr:colOff>
      <xdr:row>0</xdr:row>
      <xdr:rowOff>148167</xdr:rowOff>
    </xdr:from>
    <xdr:to>
      <xdr:col>1</xdr:col>
      <xdr:colOff>1484772</xdr:colOff>
      <xdr:row>0</xdr:row>
      <xdr:rowOff>715697</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9834" y="148167"/>
          <a:ext cx="1886938" cy="567530"/>
        </a:xfrm>
        <a:prstGeom prst="rect">
          <a:avLst/>
        </a:prstGeom>
        <a:noFill/>
      </xdr:spPr>
    </xdr:pic>
    <xdr:clientData/>
  </xdr:twoCellAnchor>
  <xdr:twoCellAnchor editAs="oneCell">
    <xdr:from>
      <xdr:col>2</xdr:col>
      <xdr:colOff>727005</xdr:colOff>
      <xdr:row>0</xdr:row>
      <xdr:rowOff>148167</xdr:rowOff>
    </xdr:from>
    <xdr:to>
      <xdr:col>2</xdr:col>
      <xdr:colOff>1667369</xdr:colOff>
      <xdr:row>0</xdr:row>
      <xdr:rowOff>792173</xdr:rowOff>
    </xdr:to>
    <xdr:pic>
      <xdr:nvPicPr>
        <xdr:cNvPr id="3" name="Imagen 2" descr="Resultado de imagen para escudo consejo de Estado Colombia">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3097672" y="148167"/>
          <a:ext cx="940364" cy="644006"/>
        </a:xfrm>
        <a:prstGeom prst="rect">
          <a:avLst/>
        </a:prstGeom>
        <a:noFill/>
      </xdr:spPr>
    </xdr:pic>
    <xdr:clientData/>
  </xdr:twoCellAnchor>
  <xdr:twoCellAnchor editAs="oneCell">
    <xdr:from>
      <xdr:col>2</xdr:col>
      <xdr:colOff>3278294</xdr:colOff>
      <xdr:row>0</xdr:row>
      <xdr:rowOff>148167</xdr:rowOff>
    </xdr:from>
    <xdr:to>
      <xdr:col>2</xdr:col>
      <xdr:colOff>3989494</xdr:colOff>
      <xdr:row>0</xdr:row>
      <xdr:rowOff>787093</xdr:rowOff>
    </xdr:to>
    <xdr:pic>
      <xdr:nvPicPr>
        <xdr:cNvPr id="4" name="0 Imagen">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48961" y="148167"/>
          <a:ext cx="711200" cy="638926"/>
        </a:xfrm>
        <a:prstGeom prst="rect">
          <a:avLst/>
        </a:prstGeom>
        <a:noFill/>
      </xdr:spPr>
    </xdr:pic>
    <xdr:clientData/>
  </xdr:twoCellAnchor>
  <xdr:twoCellAnchor>
    <xdr:from>
      <xdr:col>3</xdr:col>
      <xdr:colOff>272204</xdr:colOff>
      <xdr:row>0</xdr:row>
      <xdr:rowOff>361527</xdr:rowOff>
    </xdr:from>
    <xdr:to>
      <xdr:col>3</xdr:col>
      <xdr:colOff>1519979</xdr:colOff>
      <xdr:row>0</xdr:row>
      <xdr:rowOff>644654</xdr:rowOff>
    </xdr:to>
    <xdr:sp macro="" textlink="">
      <xdr:nvSpPr>
        <xdr:cNvPr id="5" name="162 Cuadro de texto">
          <a:extLst>
            <a:ext uri="{FF2B5EF4-FFF2-40B4-BE49-F238E27FC236}">
              <a16:creationId xmlns:a16="http://schemas.microsoft.com/office/drawing/2014/main" id="{00000000-0008-0000-0600-000005000000}"/>
            </a:ext>
          </a:extLst>
        </xdr:cNvPr>
        <xdr:cNvSpPr txBox="1">
          <a:spLocks noChangeArrowheads="1"/>
        </xdr:cNvSpPr>
      </xdr:nvSpPr>
      <xdr:spPr bwMode="auto">
        <a:xfrm>
          <a:off x="7691121" y="361527"/>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710821</xdr:colOff>
      <xdr:row>0</xdr:row>
      <xdr:rowOff>142164</xdr:rowOff>
    </xdr:from>
    <xdr:to>
      <xdr:col>3</xdr:col>
      <xdr:colOff>2597759</xdr:colOff>
      <xdr:row>0</xdr:row>
      <xdr:rowOff>709694</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79627" y="142164"/>
          <a:ext cx="1886938" cy="567530"/>
        </a:xfrm>
        <a:prstGeom prst="rect">
          <a:avLst/>
        </a:prstGeom>
        <a:noFill/>
      </xdr:spPr>
    </xdr:pic>
    <xdr:clientData/>
  </xdr:twoCellAnchor>
  <xdr:twoCellAnchor editAs="oneCell">
    <xdr:from>
      <xdr:col>3</xdr:col>
      <xdr:colOff>3448659</xdr:colOff>
      <xdr:row>0</xdr:row>
      <xdr:rowOff>142164</xdr:rowOff>
    </xdr:from>
    <xdr:to>
      <xdr:col>3</xdr:col>
      <xdr:colOff>4389023</xdr:colOff>
      <xdr:row>0</xdr:row>
      <xdr:rowOff>786170</xdr:rowOff>
    </xdr:to>
    <xdr:pic>
      <xdr:nvPicPr>
        <xdr:cNvPr id="3" name="Imagen 2" descr="Resultado de imagen para escudo consejo de Estado Colombia">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6917465" y="142164"/>
          <a:ext cx="940364" cy="644006"/>
        </a:xfrm>
        <a:prstGeom prst="rect">
          <a:avLst/>
        </a:prstGeom>
        <a:noFill/>
      </xdr:spPr>
    </xdr:pic>
    <xdr:clientData/>
  </xdr:twoCellAnchor>
  <xdr:twoCellAnchor editAs="oneCell">
    <xdr:from>
      <xdr:col>3</xdr:col>
      <xdr:colOff>5999948</xdr:colOff>
      <xdr:row>0</xdr:row>
      <xdr:rowOff>142164</xdr:rowOff>
    </xdr:from>
    <xdr:to>
      <xdr:col>3</xdr:col>
      <xdr:colOff>6711148</xdr:colOff>
      <xdr:row>0</xdr:row>
      <xdr:rowOff>781090</xdr:rowOff>
    </xdr:to>
    <xdr:pic>
      <xdr:nvPicPr>
        <xdr:cNvPr id="4" name="0 Imagen">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468754" y="142164"/>
          <a:ext cx="711200" cy="638926"/>
        </a:xfrm>
        <a:prstGeom prst="rect">
          <a:avLst/>
        </a:prstGeom>
        <a:noFill/>
      </xdr:spPr>
    </xdr:pic>
    <xdr:clientData/>
  </xdr:twoCellAnchor>
  <xdr:twoCellAnchor>
    <xdr:from>
      <xdr:col>3</xdr:col>
      <xdr:colOff>8042108</xdr:colOff>
      <xdr:row>0</xdr:row>
      <xdr:rowOff>355524</xdr:rowOff>
    </xdr:from>
    <xdr:to>
      <xdr:col>3</xdr:col>
      <xdr:colOff>9289883</xdr:colOff>
      <xdr:row>0</xdr:row>
      <xdr:rowOff>638651</xdr:rowOff>
    </xdr:to>
    <xdr:sp macro="" textlink="">
      <xdr:nvSpPr>
        <xdr:cNvPr id="5" name="162 Cuadro de texto">
          <a:extLst>
            <a:ext uri="{FF2B5EF4-FFF2-40B4-BE49-F238E27FC236}">
              <a16:creationId xmlns:a16="http://schemas.microsoft.com/office/drawing/2014/main" id="{00000000-0008-0000-0700-000005000000}"/>
            </a:ext>
          </a:extLst>
        </xdr:cNvPr>
        <xdr:cNvSpPr txBox="1">
          <a:spLocks noChangeArrowheads="1"/>
        </xdr:cNvSpPr>
      </xdr:nvSpPr>
      <xdr:spPr bwMode="auto">
        <a:xfrm>
          <a:off x="11510914" y="355524"/>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0</xdr:row>
      <xdr:rowOff>180975</xdr:rowOff>
    </xdr:from>
    <xdr:to>
      <xdr:col>2</xdr:col>
      <xdr:colOff>963013</xdr:colOff>
      <xdr:row>0</xdr:row>
      <xdr:rowOff>748505</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81075" y="180975"/>
          <a:ext cx="1886938" cy="567530"/>
        </a:xfrm>
        <a:prstGeom prst="rect">
          <a:avLst/>
        </a:prstGeom>
        <a:noFill/>
      </xdr:spPr>
    </xdr:pic>
    <xdr:clientData/>
  </xdr:twoCellAnchor>
  <xdr:twoCellAnchor editAs="oneCell">
    <xdr:from>
      <xdr:col>3</xdr:col>
      <xdr:colOff>680438</xdr:colOff>
      <xdr:row>0</xdr:row>
      <xdr:rowOff>180975</xdr:rowOff>
    </xdr:from>
    <xdr:to>
      <xdr:col>4</xdr:col>
      <xdr:colOff>668302</xdr:colOff>
      <xdr:row>0</xdr:row>
      <xdr:rowOff>824981</xdr:rowOff>
    </xdr:to>
    <xdr:pic>
      <xdr:nvPicPr>
        <xdr:cNvPr id="3" name="Imagen 2" descr="Resultado de imagen para escudo consejo de Estado Colombia">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3718913" y="180975"/>
          <a:ext cx="940364" cy="644006"/>
        </a:xfrm>
        <a:prstGeom prst="rect">
          <a:avLst/>
        </a:prstGeom>
        <a:noFill/>
      </xdr:spPr>
    </xdr:pic>
    <xdr:clientData/>
  </xdr:twoCellAnchor>
  <xdr:twoCellAnchor editAs="oneCell">
    <xdr:from>
      <xdr:col>4</xdr:col>
      <xdr:colOff>2279227</xdr:colOff>
      <xdr:row>0</xdr:row>
      <xdr:rowOff>180975</xdr:rowOff>
    </xdr:from>
    <xdr:to>
      <xdr:col>4</xdr:col>
      <xdr:colOff>2990427</xdr:colOff>
      <xdr:row>0</xdr:row>
      <xdr:rowOff>819901</xdr:rowOff>
    </xdr:to>
    <xdr:pic>
      <xdr:nvPicPr>
        <xdr:cNvPr id="4" name="0 Imagen">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70202" y="180975"/>
          <a:ext cx="711200" cy="638926"/>
        </a:xfrm>
        <a:prstGeom prst="rect">
          <a:avLst/>
        </a:prstGeom>
        <a:noFill/>
      </xdr:spPr>
    </xdr:pic>
    <xdr:clientData/>
  </xdr:twoCellAnchor>
  <xdr:twoCellAnchor>
    <xdr:from>
      <xdr:col>6</xdr:col>
      <xdr:colOff>301837</xdr:colOff>
      <xdr:row>0</xdr:row>
      <xdr:rowOff>394335</xdr:rowOff>
    </xdr:from>
    <xdr:to>
      <xdr:col>7</xdr:col>
      <xdr:colOff>597112</xdr:colOff>
      <xdr:row>0</xdr:row>
      <xdr:rowOff>677462</xdr:rowOff>
    </xdr:to>
    <xdr:sp macro="" textlink="">
      <xdr:nvSpPr>
        <xdr:cNvPr id="5" name="162 Cuadro de texto">
          <a:extLst>
            <a:ext uri="{FF2B5EF4-FFF2-40B4-BE49-F238E27FC236}">
              <a16:creationId xmlns:a16="http://schemas.microsoft.com/office/drawing/2014/main" id="{00000000-0008-0000-0A00-000005000000}"/>
            </a:ext>
          </a:extLst>
        </xdr:cNvPr>
        <xdr:cNvSpPr txBox="1">
          <a:spLocks noChangeArrowheads="1"/>
        </xdr:cNvSpPr>
      </xdr:nvSpPr>
      <xdr:spPr bwMode="auto">
        <a:xfrm>
          <a:off x="8312362" y="394335"/>
          <a:ext cx="124777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8:E250"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500">
      <pivotArea field="1" type="button" dataOnly="0" labelOnly="1" outline="0" axis="axisRow" fieldPosition="1"/>
    </format>
    <format dxfId="1499">
      <pivotArea dataOnly="0" labelOnly="1" outline="0" fieldPosition="0">
        <references count="1">
          <reference field="0" count="1">
            <x v="0"/>
          </reference>
        </references>
      </pivotArea>
    </format>
    <format dxfId="1498">
      <pivotArea dataOnly="0" labelOnly="1" outline="0" fieldPosition="0">
        <references count="1">
          <reference field="0" count="1">
            <x v="1"/>
          </reference>
        </references>
      </pivotArea>
    </format>
    <format dxfId="1497">
      <pivotArea dataOnly="0" labelOnly="1" outline="0" fieldPosition="0">
        <references count="2">
          <reference field="0" count="1" selected="0">
            <x v="0"/>
          </reference>
          <reference field="1" count="5">
            <x v="0"/>
            <x v="6"/>
            <x v="7"/>
            <x v="8"/>
            <x v="9"/>
          </reference>
        </references>
      </pivotArea>
    </format>
    <format dxfId="14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B238:C248" totalsRowShown="0" headerRowDxfId="1495" dataDxfId="1494">
  <autoFilter ref="B238:C248" xr:uid="{00000000-0009-0000-0100-000002000000}"/>
  <tableColumns count="2">
    <tableColumn id="1" xr3:uid="{00000000-0010-0000-0000-000001000000}" name="Criterios" dataDxfId="1493"/>
    <tableColumn id="2" xr3:uid="{00000000-0010-0000-0000-000002000000}" name="Subcriterios" dataDxfId="14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I14"/>
  <sheetViews>
    <sheetView showGridLines="0" tabSelected="1" zoomScale="135" workbookViewId="0">
      <selection sqref="A1:XFD1"/>
    </sheetView>
  </sheetViews>
  <sheetFormatPr baseColWidth="10" defaultColWidth="11.5" defaultRowHeight="15"/>
  <cols>
    <col min="1" max="1" width="28.1640625" customWidth="1"/>
    <col min="2" max="2" width="18" customWidth="1"/>
    <col min="3" max="3" width="14.1640625" style="81" customWidth="1"/>
    <col min="4" max="8" width="12.5" customWidth="1"/>
  </cols>
  <sheetData>
    <row r="1" spans="1:9" ht="42" customHeight="1">
      <c r="A1" s="190"/>
      <c r="B1" s="189"/>
      <c r="C1" s="189"/>
      <c r="D1" s="189"/>
      <c r="E1" s="189"/>
      <c r="F1" s="190"/>
      <c r="G1" s="189"/>
      <c r="H1" s="189"/>
      <c r="I1" s="189"/>
    </row>
    <row r="2" spans="1:9" ht="14.5" customHeight="1">
      <c r="A2" s="191"/>
      <c r="B2" s="189"/>
      <c r="C2" s="189"/>
      <c r="D2" s="189"/>
      <c r="E2" s="189"/>
      <c r="F2" s="191"/>
      <c r="G2" s="189"/>
      <c r="H2" s="189"/>
      <c r="I2" s="189"/>
    </row>
    <row r="3" spans="1:9" ht="34">
      <c r="A3" s="267" t="s">
        <v>0</v>
      </c>
      <c r="B3" s="267"/>
      <c r="C3" s="267"/>
      <c r="D3" s="267"/>
      <c r="E3" s="267"/>
      <c r="F3" s="267"/>
      <c r="G3" s="267"/>
      <c r="H3" s="267"/>
      <c r="I3" s="267"/>
    </row>
    <row r="5" spans="1:9" s="82" customFormat="1" ht="81.75" customHeight="1">
      <c r="A5" s="83" t="s">
        <v>1</v>
      </c>
      <c r="B5" s="268" t="s">
        <v>2</v>
      </c>
      <c r="C5" s="268"/>
      <c r="D5" s="268"/>
      <c r="E5" s="268"/>
      <c r="F5" s="268"/>
      <c r="G5" s="268"/>
      <c r="H5" s="268"/>
      <c r="I5" s="268"/>
    </row>
    <row r="6" spans="1:9" s="82" customFormat="1" ht="16.75" customHeight="1">
      <c r="A6" s="88"/>
      <c r="B6" s="89"/>
      <c r="C6" s="89"/>
      <c r="D6" s="88"/>
      <c r="E6" s="87"/>
    </row>
    <row r="7" spans="1:9" s="82" customFormat="1" ht="84" customHeight="1">
      <c r="A7" s="83" t="s">
        <v>3</v>
      </c>
      <c r="B7" s="84" t="s">
        <v>4</v>
      </c>
      <c r="C7" s="266" t="s">
        <v>5</v>
      </c>
      <c r="D7" s="266"/>
      <c r="E7" s="266"/>
      <c r="F7" s="266"/>
      <c r="G7" s="266"/>
      <c r="H7" s="266"/>
      <c r="I7" s="266"/>
    </row>
    <row r="8" spans="1:9" ht="32.25" customHeight="1">
      <c r="A8" s="86"/>
    </row>
    <row r="9" spans="1:9" ht="32.25" customHeight="1">
      <c r="A9" s="85" t="s">
        <v>6</v>
      </c>
      <c r="B9" s="266"/>
      <c r="C9" s="266"/>
      <c r="D9" s="266"/>
      <c r="E9" s="266"/>
      <c r="F9" s="266"/>
      <c r="G9" s="266"/>
      <c r="H9" s="266"/>
      <c r="I9" s="266"/>
    </row>
    <row r="10" spans="1:9" s="82" customFormat="1" ht="69" customHeight="1">
      <c r="A10" s="85" t="s">
        <v>7</v>
      </c>
      <c r="B10" s="266"/>
      <c r="C10" s="266"/>
      <c r="D10" s="266"/>
      <c r="E10" s="266"/>
      <c r="F10" s="266"/>
      <c r="G10" s="266"/>
      <c r="H10" s="266"/>
      <c r="I10" s="266"/>
    </row>
    <row r="11" spans="1:9" s="82" customFormat="1" ht="54" customHeight="1">
      <c r="A11" s="85" t="s">
        <v>8</v>
      </c>
      <c r="B11" s="266"/>
      <c r="C11" s="266"/>
      <c r="D11" s="266"/>
      <c r="E11" s="266"/>
      <c r="F11" s="266"/>
      <c r="G11" s="266"/>
      <c r="H11" s="266"/>
      <c r="I11" s="266"/>
    </row>
    <row r="12" spans="1:9" s="82" customFormat="1" ht="54" customHeight="1">
      <c r="A12" s="83" t="s">
        <v>9</v>
      </c>
      <c r="B12" s="266" t="s">
        <v>10</v>
      </c>
      <c r="C12" s="266"/>
      <c r="D12" s="266"/>
      <c r="E12" s="266"/>
      <c r="F12" s="266"/>
      <c r="G12" s="266"/>
      <c r="H12" s="266"/>
      <c r="I12" s="266"/>
    </row>
    <row r="14" spans="1:9" s="82" customFormat="1" ht="54.75" customHeight="1">
      <c r="A14" s="83" t="s">
        <v>11</v>
      </c>
      <c r="B14" s="265">
        <v>44406</v>
      </c>
      <c r="C14" s="265"/>
      <c r="D14" s="265"/>
      <c r="E14" s="265"/>
      <c r="F14" s="265"/>
      <c r="G14" s="265"/>
      <c r="H14" s="265"/>
      <c r="I14" s="265"/>
    </row>
  </sheetData>
  <mergeCells count="8">
    <mergeCell ref="B14:I14"/>
    <mergeCell ref="B9:I9"/>
    <mergeCell ref="B11:I11"/>
    <mergeCell ref="B12:I12"/>
    <mergeCell ref="A3:I3"/>
    <mergeCell ref="B5:I5"/>
    <mergeCell ref="C7:I7"/>
    <mergeCell ref="B10:I10"/>
  </mergeCells>
  <dataValidations count="1">
    <dataValidation type="list" allowBlank="1" showInputMessage="1" showErrorMessage="1" sqref="B7" xr:uid="{00000000-0002-0000-0000-000000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31"/>
  <sheetViews>
    <sheetView topLeftCell="A26" workbookViewId="0">
      <selection activeCell="D19" sqref="D19"/>
    </sheetView>
  </sheetViews>
  <sheetFormatPr baseColWidth="10" defaultColWidth="11.5" defaultRowHeight="15"/>
  <cols>
    <col min="2" max="2" width="30.83203125" customWidth="1"/>
    <col min="3" max="3" width="38.1640625" customWidth="1"/>
    <col min="4" max="4" width="32.5" customWidth="1"/>
    <col min="5" max="5" width="20.5" customWidth="1"/>
    <col min="6" max="6" width="22.33203125" customWidth="1"/>
    <col min="7" max="7" width="21.83203125" customWidth="1"/>
    <col min="11" max="11" width="16.5" customWidth="1"/>
  </cols>
  <sheetData>
    <row r="2" spans="2:11">
      <c r="B2" s="3" t="s">
        <v>517</v>
      </c>
      <c r="C2" s="3" t="s">
        <v>518</v>
      </c>
      <c r="D2" s="3" t="s">
        <v>519</v>
      </c>
      <c r="E2" s="5" t="s">
        <v>520</v>
      </c>
      <c r="F2" s="3" t="s">
        <v>521</v>
      </c>
      <c r="G2" s="3" t="s">
        <v>522</v>
      </c>
      <c r="H2" s="3" t="s">
        <v>523</v>
      </c>
      <c r="I2" s="3" t="s">
        <v>524</v>
      </c>
      <c r="J2" s="3" t="s">
        <v>525</v>
      </c>
      <c r="K2" s="3" t="s">
        <v>526</v>
      </c>
    </row>
    <row r="3" spans="2:11" ht="32">
      <c r="B3" t="s">
        <v>352</v>
      </c>
      <c r="C3" s="77" t="s">
        <v>330</v>
      </c>
      <c r="D3" s="4" t="s">
        <v>396</v>
      </c>
      <c r="E3" t="s">
        <v>300</v>
      </c>
      <c r="F3" t="s">
        <v>321</v>
      </c>
      <c r="G3" t="s">
        <v>302</v>
      </c>
      <c r="H3" t="s">
        <v>303</v>
      </c>
      <c r="I3" t="s">
        <v>304</v>
      </c>
      <c r="J3" t="s">
        <v>527</v>
      </c>
      <c r="K3" t="s">
        <v>528</v>
      </c>
    </row>
    <row r="4" spans="2:11" ht="64">
      <c r="B4" s="145" t="s">
        <v>411</v>
      </c>
      <c r="C4" t="s">
        <v>529</v>
      </c>
      <c r="D4" s="4" t="s">
        <v>399</v>
      </c>
      <c r="E4" t="s">
        <v>452</v>
      </c>
      <c r="F4" t="s">
        <v>301</v>
      </c>
      <c r="G4" t="s">
        <v>530</v>
      </c>
      <c r="H4" t="s">
        <v>323</v>
      </c>
      <c r="I4" t="s">
        <v>324</v>
      </c>
      <c r="J4" t="s">
        <v>309</v>
      </c>
      <c r="K4" t="s">
        <v>319</v>
      </c>
    </row>
    <row r="5" spans="2:11" ht="48">
      <c r="B5" s="145" t="s">
        <v>293</v>
      </c>
      <c r="C5" t="s">
        <v>531</v>
      </c>
      <c r="D5" s="4" t="s">
        <v>356</v>
      </c>
      <c r="E5" t="s">
        <v>312</v>
      </c>
      <c r="K5" t="s">
        <v>344</v>
      </c>
    </row>
    <row r="6" spans="2:11" ht="48">
      <c r="B6" s="145" t="s">
        <v>435</v>
      </c>
      <c r="C6" t="s">
        <v>297</v>
      </c>
      <c r="D6" s="4" t="s">
        <v>406</v>
      </c>
      <c r="K6" t="s">
        <v>305</v>
      </c>
    </row>
    <row r="7" spans="2:11" ht="48">
      <c r="B7" s="145" t="s">
        <v>326</v>
      </c>
      <c r="C7" t="s">
        <v>532</v>
      </c>
      <c r="D7" s="78" t="s">
        <v>410</v>
      </c>
    </row>
    <row r="8" spans="2:11" ht="32">
      <c r="B8" s="145" t="s">
        <v>438</v>
      </c>
      <c r="C8" t="s">
        <v>317</v>
      </c>
      <c r="D8" s="139" t="s">
        <v>412</v>
      </c>
    </row>
    <row r="9" spans="2:11" ht="32">
      <c r="B9" t="s">
        <v>429</v>
      </c>
      <c r="C9" t="s">
        <v>341</v>
      </c>
      <c r="D9" s="139" t="s">
        <v>413</v>
      </c>
    </row>
    <row r="10" spans="2:11" ht="32">
      <c r="C10" t="s">
        <v>533</v>
      </c>
      <c r="D10" s="139" t="s">
        <v>414</v>
      </c>
    </row>
    <row r="11" spans="2:11" ht="32">
      <c r="D11" s="139" t="s">
        <v>415</v>
      </c>
    </row>
    <row r="12" spans="2:11" ht="32">
      <c r="D12" s="139" t="s">
        <v>416</v>
      </c>
    </row>
    <row r="13" spans="2:11" ht="32">
      <c r="D13" s="205" t="s">
        <v>298</v>
      </c>
    </row>
    <row r="14" spans="2:11" ht="32">
      <c r="D14" s="205" t="s">
        <v>417</v>
      </c>
    </row>
    <row r="15" spans="2:11" ht="32">
      <c r="D15" s="205" t="s">
        <v>418</v>
      </c>
    </row>
    <row r="16" spans="2:11" ht="32">
      <c r="D16" s="205" t="s">
        <v>419</v>
      </c>
    </row>
    <row r="17" spans="4:4" ht="32">
      <c r="D17" s="205" t="s">
        <v>420</v>
      </c>
    </row>
    <row r="18" spans="4:4" ht="48">
      <c r="D18" s="77" t="s">
        <v>534</v>
      </c>
    </row>
    <row r="19" spans="4:4" ht="48">
      <c r="D19" s="77" t="s">
        <v>535</v>
      </c>
    </row>
    <row r="20" spans="4:4" ht="32">
      <c r="D20" s="157" t="s">
        <v>422</v>
      </c>
    </row>
    <row r="21" spans="4:4" ht="32">
      <c r="D21" s="157" t="s">
        <v>331</v>
      </c>
    </row>
    <row r="22" spans="4:4" ht="32">
      <c r="D22" s="157" t="s">
        <v>342</v>
      </c>
    </row>
    <row r="23" spans="4:4" ht="32">
      <c r="D23" s="157" t="s">
        <v>536</v>
      </c>
    </row>
    <row r="24" spans="4:4" ht="48">
      <c r="D24" s="157" t="s">
        <v>537</v>
      </c>
    </row>
    <row r="25" spans="4:4" ht="48">
      <c r="D25" s="157" t="s">
        <v>439</v>
      </c>
    </row>
    <row r="26" spans="4:4" ht="64">
      <c r="D26" s="157" t="s">
        <v>440</v>
      </c>
    </row>
    <row r="27" spans="4:4" ht="48">
      <c r="D27" s="157" t="s">
        <v>538</v>
      </c>
    </row>
    <row r="28" spans="4:4" ht="32">
      <c r="D28" s="157" t="s">
        <v>539</v>
      </c>
    </row>
    <row r="29" spans="4:4" ht="48">
      <c r="D29" s="157" t="s">
        <v>540</v>
      </c>
    </row>
    <row r="30" spans="4:4" ht="48">
      <c r="D30" s="157" t="s">
        <v>541</v>
      </c>
    </row>
    <row r="31" spans="4:4" ht="48">
      <c r="D31" s="157" t="s">
        <v>542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B1:K18"/>
  <sheetViews>
    <sheetView workbookViewId="0">
      <selection activeCell="H7" sqref="H7"/>
    </sheetView>
  </sheetViews>
  <sheetFormatPr baseColWidth="10" defaultColWidth="14.33203125" defaultRowHeight="14"/>
  <cols>
    <col min="1" max="2" width="14.33203125" style="34"/>
    <col min="3" max="3" width="17" style="34" customWidth="1"/>
    <col min="4" max="4" width="14.33203125" style="34"/>
    <col min="5" max="5" width="46" style="34" customWidth="1"/>
    <col min="6" max="16384" width="14.33203125" style="34"/>
  </cols>
  <sheetData>
    <row r="1" spans="2:11" ht="85.5" customHeight="1" thickBot="1"/>
    <row r="2" spans="2:11" ht="24" customHeight="1" thickBot="1">
      <c r="B2" s="412" t="s">
        <v>543</v>
      </c>
      <c r="C2" s="413"/>
      <c r="D2" s="413"/>
      <c r="E2" s="413"/>
      <c r="F2" s="414"/>
    </row>
    <row r="3" spans="2:11" ht="24" customHeight="1">
      <c r="B3" s="264"/>
      <c r="C3" s="264"/>
      <c r="D3" s="264"/>
      <c r="E3" s="264"/>
      <c r="F3" s="264"/>
    </row>
    <row r="4" spans="2:11" ht="18" thickBot="1">
      <c r="B4" s="35"/>
      <c r="C4" s="35"/>
      <c r="D4" s="35"/>
      <c r="E4" s="35"/>
      <c r="F4" s="35"/>
      <c r="I4" s="140"/>
      <c r="J4" s="152" t="s">
        <v>321</v>
      </c>
      <c r="K4" s="152" t="s">
        <v>301</v>
      </c>
    </row>
    <row r="5" spans="2:11" ht="18" thickBot="1">
      <c r="B5" s="415" t="s">
        <v>544</v>
      </c>
      <c r="C5" s="416"/>
      <c r="D5" s="416"/>
      <c r="E5" s="206" t="s">
        <v>545</v>
      </c>
      <c r="F5" s="36" t="s">
        <v>546</v>
      </c>
      <c r="I5" s="151" t="s">
        <v>300</v>
      </c>
      <c r="J5" s="142">
        <v>0.5</v>
      </c>
      <c r="K5" s="142">
        <v>0.45</v>
      </c>
    </row>
    <row r="6" spans="2:11" ht="34">
      <c r="B6" s="417" t="s">
        <v>547</v>
      </c>
      <c r="C6" s="419" t="s">
        <v>285</v>
      </c>
      <c r="D6" s="207" t="s">
        <v>300</v>
      </c>
      <c r="E6" s="37" t="s">
        <v>548</v>
      </c>
      <c r="F6" s="38">
        <v>0.25</v>
      </c>
      <c r="I6" s="152" t="s">
        <v>452</v>
      </c>
      <c r="J6" s="142">
        <v>0.4</v>
      </c>
      <c r="K6" s="142">
        <v>0.35</v>
      </c>
    </row>
    <row r="7" spans="2:11" ht="51">
      <c r="B7" s="418"/>
      <c r="C7" s="420"/>
      <c r="D7" s="208" t="s">
        <v>452</v>
      </c>
      <c r="E7" s="39" t="s">
        <v>549</v>
      </c>
      <c r="F7" s="40">
        <v>0.15</v>
      </c>
      <c r="I7" s="152" t="s">
        <v>312</v>
      </c>
      <c r="J7" s="142">
        <v>0.35</v>
      </c>
      <c r="K7" s="142">
        <v>0.3</v>
      </c>
    </row>
    <row r="8" spans="2:11" ht="34">
      <c r="B8" s="418"/>
      <c r="C8" s="420"/>
      <c r="D8" s="208" t="s">
        <v>312</v>
      </c>
      <c r="E8" s="39" t="s">
        <v>550</v>
      </c>
      <c r="F8" s="40">
        <v>0.1</v>
      </c>
    </row>
    <row r="9" spans="2:11" ht="51">
      <c r="B9" s="418"/>
      <c r="C9" s="420" t="s">
        <v>286</v>
      </c>
      <c r="D9" s="208" t="s">
        <v>321</v>
      </c>
      <c r="E9" s="39" t="s">
        <v>551</v>
      </c>
      <c r="F9" s="40">
        <v>0.25</v>
      </c>
      <c r="G9" s="141"/>
    </row>
    <row r="10" spans="2:11" ht="34">
      <c r="B10" s="418"/>
      <c r="C10" s="420"/>
      <c r="D10" s="208" t="s">
        <v>301</v>
      </c>
      <c r="E10" s="39" t="s">
        <v>552</v>
      </c>
      <c r="F10" s="40">
        <v>0.2</v>
      </c>
      <c r="G10" s="141"/>
    </row>
    <row r="11" spans="2:11" ht="51">
      <c r="B11" s="418" t="s">
        <v>553</v>
      </c>
      <c r="C11" s="420" t="s">
        <v>288</v>
      </c>
      <c r="D11" s="208" t="s">
        <v>302</v>
      </c>
      <c r="E11" s="39" t="s">
        <v>554</v>
      </c>
      <c r="F11" s="41" t="s">
        <v>555</v>
      </c>
    </row>
    <row r="12" spans="2:11" ht="51">
      <c r="B12" s="418"/>
      <c r="C12" s="420"/>
      <c r="D12" s="208" t="s">
        <v>556</v>
      </c>
      <c r="E12" s="39" t="s">
        <v>557</v>
      </c>
      <c r="F12" s="41" t="s">
        <v>555</v>
      </c>
    </row>
    <row r="13" spans="2:11" ht="34">
      <c r="B13" s="418"/>
      <c r="C13" s="420" t="s">
        <v>289</v>
      </c>
      <c r="D13" s="208" t="s">
        <v>303</v>
      </c>
      <c r="E13" s="39" t="s">
        <v>558</v>
      </c>
      <c r="F13" s="41" t="s">
        <v>555</v>
      </c>
    </row>
    <row r="14" spans="2:11" ht="34">
      <c r="B14" s="418"/>
      <c r="C14" s="420"/>
      <c r="D14" s="208" t="s">
        <v>323</v>
      </c>
      <c r="E14" s="39" t="s">
        <v>559</v>
      </c>
      <c r="F14" s="41" t="s">
        <v>555</v>
      </c>
    </row>
    <row r="15" spans="2:11" ht="34">
      <c r="B15" s="418"/>
      <c r="C15" s="420" t="s">
        <v>290</v>
      </c>
      <c r="D15" s="208" t="s">
        <v>304</v>
      </c>
      <c r="E15" s="39" t="s">
        <v>560</v>
      </c>
      <c r="F15" s="41" t="s">
        <v>555</v>
      </c>
    </row>
    <row r="16" spans="2:11" ht="18" thickBot="1">
      <c r="B16" s="421"/>
      <c r="C16" s="422"/>
      <c r="D16" s="209" t="s">
        <v>324</v>
      </c>
      <c r="E16" s="42" t="s">
        <v>561</v>
      </c>
      <c r="F16" s="43" t="s">
        <v>555</v>
      </c>
    </row>
    <row r="17" spans="2:6" ht="49.5" customHeight="1">
      <c r="B17" s="411" t="s">
        <v>562</v>
      </c>
      <c r="C17" s="411"/>
      <c r="D17" s="411"/>
      <c r="E17" s="411"/>
      <c r="F17" s="411"/>
    </row>
    <row r="18" spans="2:6" ht="27" customHeight="1">
      <c r="B18" s="44"/>
    </row>
  </sheetData>
  <mergeCells count="10">
    <mergeCell ref="B17:F17"/>
    <mergeCell ref="B2:F2"/>
    <mergeCell ref="B5:D5"/>
    <mergeCell ref="B6:B10"/>
    <mergeCell ref="C6:C8"/>
    <mergeCell ref="C9:C10"/>
    <mergeCell ref="B11:B16"/>
    <mergeCell ref="C11:C12"/>
    <mergeCell ref="C13:C14"/>
    <mergeCell ref="C15:C1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AU63"/>
  <sheetViews>
    <sheetView topLeftCell="E1" workbookViewId="0">
      <selection activeCell="E1" sqref="A1:XFD1"/>
    </sheetView>
  </sheetViews>
  <sheetFormatPr baseColWidth="10" defaultColWidth="11.5" defaultRowHeight="15"/>
  <cols>
    <col min="1" max="1" width="3.6640625" style="6" customWidth="1"/>
    <col min="2" max="2" width="6.6640625" style="6" customWidth="1"/>
    <col min="3" max="3" width="0.5" style="6" hidden="1" customWidth="1"/>
    <col min="4" max="4" width="11.5" style="6" hidden="1" customWidth="1"/>
    <col min="5" max="5" width="9.83203125" style="6" customWidth="1"/>
    <col min="6" max="8" width="11.5" style="6" hidden="1" customWidth="1"/>
    <col min="9" max="9" width="8.5" style="6" customWidth="1"/>
    <col min="10" max="11" width="11.5" style="6"/>
    <col min="12" max="12" width="0.1640625" style="6" customWidth="1"/>
    <col min="13" max="13" width="0.33203125" style="6" hidden="1" customWidth="1"/>
    <col min="14" max="15" width="11.5" style="6" hidden="1" customWidth="1"/>
    <col min="16" max="16" width="11.5" style="6"/>
    <col min="17" max="17" width="10.33203125" style="6" customWidth="1"/>
    <col min="18" max="18" width="11.5" style="6" hidden="1" customWidth="1"/>
    <col min="19" max="19" width="0.83203125" style="6" hidden="1" customWidth="1"/>
    <col min="20" max="20" width="11.5" style="6" hidden="1" customWidth="1"/>
    <col min="21" max="21" width="0.1640625" style="6" hidden="1" customWidth="1"/>
    <col min="22" max="22" width="11.5" style="6"/>
    <col min="23" max="23" width="10.1640625" style="6" customWidth="1"/>
    <col min="24" max="24" width="3.83203125" style="6" hidden="1" customWidth="1"/>
    <col min="25" max="25" width="4.5" style="6" hidden="1" customWidth="1"/>
    <col min="26" max="27" width="11.5" style="6" hidden="1" customWidth="1"/>
    <col min="28" max="28" width="11.5" style="6"/>
    <col min="29" max="29" width="9.6640625" style="6" customWidth="1"/>
    <col min="30" max="30" width="1.5" style="6" hidden="1" customWidth="1"/>
    <col min="31" max="32" width="11.5" style="6" hidden="1" customWidth="1"/>
    <col min="33" max="33" width="0.83203125" style="6" hidden="1" customWidth="1"/>
    <col min="34" max="34" width="11.5" style="6"/>
    <col min="35" max="35" width="13" style="6" customWidth="1"/>
    <col min="36" max="37" width="1.5" style="6" hidden="1" customWidth="1"/>
    <col min="38" max="38" width="1" style="6" customWidth="1"/>
    <col min="39" max="40" width="11.5" style="6"/>
    <col min="41" max="41" width="4.5" style="6" customWidth="1"/>
    <col min="42" max="42" width="2.5" style="6" hidden="1" customWidth="1"/>
    <col min="43" max="45" width="11.5" style="6" hidden="1" customWidth="1"/>
    <col min="46" max="46" width="11.5" style="6"/>
    <col min="47" max="47" width="15.6640625" style="6" customWidth="1"/>
    <col min="48" max="16384" width="11.5" style="6"/>
  </cols>
  <sheetData>
    <row r="1" spans="2:47" ht="45.75" customHeight="1"/>
    <row r="4" spans="2:47">
      <c r="B4" s="453" t="s">
        <v>563</v>
      </c>
      <c r="C4" s="453"/>
      <c r="D4" s="453"/>
      <c r="E4" s="453"/>
      <c r="F4" s="453"/>
      <c r="G4" s="453"/>
      <c r="H4" s="453"/>
      <c r="I4" s="453"/>
      <c r="J4" s="454" t="s">
        <v>210</v>
      </c>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T4" s="455" t="s">
        <v>244</v>
      </c>
      <c r="AU4" s="455"/>
    </row>
    <row r="5" spans="2:47">
      <c r="B5" s="453"/>
      <c r="C5" s="453"/>
      <c r="D5" s="453"/>
      <c r="E5" s="453"/>
      <c r="F5" s="453"/>
      <c r="G5" s="453"/>
      <c r="H5" s="453"/>
      <c r="I5" s="453"/>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T5" s="455"/>
      <c r="AU5" s="455"/>
    </row>
    <row r="6" spans="2:47">
      <c r="B6" s="453"/>
      <c r="C6" s="453"/>
      <c r="D6" s="453"/>
      <c r="E6" s="453"/>
      <c r="F6" s="453"/>
      <c r="G6" s="453"/>
      <c r="H6" s="453"/>
      <c r="I6" s="453"/>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T6" s="455"/>
      <c r="AU6" s="455"/>
    </row>
    <row r="7" spans="2:47" ht="16" thickBot="1"/>
    <row r="8" spans="2:47" ht="17">
      <c r="B8" s="456" t="s">
        <v>379</v>
      </c>
      <c r="C8" s="456"/>
      <c r="D8" s="457"/>
      <c r="E8" s="423" t="s">
        <v>564</v>
      </c>
      <c r="F8" s="424"/>
      <c r="G8" s="424"/>
      <c r="H8" s="424"/>
      <c r="I8" s="425"/>
      <c r="J8" s="45" t="s">
        <v>565</v>
      </c>
      <c r="K8" s="46" t="s">
        <v>565</v>
      </c>
      <c r="L8" s="46" t="s">
        <v>565</v>
      </c>
      <c r="M8" s="46" t="s">
        <v>565</v>
      </c>
      <c r="N8" s="46" t="s">
        <v>565</v>
      </c>
      <c r="O8" s="47" t="s">
        <v>565</v>
      </c>
      <c r="P8" s="45" t="s">
        <v>565</v>
      </c>
      <c r="Q8" s="46" t="s">
        <v>565</v>
      </c>
      <c r="R8" s="46" t="s">
        <v>565</v>
      </c>
      <c r="S8" s="46" t="s">
        <v>565</v>
      </c>
      <c r="T8" s="46" t="s">
        <v>565</v>
      </c>
      <c r="U8" s="47" t="s">
        <v>565</v>
      </c>
      <c r="V8" s="45" t="s">
        <v>565</v>
      </c>
      <c r="W8" s="46" t="s">
        <v>565</v>
      </c>
      <c r="X8" s="46" t="s">
        <v>565</v>
      </c>
      <c r="Y8" s="46" t="s">
        <v>565</v>
      </c>
      <c r="Z8" s="46" t="s">
        <v>565</v>
      </c>
      <c r="AA8" s="47" t="s">
        <v>565</v>
      </c>
      <c r="AB8" s="45" t="s">
        <v>565</v>
      </c>
      <c r="AC8" s="46" t="s">
        <v>565</v>
      </c>
      <c r="AD8" s="46" t="s">
        <v>565</v>
      </c>
      <c r="AE8" s="46" t="s">
        <v>565</v>
      </c>
      <c r="AF8" s="46" t="s">
        <v>565</v>
      </c>
      <c r="AG8" s="47" t="s">
        <v>565</v>
      </c>
      <c r="AH8" s="48" t="s">
        <v>565</v>
      </c>
      <c r="AI8" s="49" t="s">
        <v>565</v>
      </c>
      <c r="AJ8" s="49" t="s">
        <v>565</v>
      </c>
      <c r="AK8" s="49" t="s">
        <v>565</v>
      </c>
      <c r="AL8" s="49" t="s">
        <v>565</v>
      </c>
      <c r="AN8" s="458" t="s">
        <v>461</v>
      </c>
      <c r="AO8" s="459"/>
      <c r="AP8" s="459"/>
      <c r="AQ8" s="459"/>
      <c r="AR8" s="459"/>
      <c r="AS8" s="460"/>
      <c r="AT8" s="442" t="s">
        <v>566</v>
      </c>
      <c r="AU8" s="442"/>
    </row>
    <row r="9" spans="2:47" ht="17">
      <c r="B9" s="456"/>
      <c r="C9" s="456"/>
      <c r="D9" s="457"/>
      <c r="E9" s="429"/>
      <c r="F9" s="433"/>
      <c r="G9" s="433"/>
      <c r="H9" s="433"/>
      <c r="I9" s="428"/>
      <c r="J9" s="50" t="s">
        <v>565</v>
      </c>
      <c r="K9" s="51" t="s">
        <v>565</v>
      </c>
      <c r="L9" s="51" t="s">
        <v>565</v>
      </c>
      <c r="M9" s="51" t="s">
        <v>565</v>
      </c>
      <c r="N9" s="51" t="s">
        <v>565</v>
      </c>
      <c r="O9" s="52" t="s">
        <v>565</v>
      </c>
      <c r="P9" s="50" t="s">
        <v>565</v>
      </c>
      <c r="Q9" s="51" t="s">
        <v>565</v>
      </c>
      <c r="R9" s="51" t="s">
        <v>565</v>
      </c>
      <c r="S9" s="51" t="s">
        <v>565</v>
      </c>
      <c r="T9" s="51" t="s">
        <v>565</v>
      </c>
      <c r="U9" s="52" t="s">
        <v>565</v>
      </c>
      <c r="V9" s="50" t="s">
        <v>565</v>
      </c>
      <c r="W9" s="51" t="s">
        <v>565</v>
      </c>
      <c r="X9" s="51" t="s">
        <v>565</v>
      </c>
      <c r="Y9" s="51" t="s">
        <v>565</v>
      </c>
      <c r="Z9" s="51" t="s">
        <v>565</v>
      </c>
      <c r="AA9" s="52" t="s">
        <v>565</v>
      </c>
      <c r="AB9" s="50" t="s">
        <v>565</v>
      </c>
      <c r="AC9" s="51" t="s">
        <v>565</v>
      </c>
      <c r="AD9" s="51" t="s">
        <v>565</v>
      </c>
      <c r="AE9" s="51" t="s">
        <v>565</v>
      </c>
      <c r="AF9" s="51" t="s">
        <v>565</v>
      </c>
      <c r="AG9" s="52" t="s">
        <v>565</v>
      </c>
      <c r="AH9" s="53" t="s">
        <v>565</v>
      </c>
      <c r="AI9" s="54" t="s">
        <v>565</v>
      </c>
      <c r="AJ9" s="54" t="s">
        <v>565</v>
      </c>
      <c r="AK9" s="54" t="s">
        <v>565</v>
      </c>
      <c r="AL9" s="54" t="s">
        <v>565</v>
      </c>
      <c r="AN9" s="461"/>
      <c r="AO9" s="462"/>
      <c r="AP9" s="462"/>
      <c r="AQ9" s="462"/>
      <c r="AR9" s="462"/>
      <c r="AS9" s="463"/>
      <c r="AT9" s="442"/>
      <c r="AU9" s="442"/>
    </row>
    <row r="10" spans="2:47" ht="17">
      <c r="B10" s="456"/>
      <c r="C10" s="456"/>
      <c r="D10" s="457"/>
      <c r="E10" s="429"/>
      <c r="F10" s="433"/>
      <c r="G10" s="433"/>
      <c r="H10" s="433"/>
      <c r="I10" s="428"/>
      <c r="J10" s="50" t="s">
        <v>565</v>
      </c>
      <c r="K10" s="51" t="s">
        <v>565</v>
      </c>
      <c r="L10" s="51" t="s">
        <v>565</v>
      </c>
      <c r="M10" s="51" t="s">
        <v>565</v>
      </c>
      <c r="N10" s="51" t="s">
        <v>565</v>
      </c>
      <c r="O10" s="52" t="s">
        <v>565</v>
      </c>
      <c r="P10" s="50" t="s">
        <v>565</v>
      </c>
      <c r="Q10" s="51" t="s">
        <v>565</v>
      </c>
      <c r="R10" s="51" t="s">
        <v>565</v>
      </c>
      <c r="S10" s="51" t="s">
        <v>565</v>
      </c>
      <c r="T10" s="51" t="s">
        <v>565</v>
      </c>
      <c r="U10" s="52" t="s">
        <v>565</v>
      </c>
      <c r="V10" s="50" t="s">
        <v>565</v>
      </c>
      <c r="W10" s="51" t="s">
        <v>565</v>
      </c>
      <c r="X10" s="51" t="s">
        <v>565</v>
      </c>
      <c r="Y10" s="51" t="s">
        <v>565</v>
      </c>
      <c r="Z10" s="51" t="s">
        <v>565</v>
      </c>
      <c r="AA10" s="52" t="s">
        <v>565</v>
      </c>
      <c r="AB10" s="50" t="s">
        <v>565</v>
      </c>
      <c r="AC10" s="51" t="s">
        <v>565</v>
      </c>
      <c r="AD10" s="51" t="s">
        <v>565</v>
      </c>
      <c r="AE10" s="51" t="s">
        <v>565</v>
      </c>
      <c r="AF10" s="51" t="s">
        <v>565</v>
      </c>
      <c r="AG10" s="52" t="s">
        <v>565</v>
      </c>
      <c r="AH10" s="53" t="s">
        <v>565</v>
      </c>
      <c r="AI10" s="54" t="s">
        <v>565</v>
      </c>
      <c r="AJ10" s="54" t="s">
        <v>565</v>
      </c>
      <c r="AK10" s="54" t="s">
        <v>565</v>
      </c>
      <c r="AL10" s="54" t="s">
        <v>565</v>
      </c>
      <c r="AN10" s="461"/>
      <c r="AO10" s="462"/>
      <c r="AP10" s="462"/>
      <c r="AQ10" s="462"/>
      <c r="AR10" s="462"/>
      <c r="AS10" s="463"/>
      <c r="AT10" s="442"/>
      <c r="AU10" s="442"/>
    </row>
    <row r="11" spans="2:47" ht="17">
      <c r="B11" s="456"/>
      <c r="C11" s="456"/>
      <c r="D11" s="457"/>
      <c r="E11" s="429"/>
      <c r="F11" s="433"/>
      <c r="G11" s="433"/>
      <c r="H11" s="433"/>
      <c r="I11" s="428"/>
      <c r="J11" s="50" t="s">
        <v>565</v>
      </c>
      <c r="K11" s="51" t="s">
        <v>565</v>
      </c>
      <c r="L11" s="51" t="s">
        <v>565</v>
      </c>
      <c r="M11" s="51" t="s">
        <v>565</v>
      </c>
      <c r="N11" s="51" t="s">
        <v>565</v>
      </c>
      <c r="O11" s="52" t="s">
        <v>565</v>
      </c>
      <c r="P11" s="50" t="s">
        <v>565</v>
      </c>
      <c r="Q11" s="51" t="s">
        <v>565</v>
      </c>
      <c r="R11" s="51" t="s">
        <v>565</v>
      </c>
      <c r="S11" s="51" t="s">
        <v>565</v>
      </c>
      <c r="T11" s="51" t="s">
        <v>565</v>
      </c>
      <c r="U11" s="52" t="s">
        <v>565</v>
      </c>
      <c r="V11" s="50" t="s">
        <v>565</v>
      </c>
      <c r="W11" s="51" t="s">
        <v>565</v>
      </c>
      <c r="X11" s="51" t="s">
        <v>565</v>
      </c>
      <c r="Y11" s="51" t="s">
        <v>565</v>
      </c>
      <c r="Z11" s="51" t="s">
        <v>565</v>
      </c>
      <c r="AA11" s="52" t="s">
        <v>565</v>
      </c>
      <c r="AB11" s="50" t="s">
        <v>565</v>
      </c>
      <c r="AC11" s="51" t="s">
        <v>565</v>
      </c>
      <c r="AD11" s="51" t="s">
        <v>565</v>
      </c>
      <c r="AE11" s="51" t="s">
        <v>565</v>
      </c>
      <c r="AF11" s="51" t="s">
        <v>565</v>
      </c>
      <c r="AG11" s="52" t="s">
        <v>565</v>
      </c>
      <c r="AH11" s="53" t="s">
        <v>565</v>
      </c>
      <c r="AI11" s="54" t="s">
        <v>565</v>
      </c>
      <c r="AJ11" s="54" t="s">
        <v>565</v>
      </c>
      <c r="AK11" s="54" t="s">
        <v>565</v>
      </c>
      <c r="AL11" s="54" t="s">
        <v>565</v>
      </c>
      <c r="AN11" s="461"/>
      <c r="AO11" s="462"/>
      <c r="AP11" s="462"/>
      <c r="AQ11" s="462"/>
      <c r="AR11" s="462"/>
      <c r="AS11" s="463"/>
      <c r="AT11" s="442"/>
      <c r="AU11" s="442"/>
    </row>
    <row r="12" spans="2:47" ht="17">
      <c r="B12" s="456"/>
      <c r="C12" s="456"/>
      <c r="D12" s="457"/>
      <c r="E12" s="429"/>
      <c r="F12" s="433"/>
      <c r="G12" s="433"/>
      <c r="H12" s="433"/>
      <c r="I12" s="428"/>
      <c r="J12" s="50" t="s">
        <v>565</v>
      </c>
      <c r="K12" s="51" t="s">
        <v>565</v>
      </c>
      <c r="L12" s="51" t="s">
        <v>565</v>
      </c>
      <c r="M12" s="51" t="s">
        <v>565</v>
      </c>
      <c r="N12" s="51" t="s">
        <v>565</v>
      </c>
      <c r="O12" s="52" t="s">
        <v>565</v>
      </c>
      <c r="P12" s="50" t="s">
        <v>565</v>
      </c>
      <c r="Q12" s="51" t="s">
        <v>565</v>
      </c>
      <c r="R12" s="51" t="s">
        <v>565</v>
      </c>
      <c r="S12" s="51" t="s">
        <v>565</v>
      </c>
      <c r="T12" s="51" t="s">
        <v>565</v>
      </c>
      <c r="U12" s="52" t="s">
        <v>565</v>
      </c>
      <c r="V12" s="50" t="s">
        <v>565</v>
      </c>
      <c r="W12" s="51" t="s">
        <v>565</v>
      </c>
      <c r="X12" s="51" t="s">
        <v>565</v>
      </c>
      <c r="Y12" s="51" t="s">
        <v>565</v>
      </c>
      <c r="Z12" s="51" t="s">
        <v>565</v>
      </c>
      <c r="AA12" s="52" t="s">
        <v>565</v>
      </c>
      <c r="AB12" s="50" t="s">
        <v>565</v>
      </c>
      <c r="AC12" s="51" t="s">
        <v>565</v>
      </c>
      <c r="AD12" s="51" t="s">
        <v>565</v>
      </c>
      <c r="AE12" s="51" t="s">
        <v>565</v>
      </c>
      <c r="AF12" s="51" t="s">
        <v>565</v>
      </c>
      <c r="AG12" s="52" t="s">
        <v>565</v>
      </c>
      <c r="AH12" s="53" t="s">
        <v>565</v>
      </c>
      <c r="AI12" s="54" t="s">
        <v>565</v>
      </c>
      <c r="AJ12" s="54" t="s">
        <v>565</v>
      </c>
      <c r="AK12" s="54" t="s">
        <v>565</v>
      </c>
      <c r="AL12" s="54" t="s">
        <v>565</v>
      </c>
      <c r="AN12" s="461"/>
      <c r="AO12" s="462"/>
      <c r="AP12" s="462"/>
      <c r="AQ12" s="462"/>
      <c r="AR12" s="462"/>
      <c r="AS12" s="463"/>
      <c r="AT12" s="442"/>
      <c r="AU12" s="442"/>
    </row>
    <row r="13" spans="2:47" ht="17">
      <c r="B13" s="456"/>
      <c r="C13" s="456"/>
      <c r="D13" s="457"/>
      <c r="E13" s="429"/>
      <c r="F13" s="433"/>
      <c r="G13" s="433"/>
      <c r="H13" s="433"/>
      <c r="I13" s="428"/>
      <c r="J13" s="50" t="s">
        <v>565</v>
      </c>
      <c r="K13" s="51" t="s">
        <v>565</v>
      </c>
      <c r="L13" s="51" t="s">
        <v>565</v>
      </c>
      <c r="M13" s="51" t="s">
        <v>565</v>
      </c>
      <c r="N13" s="51" t="s">
        <v>565</v>
      </c>
      <c r="O13" s="52" t="s">
        <v>565</v>
      </c>
      <c r="P13" s="50" t="s">
        <v>565</v>
      </c>
      <c r="Q13" s="51" t="s">
        <v>565</v>
      </c>
      <c r="R13" s="51" t="s">
        <v>565</v>
      </c>
      <c r="S13" s="51" t="s">
        <v>565</v>
      </c>
      <c r="T13" s="51" t="s">
        <v>565</v>
      </c>
      <c r="U13" s="52" t="s">
        <v>565</v>
      </c>
      <c r="V13" s="50" t="s">
        <v>565</v>
      </c>
      <c r="W13" s="51" t="s">
        <v>565</v>
      </c>
      <c r="X13" s="51" t="s">
        <v>565</v>
      </c>
      <c r="Y13" s="51" t="s">
        <v>565</v>
      </c>
      <c r="Z13" s="51" t="s">
        <v>565</v>
      </c>
      <c r="AA13" s="52" t="s">
        <v>565</v>
      </c>
      <c r="AB13" s="50" t="s">
        <v>565</v>
      </c>
      <c r="AC13" s="51" t="s">
        <v>565</v>
      </c>
      <c r="AD13" s="51" t="s">
        <v>565</v>
      </c>
      <c r="AE13" s="51" t="s">
        <v>565</v>
      </c>
      <c r="AF13" s="51" t="s">
        <v>565</v>
      </c>
      <c r="AG13" s="52" t="s">
        <v>565</v>
      </c>
      <c r="AH13" s="53" t="s">
        <v>565</v>
      </c>
      <c r="AI13" s="54" t="s">
        <v>565</v>
      </c>
      <c r="AJ13" s="54" t="s">
        <v>565</v>
      </c>
      <c r="AK13" s="54" t="s">
        <v>565</v>
      </c>
      <c r="AL13" s="54" t="s">
        <v>565</v>
      </c>
      <c r="AN13" s="461"/>
      <c r="AO13" s="462"/>
      <c r="AP13" s="462"/>
      <c r="AQ13" s="462"/>
      <c r="AR13" s="462"/>
      <c r="AS13" s="463"/>
      <c r="AT13" s="442"/>
      <c r="AU13" s="442"/>
    </row>
    <row r="14" spans="2:47" ht="5.25" customHeight="1" thickBot="1">
      <c r="B14" s="456"/>
      <c r="C14" s="456"/>
      <c r="D14" s="457"/>
      <c r="E14" s="429"/>
      <c r="F14" s="433"/>
      <c r="G14" s="433"/>
      <c r="H14" s="433"/>
      <c r="I14" s="428"/>
      <c r="J14" s="50" t="s">
        <v>565</v>
      </c>
      <c r="K14" s="51" t="s">
        <v>565</v>
      </c>
      <c r="L14" s="51" t="s">
        <v>565</v>
      </c>
      <c r="M14" s="51" t="s">
        <v>565</v>
      </c>
      <c r="N14" s="51" t="s">
        <v>565</v>
      </c>
      <c r="O14" s="52" t="s">
        <v>565</v>
      </c>
      <c r="P14" s="50" t="s">
        <v>565</v>
      </c>
      <c r="Q14" s="51" t="s">
        <v>565</v>
      </c>
      <c r="R14" s="51" t="s">
        <v>565</v>
      </c>
      <c r="S14" s="51" t="s">
        <v>565</v>
      </c>
      <c r="T14" s="51" t="s">
        <v>565</v>
      </c>
      <c r="U14" s="52" t="s">
        <v>565</v>
      </c>
      <c r="V14" s="50" t="s">
        <v>565</v>
      </c>
      <c r="W14" s="51" t="s">
        <v>565</v>
      </c>
      <c r="X14" s="51" t="s">
        <v>565</v>
      </c>
      <c r="Y14" s="51" t="s">
        <v>565</v>
      </c>
      <c r="Z14" s="51" t="s">
        <v>565</v>
      </c>
      <c r="AA14" s="52" t="s">
        <v>565</v>
      </c>
      <c r="AB14" s="50" t="s">
        <v>565</v>
      </c>
      <c r="AC14" s="51" t="s">
        <v>565</v>
      </c>
      <c r="AD14" s="51" t="s">
        <v>565</v>
      </c>
      <c r="AE14" s="51" t="s">
        <v>565</v>
      </c>
      <c r="AF14" s="51" t="s">
        <v>565</v>
      </c>
      <c r="AG14" s="52" t="s">
        <v>565</v>
      </c>
      <c r="AH14" s="53" t="s">
        <v>565</v>
      </c>
      <c r="AI14" s="54" t="s">
        <v>565</v>
      </c>
      <c r="AJ14" s="54" t="s">
        <v>565</v>
      </c>
      <c r="AK14" s="54" t="s">
        <v>565</v>
      </c>
      <c r="AL14" s="54" t="s">
        <v>565</v>
      </c>
      <c r="AN14" s="461"/>
      <c r="AO14" s="462"/>
      <c r="AP14" s="462"/>
      <c r="AQ14" s="462"/>
      <c r="AR14" s="462"/>
      <c r="AS14" s="463"/>
      <c r="AT14" s="442"/>
      <c r="AU14" s="442"/>
    </row>
    <row r="15" spans="2:47" ht="18" hidden="1" thickBot="1">
      <c r="B15" s="456"/>
      <c r="C15" s="456"/>
      <c r="D15" s="457"/>
      <c r="E15" s="429"/>
      <c r="F15" s="433"/>
      <c r="G15" s="433"/>
      <c r="H15" s="433"/>
      <c r="I15" s="428"/>
      <c r="J15" s="50" t="s">
        <v>565</v>
      </c>
      <c r="K15" s="51" t="s">
        <v>565</v>
      </c>
      <c r="L15" s="51" t="s">
        <v>565</v>
      </c>
      <c r="M15" s="51" t="s">
        <v>565</v>
      </c>
      <c r="N15" s="51" t="s">
        <v>565</v>
      </c>
      <c r="O15" s="52" t="s">
        <v>565</v>
      </c>
      <c r="P15" s="50" t="s">
        <v>565</v>
      </c>
      <c r="Q15" s="51" t="s">
        <v>565</v>
      </c>
      <c r="R15" s="51" t="s">
        <v>565</v>
      </c>
      <c r="S15" s="51" t="s">
        <v>565</v>
      </c>
      <c r="T15" s="51" t="s">
        <v>565</v>
      </c>
      <c r="U15" s="52" t="s">
        <v>565</v>
      </c>
      <c r="V15" s="50" t="s">
        <v>565</v>
      </c>
      <c r="W15" s="51" t="s">
        <v>565</v>
      </c>
      <c r="X15" s="51" t="s">
        <v>565</v>
      </c>
      <c r="Y15" s="51" t="s">
        <v>565</v>
      </c>
      <c r="Z15" s="51" t="s">
        <v>565</v>
      </c>
      <c r="AA15" s="52" t="s">
        <v>565</v>
      </c>
      <c r="AB15" s="50" t="s">
        <v>565</v>
      </c>
      <c r="AC15" s="51" t="s">
        <v>565</v>
      </c>
      <c r="AD15" s="51" t="s">
        <v>565</v>
      </c>
      <c r="AE15" s="51" t="s">
        <v>565</v>
      </c>
      <c r="AF15" s="51" t="s">
        <v>565</v>
      </c>
      <c r="AG15" s="52" t="s">
        <v>565</v>
      </c>
      <c r="AH15" s="53" t="s">
        <v>565</v>
      </c>
      <c r="AI15" s="54" t="s">
        <v>565</v>
      </c>
      <c r="AJ15" s="54" t="s">
        <v>565</v>
      </c>
      <c r="AK15" s="54" t="s">
        <v>565</v>
      </c>
      <c r="AL15" s="54" t="s">
        <v>565</v>
      </c>
      <c r="AN15" s="461"/>
      <c r="AO15" s="462"/>
      <c r="AP15" s="462"/>
      <c r="AQ15" s="462"/>
      <c r="AR15" s="462"/>
      <c r="AS15" s="463"/>
      <c r="AT15" s="35"/>
      <c r="AU15" s="35"/>
    </row>
    <row r="16" spans="2:47" ht="18" hidden="1" thickBot="1">
      <c r="B16" s="456"/>
      <c r="C16" s="456"/>
      <c r="D16" s="457"/>
      <c r="E16" s="429"/>
      <c r="F16" s="433"/>
      <c r="G16" s="433"/>
      <c r="H16" s="433"/>
      <c r="I16" s="428"/>
      <c r="J16" s="50" t="s">
        <v>565</v>
      </c>
      <c r="K16" s="51" t="s">
        <v>565</v>
      </c>
      <c r="L16" s="51" t="s">
        <v>565</v>
      </c>
      <c r="M16" s="51" t="s">
        <v>565</v>
      </c>
      <c r="N16" s="51" t="s">
        <v>565</v>
      </c>
      <c r="O16" s="52" t="s">
        <v>565</v>
      </c>
      <c r="P16" s="50" t="s">
        <v>565</v>
      </c>
      <c r="Q16" s="51" t="s">
        <v>565</v>
      </c>
      <c r="R16" s="51" t="s">
        <v>565</v>
      </c>
      <c r="S16" s="51" t="s">
        <v>565</v>
      </c>
      <c r="T16" s="51" t="s">
        <v>565</v>
      </c>
      <c r="U16" s="52" t="s">
        <v>565</v>
      </c>
      <c r="V16" s="50" t="s">
        <v>565</v>
      </c>
      <c r="W16" s="51" t="s">
        <v>565</v>
      </c>
      <c r="X16" s="51" t="s">
        <v>565</v>
      </c>
      <c r="Y16" s="51" t="s">
        <v>565</v>
      </c>
      <c r="Z16" s="51" t="s">
        <v>565</v>
      </c>
      <c r="AA16" s="52" t="s">
        <v>565</v>
      </c>
      <c r="AB16" s="50" t="s">
        <v>565</v>
      </c>
      <c r="AC16" s="51" t="s">
        <v>565</v>
      </c>
      <c r="AD16" s="51" t="s">
        <v>565</v>
      </c>
      <c r="AE16" s="51" t="s">
        <v>565</v>
      </c>
      <c r="AF16" s="51" t="s">
        <v>565</v>
      </c>
      <c r="AG16" s="52" t="s">
        <v>565</v>
      </c>
      <c r="AH16" s="53" t="s">
        <v>565</v>
      </c>
      <c r="AI16" s="54" t="s">
        <v>565</v>
      </c>
      <c r="AJ16" s="54" t="s">
        <v>565</v>
      </c>
      <c r="AK16" s="54" t="s">
        <v>565</v>
      </c>
      <c r="AL16" s="54" t="s">
        <v>565</v>
      </c>
      <c r="AN16" s="461"/>
      <c r="AO16" s="462"/>
      <c r="AP16" s="462"/>
      <c r="AQ16" s="462"/>
      <c r="AR16" s="462"/>
      <c r="AS16" s="463"/>
      <c r="AT16" s="35"/>
      <c r="AU16" s="35"/>
    </row>
    <row r="17" spans="2:47" ht="18" hidden="1" thickBot="1">
      <c r="B17" s="456"/>
      <c r="C17" s="456"/>
      <c r="D17" s="457"/>
      <c r="E17" s="430"/>
      <c r="F17" s="431"/>
      <c r="G17" s="431"/>
      <c r="H17" s="431"/>
      <c r="I17" s="432"/>
      <c r="J17" s="55" t="s">
        <v>565</v>
      </c>
      <c r="K17" s="56" t="s">
        <v>565</v>
      </c>
      <c r="L17" s="56" t="s">
        <v>565</v>
      </c>
      <c r="M17" s="56" t="s">
        <v>565</v>
      </c>
      <c r="N17" s="56" t="s">
        <v>565</v>
      </c>
      <c r="O17" s="57" t="s">
        <v>565</v>
      </c>
      <c r="P17" s="50" t="s">
        <v>565</v>
      </c>
      <c r="Q17" s="51" t="s">
        <v>565</v>
      </c>
      <c r="R17" s="51" t="s">
        <v>565</v>
      </c>
      <c r="S17" s="51" t="s">
        <v>565</v>
      </c>
      <c r="T17" s="51" t="s">
        <v>565</v>
      </c>
      <c r="U17" s="52" t="s">
        <v>565</v>
      </c>
      <c r="V17" s="55" t="s">
        <v>565</v>
      </c>
      <c r="W17" s="56" t="s">
        <v>565</v>
      </c>
      <c r="X17" s="56" t="s">
        <v>565</v>
      </c>
      <c r="Y17" s="56" t="s">
        <v>565</v>
      </c>
      <c r="Z17" s="56" t="s">
        <v>565</v>
      </c>
      <c r="AA17" s="57" t="s">
        <v>565</v>
      </c>
      <c r="AB17" s="50" t="s">
        <v>565</v>
      </c>
      <c r="AC17" s="51" t="s">
        <v>565</v>
      </c>
      <c r="AD17" s="51" t="s">
        <v>565</v>
      </c>
      <c r="AE17" s="51" t="s">
        <v>565</v>
      </c>
      <c r="AF17" s="51" t="s">
        <v>565</v>
      </c>
      <c r="AG17" s="52" t="s">
        <v>565</v>
      </c>
      <c r="AH17" s="58" t="s">
        <v>565</v>
      </c>
      <c r="AI17" s="59" t="s">
        <v>565</v>
      </c>
      <c r="AJ17" s="59" t="s">
        <v>565</v>
      </c>
      <c r="AK17" s="59" t="s">
        <v>565</v>
      </c>
      <c r="AL17" s="59" t="s">
        <v>565</v>
      </c>
      <c r="AN17" s="464"/>
      <c r="AO17" s="465"/>
      <c r="AP17" s="465"/>
      <c r="AQ17" s="465"/>
      <c r="AR17" s="465"/>
      <c r="AS17" s="466"/>
      <c r="AT17" s="35"/>
      <c r="AU17" s="35"/>
    </row>
    <row r="18" spans="2:47" ht="15.75" customHeight="1">
      <c r="B18" s="456"/>
      <c r="C18" s="456"/>
      <c r="D18" s="457"/>
      <c r="E18" s="423" t="s">
        <v>567</v>
      </c>
      <c r="F18" s="424"/>
      <c r="G18" s="424"/>
      <c r="H18" s="424"/>
      <c r="I18" s="424"/>
      <c r="J18" s="179" t="s">
        <v>565</v>
      </c>
      <c r="K18" s="180" t="s">
        <v>565</v>
      </c>
      <c r="L18" s="180" t="s">
        <v>565</v>
      </c>
      <c r="M18" s="180" t="s">
        <v>565</v>
      </c>
      <c r="N18" s="180" t="s">
        <v>565</v>
      </c>
      <c r="O18" s="181" t="s">
        <v>565</v>
      </c>
      <c r="P18" s="179" t="s">
        <v>565</v>
      </c>
      <c r="Q18" s="180" t="s">
        <v>565</v>
      </c>
      <c r="R18" s="60" t="s">
        <v>565</v>
      </c>
      <c r="S18" s="60" t="s">
        <v>565</v>
      </c>
      <c r="T18" s="60" t="s">
        <v>565</v>
      </c>
      <c r="U18" s="61" t="s">
        <v>565</v>
      </c>
      <c r="V18" s="45" t="s">
        <v>565</v>
      </c>
      <c r="W18" s="46" t="s">
        <v>565</v>
      </c>
      <c r="X18" s="46" t="s">
        <v>565</v>
      </c>
      <c r="Y18" s="46" t="s">
        <v>565</v>
      </c>
      <c r="Z18" s="46" t="s">
        <v>565</v>
      </c>
      <c r="AA18" s="47" t="s">
        <v>565</v>
      </c>
      <c r="AB18" s="45" t="s">
        <v>565</v>
      </c>
      <c r="AC18" s="46" t="s">
        <v>565</v>
      </c>
      <c r="AD18" s="46" t="s">
        <v>565</v>
      </c>
      <c r="AE18" s="46" t="s">
        <v>565</v>
      </c>
      <c r="AF18" s="46" t="s">
        <v>565</v>
      </c>
      <c r="AG18" s="47" t="s">
        <v>565</v>
      </c>
      <c r="AH18" s="48" t="s">
        <v>565</v>
      </c>
      <c r="AI18" s="49" t="s">
        <v>565</v>
      </c>
      <c r="AJ18" s="49" t="s">
        <v>565</v>
      </c>
      <c r="AK18" s="49" t="s">
        <v>565</v>
      </c>
      <c r="AL18" s="49" t="s">
        <v>565</v>
      </c>
      <c r="AN18" s="467" t="s">
        <v>472</v>
      </c>
      <c r="AO18" s="468"/>
      <c r="AP18" s="468"/>
      <c r="AQ18" s="468"/>
      <c r="AR18" s="468"/>
      <c r="AS18" s="468"/>
      <c r="AT18" s="473" t="s">
        <v>568</v>
      </c>
      <c r="AU18" s="474"/>
    </row>
    <row r="19" spans="2:47" ht="15.75" customHeight="1">
      <c r="B19" s="456"/>
      <c r="C19" s="456"/>
      <c r="D19" s="457"/>
      <c r="E19" s="426"/>
      <c r="F19" s="433"/>
      <c r="G19" s="433"/>
      <c r="H19" s="433"/>
      <c r="I19" s="433"/>
      <c r="J19" s="182" t="s">
        <v>565</v>
      </c>
      <c r="K19" s="183" t="s">
        <v>565</v>
      </c>
      <c r="L19" s="183" t="s">
        <v>565</v>
      </c>
      <c r="M19" s="183" t="s">
        <v>565</v>
      </c>
      <c r="N19" s="183" t="s">
        <v>565</v>
      </c>
      <c r="O19" s="184" t="s">
        <v>565</v>
      </c>
      <c r="P19" s="182" t="s">
        <v>565</v>
      </c>
      <c r="Q19" s="183" t="s">
        <v>565</v>
      </c>
      <c r="R19" s="63" t="s">
        <v>565</v>
      </c>
      <c r="S19" s="63" t="s">
        <v>565</v>
      </c>
      <c r="T19" s="63" t="s">
        <v>565</v>
      </c>
      <c r="U19" s="64" t="s">
        <v>565</v>
      </c>
      <c r="V19" s="50" t="s">
        <v>565</v>
      </c>
      <c r="W19" s="51" t="s">
        <v>565</v>
      </c>
      <c r="X19" s="51" t="s">
        <v>565</v>
      </c>
      <c r="Y19" s="51" t="s">
        <v>565</v>
      </c>
      <c r="Z19" s="51" t="s">
        <v>565</v>
      </c>
      <c r="AA19" s="52" t="s">
        <v>565</v>
      </c>
      <c r="AB19" s="50" t="s">
        <v>565</v>
      </c>
      <c r="AC19" s="51" t="s">
        <v>565</v>
      </c>
      <c r="AD19" s="51" t="s">
        <v>565</v>
      </c>
      <c r="AE19" s="51" t="s">
        <v>565</v>
      </c>
      <c r="AF19" s="51" t="s">
        <v>565</v>
      </c>
      <c r="AG19" s="52" t="s">
        <v>565</v>
      </c>
      <c r="AH19" s="53" t="s">
        <v>565</v>
      </c>
      <c r="AI19" s="54" t="s">
        <v>565</v>
      </c>
      <c r="AJ19" s="54" t="s">
        <v>565</v>
      </c>
      <c r="AK19" s="54" t="s">
        <v>565</v>
      </c>
      <c r="AL19" s="54" t="s">
        <v>565</v>
      </c>
      <c r="AN19" s="469"/>
      <c r="AO19" s="470"/>
      <c r="AP19" s="470"/>
      <c r="AQ19" s="470"/>
      <c r="AR19" s="470"/>
      <c r="AS19" s="470"/>
      <c r="AT19" s="475"/>
      <c r="AU19" s="476"/>
    </row>
    <row r="20" spans="2:47" ht="15.75" customHeight="1">
      <c r="B20" s="456"/>
      <c r="C20" s="456"/>
      <c r="D20" s="457"/>
      <c r="E20" s="429"/>
      <c r="F20" s="433"/>
      <c r="G20" s="433"/>
      <c r="H20" s="433"/>
      <c r="I20" s="433"/>
      <c r="J20" s="182" t="s">
        <v>565</v>
      </c>
      <c r="K20" s="183" t="s">
        <v>565</v>
      </c>
      <c r="L20" s="183" t="s">
        <v>565</v>
      </c>
      <c r="M20" s="183" t="s">
        <v>565</v>
      </c>
      <c r="N20" s="183" t="s">
        <v>565</v>
      </c>
      <c r="O20" s="184" t="s">
        <v>565</v>
      </c>
      <c r="P20" s="182" t="s">
        <v>565</v>
      </c>
      <c r="Q20" s="183" t="s">
        <v>565</v>
      </c>
      <c r="R20" s="63" t="s">
        <v>565</v>
      </c>
      <c r="S20" s="63" t="s">
        <v>565</v>
      </c>
      <c r="T20" s="63" t="s">
        <v>565</v>
      </c>
      <c r="U20" s="64" t="s">
        <v>565</v>
      </c>
      <c r="V20" s="50" t="s">
        <v>565</v>
      </c>
      <c r="W20" s="51" t="s">
        <v>565</v>
      </c>
      <c r="X20" s="51" t="s">
        <v>565</v>
      </c>
      <c r="Y20" s="51" t="s">
        <v>565</v>
      </c>
      <c r="Z20" s="51" t="s">
        <v>565</v>
      </c>
      <c r="AA20" s="52" t="s">
        <v>565</v>
      </c>
      <c r="AB20" s="50" t="s">
        <v>565</v>
      </c>
      <c r="AC20" s="51" t="s">
        <v>565</v>
      </c>
      <c r="AD20" s="51" t="s">
        <v>565</v>
      </c>
      <c r="AE20" s="51" t="s">
        <v>565</v>
      </c>
      <c r="AF20" s="51" t="s">
        <v>565</v>
      </c>
      <c r="AG20" s="52" t="s">
        <v>565</v>
      </c>
      <c r="AH20" s="53" t="s">
        <v>565</v>
      </c>
      <c r="AI20" s="54" t="s">
        <v>565</v>
      </c>
      <c r="AJ20" s="54" t="s">
        <v>565</v>
      </c>
      <c r="AK20" s="54" t="s">
        <v>565</v>
      </c>
      <c r="AL20" s="54" t="s">
        <v>565</v>
      </c>
      <c r="AN20" s="469"/>
      <c r="AO20" s="470"/>
      <c r="AP20" s="470"/>
      <c r="AQ20" s="470"/>
      <c r="AR20" s="470"/>
      <c r="AS20" s="470"/>
      <c r="AT20" s="475"/>
      <c r="AU20" s="476"/>
    </row>
    <row r="21" spans="2:47" ht="15.75" customHeight="1">
      <c r="B21" s="456"/>
      <c r="C21" s="456"/>
      <c r="D21" s="457"/>
      <c r="E21" s="429"/>
      <c r="F21" s="433"/>
      <c r="G21" s="433"/>
      <c r="H21" s="433"/>
      <c r="I21" s="433"/>
      <c r="J21" s="182" t="s">
        <v>565</v>
      </c>
      <c r="K21" s="183" t="s">
        <v>565</v>
      </c>
      <c r="L21" s="183" t="s">
        <v>565</v>
      </c>
      <c r="M21" s="183" t="s">
        <v>565</v>
      </c>
      <c r="N21" s="183" t="s">
        <v>565</v>
      </c>
      <c r="O21" s="184" t="s">
        <v>565</v>
      </c>
      <c r="P21" s="182" t="s">
        <v>565</v>
      </c>
      <c r="Q21" s="183" t="s">
        <v>565</v>
      </c>
      <c r="R21" s="63" t="s">
        <v>565</v>
      </c>
      <c r="S21" s="63" t="s">
        <v>565</v>
      </c>
      <c r="T21" s="63" t="s">
        <v>565</v>
      </c>
      <c r="U21" s="64" t="s">
        <v>565</v>
      </c>
      <c r="V21" s="50" t="s">
        <v>565</v>
      </c>
      <c r="W21" s="51" t="s">
        <v>565</v>
      </c>
      <c r="X21" s="51" t="s">
        <v>565</v>
      </c>
      <c r="Y21" s="51" t="s">
        <v>565</v>
      </c>
      <c r="Z21" s="51" t="s">
        <v>565</v>
      </c>
      <c r="AA21" s="52" t="s">
        <v>565</v>
      </c>
      <c r="AB21" s="50" t="s">
        <v>565</v>
      </c>
      <c r="AC21" s="51" t="s">
        <v>565</v>
      </c>
      <c r="AD21" s="51" t="s">
        <v>565</v>
      </c>
      <c r="AE21" s="51" t="s">
        <v>565</v>
      </c>
      <c r="AF21" s="51" t="s">
        <v>565</v>
      </c>
      <c r="AG21" s="52" t="s">
        <v>565</v>
      </c>
      <c r="AH21" s="53" t="s">
        <v>565</v>
      </c>
      <c r="AI21" s="54" t="s">
        <v>565</v>
      </c>
      <c r="AJ21" s="54" t="s">
        <v>565</v>
      </c>
      <c r="AK21" s="54" t="s">
        <v>565</v>
      </c>
      <c r="AL21" s="54" t="s">
        <v>565</v>
      </c>
      <c r="AN21" s="469"/>
      <c r="AO21" s="470"/>
      <c r="AP21" s="470"/>
      <c r="AQ21" s="470"/>
      <c r="AR21" s="470"/>
      <c r="AS21" s="470"/>
      <c r="AT21" s="475"/>
      <c r="AU21" s="476"/>
    </row>
    <row r="22" spans="2:47" ht="15.75" customHeight="1">
      <c r="B22" s="456"/>
      <c r="C22" s="456"/>
      <c r="D22" s="457"/>
      <c r="E22" s="429"/>
      <c r="F22" s="433"/>
      <c r="G22" s="433"/>
      <c r="H22" s="433"/>
      <c r="I22" s="433"/>
      <c r="J22" s="182" t="s">
        <v>565</v>
      </c>
      <c r="K22" s="183" t="s">
        <v>565</v>
      </c>
      <c r="L22" s="183" t="s">
        <v>565</v>
      </c>
      <c r="M22" s="183" t="s">
        <v>565</v>
      </c>
      <c r="N22" s="183" t="s">
        <v>565</v>
      </c>
      <c r="O22" s="184" t="s">
        <v>565</v>
      </c>
      <c r="P22" s="182" t="s">
        <v>565</v>
      </c>
      <c r="Q22" s="183" t="s">
        <v>565</v>
      </c>
      <c r="R22" s="63" t="s">
        <v>565</v>
      </c>
      <c r="S22" s="63" t="s">
        <v>565</v>
      </c>
      <c r="T22" s="63" t="s">
        <v>565</v>
      </c>
      <c r="U22" s="64" t="s">
        <v>565</v>
      </c>
      <c r="V22" s="50" t="s">
        <v>565</v>
      </c>
      <c r="W22" s="51" t="s">
        <v>565</v>
      </c>
      <c r="X22" s="51" t="s">
        <v>565</v>
      </c>
      <c r="Y22" s="51" t="s">
        <v>565</v>
      </c>
      <c r="Z22" s="51" t="s">
        <v>565</v>
      </c>
      <c r="AA22" s="52" t="s">
        <v>565</v>
      </c>
      <c r="AB22" s="50" t="s">
        <v>565</v>
      </c>
      <c r="AC22" s="51" t="s">
        <v>565</v>
      </c>
      <c r="AD22" s="51" t="s">
        <v>565</v>
      </c>
      <c r="AE22" s="51" t="s">
        <v>565</v>
      </c>
      <c r="AF22" s="51" t="s">
        <v>565</v>
      </c>
      <c r="AG22" s="52" t="s">
        <v>565</v>
      </c>
      <c r="AH22" s="53" t="s">
        <v>565</v>
      </c>
      <c r="AI22" s="54" t="s">
        <v>565</v>
      </c>
      <c r="AJ22" s="54" t="s">
        <v>565</v>
      </c>
      <c r="AK22" s="54" t="s">
        <v>565</v>
      </c>
      <c r="AL22" s="54" t="s">
        <v>565</v>
      </c>
      <c r="AN22" s="469"/>
      <c r="AO22" s="470"/>
      <c r="AP22" s="470"/>
      <c r="AQ22" s="470"/>
      <c r="AR22" s="470"/>
      <c r="AS22" s="470"/>
      <c r="AT22" s="475"/>
      <c r="AU22" s="476"/>
    </row>
    <row r="23" spans="2:47" ht="0.75" customHeight="1">
      <c r="B23" s="456"/>
      <c r="C23" s="456"/>
      <c r="D23" s="457"/>
      <c r="E23" s="429"/>
      <c r="F23" s="433"/>
      <c r="G23" s="433"/>
      <c r="H23" s="433"/>
      <c r="I23" s="433"/>
      <c r="J23" s="182" t="s">
        <v>565</v>
      </c>
      <c r="K23" s="183" t="s">
        <v>565</v>
      </c>
      <c r="L23" s="183" t="s">
        <v>565</v>
      </c>
      <c r="M23" s="183" t="s">
        <v>565</v>
      </c>
      <c r="N23" s="183" t="s">
        <v>565</v>
      </c>
      <c r="O23" s="184" t="s">
        <v>565</v>
      </c>
      <c r="P23" s="182" t="s">
        <v>565</v>
      </c>
      <c r="Q23" s="183" t="s">
        <v>565</v>
      </c>
      <c r="R23" s="63" t="s">
        <v>565</v>
      </c>
      <c r="S23" s="63" t="s">
        <v>565</v>
      </c>
      <c r="T23" s="63" t="s">
        <v>565</v>
      </c>
      <c r="U23" s="64" t="s">
        <v>565</v>
      </c>
      <c r="V23" s="50" t="s">
        <v>565</v>
      </c>
      <c r="W23" s="51" t="s">
        <v>565</v>
      </c>
      <c r="X23" s="51" t="s">
        <v>565</v>
      </c>
      <c r="Y23" s="51" t="s">
        <v>565</v>
      </c>
      <c r="Z23" s="51" t="s">
        <v>565</v>
      </c>
      <c r="AA23" s="52" t="s">
        <v>565</v>
      </c>
      <c r="AB23" s="50" t="s">
        <v>565</v>
      </c>
      <c r="AC23" s="51" t="s">
        <v>565</v>
      </c>
      <c r="AD23" s="51" t="s">
        <v>565</v>
      </c>
      <c r="AE23" s="51" t="s">
        <v>565</v>
      </c>
      <c r="AF23" s="51" t="s">
        <v>565</v>
      </c>
      <c r="AG23" s="52" t="s">
        <v>565</v>
      </c>
      <c r="AH23" s="53" t="s">
        <v>565</v>
      </c>
      <c r="AI23" s="54" t="s">
        <v>565</v>
      </c>
      <c r="AJ23" s="54" t="s">
        <v>565</v>
      </c>
      <c r="AK23" s="54" t="s">
        <v>565</v>
      </c>
      <c r="AL23" s="54" t="s">
        <v>565</v>
      </c>
      <c r="AN23" s="469"/>
      <c r="AO23" s="470"/>
      <c r="AP23" s="470"/>
      <c r="AQ23" s="470"/>
      <c r="AR23" s="470"/>
      <c r="AS23" s="470"/>
      <c r="AT23" s="475"/>
      <c r="AU23" s="476"/>
    </row>
    <row r="24" spans="2:47" ht="15.75" hidden="1" customHeight="1">
      <c r="B24" s="456"/>
      <c r="C24" s="456"/>
      <c r="D24" s="457"/>
      <c r="E24" s="429"/>
      <c r="F24" s="433"/>
      <c r="G24" s="433"/>
      <c r="H24" s="433"/>
      <c r="I24" s="433"/>
      <c r="J24" s="182" t="s">
        <v>565</v>
      </c>
      <c r="K24" s="183" t="s">
        <v>565</v>
      </c>
      <c r="L24" s="183" t="s">
        <v>565</v>
      </c>
      <c r="M24" s="183" t="s">
        <v>565</v>
      </c>
      <c r="N24" s="183" t="s">
        <v>565</v>
      </c>
      <c r="O24" s="184" t="s">
        <v>565</v>
      </c>
      <c r="P24" s="182" t="s">
        <v>565</v>
      </c>
      <c r="Q24" s="183" t="s">
        <v>565</v>
      </c>
      <c r="R24" s="63" t="s">
        <v>565</v>
      </c>
      <c r="S24" s="63" t="s">
        <v>565</v>
      </c>
      <c r="T24" s="63" t="s">
        <v>565</v>
      </c>
      <c r="U24" s="64" t="s">
        <v>565</v>
      </c>
      <c r="V24" s="50" t="s">
        <v>565</v>
      </c>
      <c r="W24" s="51" t="s">
        <v>565</v>
      </c>
      <c r="X24" s="51" t="s">
        <v>565</v>
      </c>
      <c r="Y24" s="51" t="s">
        <v>565</v>
      </c>
      <c r="Z24" s="51" t="s">
        <v>565</v>
      </c>
      <c r="AA24" s="52" t="s">
        <v>565</v>
      </c>
      <c r="AB24" s="50" t="s">
        <v>565</v>
      </c>
      <c r="AC24" s="51" t="s">
        <v>565</v>
      </c>
      <c r="AD24" s="51" t="s">
        <v>565</v>
      </c>
      <c r="AE24" s="51" t="s">
        <v>565</v>
      </c>
      <c r="AF24" s="51" t="s">
        <v>565</v>
      </c>
      <c r="AG24" s="52" t="s">
        <v>565</v>
      </c>
      <c r="AH24" s="53" t="s">
        <v>565</v>
      </c>
      <c r="AI24" s="54" t="s">
        <v>565</v>
      </c>
      <c r="AJ24" s="54" t="s">
        <v>565</v>
      </c>
      <c r="AK24" s="54" t="s">
        <v>565</v>
      </c>
      <c r="AL24" s="54" t="s">
        <v>565</v>
      </c>
      <c r="AN24" s="469"/>
      <c r="AO24" s="470"/>
      <c r="AP24" s="470"/>
      <c r="AQ24" s="470"/>
      <c r="AR24" s="470"/>
      <c r="AS24" s="470"/>
      <c r="AT24" s="475"/>
      <c r="AU24" s="476"/>
    </row>
    <row r="25" spans="2:47" ht="15.75" hidden="1" customHeight="1" thickBot="1">
      <c r="B25" s="456"/>
      <c r="C25" s="456"/>
      <c r="D25" s="457"/>
      <c r="E25" s="429"/>
      <c r="F25" s="433"/>
      <c r="G25" s="433"/>
      <c r="H25" s="433"/>
      <c r="I25" s="433"/>
      <c r="J25" s="182" t="s">
        <v>565</v>
      </c>
      <c r="K25" s="183" t="s">
        <v>565</v>
      </c>
      <c r="L25" s="183" t="s">
        <v>565</v>
      </c>
      <c r="M25" s="183" t="s">
        <v>565</v>
      </c>
      <c r="N25" s="183" t="s">
        <v>565</v>
      </c>
      <c r="O25" s="184" t="s">
        <v>565</v>
      </c>
      <c r="P25" s="182" t="s">
        <v>565</v>
      </c>
      <c r="Q25" s="183" t="s">
        <v>565</v>
      </c>
      <c r="R25" s="63" t="s">
        <v>565</v>
      </c>
      <c r="S25" s="63" t="s">
        <v>565</v>
      </c>
      <c r="T25" s="63" t="s">
        <v>565</v>
      </c>
      <c r="U25" s="64" t="s">
        <v>565</v>
      </c>
      <c r="V25" s="50" t="s">
        <v>565</v>
      </c>
      <c r="W25" s="51" t="s">
        <v>565</v>
      </c>
      <c r="X25" s="51" t="s">
        <v>565</v>
      </c>
      <c r="Y25" s="51" t="s">
        <v>565</v>
      </c>
      <c r="Z25" s="51" t="s">
        <v>565</v>
      </c>
      <c r="AA25" s="52" t="s">
        <v>565</v>
      </c>
      <c r="AB25" s="50" t="s">
        <v>565</v>
      </c>
      <c r="AC25" s="51" t="s">
        <v>565</v>
      </c>
      <c r="AD25" s="51" t="s">
        <v>565</v>
      </c>
      <c r="AE25" s="51" t="s">
        <v>565</v>
      </c>
      <c r="AF25" s="51" t="s">
        <v>565</v>
      </c>
      <c r="AG25" s="52" t="s">
        <v>565</v>
      </c>
      <c r="AH25" s="53" t="s">
        <v>565</v>
      </c>
      <c r="AI25" s="54" t="s">
        <v>565</v>
      </c>
      <c r="AJ25" s="54" t="s">
        <v>565</v>
      </c>
      <c r="AK25" s="54" t="s">
        <v>565</v>
      </c>
      <c r="AL25" s="54" t="s">
        <v>565</v>
      </c>
      <c r="AN25" s="469"/>
      <c r="AO25" s="470"/>
      <c r="AP25" s="470"/>
      <c r="AQ25" s="470"/>
      <c r="AR25" s="470"/>
      <c r="AS25" s="470"/>
      <c r="AT25" s="475"/>
      <c r="AU25" s="476"/>
    </row>
    <row r="26" spans="2:47" ht="15.75" hidden="1" customHeight="1" thickBot="1">
      <c r="B26" s="456"/>
      <c r="C26" s="456"/>
      <c r="D26" s="457"/>
      <c r="E26" s="429"/>
      <c r="F26" s="433"/>
      <c r="G26" s="433"/>
      <c r="H26" s="433"/>
      <c r="I26" s="433"/>
      <c r="J26" s="182" t="s">
        <v>565</v>
      </c>
      <c r="K26" s="183" t="s">
        <v>565</v>
      </c>
      <c r="L26" s="183" t="s">
        <v>565</v>
      </c>
      <c r="M26" s="183" t="s">
        <v>565</v>
      </c>
      <c r="N26" s="183" t="s">
        <v>565</v>
      </c>
      <c r="O26" s="184" t="s">
        <v>565</v>
      </c>
      <c r="P26" s="182" t="s">
        <v>565</v>
      </c>
      <c r="Q26" s="183" t="s">
        <v>565</v>
      </c>
      <c r="R26" s="63" t="s">
        <v>565</v>
      </c>
      <c r="S26" s="63" t="s">
        <v>565</v>
      </c>
      <c r="T26" s="63" t="s">
        <v>565</v>
      </c>
      <c r="U26" s="64" t="s">
        <v>565</v>
      </c>
      <c r="V26" s="50" t="s">
        <v>565</v>
      </c>
      <c r="W26" s="51" t="s">
        <v>565</v>
      </c>
      <c r="X26" s="51" t="s">
        <v>565</v>
      </c>
      <c r="Y26" s="51" t="s">
        <v>565</v>
      </c>
      <c r="Z26" s="51" t="s">
        <v>565</v>
      </c>
      <c r="AA26" s="52" t="s">
        <v>565</v>
      </c>
      <c r="AB26" s="50" t="s">
        <v>565</v>
      </c>
      <c r="AC26" s="51" t="s">
        <v>565</v>
      </c>
      <c r="AD26" s="51" t="s">
        <v>565</v>
      </c>
      <c r="AE26" s="51" t="s">
        <v>565</v>
      </c>
      <c r="AF26" s="51" t="s">
        <v>565</v>
      </c>
      <c r="AG26" s="52" t="s">
        <v>565</v>
      </c>
      <c r="AH26" s="53" t="s">
        <v>565</v>
      </c>
      <c r="AI26" s="54" t="s">
        <v>565</v>
      </c>
      <c r="AJ26" s="54" t="s">
        <v>565</v>
      </c>
      <c r="AK26" s="54" t="s">
        <v>565</v>
      </c>
      <c r="AL26" s="54" t="s">
        <v>565</v>
      </c>
      <c r="AN26" s="469"/>
      <c r="AO26" s="470"/>
      <c r="AP26" s="470"/>
      <c r="AQ26" s="470"/>
      <c r="AR26" s="470"/>
      <c r="AS26" s="470"/>
      <c r="AT26" s="475"/>
      <c r="AU26" s="476"/>
    </row>
    <row r="27" spans="2:47" ht="21" customHeight="1" thickBot="1">
      <c r="B27" s="456"/>
      <c r="C27" s="456"/>
      <c r="D27" s="457"/>
      <c r="E27" s="430"/>
      <c r="F27" s="431"/>
      <c r="G27" s="431"/>
      <c r="H27" s="431"/>
      <c r="I27" s="431"/>
      <c r="J27" s="185" t="s">
        <v>565</v>
      </c>
      <c r="K27" s="186" t="s">
        <v>565</v>
      </c>
      <c r="L27" s="186" t="s">
        <v>565</v>
      </c>
      <c r="M27" s="186" t="s">
        <v>565</v>
      </c>
      <c r="N27" s="186" t="s">
        <v>565</v>
      </c>
      <c r="O27" s="187" t="s">
        <v>565</v>
      </c>
      <c r="P27" s="185" t="s">
        <v>565</v>
      </c>
      <c r="Q27" s="186" t="s">
        <v>565</v>
      </c>
      <c r="R27" s="66" t="s">
        <v>565</v>
      </c>
      <c r="S27" s="66" t="s">
        <v>565</v>
      </c>
      <c r="T27" s="66" t="s">
        <v>565</v>
      </c>
      <c r="U27" s="67" t="s">
        <v>565</v>
      </c>
      <c r="V27" s="55" t="s">
        <v>565</v>
      </c>
      <c r="W27" s="56" t="s">
        <v>565</v>
      </c>
      <c r="X27" s="56" t="s">
        <v>565</v>
      </c>
      <c r="Y27" s="56" t="s">
        <v>565</v>
      </c>
      <c r="Z27" s="56" t="s">
        <v>565</v>
      </c>
      <c r="AA27" s="57" t="s">
        <v>565</v>
      </c>
      <c r="AB27" s="55" t="s">
        <v>565</v>
      </c>
      <c r="AC27" s="56" t="s">
        <v>565</v>
      </c>
      <c r="AD27" s="56" t="s">
        <v>565</v>
      </c>
      <c r="AE27" s="56" t="s">
        <v>565</v>
      </c>
      <c r="AF27" s="56" t="s">
        <v>565</v>
      </c>
      <c r="AG27" s="57" t="s">
        <v>565</v>
      </c>
      <c r="AH27" s="58" t="s">
        <v>565</v>
      </c>
      <c r="AI27" s="59" t="s">
        <v>565</v>
      </c>
      <c r="AJ27" s="59" t="s">
        <v>565</v>
      </c>
      <c r="AK27" s="59" t="s">
        <v>565</v>
      </c>
      <c r="AL27" s="59" t="s">
        <v>565</v>
      </c>
      <c r="AN27" s="471"/>
      <c r="AO27" s="472"/>
      <c r="AP27" s="472"/>
      <c r="AQ27" s="472"/>
      <c r="AR27" s="472"/>
      <c r="AS27" s="472"/>
      <c r="AT27" s="477"/>
      <c r="AU27" s="478"/>
    </row>
    <row r="28" spans="2:47" ht="15.75" customHeight="1">
      <c r="B28" s="456"/>
      <c r="C28" s="456"/>
      <c r="D28" s="457"/>
      <c r="E28" s="423" t="s">
        <v>569</v>
      </c>
      <c r="F28" s="424"/>
      <c r="G28" s="424"/>
      <c r="H28" s="424"/>
      <c r="I28" s="425"/>
      <c r="J28" s="179" t="s">
        <v>565</v>
      </c>
      <c r="K28" s="180" t="s">
        <v>565</v>
      </c>
      <c r="L28" s="180" t="s">
        <v>565</v>
      </c>
      <c r="M28" s="180" t="s">
        <v>565</v>
      </c>
      <c r="N28" s="180" t="s">
        <v>565</v>
      </c>
      <c r="O28" s="181" t="s">
        <v>565</v>
      </c>
      <c r="P28" s="179" t="s">
        <v>565</v>
      </c>
      <c r="Q28" s="180" t="s">
        <v>565</v>
      </c>
      <c r="R28" s="180" t="s">
        <v>565</v>
      </c>
      <c r="S28" s="180" t="s">
        <v>565</v>
      </c>
      <c r="T28" s="180" t="s">
        <v>565</v>
      </c>
      <c r="U28" s="181" t="s">
        <v>565</v>
      </c>
      <c r="V28" s="179" t="s">
        <v>565</v>
      </c>
      <c r="W28" s="180" t="s">
        <v>565</v>
      </c>
      <c r="X28" s="60" t="s">
        <v>565</v>
      </c>
      <c r="Y28" s="60" t="s">
        <v>565</v>
      </c>
      <c r="Z28" s="60" t="s">
        <v>565</v>
      </c>
      <c r="AA28" s="61" t="s">
        <v>565</v>
      </c>
      <c r="AB28" s="45" t="s">
        <v>565</v>
      </c>
      <c r="AC28" s="46" t="s">
        <v>565</v>
      </c>
      <c r="AD28" s="46" t="s">
        <v>565</v>
      </c>
      <c r="AE28" s="46" t="s">
        <v>565</v>
      </c>
      <c r="AF28" s="46" t="s">
        <v>565</v>
      </c>
      <c r="AG28" s="47" t="s">
        <v>565</v>
      </c>
      <c r="AH28" s="48" t="s">
        <v>565</v>
      </c>
      <c r="AI28" s="49" t="s">
        <v>565</v>
      </c>
      <c r="AJ28" s="49" t="s">
        <v>565</v>
      </c>
      <c r="AK28" s="49" t="s">
        <v>565</v>
      </c>
      <c r="AL28" s="49" t="s">
        <v>565</v>
      </c>
      <c r="AN28" s="434" t="s">
        <v>400</v>
      </c>
      <c r="AO28" s="435"/>
      <c r="AP28" s="435"/>
      <c r="AQ28" s="435"/>
      <c r="AR28" s="435"/>
      <c r="AS28" s="435"/>
      <c r="AT28" s="442" t="s">
        <v>570</v>
      </c>
      <c r="AU28" s="442"/>
    </row>
    <row r="29" spans="2:47" ht="17">
      <c r="B29" s="456"/>
      <c r="C29" s="456"/>
      <c r="D29" s="457"/>
      <c r="E29" s="426"/>
      <c r="F29" s="433"/>
      <c r="G29" s="433"/>
      <c r="H29" s="433"/>
      <c r="I29" s="428"/>
      <c r="J29" s="182" t="s">
        <v>565</v>
      </c>
      <c r="K29" s="183" t="s">
        <v>565</v>
      </c>
      <c r="L29" s="183" t="s">
        <v>565</v>
      </c>
      <c r="M29" s="183" t="s">
        <v>565</v>
      </c>
      <c r="N29" s="183" t="s">
        <v>565</v>
      </c>
      <c r="O29" s="184" t="s">
        <v>565</v>
      </c>
      <c r="P29" s="182" t="s">
        <v>565</v>
      </c>
      <c r="Q29" s="183" t="s">
        <v>565</v>
      </c>
      <c r="R29" s="183" t="s">
        <v>565</v>
      </c>
      <c r="S29" s="183" t="s">
        <v>565</v>
      </c>
      <c r="T29" s="183" t="s">
        <v>565</v>
      </c>
      <c r="U29" s="184" t="s">
        <v>565</v>
      </c>
      <c r="V29" s="182" t="s">
        <v>565</v>
      </c>
      <c r="W29" s="183" t="s">
        <v>565</v>
      </c>
      <c r="X29" s="63" t="s">
        <v>565</v>
      </c>
      <c r="Y29" s="63" t="s">
        <v>565</v>
      </c>
      <c r="Z29" s="63" t="s">
        <v>565</v>
      </c>
      <c r="AA29" s="64" t="s">
        <v>565</v>
      </c>
      <c r="AB29" s="50" t="s">
        <v>565</v>
      </c>
      <c r="AC29" s="51" t="s">
        <v>565</v>
      </c>
      <c r="AD29" s="51" t="s">
        <v>565</v>
      </c>
      <c r="AE29" s="51" t="s">
        <v>565</v>
      </c>
      <c r="AF29" s="51" t="s">
        <v>565</v>
      </c>
      <c r="AG29" s="52" t="s">
        <v>565</v>
      </c>
      <c r="AH29" s="53" t="s">
        <v>565</v>
      </c>
      <c r="AI29" s="54" t="s">
        <v>565</v>
      </c>
      <c r="AJ29" s="54" t="s">
        <v>565</v>
      </c>
      <c r="AK29" s="54" t="s">
        <v>565</v>
      </c>
      <c r="AL29" s="54" t="s">
        <v>565</v>
      </c>
      <c r="AN29" s="436"/>
      <c r="AO29" s="437"/>
      <c r="AP29" s="437"/>
      <c r="AQ29" s="437"/>
      <c r="AR29" s="437"/>
      <c r="AS29" s="437"/>
      <c r="AT29" s="442"/>
      <c r="AU29" s="442"/>
    </row>
    <row r="30" spans="2:47" ht="17">
      <c r="B30" s="456"/>
      <c r="C30" s="456"/>
      <c r="D30" s="457"/>
      <c r="E30" s="429"/>
      <c r="F30" s="433"/>
      <c r="G30" s="433"/>
      <c r="H30" s="433"/>
      <c r="I30" s="428"/>
      <c r="J30" s="182" t="s">
        <v>565</v>
      </c>
      <c r="K30" s="183" t="s">
        <v>565</v>
      </c>
      <c r="L30" s="183" t="s">
        <v>565</v>
      </c>
      <c r="M30" s="183" t="s">
        <v>565</v>
      </c>
      <c r="N30" s="183" t="s">
        <v>565</v>
      </c>
      <c r="O30" s="184" t="s">
        <v>565</v>
      </c>
      <c r="P30" s="182" t="s">
        <v>565</v>
      </c>
      <c r="Q30" s="183" t="s">
        <v>565</v>
      </c>
      <c r="R30" s="183" t="s">
        <v>565</v>
      </c>
      <c r="S30" s="183" t="s">
        <v>565</v>
      </c>
      <c r="T30" s="183" t="s">
        <v>565</v>
      </c>
      <c r="U30" s="184" t="s">
        <v>565</v>
      </c>
      <c r="V30" s="182" t="s">
        <v>565</v>
      </c>
      <c r="W30" s="183" t="s">
        <v>565</v>
      </c>
      <c r="X30" s="63" t="s">
        <v>565</v>
      </c>
      <c r="Y30" s="63" t="s">
        <v>565</v>
      </c>
      <c r="Z30" s="63" t="s">
        <v>565</v>
      </c>
      <c r="AA30" s="64" t="s">
        <v>565</v>
      </c>
      <c r="AB30" s="50" t="s">
        <v>565</v>
      </c>
      <c r="AC30" s="51" t="s">
        <v>565</v>
      </c>
      <c r="AD30" s="51" t="s">
        <v>565</v>
      </c>
      <c r="AE30" s="51" t="s">
        <v>565</v>
      </c>
      <c r="AF30" s="51" t="s">
        <v>565</v>
      </c>
      <c r="AG30" s="52" t="s">
        <v>565</v>
      </c>
      <c r="AH30" s="53" t="s">
        <v>565</v>
      </c>
      <c r="AI30" s="54" t="s">
        <v>565</v>
      </c>
      <c r="AJ30" s="54" t="s">
        <v>565</v>
      </c>
      <c r="AK30" s="54" t="s">
        <v>565</v>
      </c>
      <c r="AL30" s="54" t="s">
        <v>565</v>
      </c>
      <c r="AN30" s="436"/>
      <c r="AO30" s="437"/>
      <c r="AP30" s="437"/>
      <c r="AQ30" s="437"/>
      <c r="AR30" s="437"/>
      <c r="AS30" s="437"/>
      <c r="AT30" s="442"/>
      <c r="AU30" s="442"/>
    </row>
    <row r="31" spans="2:47" ht="17">
      <c r="B31" s="456"/>
      <c r="C31" s="456"/>
      <c r="D31" s="457"/>
      <c r="E31" s="429"/>
      <c r="F31" s="433"/>
      <c r="G31" s="433"/>
      <c r="H31" s="433"/>
      <c r="I31" s="428"/>
      <c r="J31" s="182" t="s">
        <v>565</v>
      </c>
      <c r="K31" s="183" t="s">
        <v>565</v>
      </c>
      <c r="L31" s="183" t="s">
        <v>565</v>
      </c>
      <c r="M31" s="183" t="s">
        <v>565</v>
      </c>
      <c r="N31" s="183" t="s">
        <v>565</v>
      </c>
      <c r="O31" s="184" t="s">
        <v>565</v>
      </c>
      <c r="P31" s="182" t="s">
        <v>565</v>
      </c>
      <c r="Q31" s="183" t="s">
        <v>565</v>
      </c>
      <c r="R31" s="183" t="s">
        <v>565</v>
      </c>
      <c r="S31" s="183" t="s">
        <v>565</v>
      </c>
      <c r="T31" s="183" t="s">
        <v>565</v>
      </c>
      <c r="U31" s="184" t="s">
        <v>565</v>
      </c>
      <c r="V31" s="182" t="s">
        <v>565</v>
      </c>
      <c r="W31" s="183" t="s">
        <v>565</v>
      </c>
      <c r="X31" s="63" t="s">
        <v>565</v>
      </c>
      <c r="Y31" s="63" t="s">
        <v>565</v>
      </c>
      <c r="Z31" s="63" t="s">
        <v>565</v>
      </c>
      <c r="AA31" s="64" t="s">
        <v>565</v>
      </c>
      <c r="AB31" s="50" t="s">
        <v>565</v>
      </c>
      <c r="AC31" s="51" t="s">
        <v>565</v>
      </c>
      <c r="AD31" s="51" t="s">
        <v>565</v>
      </c>
      <c r="AE31" s="51" t="s">
        <v>565</v>
      </c>
      <c r="AF31" s="51" t="s">
        <v>565</v>
      </c>
      <c r="AG31" s="52" t="s">
        <v>565</v>
      </c>
      <c r="AH31" s="53" t="s">
        <v>565</v>
      </c>
      <c r="AI31" s="54" t="s">
        <v>565</v>
      </c>
      <c r="AJ31" s="54" t="s">
        <v>565</v>
      </c>
      <c r="AK31" s="54" t="s">
        <v>565</v>
      </c>
      <c r="AL31" s="54" t="s">
        <v>565</v>
      </c>
      <c r="AN31" s="436"/>
      <c r="AO31" s="437"/>
      <c r="AP31" s="437"/>
      <c r="AQ31" s="437"/>
      <c r="AR31" s="437"/>
      <c r="AS31" s="437"/>
      <c r="AT31" s="442"/>
      <c r="AU31" s="442"/>
    </row>
    <row r="32" spans="2:47" ht="17">
      <c r="B32" s="456"/>
      <c r="C32" s="456"/>
      <c r="D32" s="457"/>
      <c r="E32" s="429"/>
      <c r="F32" s="433"/>
      <c r="G32" s="433"/>
      <c r="H32" s="433"/>
      <c r="I32" s="428"/>
      <c r="J32" s="182" t="s">
        <v>565</v>
      </c>
      <c r="K32" s="183" t="s">
        <v>565</v>
      </c>
      <c r="L32" s="183" t="s">
        <v>565</v>
      </c>
      <c r="M32" s="183" t="s">
        <v>565</v>
      </c>
      <c r="N32" s="183" t="s">
        <v>565</v>
      </c>
      <c r="O32" s="184" t="s">
        <v>565</v>
      </c>
      <c r="P32" s="182" t="s">
        <v>565</v>
      </c>
      <c r="Q32" s="183" t="s">
        <v>565</v>
      </c>
      <c r="R32" s="183" t="s">
        <v>565</v>
      </c>
      <c r="S32" s="183" t="s">
        <v>565</v>
      </c>
      <c r="T32" s="183" t="s">
        <v>565</v>
      </c>
      <c r="U32" s="184" t="s">
        <v>565</v>
      </c>
      <c r="V32" s="182" t="s">
        <v>565</v>
      </c>
      <c r="W32" s="183" t="s">
        <v>565</v>
      </c>
      <c r="X32" s="63" t="s">
        <v>565</v>
      </c>
      <c r="Y32" s="63" t="s">
        <v>565</v>
      </c>
      <c r="Z32" s="63" t="s">
        <v>565</v>
      </c>
      <c r="AA32" s="64" t="s">
        <v>565</v>
      </c>
      <c r="AB32" s="50" t="s">
        <v>565</v>
      </c>
      <c r="AC32" s="51" t="s">
        <v>565</v>
      </c>
      <c r="AD32" s="51" t="s">
        <v>565</v>
      </c>
      <c r="AE32" s="51" t="s">
        <v>565</v>
      </c>
      <c r="AF32" s="51" t="s">
        <v>565</v>
      </c>
      <c r="AG32" s="52" t="s">
        <v>565</v>
      </c>
      <c r="AH32" s="53" t="s">
        <v>565</v>
      </c>
      <c r="AI32" s="54" t="s">
        <v>565</v>
      </c>
      <c r="AJ32" s="54" t="s">
        <v>565</v>
      </c>
      <c r="AK32" s="54" t="s">
        <v>565</v>
      </c>
      <c r="AL32" s="54" t="s">
        <v>565</v>
      </c>
      <c r="AN32" s="436"/>
      <c r="AO32" s="437"/>
      <c r="AP32" s="437"/>
      <c r="AQ32" s="437"/>
      <c r="AR32" s="437"/>
      <c r="AS32" s="437"/>
      <c r="AT32" s="442"/>
      <c r="AU32" s="442"/>
    </row>
    <row r="33" spans="2:47" ht="17">
      <c r="B33" s="456"/>
      <c r="C33" s="456"/>
      <c r="D33" s="457"/>
      <c r="E33" s="429"/>
      <c r="F33" s="433"/>
      <c r="G33" s="433"/>
      <c r="H33" s="433"/>
      <c r="I33" s="428"/>
      <c r="J33" s="182" t="s">
        <v>565</v>
      </c>
      <c r="K33" s="183" t="s">
        <v>565</v>
      </c>
      <c r="L33" s="183" t="s">
        <v>565</v>
      </c>
      <c r="M33" s="183" t="s">
        <v>565</v>
      </c>
      <c r="N33" s="183" t="s">
        <v>565</v>
      </c>
      <c r="O33" s="184" t="s">
        <v>565</v>
      </c>
      <c r="P33" s="182" t="s">
        <v>565</v>
      </c>
      <c r="Q33" s="183" t="s">
        <v>565</v>
      </c>
      <c r="R33" s="183" t="s">
        <v>565</v>
      </c>
      <c r="S33" s="183" t="s">
        <v>565</v>
      </c>
      <c r="T33" s="183" t="s">
        <v>565</v>
      </c>
      <c r="U33" s="184" t="s">
        <v>565</v>
      </c>
      <c r="V33" s="182" t="s">
        <v>565</v>
      </c>
      <c r="W33" s="183" t="s">
        <v>565</v>
      </c>
      <c r="X33" s="63" t="s">
        <v>565</v>
      </c>
      <c r="Y33" s="63" t="s">
        <v>565</v>
      </c>
      <c r="Z33" s="63" t="s">
        <v>565</v>
      </c>
      <c r="AA33" s="64" t="s">
        <v>565</v>
      </c>
      <c r="AB33" s="50" t="s">
        <v>565</v>
      </c>
      <c r="AC33" s="51" t="s">
        <v>565</v>
      </c>
      <c r="AD33" s="51" t="s">
        <v>565</v>
      </c>
      <c r="AE33" s="51" t="s">
        <v>565</v>
      </c>
      <c r="AF33" s="51" t="s">
        <v>565</v>
      </c>
      <c r="AG33" s="52" t="s">
        <v>565</v>
      </c>
      <c r="AH33" s="53" t="s">
        <v>565</v>
      </c>
      <c r="AI33" s="54" t="s">
        <v>565</v>
      </c>
      <c r="AJ33" s="54" t="s">
        <v>565</v>
      </c>
      <c r="AK33" s="54" t="s">
        <v>565</v>
      </c>
      <c r="AL33" s="54" t="s">
        <v>565</v>
      </c>
      <c r="AN33" s="436"/>
      <c r="AO33" s="437"/>
      <c r="AP33" s="437"/>
      <c r="AQ33" s="437"/>
      <c r="AR33" s="437"/>
      <c r="AS33" s="437"/>
      <c r="AT33" s="442"/>
      <c r="AU33" s="442"/>
    </row>
    <row r="34" spans="2:47" ht="17">
      <c r="B34" s="456"/>
      <c r="C34" s="456"/>
      <c r="D34" s="457"/>
      <c r="E34" s="429"/>
      <c r="F34" s="433"/>
      <c r="G34" s="433"/>
      <c r="H34" s="433"/>
      <c r="I34" s="428"/>
      <c r="J34" s="182" t="s">
        <v>565</v>
      </c>
      <c r="K34" s="183" t="s">
        <v>565</v>
      </c>
      <c r="L34" s="183" t="s">
        <v>565</v>
      </c>
      <c r="M34" s="183" t="s">
        <v>565</v>
      </c>
      <c r="N34" s="183" t="s">
        <v>565</v>
      </c>
      <c r="O34" s="184" t="s">
        <v>565</v>
      </c>
      <c r="P34" s="182" t="s">
        <v>565</v>
      </c>
      <c r="Q34" s="183" t="s">
        <v>565</v>
      </c>
      <c r="R34" s="183" t="s">
        <v>565</v>
      </c>
      <c r="S34" s="183" t="s">
        <v>565</v>
      </c>
      <c r="T34" s="183" t="s">
        <v>565</v>
      </c>
      <c r="U34" s="184" t="s">
        <v>565</v>
      </c>
      <c r="V34" s="182" t="s">
        <v>565</v>
      </c>
      <c r="W34" s="183" t="s">
        <v>565</v>
      </c>
      <c r="X34" s="63" t="s">
        <v>565</v>
      </c>
      <c r="Y34" s="63" t="s">
        <v>565</v>
      </c>
      <c r="Z34" s="63" t="s">
        <v>565</v>
      </c>
      <c r="AA34" s="64" t="s">
        <v>565</v>
      </c>
      <c r="AB34" s="50" t="s">
        <v>565</v>
      </c>
      <c r="AC34" s="51" t="s">
        <v>565</v>
      </c>
      <c r="AD34" s="51" t="s">
        <v>565</v>
      </c>
      <c r="AE34" s="51" t="s">
        <v>565</v>
      </c>
      <c r="AF34" s="51" t="s">
        <v>565</v>
      </c>
      <c r="AG34" s="52" t="s">
        <v>565</v>
      </c>
      <c r="AH34" s="53" t="s">
        <v>565</v>
      </c>
      <c r="AI34" s="54" t="s">
        <v>565</v>
      </c>
      <c r="AJ34" s="54" t="s">
        <v>565</v>
      </c>
      <c r="AK34" s="54" t="s">
        <v>565</v>
      </c>
      <c r="AL34" s="54" t="s">
        <v>565</v>
      </c>
      <c r="AN34" s="436"/>
      <c r="AO34" s="437"/>
      <c r="AP34" s="437"/>
      <c r="AQ34" s="437"/>
      <c r="AR34" s="437"/>
      <c r="AS34" s="437"/>
      <c r="AT34" s="442"/>
      <c r="AU34" s="442"/>
    </row>
    <row r="35" spans="2:47" ht="6" customHeight="1" thickBot="1">
      <c r="B35" s="456"/>
      <c r="C35" s="456"/>
      <c r="D35" s="457"/>
      <c r="E35" s="429"/>
      <c r="F35" s="433"/>
      <c r="G35" s="433"/>
      <c r="H35" s="433"/>
      <c r="I35" s="428"/>
      <c r="J35" s="182" t="s">
        <v>565</v>
      </c>
      <c r="K35" s="183" t="s">
        <v>565</v>
      </c>
      <c r="L35" s="183" t="s">
        <v>565</v>
      </c>
      <c r="M35" s="183" t="s">
        <v>565</v>
      </c>
      <c r="N35" s="183" t="s">
        <v>565</v>
      </c>
      <c r="O35" s="184" t="s">
        <v>565</v>
      </c>
      <c r="P35" s="182" t="s">
        <v>565</v>
      </c>
      <c r="Q35" s="183" t="s">
        <v>565</v>
      </c>
      <c r="R35" s="183" t="s">
        <v>565</v>
      </c>
      <c r="S35" s="183" t="s">
        <v>565</v>
      </c>
      <c r="T35" s="183" t="s">
        <v>565</v>
      </c>
      <c r="U35" s="184" t="s">
        <v>565</v>
      </c>
      <c r="V35" s="182" t="s">
        <v>565</v>
      </c>
      <c r="W35" s="183" t="s">
        <v>565</v>
      </c>
      <c r="X35" s="63" t="s">
        <v>565</v>
      </c>
      <c r="Y35" s="63" t="s">
        <v>565</v>
      </c>
      <c r="Z35" s="63" t="s">
        <v>565</v>
      </c>
      <c r="AA35" s="64" t="s">
        <v>565</v>
      </c>
      <c r="AB35" s="50" t="s">
        <v>565</v>
      </c>
      <c r="AC35" s="51" t="s">
        <v>565</v>
      </c>
      <c r="AD35" s="51" t="s">
        <v>565</v>
      </c>
      <c r="AE35" s="51" t="s">
        <v>565</v>
      </c>
      <c r="AF35" s="51" t="s">
        <v>565</v>
      </c>
      <c r="AG35" s="52" t="s">
        <v>565</v>
      </c>
      <c r="AH35" s="53" t="s">
        <v>565</v>
      </c>
      <c r="AI35" s="54" t="s">
        <v>565</v>
      </c>
      <c r="AJ35" s="54" t="s">
        <v>565</v>
      </c>
      <c r="AK35" s="54" t="s">
        <v>565</v>
      </c>
      <c r="AL35" s="54" t="s">
        <v>565</v>
      </c>
      <c r="AN35" s="436"/>
      <c r="AO35" s="437"/>
      <c r="AP35" s="437"/>
      <c r="AQ35" s="437"/>
      <c r="AR35" s="437"/>
      <c r="AS35" s="437"/>
      <c r="AT35" s="442"/>
      <c r="AU35" s="442"/>
    </row>
    <row r="36" spans="2:47" ht="18" hidden="1" thickBot="1">
      <c r="B36" s="456"/>
      <c r="C36" s="456"/>
      <c r="D36" s="457"/>
      <c r="E36" s="429"/>
      <c r="F36" s="433"/>
      <c r="G36" s="433"/>
      <c r="H36" s="433"/>
      <c r="I36" s="428"/>
      <c r="J36" s="62" t="s">
        <v>565</v>
      </c>
      <c r="K36" s="63" t="s">
        <v>565</v>
      </c>
      <c r="L36" s="63" t="s">
        <v>565</v>
      </c>
      <c r="M36" s="63" t="s">
        <v>565</v>
      </c>
      <c r="N36" s="63" t="s">
        <v>565</v>
      </c>
      <c r="O36" s="64" t="s">
        <v>565</v>
      </c>
      <c r="P36" s="62" t="s">
        <v>565</v>
      </c>
      <c r="Q36" s="63" t="s">
        <v>565</v>
      </c>
      <c r="R36" s="63" t="s">
        <v>565</v>
      </c>
      <c r="S36" s="63" t="s">
        <v>565</v>
      </c>
      <c r="T36" s="63" t="s">
        <v>565</v>
      </c>
      <c r="U36" s="64" t="s">
        <v>565</v>
      </c>
      <c r="V36" s="62" t="s">
        <v>565</v>
      </c>
      <c r="W36" s="63" t="s">
        <v>565</v>
      </c>
      <c r="X36" s="63" t="s">
        <v>565</v>
      </c>
      <c r="Y36" s="63" t="s">
        <v>565</v>
      </c>
      <c r="Z36" s="63" t="s">
        <v>565</v>
      </c>
      <c r="AA36" s="64" t="s">
        <v>565</v>
      </c>
      <c r="AB36" s="50" t="s">
        <v>565</v>
      </c>
      <c r="AC36" s="51" t="s">
        <v>565</v>
      </c>
      <c r="AD36" s="51" t="s">
        <v>565</v>
      </c>
      <c r="AE36" s="51" t="s">
        <v>565</v>
      </c>
      <c r="AF36" s="51" t="s">
        <v>565</v>
      </c>
      <c r="AG36" s="52" t="s">
        <v>565</v>
      </c>
      <c r="AH36" s="53" t="s">
        <v>565</v>
      </c>
      <c r="AI36" s="54" t="s">
        <v>565</v>
      </c>
      <c r="AJ36" s="54" t="s">
        <v>565</v>
      </c>
      <c r="AK36" s="54" t="s">
        <v>565</v>
      </c>
      <c r="AL36" s="54" t="s">
        <v>565</v>
      </c>
      <c r="AN36" s="436"/>
      <c r="AO36" s="437"/>
      <c r="AP36" s="437"/>
      <c r="AQ36" s="437"/>
      <c r="AR36" s="437"/>
      <c r="AS36" s="438"/>
      <c r="AT36" s="35"/>
      <c r="AU36" s="35"/>
    </row>
    <row r="37" spans="2:47" ht="18" hidden="1" thickBot="1">
      <c r="B37" s="456"/>
      <c r="C37" s="456"/>
      <c r="D37" s="457"/>
      <c r="E37" s="430"/>
      <c r="F37" s="431"/>
      <c r="G37" s="431"/>
      <c r="H37" s="431"/>
      <c r="I37" s="432"/>
      <c r="J37" s="62" t="s">
        <v>565</v>
      </c>
      <c r="K37" s="63" t="s">
        <v>565</v>
      </c>
      <c r="L37" s="63" t="s">
        <v>565</v>
      </c>
      <c r="M37" s="63" t="s">
        <v>565</v>
      </c>
      <c r="N37" s="63" t="s">
        <v>565</v>
      </c>
      <c r="O37" s="64" t="s">
        <v>565</v>
      </c>
      <c r="P37" s="62" t="s">
        <v>565</v>
      </c>
      <c r="Q37" s="63" t="s">
        <v>565</v>
      </c>
      <c r="R37" s="63" t="s">
        <v>565</v>
      </c>
      <c r="S37" s="63" t="s">
        <v>565</v>
      </c>
      <c r="T37" s="63" t="s">
        <v>565</v>
      </c>
      <c r="U37" s="64" t="s">
        <v>565</v>
      </c>
      <c r="V37" s="62" t="s">
        <v>565</v>
      </c>
      <c r="W37" s="63" t="s">
        <v>565</v>
      </c>
      <c r="X37" s="63" t="s">
        <v>565</v>
      </c>
      <c r="Y37" s="63" t="s">
        <v>565</v>
      </c>
      <c r="Z37" s="63" t="s">
        <v>565</v>
      </c>
      <c r="AA37" s="64" t="s">
        <v>565</v>
      </c>
      <c r="AB37" s="55" t="s">
        <v>565</v>
      </c>
      <c r="AC37" s="56" t="s">
        <v>565</v>
      </c>
      <c r="AD37" s="56" t="s">
        <v>565</v>
      </c>
      <c r="AE37" s="56" t="s">
        <v>565</v>
      </c>
      <c r="AF37" s="56" t="s">
        <v>565</v>
      </c>
      <c r="AG37" s="57" t="s">
        <v>565</v>
      </c>
      <c r="AH37" s="58" t="s">
        <v>565</v>
      </c>
      <c r="AI37" s="59" t="s">
        <v>565</v>
      </c>
      <c r="AJ37" s="59" t="s">
        <v>565</v>
      </c>
      <c r="AK37" s="59" t="s">
        <v>565</v>
      </c>
      <c r="AL37" s="59" t="s">
        <v>565</v>
      </c>
      <c r="AN37" s="439"/>
      <c r="AO37" s="440"/>
      <c r="AP37" s="440"/>
      <c r="AQ37" s="440"/>
      <c r="AR37" s="440"/>
      <c r="AS37" s="441"/>
      <c r="AT37" s="35"/>
      <c r="AU37" s="35"/>
    </row>
    <row r="38" spans="2:47" ht="17">
      <c r="B38" s="456"/>
      <c r="C38" s="456"/>
      <c r="D38" s="457"/>
      <c r="E38" s="423" t="s">
        <v>571</v>
      </c>
      <c r="F38" s="424"/>
      <c r="G38" s="424"/>
      <c r="H38" s="424"/>
      <c r="I38" s="424"/>
      <c r="J38" s="68" t="s">
        <v>565</v>
      </c>
      <c r="K38" s="69" t="s">
        <v>565</v>
      </c>
      <c r="L38" s="69" t="s">
        <v>565</v>
      </c>
      <c r="M38" s="69" t="s">
        <v>565</v>
      </c>
      <c r="N38" s="69" t="s">
        <v>565</v>
      </c>
      <c r="O38" s="70" t="s">
        <v>565</v>
      </c>
      <c r="P38" s="179" t="s">
        <v>565</v>
      </c>
      <c r="Q38" s="180" t="s">
        <v>565</v>
      </c>
      <c r="R38" s="180" t="s">
        <v>565</v>
      </c>
      <c r="S38" s="180" t="s">
        <v>565</v>
      </c>
      <c r="T38" s="180" t="s">
        <v>565</v>
      </c>
      <c r="U38" s="181" t="s">
        <v>565</v>
      </c>
      <c r="V38" s="179"/>
      <c r="W38" s="180"/>
      <c r="X38" s="60" t="s">
        <v>565</v>
      </c>
      <c r="Y38" s="60" t="s">
        <v>565</v>
      </c>
      <c r="Z38" s="60" t="s">
        <v>565</v>
      </c>
      <c r="AA38" s="61" t="s">
        <v>565</v>
      </c>
      <c r="AB38" s="45" t="s">
        <v>565</v>
      </c>
      <c r="AC38" s="46" t="s">
        <v>565</v>
      </c>
      <c r="AD38" s="46" t="s">
        <v>565</v>
      </c>
      <c r="AE38" s="46" t="s">
        <v>565</v>
      </c>
      <c r="AF38" s="46" t="s">
        <v>565</v>
      </c>
      <c r="AG38" s="47" t="s">
        <v>565</v>
      </c>
      <c r="AH38" s="48" t="s">
        <v>565</v>
      </c>
      <c r="AI38" s="49" t="s">
        <v>565</v>
      </c>
      <c r="AJ38" s="49" t="s">
        <v>565</v>
      </c>
      <c r="AK38" s="49" t="s">
        <v>565</v>
      </c>
      <c r="AL38" s="49" t="s">
        <v>565</v>
      </c>
      <c r="AN38" s="443" t="s">
        <v>448</v>
      </c>
      <c r="AO38" s="444"/>
      <c r="AP38" s="444"/>
      <c r="AQ38" s="444"/>
      <c r="AR38" s="444"/>
      <c r="AS38" s="444"/>
      <c r="AT38" s="442" t="s">
        <v>572</v>
      </c>
      <c r="AU38" s="451"/>
    </row>
    <row r="39" spans="2:47" ht="17">
      <c r="B39" s="456"/>
      <c r="C39" s="456"/>
      <c r="D39" s="457"/>
      <c r="E39" s="426"/>
      <c r="F39" s="433"/>
      <c r="G39" s="433"/>
      <c r="H39" s="433"/>
      <c r="I39" s="433"/>
      <c r="J39" s="71" t="s">
        <v>565</v>
      </c>
      <c r="K39" s="72" t="s">
        <v>565</v>
      </c>
      <c r="L39" s="72" t="s">
        <v>565</v>
      </c>
      <c r="M39" s="72" t="s">
        <v>565</v>
      </c>
      <c r="N39" s="72" t="s">
        <v>565</v>
      </c>
      <c r="O39" s="73" t="s">
        <v>565</v>
      </c>
      <c r="P39" s="182" t="s">
        <v>565</v>
      </c>
      <c r="Q39" s="183" t="s">
        <v>565</v>
      </c>
      <c r="R39" s="183" t="s">
        <v>565</v>
      </c>
      <c r="S39" s="183" t="s">
        <v>565</v>
      </c>
      <c r="T39" s="183" t="s">
        <v>565</v>
      </c>
      <c r="U39" s="184" t="s">
        <v>565</v>
      </c>
      <c r="V39" s="182" t="s">
        <v>565</v>
      </c>
      <c r="W39" s="183" t="s">
        <v>565</v>
      </c>
      <c r="X39" s="63" t="s">
        <v>565</v>
      </c>
      <c r="Y39" s="63" t="s">
        <v>565</v>
      </c>
      <c r="Z39" s="63" t="s">
        <v>565</v>
      </c>
      <c r="AA39" s="64" t="s">
        <v>565</v>
      </c>
      <c r="AB39" s="50" t="s">
        <v>565</v>
      </c>
      <c r="AC39" s="51" t="s">
        <v>565</v>
      </c>
      <c r="AD39" s="51" t="s">
        <v>565</v>
      </c>
      <c r="AE39" s="51" t="s">
        <v>565</v>
      </c>
      <c r="AF39" s="51" t="s">
        <v>565</v>
      </c>
      <c r="AG39" s="52" t="s">
        <v>565</v>
      </c>
      <c r="AH39" s="53" t="s">
        <v>565</v>
      </c>
      <c r="AI39" s="54" t="s">
        <v>565</v>
      </c>
      <c r="AJ39" s="54" t="s">
        <v>565</v>
      </c>
      <c r="AK39" s="54" t="s">
        <v>565</v>
      </c>
      <c r="AL39" s="54" t="s">
        <v>565</v>
      </c>
      <c r="AN39" s="445"/>
      <c r="AO39" s="446"/>
      <c r="AP39" s="446"/>
      <c r="AQ39" s="446"/>
      <c r="AR39" s="446"/>
      <c r="AS39" s="446"/>
      <c r="AT39" s="451"/>
      <c r="AU39" s="451"/>
    </row>
    <row r="40" spans="2:47" ht="17">
      <c r="B40" s="456"/>
      <c r="C40" s="456"/>
      <c r="D40" s="457"/>
      <c r="E40" s="429"/>
      <c r="F40" s="433"/>
      <c r="G40" s="433"/>
      <c r="H40" s="433"/>
      <c r="I40" s="433"/>
      <c r="J40" s="71" t="s">
        <v>565</v>
      </c>
      <c r="K40" s="72" t="s">
        <v>565</v>
      </c>
      <c r="L40" s="72" t="s">
        <v>565</v>
      </c>
      <c r="M40" s="72" t="s">
        <v>565</v>
      </c>
      <c r="N40" s="72" t="s">
        <v>565</v>
      </c>
      <c r="O40" s="73" t="s">
        <v>565</v>
      </c>
      <c r="P40" s="182" t="s">
        <v>565</v>
      </c>
      <c r="Q40" s="183" t="s">
        <v>565</v>
      </c>
      <c r="R40" s="183" t="s">
        <v>565</v>
      </c>
      <c r="S40" s="183" t="s">
        <v>565</v>
      </c>
      <c r="T40" s="183" t="s">
        <v>565</v>
      </c>
      <c r="U40" s="184" t="s">
        <v>565</v>
      </c>
      <c r="V40" s="182" t="s">
        <v>565</v>
      </c>
      <c r="W40" s="183" t="s">
        <v>565</v>
      </c>
      <c r="X40" s="63" t="s">
        <v>565</v>
      </c>
      <c r="Y40" s="63" t="s">
        <v>565</v>
      </c>
      <c r="Z40" s="63" t="s">
        <v>565</v>
      </c>
      <c r="AA40" s="64" t="s">
        <v>565</v>
      </c>
      <c r="AB40" s="50" t="s">
        <v>565</v>
      </c>
      <c r="AC40" s="51" t="s">
        <v>565</v>
      </c>
      <c r="AD40" s="51" t="s">
        <v>565</v>
      </c>
      <c r="AE40" s="51" t="s">
        <v>565</v>
      </c>
      <c r="AF40" s="51" t="s">
        <v>565</v>
      </c>
      <c r="AG40" s="52" t="s">
        <v>565</v>
      </c>
      <c r="AH40" s="53" t="s">
        <v>565</v>
      </c>
      <c r="AI40" s="54" t="s">
        <v>565</v>
      </c>
      <c r="AJ40" s="54" t="s">
        <v>565</v>
      </c>
      <c r="AK40" s="54" t="s">
        <v>565</v>
      </c>
      <c r="AL40" s="54" t="s">
        <v>565</v>
      </c>
      <c r="AN40" s="445"/>
      <c r="AO40" s="446"/>
      <c r="AP40" s="446"/>
      <c r="AQ40" s="446"/>
      <c r="AR40" s="446"/>
      <c r="AS40" s="446"/>
      <c r="AT40" s="451"/>
      <c r="AU40" s="451"/>
    </row>
    <row r="41" spans="2:47" ht="17">
      <c r="B41" s="456"/>
      <c r="C41" s="456"/>
      <c r="D41" s="457"/>
      <c r="E41" s="429"/>
      <c r="F41" s="433"/>
      <c r="G41" s="433"/>
      <c r="H41" s="433"/>
      <c r="I41" s="433"/>
      <c r="J41" s="71" t="s">
        <v>565</v>
      </c>
      <c r="K41" s="72" t="s">
        <v>565</v>
      </c>
      <c r="L41" s="72" t="s">
        <v>565</v>
      </c>
      <c r="M41" s="72" t="s">
        <v>565</v>
      </c>
      <c r="N41" s="72" t="s">
        <v>565</v>
      </c>
      <c r="O41" s="73" t="s">
        <v>565</v>
      </c>
      <c r="P41" s="182" t="s">
        <v>565</v>
      </c>
      <c r="Q41" s="183" t="s">
        <v>565</v>
      </c>
      <c r="R41" s="183" t="s">
        <v>565</v>
      </c>
      <c r="S41" s="183" t="s">
        <v>565</v>
      </c>
      <c r="T41" s="183" t="s">
        <v>565</v>
      </c>
      <c r="U41" s="184" t="s">
        <v>565</v>
      </c>
      <c r="V41" s="182" t="s">
        <v>565</v>
      </c>
      <c r="W41" s="183" t="s">
        <v>565</v>
      </c>
      <c r="X41" s="63" t="s">
        <v>565</v>
      </c>
      <c r="Y41" s="63" t="s">
        <v>565</v>
      </c>
      <c r="Z41" s="63" t="s">
        <v>565</v>
      </c>
      <c r="AA41" s="64" t="s">
        <v>565</v>
      </c>
      <c r="AB41" s="50" t="s">
        <v>565</v>
      </c>
      <c r="AC41" s="51" t="s">
        <v>565</v>
      </c>
      <c r="AD41" s="51" t="s">
        <v>565</v>
      </c>
      <c r="AE41" s="51" t="s">
        <v>565</v>
      </c>
      <c r="AF41" s="51" t="s">
        <v>565</v>
      </c>
      <c r="AG41" s="52" t="s">
        <v>565</v>
      </c>
      <c r="AH41" s="53" t="s">
        <v>565</v>
      </c>
      <c r="AI41" s="54" t="s">
        <v>565</v>
      </c>
      <c r="AJ41" s="54" t="s">
        <v>565</v>
      </c>
      <c r="AK41" s="54" t="s">
        <v>565</v>
      </c>
      <c r="AL41" s="54" t="s">
        <v>565</v>
      </c>
      <c r="AN41" s="445"/>
      <c r="AO41" s="446"/>
      <c r="AP41" s="446"/>
      <c r="AQ41" s="446"/>
      <c r="AR41" s="446"/>
      <c r="AS41" s="446"/>
      <c r="AT41" s="451"/>
      <c r="AU41" s="451"/>
    </row>
    <row r="42" spans="2:47" ht="17">
      <c r="B42" s="456"/>
      <c r="C42" s="456"/>
      <c r="D42" s="457"/>
      <c r="E42" s="429"/>
      <c r="F42" s="433"/>
      <c r="G42" s="433"/>
      <c r="H42" s="433"/>
      <c r="I42" s="433"/>
      <c r="J42" s="71" t="s">
        <v>565</v>
      </c>
      <c r="K42" s="72" t="s">
        <v>565</v>
      </c>
      <c r="L42" s="72" t="s">
        <v>565</v>
      </c>
      <c r="M42" s="72" t="s">
        <v>565</v>
      </c>
      <c r="N42" s="72" t="s">
        <v>565</v>
      </c>
      <c r="O42" s="73" t="s">
        <v>565</v>
      </c>
      <c r="P42" s="182" t="s">
        <v>565</v>
      </c>
      <c r="Q42" s="183" t="s">
        <v>565</v>
      </c>
      <c r="R42" s="183" t="s">
        <v>565</v>
      </c>
      <c r="S42" s="183" t="s">
        <v>565</v>
      </c>
      <c r="T42" s="183" t="s">
        <v>565</v>
      </c>
      <c r="U42" s="184" t="s">
        <v>565</v>
      </c>
      <c r="V42" s="182" t="s">
        <v>565</v>
      </c>
      <c r="W42" s="183" t="s">
        <v>565</v>
      </c>
      <c r="X42" s="63" t="s">
        <v>565</v>
      </c>
      <c r="Y42" s="63" t="s">
        <v>565</v>
      </c>
      <c r="Z42" s="63" t="s">
        <v>565</v>
      </c>
      <c r="AA42" s="64" t="s">
        <v>565</v>
      </c>
      <c r="AB42" s="50" t="s">
        <v>565</v>
      </c>
      <c r="AC42" s="51" t="s">
        <v>565</v>
      </c>
      <c r="AD42" s="51" t="s">
        <v>565</v>
      </c>
      <c r="AE42" s="51" t="s">
        <v>565</v>
      </c>
      <c r="AF42" s="51" t="s">
        <v>565</v>
      </c>
      <c r="AG42" s="52" t="s">
        <v>565</v>
      </c>
      <c r="AH42" s="53" t="s">
        <v>565</v>
      </c>
      <c r="AI42" s="54" t="s">
        <v>565</v>
      </c>
      <c r="AJ42" s="54" t="s">
        <v>565</v>
      </c>
      <c r="AK42" s="54" t="s">
        <v>565</v>
      </c>
      <c r="AL42" s="54" t="s">
        <v>565</v>
      </c>
      <c r="AN42" s="445"/>
      <c r="AO42" s="446"/>
      <c r="AP42" s="446"/>
      <c r="AQ42" s="446"/>
      <c r="AR42" s="446"/>
      <c r="AS42" s="446"/>
      <c r="AT42" s="451"/>
      <c r="AU42" s="451"/>
    </row>
    <row r="43" spans="2:47" ht="17">
      <c r="B43" s="456"/>
      <c r="C43" s="456"/>
      <c r="D43" s="457"/>
      <c r="E43" s="429"/>
      <c r="F43" s="433"/>
      <c r="G43" s="433"/>
      <c r="H43" s="433"/>
      <c r="I43" s="433"/>
      <c r="J43" s="71" t="s">
        <v>565</v>
      </c>
      <c r="K43" s="72" t="s">
        <v>565</v>
      </c>
      <c r="L43" s="72" t="s">
        <v>565</v>
      </c>
      <c r="M43" s="72" t="s">
        <v>565</v>
      </c>
      <c r="N43" s="72" t="s">
        <v>565</v>
      </c>
      <c r="O43" s="73" t="s">
        <v>565</v>
      </c>
      <c r="P43" s="182" t="s">
        <v>565</v>
      </c>
      <c r="Q43" s="183" t="s">
        <v>565</v>
      </c>
      <c r="R43" s="183" t="s">
        <v>565</v>
      </c>
      <c r="S43" s="183" t="s">
        <v>565</v>
      </c>
      <c r="T43" s="183" t="s">
        <v>565</v>
      </c>
      <c r="U43" s="184" t="s">
        <v>565</v>
      </c>
      <c r="V43" s="182" t="s">
        <v>565</v>
      </c>
      <c r="W43" s="183" t="s">
        <v>565</v>
      </c>
      <c r="X43" s="63" t="s">
        <v>565</v>
      </c>
      <c r="Y43" s="63" t="s">
        <v>565</v>
      </c>
      <c r="Z43" s="63" t="s">
        <v>565</v>
      </c>
      <c r="AA43" s="64" t="s">
        <v>565</v>
      </c>
      <c r="AB43" s="50" t="s">
        <v>565</v>
      </c>
      <c r="AC43" s="51" t="s">
        <v>565</v>
      </c>
      <c r="AD43" s="51" t="s">
        <v>565</v>
      </c>
      <c r="AE43" s="51" t="s">
        <v>565</v>
      </c>
      <c r="AF43" s="51" t="s">
        <v>565</v>
      </c>
      <c r="AG43" s="52" t="s">
        <v>565</v>
      </c>
      <c r="AH43" s="53" t="s">
        <v>565</v>
      </c>
      <c r="AI43" s="54" t="s">
        <v>565</v>
      </c>
      <c r="AJ43" s="54" t="s">
        <v>565</v>
      </c>
      <c r="AK43" s="54" t="s">
        <v>565</v>
      </c>
      <c r="AL43" s="54" t="s">
        <v>565</v>
      </c>
      <c r="AN43" s="445"/>
      <c r="AO43" s="446"/>
      <c r="AP43" s="446"/>
      <c r="AQ43" s="446"/>
      <c r="AR43" s="446"/>
      <c r="AS43" s="446"/>
      <c r="AT43" s="451"/>
      <c r="AU43" s="451"/>
    </row>
    <row r="44" spans="2:47" ht="17">
      <c r="B44" s="456"/>
      <c r="C44" s="456"/>
      <c r="D44" s="457"/>
      <c r="E44" s="429"/>
      <c r="F44" s="433"/>
      <c r="G44" s="433"/>
      <c r="H44" s="433"/>
      <c r="I44" s="433"/>
      <c r="J44" s="71" t="s">
        <v>565</v>
      </c>
      <c r="K44" s="72" t="s">
        <v>565</v>
      </c>
      <c r="L44" s="72" t="s">
        <v>565</v>
      </c>
      <c r="M44" s="72" t="s">
        <v>565</v>
      </c>
      <c r="N44" s="72" t="s">
        <v>565</v>
      </c>
      <c r="O44" s="73" t="s">
        <v>565</v>
      </c>
      <c r="P44" s="182" t="s">
        <v>565</v>
      </c>
      <c r="Q44" s="183" t="s">
        <v>565</v>
      </c>
      <c r="R44" s="183" t="s">
        <v>565</v>
      </c>
      <c r="S44" s="183" t="s">
        <v>565</v>
      </c>
      <c r="T44" s="183" t="s">
        <v>565</v>
      </c>
      <c r="U44" s="184" t="s">
        <v>565</v>
      </c>
      <c r="V44" s="182" t="s">
        <v>565</v>
      </c>
      <c r="W44" s="183" t="s">
        <v>565</v>
      </c>
      <c r="X44" s="63" t="s">
        <v>565</v>
      </c>
      <c r="Y44" s="63" t="s">
        <v>565</v>
      </c>
      <c r="Z44" s="63" t="s">
        <v>565</v>
      </c>
      <c r="AA44" s="64" t="s">
        <v>565</v>
      </c>
      <c r="AB44" s="50" t="s">
        <v>565</v>
      </c>
      <c r="AC44" s="51" t="s">
        <v>565</v>
      </c>
      <c r="AD44" s="51" t="s">
        <v>565</v>
      </c>
      <c r="AE44" s="51" t="s">
        <v>565</v>
      </c>
      <c r="AF44" s="51" t="s">
        <v>565</v>
      </c>
      <c r="AG44" s="52" t="s">
        <v>565</v>
      </c>
      <c r="AH44" s="53" t="s">
        <v>565</v>
      </c>
      <c r="AI44" s="54" t="s">
        <v>565</v>
      </c>
      <c r="AJ44" s="54" t="s">
        <v>565</v>
      </c>
      <c r="AK44" s="54" t="s">
        <v>565</v>
      </c>
      <c r="AL44" s="54" t="s">
        <v>565</v>
      </c>
      <c r="AN44" s="445"/>
      <c r="AO44" s="446"/>
      <c r="AP44" s="446"/>
      <c r="AQ44" s="446"/>
      <c r="AR44" s="446"/>
      <c r="AS44" s="446"/>
      <c r="AT44" s="451"/>
      <c r="AU44" s="451"/>
    </row>
    <row r="45" spans="2:47" ht="3" customHeight="1" thickBot="1">
      <c r="B45" s="456"/>
      <c r="C45" s="456"/>
      <c r="D45" s="457"/>
      <c r="E45" s="429"/>
      <c r="F45" s="433"/>
      <c r="G45" s="433"/>
      <c r="H45" s="433"/>
      <c r="I45" s="433"/>
      <c r="J45" s="71" t="s">
        <v>565</v>
      </c>
      <c r="K45" s="72" t="s">
        <v>565</v>
      </c>
      <c r="L45" s="72" t="s">
        <v>565</v>
      </c>
      <c r="M45" s="72" t="s">
        <v>565</v>
      </c>
      <c r="N45" s="72" t="s">
        <v>565</v>
      </c>
      <c r="O45" s="73" t="s">
        <v>565</v>
      </c>
      <c r="P45" s="182" t="s">
        <v>565</v>
      </c>
      <c r="Q45" s="183" t="s">
        <v>565</v>
      </c>
      <c r="R45" s="183" t="s">
        <v>565</v>
      </c>
      <c r="S45" s="183" t="s">
        <v>565</v>
      </c>
      <c r="T45" s="183" t="s">
        <v>565</v>
      </c>
      <c r="U45" s="184" t="s">
        <v>565</v>
      </c>
      <c r="V45" s="182" t="s">
        <v>565</v>
      </c>
      <c r="W45" s="183" t="s">
        <v>565</v>
      </c>
      <c r="X45" s="63" t="s">
        <v>565</v>
      </c>
      <c r="Y45" s="63" t="s">
        <v>565</v>
      </c>
      <c r="Z45" s="63" t="s">
        <v>565</v>
      </c>
      <c r="AA45" s="64" t="s">
        <v>565</v>
      </c>
      <c r="AB45" s="50" t="s">
        <v>565</v>
      </c>
      <c r="AC45" s="51" t="s">
        <v>565</v>
      </c>
      <c r="AD45" s="51" t="s">
        <v>565</v>
      </c>
      <c r="AE45" s="51" t="s">
        <v>565</v>
      </c>
      <c r="AF45" s="51" t="s">
        <v>565</v>
      </c>
      <c r="AG45" s="52" t="s">
        <v>565</v>
      </c>
      <c r="AH45" s="53" t="s">
        <v>565</v>
      </c>
      <c r="AI45" s="54" t="s">
        <v>565</v>
      </c>
      <c r="AJ45" s="54" t="s">
        <v>565</v>
      </c>
      <c r="AK45" s="54" t="s">
        <v>565</v>
      </c>
      <c r="AL45" s="54" t="s">
        <v>565</v>
      </c>
      <c r="AN45" s="445"/>
      <c r="AO45" s="446"/>
      <c r="AP45" s="446"/>
      <c r="AQ45" s="446"/>
      <c r="AR45" s="446"/>
      <c r="AS45" s="447"/>
      <c r="AT45" s="35"/>
      <c r="AU45" s="35"/>
    </row>
    <row r="46" spans="2:47" ht="18" hidden="1" thickBot="1">
      <c r="B46" s="456"/>
      <c r="C46" s="456"/>
      <c r="D46" s="457"/>
      <c r="E46" s="429"/>
      <c r="F46" s="433"/>
      <c r="G46" s="433"/>
      <c r="H46" s="433"/>
      <c r="I46" s="433"/>
      <c r="J46" s="71" t="s">
        <v>565</v>
      </c>
      <c r="K46" s="72" t="s">
        <v>565</v>
      </c>
      <c r="L46" s="72" t="s">
        <v>565</v>
      </c>
      <c r="M46" s="72" t="s">
        <v>565</v>
      </c>
      <c r="N46" s="72" t="s">
        <v>565</v>
      </c>
      <c r="O46" s="73" t="s">
        <v>565</v>
      </c>
      <c r="P46" s="62" t="s">
        <v>565</v>
      </c>
      <c r="Q46" s="63" t="s">
        <v>565</v>
      </c>
      <c r="R46" s="63" t="s">
        <v>565</v>
      </c>
      <c r="S46" s="63" t="s">
        <v>565</v>
      </c>
      <c r="T46" s="63" t="s">
        <v>565</v>
      </c>
      <c r="U46" s="64" t="s">
        <v>565</v>
      </c>
      <c r="V46" s="62" t="s">
        <v>565</v>
      </c>
      <c r="W46" s="63" t="s">
        <v>565</v>
      </c>
      <c r="X46" s="63" t="s">
        <v>565</v>
      </c>
      <c r="Y46" s="63" t="s">
        <v>565</v>
      </c>
      <c r="Z46" s="63" t="s">
        <v>565</v>
      </c>
      <c r="AA46" s="64" t="s">
        <v>565</v>
      </c>
      <c r="AB46" s="50" t="s">
        <v>565</v>
      </c>
      <c r="AC46" s="51" t="s">
        <v>565</v>
      </c>
      <c r="AD46" s="51" t="s">
        <v>565</v>
      </c>
      <c r="AE46" s="51" t="s">
        <v>565</v>
      </c>
      <c r="AF46" s="51" t="s">
        <v>565</v>
      </c>
      <c r="AG46" s="52" t="s">
        <v>565</v>
      </c>
      <c r="AH46" s="53" t="s">
        <v>565</v>
      </c>
      <c r="AI46" s="54" t="s">
        <v>565</v>
      </c>
      <c r="AJ46" s="54" t="s">
        <v>565</v>
      </c>
      <c r="AK46" s="54" t="s">
        <v>565</v>
      </c>
      <c r="AL46" s="54" t="s">
        <v>565</v>
      </c>
      <c r="AN46" s="445"/>
      <c r="AO46" s="446"/>
      <c r="AP46" s="446"/>
      <c r="AQ46" s="446"/>
      <c r="AR46" s="446"/>
      <c r="AS46" s="447"/>
    </row>
    <row r="47" spans="2:47" ht="18" hidden="1" thickBot="1">
      <c r="B47" s="456"/>
      <c r="C47" s="456"/>
      <c r="D47" s="457"/>
      <c r="E47" s="430"/>
      <c r="F47" s="431"/>
      <c r="G47" s="431"/>
      <c r="H47" s="431"/>
      <c r="I47" s="431"/>
      <c r="J47" s="74" t="s">
        <v>565</v>
      </c>
      <c r="K47" s="75" t="s">
        <v>565</v>
      </c>
      <c r="L47" s="75" t="s">
        <v>565</v>
      </c>
      <c r="M47" s="75" t="s">
        <v>565</v>
      </c>
      <c r="N47" s="75" t="s">
        <v>565</v>
      </c>
      <c r="O47" s="76" t="s">
        <v>565</v>
      </c>
      <c r="P47" s="62" t="s">
        <v>565</v>
      </c>
      <c r="Q47" s="63" t="s">
        <v>565</v>
      </c>
      <c r="R47" s="63" t="s">
        <v>565</v>
      </c>
      <c r="S47" s="63" t="s">
        <v>565</v>
      </c>
      <c r="T47" s="63" t="s">
        <v>565</v>
      </c>
      <c r="U47" s="64" t="s">
        <v>565</v>
      </c>
      <c r="V47" s="65" t="s">
        <v>565</v>
      </c>
      <c r="W47" s="66" t="s">
        <v>565</v>
      </c>
      <c r="X47" s="66" t="s">
        <v>565</v>
      </c>
      <c r="Y47" s="66" t="s">
        <v>565</v>
      </c>
      <c r="Z47" s="66" t="s">
        <v>565</v>
      </c>
      <c r="AA47" s="67" t="s">
        <v>565</v>
      </c>
      <c r="AB47" s="55" t="s">
        <v>565</v>
      </c>
      <c r="AC47" s="56" t="s">
        <v>565</v>
      </c>
      <c r="AD47" s="56" t="s">
        <v>565</v>
      </c>
      <c r="AE47" s="56" t="s">
        <v>565</v>
      </c>
      <c r="AF47" s="56" t="s">
        <v>565</v>
      </c>
      <c r="AG47" s="57" t="s">
        <v>565</v>
      </c>
      <c r="AH47" s="58" t="s">
        <v>565</v>
      </c>
      <c r="AI47" s="59" t="s">
        <v>565</v>
      </c>
      <c r="AJ47" s="59" t="s">
        <v>565</v>
      </c>
      <c r="AK47" s="59" t="s">
        <v>565</v>
      </c>
      <c r="AL47" s="59" t="s">
        <v>565</v>
      </c>
      <c r="AN47" s="448"/>
      <c r="AO47" s="449"/>
      <c r="AP47" s="449"/>
      <c r="AQ47" s="449"/>
      <c r="AR47" s="449"/>
      <c r="AS47" s="450"/>
    </row>
    <row r="48" spans="2:47" ht="25">
      <c r="B48" s="456"/>
      <c r="C48" s="456"/>
      <c r="D48" s="457"/>
      <c r="E48" s="423" t="s">
        <v>573</v>
      </c>
      <c r="F48" s="424"/>
      <c r="G48" s="424"/>
      <c r="H48" s="424"/>
      <c r="I48" s="425"/>
      <c r="J48" s="68" t="s">
        <v>565</v>
      </c>
      <c r="K48" s="69" t="s">
        <v>565</v>
      </c>
      <c r="L48" s="69" t="s">
        <v>565</v>
      </c>
      <c r="M48" s="69" t="s">
        <v>565</v>
      </c>
      <c r="N48" s="69" t="s">
        <v>565</v>
      </c>
      <c r="O48" s="70" t="s">
        <v>565</v>
      </c>
      <c r="P48" s="68" t="s">
        <v>565</v>
      </c>
      <c r="Q48" s="69" t="s">
        <v>565</v>
      </c>
      <c r="R48" s="69" t="s">
        <v>565</v>
      </c>
      <c r="S48" s="69" t="s">
        <v>565</v>
      </c>
      <c r="T48" s="69" t="s">
        <v>565</v>
      </c>
      <c r="U48" s="70" t="s">
        <v>565</v>
      </c>
      <c r="V48" s="179" t="s">
        <v>565</v>
      </c>
      <c r="W48" s="188" t="s">
        <v>565</v>
      </c>
      <c r="X48" s="60" t="s">
        <v>565</v>
      </c>
      <c r="Y48" s="60" t="s">
        <v>565</v>
      </c>
      <c r="Z48" s="60" t="s">
        <v>565</v>
      </c>
      <c r="AA48" s="61" t="s">
        <v>565</v>
      </c>
      <c r="AB48" s="45" t="s">
        <v>565</v>
      </c>
      <c r="AC48" s="46" t="s">
        <v>565</v>
      </c>
      <c r="AD48" s="46" t="s">
        <v>565</v>
      </c>
      <c r="AE48" s="46" t="s">
        <v>565</v>
      </c>
      <c r="AF48" s="46" t="s">
        <v>565</v>
      </c>
      <c r="AG48" s="47" t="s">
        <v>565</v>
      </c>
      <c r="AH48" s="48" t="s">
        <v>565</v>
      </c>
      <c r="AI48" s="49" t="s">
        <v>565</v>
      </c>
      <c r="AJ48" s="49" t="s">
        <v>565</v>
      </c>
      <c r="AK48" s="49" t="s">
        <v>565</v>
      </c>
      <c r="AL48" s="49" t="s">
        <v>565</v>
      </c>
    </row>
    <row r="49" spans="2:38" ht="17">
      <c r="B49" s="456"/>
      <c r="C49" s="456"/>
      <c r="D49" s="457"/>
      <c r="E49" s="426"/>
      <c r="F49" s="433"/>
      <c r="G49" s="433"/>
      <c r="H49" s="433"/>
      <c r="I49" s="428"/>
      <c r="J49" s="71" t="s">
        <v>565</v>
      </c>
      <c r="K49" s="72" t="s">
        <v>565</v>
      </c>
      <c r="L49" s="72" t="s">
        <v>565</v>
      </c>
      <c r="M49" s="72" t="s">
        <v>565</v>
      </c>
      <c r="N49" s="72" t="s">
        <v>565</v>
      </c>
      <c r="O49" s="73" t="s">
        <v>565</v>
      </c>
      <c r="P49" s="71" t="s">
        <v>565</v>
      </c>
      <c r="Q49" s="72" t="s">
        <v>565</v>
      </c>
      <c r="R49" s="72" t="s">
        <v>565</v>
      </c>
      <c r="S49" s="72" t="s">
        <v>565</v>
      </c>
      <c r="T49" s="72" t="s">
        <v>565</v>
      </c>
      <c r="U49" s="73" t="s">
        <v>565</v>
      </c>
      <c r="V49" s="182" t="s">
        <v>565</v>
      </c>
      <c r="W49" s="183" t="s">
        <v>565</v>
      </c>
      <c r="X49" s="63" t="s">
        <v>565</v>
      </c>
      <c r="Y49" s="63" t="s">
        <v>565</v>
      </c>
      <c r="Z49" s="63" t="s">
        <v>565</v>
      </c>
      <c r="AA49" s="64" t="s">
        <v>565</v>
      </c>
      <c r="AB49" s="50" t="s">
        <v>565</v>
      </c>
      <c r="AC49" s="51" t="s">
        <v>565</v>
      </c>
      <c r="AD49" s="51" t="s">
        <v>565</v>
      </c>
      <c r="AE49" s="51" t="s">
        <v>565</v>
      </c>
      <c r="AF49" s="51" t="s">
        <v>565</v>
      </c>
      <c r="AG49" s="52" t="s">
        <v>565</v>
      </c>
      <c r="AH49" s="53" t="s">
        <v>565</v>
      </c>
      <c r="AI49" s="54" t="s">
        <v>565</v>
      </c>
      <c r="AJ49" s="54" t="s">
        <v>565</v>
      </c>
      <c r="AK49" s="54" t="s">
        <v>565</v>
      </c>
      <c r="AL49" s="54" t="s">
        <v>565</v>
      </c>
    </row>
    <row r="50" spans="2:38" ht="17">
      <c r="B50" s="456"/>
      <c r="C50" s="456"/>
      <c r="D50" s="457"/>
      <c r="E50" s="426"/>
      <c r="F50" s="433"/>
      <c r="G50" s="433"/>
      <c r="H50" s="433"/>
      <c r="I50" s="428"/>
      <c r="J50" s="71" t="s">
        <v>565</v>
      </c>
      <c r="K50" s="72" t="s">
        <v>565</v>
      </c>
      <c r="L50" s="72" t="s">
        <v>565</v>
      </c>
      <c r="M50" s="72" t="s">
        <v>565</v>
      </c>
      <c r="N50" s="72" t="s">
        <v>565</v>
      </c>
      <c r="O50" s="73" t="s">
        <v>565</v>
      </c>
      <c r="P50" s="71" t="s">
        <v>565</v>
      </c>
      <c r="Q50" s="72" t="s">
        <v>565</v>
      </c>
      <c r="R50" s="72" t="s">
        <v>565</v>
      </c>
      <c r="S50" s="72" t="s">
        <v>565</v>
      </c>
      <c r="T50" s="72" t="s">
        <v>565</v>
      </c>
      <c r="U50" s="73" t="s">
        <v>565</v>
      </c>
      <c r="V50" s="182" t="s">
        <v>565</v>
      </c>
      <c r="W50" s="183" t="s">
        <v>565</v>
      </c>
      <c r="X50" s="63" t="s">
        <v>565</v>
      </c>
      <c r="Y50" s="63" t="s">
        <v>565</v>
      </c>
      <c r="Z50" s="63" t="s">
        <v>565</v>
      </c>
      <c r="AA50" s="64" t="s">
        <v>565</v>
      </c>
      <c r="AB50" s="50" t="s">
        <v>565</v>
      </c>
      <c r="AC50" s="51" t="s">
        <v>565</v>
      </c>
      <c r="AD50" s="51" t="s">
        <v>565</v>
      </c>
      <c r="AE50" s="51" t="s">
        <v>565</v>
      </c>
      <c r="AF50" s="51" t="s">
        <v>565</v>
      </c>
      <c r="AG50" s="52" t="s">
        <v>565</v>
      </c>
      <c r="AH50" s="53" t="s">
        <v>565</v>
      </c>
      <c r="AI50" s="54" t="s">
        <v>565</v>
      </c>
      <c r="AJ50" s="54" t="s">
        <v>565</v>
      </c>
      <c r="AK50" s="54" t="s">
        <v>565</v>
      </c>
      <c r="AL50" s="54" t="s">
        <v>565</v>
      </c>
    </row>
    <row r="51" spans="2:38" ht="17">
      <c r="B51" s="456"/>
      <c r="C51" s="456"/>
      <c r="D51" s="457"/>
      <c r="E51" s="429"/>
      <c r="F51" s="433"/>
      <c r="G51" s="433"/>
      <c r="H51" s="433"/>
      <c r="I51" s="428"/>
      <c r="J51" s="71" t="s">
        <v>565</v>
      </c>
      <c r="K51" s="72" t="s">
        <v>565</v>
      </c>
      <c r="L51" s="72" t="s">
        <v>565</v>
      </c>
      <c r="M51" s="72" t="s">
        <v>565</v>
      </c>
      <c r="N51" s="72" t="s">
        <v>565</v>
      </c>
      <c r="O51" s="73" t="s">
        <v>565</v>
      </c>
      <c r="P51" s="71" t="s">
        <v>565</v>
      </c>
      <c r="Q51" s="72" t="s">
        <v>565</v>
      </c>
      <c r="R51" s="72" t="s">
        <v>565</v>
      </c>
      <c r="S51" s="72" t="s">
        <v>565</v>
      </c>
      <c r="T51" s="72" t="s">
        <v>565</v>
      </c>
      <c r="U51" s="73" t="s">
        <v>565</v>
      </c>
      <c r="V51" s="182" t="s">
        <v>565</v>
      </c>
      <c r="W51" s="183" t="s">
        <v>565</v>
      </c>
      <c r="X51" s="63" t="s">
        <v>565</v>
      </c>
      <c r="Y51" s="63" t="s">
        <v>565</v>
      </c>
      <c r="Z51" s="63" t="s">
        <v>565</v>
      </c>
      <c r="AA51" s="64" t="s">
        <v>565</v>
      </c>
      <c r="AB51" s="50" t="s">
        <v>565</v>
      </c>
      <c r="AC51" s="51" t="s">
        <v>565</v>
      </c>
      <c r="AD51" s="51" t="s">
        <v>565</v>
      </c>
      <c r="AE51" s="51" t="s">
        <v>565</v>
      </c>
      <c r="AF51" s="51" t="s">
        <v>565</v>
      </c>
      <c r="AG51" s="52" t="s">
        <v>565</v>
      </c>
      <c r="AH51" s="53" t="s">
        <v>565</v>
      </c>
      <c r="AI51" s="54" t="s">
        <v>565</v>
      </c>
      <c r="AJ51" s="54" t="s">
        <v>565</v>
      </c>
      <c r="AK51" s="54" t="s">
        <v>565</v>
      </c>
      <c r="AL51" s="54" t="s">
        <v>565</v>
      </c>
    </row>
    <row r="52" spans="2:38" ht="17">
      <c r="B52" s="456"/>
      <c r="C52" s="456"/>
      <c r="D52" s="457"/>
      <c r="E52" s="429"/>
      <c r="F52" s="433"/>
      <c r="G52" s="433"/>
      <c r="H52" s="433"/>
      <c r="I52" s="428"/>
      <c r="J52" s="71" t="s">
        <v>565</v>
      </c>
      <c r="K52" s="72" t="s">
        <v>565</v>
      </c>
      <c r="L52" s="72" t="s">
        <v>565</v>
      </c>
      <c r="M52" s="72" t="s">
        <v>565</v>
      </c>
      <c r="N52" s="72" t="s">
        <v>565</v>
      </c>
      <c r="O52" s="73" t="s">
        <v>565</v>
      </c>
      <c r="P52" s="71" t="s">
        <v>565</v>
      </c>
      <c r="Q52" s="72" t="s">
        <v>565</v>
      </c>
      <c r="R52" s="72" t="s">
        <v>565</v>
      </c>
      <c r="S52" s="72" t="s">
        <v>565</v>
      </c>
      <c r="T52" s="72" t="s">
        <v>565</v>
      </c>
      <c r="U52" s="73" t="s">
        <v>565</v>
      </c>
      <c r="V52" s="182" t="s">
        <v>565</v>
      </c>
      <c r="W52" s="183" t="s">
        <v>565</v>
      </c>
      <c r="X52" s="63" t="s">
        <v>565</v>
      </c>
      <c r="Y52" s="63" t="s">
        <v>565</v>
      </c>
      <c r="Z52" s="63" t="s">
        <v>565</v>
      </c>
      <c r="AA52" s="64" t="s">
        <v>565</v>
      </c>
      <c r="AB52" s="50" t="s">
        <v>565</v>
      </c>
      <c r="AC52" s="51" t="s">
        <v>565</v>
      </c>
      <c r="AD52" s="51" t="s">
        <v>565</v>
      </c>
      <c r="AE52" s="51" t="s">
        <v>565</v>
      </c>
      <c r="AF52" s="51" t="s">
        <v>565</v>
      </c>
      <c r="AG52" s="52" t="s">
        <v>565</v>
      </c>
      <c r="AH52" s="53" t="s">
        <v>565</v>
      </c>
      <c r="AI52" s="54" t="s">
        <v>565</v>
      </c>
      <c r="AJ52" s="54" t="s">
        <v>565</v>
      </c>
      <c r="AK52" s="54" t="s">
        <v>565</v>
      </c>
      <c r="AL52" s="54" t="s">
        <v>565</v>
      </c>
    </row>
    <row r="53" spans="2:38" ht="5.25" customHeight="1">
      <c r="B53" s="456"/>
      <c r="C53" s="456"/>
      <c r="D53" s="457"/>
      <c r="E53" s="429"/>
      <c r="F53" s="433"/>
      <c r="G53" s="433"/>
      <c r="H53" s="433"/>
      <c r="I53" s="428"/>
      <c r="J53" s="71" t="s">
        <v>565</v>
      </c>
      <c r="K53" s="72" t="s">
        <v>565</v>
      </c>
      <c r="L53" s="72" t="s">
        <v>565</v>
      </c>
      <c r="M53" s="72" t="s">
        <v>565</v>
      </c>
      <c r="N53" s="72" t="s">
        <v>565</v>
      </c>
      <c r="O53" s="73" t="s">
        <v>565</v>
      </c>
      <c r="P53" s="71" t="s">
        <v>565</v>
      </c>
      <c r="Q53" s="72" t="s">
        <v>565</v>
      </c>
      <c r="R53" s="72" t="s">
        <v>565</v>
      </c>
      <c r="S53" s="72" t="s">
        <v>565</v>
      </c>
      <c r="T53" s="72" t="s">
        <v>565</v>
      </c>
      <c r="U53" s="73" t="s">
        <v>565</v>
      </c>
      <c r="V53" s="182" t="s">
        <v>565</v>
      </c>
      <c r="W53" s="183" t="s">
        <v>565</v>
      </c>
      <c r="X53" s="63" t="s">
        <v>565</v>
      </c>
      <c r="Y53" s="63" t="s">
        <v>565</v>
      </c>
      <c r="Z53" s="63" t="s">
        <v>565</v>
      </c>
      <c r="AA53" s="64" t="s">
        <v>565</v>
      </c>
      <c r="AB53" s="50" t="s">
        <v>565</v>
      </c>
      <c r="AC53" s="51" t="s">
        <v>565</v>
      </c>
      <c r="AD53" s="51" t="s">
        <v>565</v>
      </c>
      <c r="AE53" s="51" t="s">
        <v>565</v>
      </c>
      <c r="AF53" s="51" t="s">
        <v>565</v>
      </c>
      <c r="AG53" s="52" t="s">
        <v>565</v>
      </c>
      <c r="AH53" s="53" t="s">
        <v>565</v>
      </c>
      <c r="AI53" s="54" t="s">
        <v>565</v>
      </c>
      <c r="AJ53" s="54" t="s">
        <v>565</v>
      </c>
      <c r="AK53" s="54" t="s">
        <v>565</v>
      </c>
      <c r="AL53" s="54" t="s">
        <v>565</v>
      </c>
    </row>
    <row r="54" spans="2:38" ht="3" hidden="1" customHeight="1">
      <c r="B54" s="456"/>
      <c r="C54" s="456"/>
      <c r="D54" s="457"/>
      <c r="E54" s="429"/>
      <c r="F54" s="433"/>
      <c r="G54" s="433"/>
      <c r="H54" s="433"/>
      <c r="I54" s="428"/>
      <c r="J54" s="71" t="s">
        <v>565</v>
      </c>
      <c r="K54" s="72" t="s">
        <v>565</v>
      </c>
      <c r="L54" s="72" t="s">
        <v>565</v>
      </c>
      <c r="M54" s="72" t="s">
        <v>565</v>
      </c>
      <c r="N54" s="72" t="s">
        <v>565</v>
      </c>
      <c r="O54" s="73" t="s">
        <v>565</v>
      </c>
      <c r="P54" s="71" t="s">
        <v>565</v>
      </c>
      <c r="Q54" s="72" t="s">
        <v>565</v>
      </c>
      <c r="R54" s="72" t="s">
        <v>565</v>
      </c>
      <c r="S54" s="72" t="s">
        <v>565</v>
      </c>
      <c r="T54" s="72" t="s">
        <v>565</v>
      </c>
      <c r="U54" s="73" t="s">
        <v>565</v>
      </c>
      <c r="V54" s="182" t="s">
        <v>565</v>
      </c>
      <c r="W54" s="183" t="s">
        <v>565</v>
      </c>
      <c r="X54" s="63" t="s">
        <v>565</v>
      </c>
      <c r="Y54" s="63" t="s">
        <v>565</v>
      </c>
      <c r="Z54" s="63" t="s">
        <v>565</v>
      </c>
      <c r="AA54" s="64" t="s">
        <v>565</v>
      </c>
      <c r="AB54" s="50" t="s">
        <v>565</v>
      </c>
      <c r="AC54" s="51" t="s">
        <v>565</v>
      </c>
      <c r="AD54" s="51" t="s">
        <v>565</v>
      </c>
      <c r="AE54" s="51" t="s">
        <v>565</v>
      </c>
      <c r="AF54" s="51" t="s">
        <v>565</v>
      </c>
      <c r="AG54" s="52" t="s">
        <v>565</v>
      </c>
      <c r="AH54" s="53" t="s">
        <v>565</v>
      </c>
      <c r="AI54" s="54" t="s">
        <v>565</v>
      </c>
      <c r="AJ54" s="54" t="s">
        <v>565</v>
      </c>
      <c r="AK54" s="54" t="s">
        <v>565</v>
      </c>
      <c r="AL54" s="54" t="s">
        <v>565</v>
      </c>
    </row>
    <row r="55" spans="2:38" ht="17" hidden="1">
      <c r="B55" s="456"/>
      <c r="C55" s="456"/>
      <c r="D55" s="457"/>
      <c r="E55" s="429"/>
      <c r="F55" s="433"/>
      <c r="G55" s="433"/>
      <c r="H55" s="433"/>
      <c r="I55" s="428"/>
      <c r="J55" s="71" t="s">
        <v>565</v>
      </c>
      <c r="K55" s="72" t="s">
        <v>565</v>
      </c>
      <c r="L55" s="72" t="s">
        <v>565</v>
      </c>
      <c r="M55" s="72" t="s">
        <v>565</v>
      </c>
      <c r="N55" s="72" t="s">
        <v>565</v>
      </c>
      <c r="O55" s="73" t="s">
        <v>565</v>
      </c>
      <c r="P55" s="71" t="s">
        <v>565</v>
      </c>
      <c r="Q55" s="72" t="s">
        <v>565</v>
      </c>
      <c r="R55" s="72" t="s">
        <v>565</v>
      </c>
      <c r="S55" s="72" t="s">
        <v>565</v>
      </c>
      <c r="T55" s="72" t="s">
        <v>565</v>
      </c>
      <c r="U55" s="73" t="s">
        <v>565</v>
      </c>
      <c r="V55" s="182" t="s">
        <v>565</v>
      </c>
      <c r="W55" s="183" t="s">
        <v>565</v>
      </c>
      <c r="X55" s="63" t="s">
        <v>565</v>
      </c>
      <c r="Y55" s="63" t="s">
        <v>565</v>
      </c>
      <c r="Z55" s="63" t="s">
        <v>565</v>
      </c>
      <c r="AA55" s="64" t="s">
        <v>565</v>
      </c>
      <c r="AB55" s="50" t="s">
        <v>565</v>
      </c>
      <c r="AC55" s="51" t="s">
        <v>565</v>
      </c>
      <c r="AD55" s="51" t="s">
        <v>565</v>
      </c>
      <c r="AE55" s="51" t="s">
        <v>565</v>
      </c>
      <c r="AF55" s="51" t="s">
        <v>565</v>
      </c>
      <c r="AG55" s="52" t="s">
        <v>565</v>
      </c>
      <c r="AH55" s="53" t="s">
        <v>565</v>
      </c>
      <c r="AI55" s="54" t="s">
        <v>565</v>
      </c>
      <c r="AJ55" s="54" t="s">
        <v>565</v>
      </c>
      <c r="AK55" s="54" t="s">
        <v>565</v>
      </c>
      <c r="AL55" s="54" t="s">
        <v>565</v>
      </c>
    </row>
    <row r="56" spans="2:38" ht="17" hidden="1">
      <c r="B56" s="456"/>
      <c r="C56" s="456"/>
      <c r="D56" s="457"/>
      <c r="E56" s="429"/>
      <c r="F56" s="433"/>
      <c r="G56" s="433"/>
      <c r="H56" s="433"/>
      <c r="I56" s="428"/>
      <c r="J56" s="71" t="s">
        <v>565</v>
      </c>
      <c r="K56" s="72" t="s">
        <v>565</v>
      </c>
      <c r="L56" s="72" t="s">
        <v>565</v>
      </c>
      <c r="M56" s="72" t="s">
        <v>565</v>
      </c>
      <c r="N56" s="72" t="s">
        <v>565</v>
      </c>
      <c r="O56" s="73" t="s">
        <v>565</v>
      </c>
      <c r="P56" s="71" t="s">
        <v>565</v>
      </c>
      <c r="Q56" s="72" t="s">
        <v>565</v>
      </c>
      <c r="R56" s="72" t="s">
        <v>565</v>
      </c>
      <c r="S56" s="72" t="s">
        <v>565</v>
      </c>
      <c r="T56" s="72" t="s">
        <v>565</v>
      </c>
      <c r="U56" s="73" t="s">
        <v>565</v>
      </c>
      <c r="V56" s="182" t="s">
        <v>565</v>
      </c>
      <c r="W56" s="183" t="s">
        <v>565</v>
      </c>
      <c r="X56" s="63" t="s">
        <v>565</v>
      </c>
      <c r="Y56" s="63" t="s">
        <v>565</v>
      </c>
      <c r="Z56" s="63" t="s">
        <v>565</v>
      </c>
      <c r="AA56" s="64" t="s">
        <v>565</v>
      </c>
      <c r="AB56" s="50" t="s">
        <v>565</v>
      </c>
      <c r="AC56" s="51" t="s">
        <v>565</v>
      </c>
      <c r="AD56" s="51" t="s">
        <v>565</v>
      </c>
      <c r="AE56" s="51" t="s">
        <v>565</v>
      </c>
      <c r="AF56" s="51" t="s">
        <v>565</v>
      </c>
      <c r="AG56" s="52" t="s">
        <v>565</v>
      </c>
      <c r="AH56" s="53" t="s">
        <v>565</v>
      </c>
      <c r="AI56" s="54" t="s">
        <v>565</v>
      </c>
      <c r="AJ56" s="54" t="s">
        <v>565</v>
      </c>
      <c r="AK56" s="54" t="s">
        <v>565</v>
      </c>
      <c r="AL56" s="54" t="s">
        <v>565</v>
      </c>
    </row>
    <row r="57" spans="2:38" ht="18" thickBot="1">
      <c r="B57" s="456"/>
      <c r="C57" s="456"/>
      <c r="D57" s="457"/>
      <c r="E57" s="430"/>
      <c r="F57" s="431"/>
      <c r="G57" s="431"/>
      <c r="H57" s="431"/>
      <c r="I57" s="432"/>
      <c r="J57" s="74" t="s">
        <v>565</v>
      </c>
      <c r="K57" s="75" t="s">
        <v>565</v>
      </c>
      <c r="L57" s="75" t="s">
        <v>565</v>
      </c>
      <c r="M57" s="75" t="s">
        <v>565</v>
      </c>
      <c r="N57" s="75" t="s">
        <v>565</v>
      </c>
      <c r="O57" s="76" t="s">
        <v>565</v>
      </c>
      <c r="P57" s="74" t="s">
        <v>565</v>
      </c>
      <c r="Q57" s="75" t="s">
        <v>565</v>
      </c>
      <c r="R57" s="75" t="s">
        <v>565</v>
      </c>
      <c r="S57" s="75" t="s">
        <v>565</v>
      </c>
      <c r="T57" s="75" t="s">
        <v>565</v>
      </c>
      <c r="U57" s="76" t="s">
        <v>565</v>
      </c>
      <c r="V57" s="185" t="s">
        <v>565</v>
      </c>
      <c r="W57" s="186" t="s">
        <v>565</v>
      </c>
      <c r="X57" s="66" t="s">
        <v>565</v>
      </c>
      <c r="Y57" s="66" t="s">
        <v>565</v>
      </c>
      <c r="Z57" s="66" t="s">
        <v>565</v>
      </c>
      <c r="AA57" s="67" t="s">
        <v>565</v>
      </c>
      <c r="AB57" s="55" t="s">
        <v>565</v>
      </c>
      <c r="AC57" s="56" t="s">
        <v>565</v>
      </c>
      <c r="AD57" s="56" t="s">
        <v>565</v>
      </c>
      <c r="AE57" s="56" t="s">
        <v>565</v>
      </c>
      <c r="AF57" s="56" t="s">
        <v>565</v>
      </c>
      <c r="AG57" s="57" t="s">
        <v>565</v>
      </c>
      <c r="AH57" s="53" t="s">
        <v>565</v>
      </c>
      <c r="AI57" s="54" t="s">
        <v>565</v>
      </c>
      <c r="AJ57" s="54" t="s">
        <v>565</v>
      </c>
      <c r="AK57" s="54" t="s">
        <v>565</v>
      </c>
      <c r="AL57" s="54" t="s">
        <v>565</v>
      </c>
    </row>
    <row r="58" spans="2:38" ht="15" customHeight="1">
      <c r="J58" s="423" t="s">
        <v>574</v>
      </c>
      <c r="K58" s="424"/>
      <c r="L58" s="424"/>
      <c r="M58" s="424"/>
      <c r="N58" s="424"/>
      <c r="O58" s="425"/>
      <c r="P58" s="423" t="s">
        <v>575</v>
      </c>
      <c r="Q58" s="424"/>
      <c r="R58" s="424"/>
      <c r="S58" s="424"/>
      <c r="T58" s="424"/>
      <c r="U58" s="425"/>
      <c r="V58" s="423" t="s">
        <v>576</v>
      </c>
      <c r="W58" s="424"/>
      <c r="X58" s="424"/>
      <c r="Y58" s="424"/>
      <c r="Z58" s="424"/>
      <c r="AA58" s="425"/>
      <c r="AB58" s="423" t="s">
        <v>577</v>
      </c>
      <c r="AC58" s="452"/>
      <c r="AD58" s="424"/>
      <c r="AE58" s="424"/>
      <c r="AF58" s="424"/>
      <c r="AG58" s="424"/>
      <c r="AH58" s="423" t="s">
        <v>578</v>
      </c>
      <c r="AI58" s="424"/>
      <c r="AJ58" s="424"/>
      <c r="AK58" s="424"/>
      <c r="AL58" s="425"/>
    </row>
    <row r="59" spans="2:38" ht="15" customHeight="1">
      <c r="J59" s="429"/>
      <c r="K59" s="433"/>
      <c r="L59" s="433"/>
      <c r="M59" s="433"/>
      <c r="N59" s="433"/>
      <c r="O59" s="428"/>
      <c r="P59" s="429"/>
      <c r="Q59" s="433"/>
      <c r="R59" s="433"/>
      <c r="S59" s="433"/>
      <c r="T59" s="433"/>
      <c r="U59" s="428"/>
      <c r="V59" s="429"/>
      <c r="W59" s="433"/>
      <c r="X59" s="433"/>
      <c r="Y59" s="433"/>
      <c r="Z59" s="433"/>
      <c r="AA59" s="428"/>
      <c r="AB59" s="429"/>
      <c r="AC59" s="433"/>
      <c r="AD59" s="433"/>
      <c r="AE59" s="433"/>
      <c r="AF59" s="433"/>
      <c r="AG59" s="433"/>
      <c r="AH59" s="426"/>
      <c r="AI59" s="427"/>
      <c r="AJ59" s="427"/>
      <c r="AK59" s="427"/>
      <c r="AL59" s="428"/>
    </row>
    <row r="60" spans="2:38" ht="15" customHeight="1">
      <c r="J60" s="429"/>
      <c r="K60" s="433"/>
      <c r="L60" s="433"/>
      <c r="M60" s="433"/>
      <c r="N60" s="433"/>
      <c r="O60" s="428"/>
      <c r="P60" s="429"/>
      <c r="Q60" s="433"/>
      <c r="R60" s="433"/>
      <c r="S60" s="433"/>
      <c r="T60" s="433"/>
      <c r="U60" s="428"/>
      <c r="V60" s="429"/>
      <c r="W60" s="433"/>
      <c r="X60" s="433"/>
      <c r="Y60" s="433"/>
      <c r="Z60" s="433"/>
      <c r="AA60" s="428"/>
      <c r="AB60" s="429"/>
      <c r="AC60" s="433"/>
      <c r="AD60" s="433"/>
      <c r="AE60" s="433"/>
      <c r="AF60" s="433"/>
      <c r="AG60" s="433"/>
      <c r="AH60" s="426"/>
      <c r="AI60" s="427"/>
      <c r="AJ60" s="427"/>
      <c r="AK60" s="427"/>
      <c r="AL60" s="428"/>
    </row>
    <row r="61" spans="2:38" ht="15" customHeight="1">
      <c r="J61" s="429"/>
      <c r="K61" s="433"/>
      <c r="L61" s="433"/>
      <c r="M61" s="433"/>
      <c r="N61" s="433"/>
      <c r="O61" s="428"/>
      <c r="P61" s="429"/>
      <c r="Q61" s="433"/>
      <c r="R61" s="433"/>
      <c r="S61" s="433"/>
      <c r="T61" s="433"/>
      <c r="U61" s="428"/>
      <c r="V61" s="429"/>
      <c r="W61" s="433"/>
      <c r="X61" s="433"/>
      <c r="Y61" s="433"/>
      <c r="Z61" s="433"/>
      <c r="AA61" s="428"/>
      <c r="AB61" s="429"/>
      <c r="AC61" s="433"/>
      <c r="AD61" s="433"/>
      <c r="AE61" s="433"/>
      <c r="AF61" s="433"/>
      <c r="AG61" s="433"/>
      <c r="AH61" s="429"/>
      <c r="AI61" s="427"/>
      <c r="AJ61" s="427"/>
      <c r="AK61" s="427"/>
      <c r="AL61" s="428"/>
    </row>
    <row r="62" spans="2:38" ht="15" customHeight="1">
      <c r="J62" s="429"/>
      <c r="K62" s="433"/>
      <c r="L62" s="433"/>
      <c r="M62" s="433"/>
      <c r="N62" s="433"/>
      <c r="O62" s="428"/>
      <c r="P62" s="429"/>
      <c r="Q62" s="433"/>
      <c r="R62" s="433"/>
      <c r="S62" s="433"/>
      <c r="T62" s="433"/>
      <c r="U62" s="428"/>
      <c r="V62" s="429"/>
      <c r="W62" s="433"/>
      <c r="X62" s="433"/>
      <c r="Y62" s="433"/>
      <c r="Z62" s="433"/>
      <c r="AA62" s="428"/>
      <c r="AB62" s="429"/>
      <c r="AC62" s="433"/>
      <c r="AD62" s="433"/>
      <c r="AE62" s="433"/>
      <c r="AF62" s="433"/>
      <c r="AG62" s="433"/>
      <c r="AH62" s="429"/>
      <c r="AI62" s="427"/>
      <c r="AJ62" s="427"/>
      <c r="AK62" s="427"/>
      <c r="AL62" s="428"/>
    </row>
    <row r="63" spans="2:38" ht="28.5" customHeight="1" thickBot="1">
      <c r="J63" s="430"/>
      <c r="K63" s="431"/>
      <c r="L63" s="431"/>
      <c r="M63" s="431"/>
      <c r="N63" s="431"/>
      <c r="O63" s="432"/>
      <c r="P63" s="430"/>
      <c r="Q63" s="431"/>
      <c r="R63" s="431"/>
      <c r="S63" s="431"/>
      <c r="T63" s="431"/>
      <c r="U63" s="432"/>
      <c r="V63" s="430"/>
      <c r="W63" s="431"/>
      <c r="X63" s="431"/>
      <c r="Y63" s="431"/>
      <c r="Z63" s="431"/>
      <c r="AA63" s="432"/>
      <c r="AB63" s="430"/>
      <c r="AC63" s="431"/>
      <c r="AD63" s="431"/>
      <c r="AE63" s="431"/>
      <c r="AF63" s="431"/>
      <c r="AG63" s="431"/>
      <c r="AH63" s="430"/>
      <c r="AI63" s="431"/>
      <c r="AJ63" s="431"/>
      <c r="AK63" s="431"/>
      <c r="AL63" s="432"/>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JS35"/>
  <sheetViews>
    <sheetView zoomScale="71" zoomScaleNormal="71" workbookViewId="0"/>
  </sheetViews>
  <sheetFormatPr baseColWidth="10" defaultColWidth="11.5" defaultRowHeight="15"/>
  <cols>
    <col min="1" max="2" width="18.5" style="77" customWidth="1"/>
    <col min="3" max="3" width="15.5" customWidth="1"/>
    <col min="4" max="4" width="27.5" style="77" customWidth="1"/>
    <col min="5" max="5" width="18" style="176" customWidth="1"/>
    <col min="6" max="6" width="40.1640625" customWidth="1"/>
    <col min="7" max="7" width="20.5" customWidth="1"/>
    <col min="8" max="8" width="10.5" style="177" customWidth="1"/>
    <col min="9" max="9" width="11.5" style="177" customWidth="1"/>
    <col min="10" max="10" width="10.1640625" style="178" customWidth="1"/>
    <col min="11" max="11" width="11.5" style="177" customWidth="1"/>
    <col min="12" max="12" width="10.83203125" style="177" customWidth="1"/>
    <col min="13" max="13" width="18.33203125" style="177" bestFit="1" customWidth="1"/>
    <col min="14" max="14" width="18.33203125" bestFit="1" customWidth="1"/>
    <col min="15" max="15" width="32.83203125" customWidth="1"/>
    <col min="16" max="16" width="16.5" customWidth="1"/>
    <col min="17" max="18" width="14.33203125" customWidth="1"/>
    <col min="19" max="19" width="17.83203125" customWidth="1"/>
    <col min="20" max="20" width="15.1640625" customWidth="1"/>
    <col min="21" max="21" width="16.1640625" customWidth="1"/>
    <col min="22" max="177" width="11.5" style="6"/>
  </cols>
  <sheetData>
    <row r="1" spans="1:279" ht="66" customHeight="1"/>
    <row r="2" spans="1:279" s="161" customFormat="1" ht="16.5" customHeight="1">
      <c r="A2" s="360"/>
      <c r="B2" s="361"/>
      <c r="C2" s="361"/>
      <c r="D2" s="513" t="s">
        <v>579</v>
      </c>
      <c r="E2" s="513"/>
      <c r="F2" s="513"/>
      <c r="G2" s="513"/>
      <c r="H2" s="513"/>
      <c r="I2" s="513"/>
      <c r="J2" s="513"/>
      <c r="K2" s="513"/>
      <c r="L2" s="513"/>
      <c r="M2" s="513"/>
      <c r="N2" s="513"/>
      <c r="O2" s="513"/>
      <c r="P2" s="513"/>
      <c r="Q2" s="514"/>
      <c r="R2" s="211"/>
      <c r="S2" s="352" t="s">
        <v>257</v>
      </c>
      <c r="T2" s="352"/>
      <c r="U2" s="352"/>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row>
    <row r="3" spans="1:279" s="161" customFormat="1" ht="39.75" customHeight="1">
      <c r="A3" s="362"/>
      <c r="B3" s="363"/>
      <c r="C3" s="363"/>
      <c r="D3" s="515"/>
      <c r="E3" s="515"/>
      <c r="F3" s="515"/>
      <c r="G3" s="515"/>
      <c r="H3" s="515"/>
      <c r="I3" s="515"/>
      <c r="J3" s="515"/>
      <c r="K3" s="515"/>
      <c r="L3" s="515"/>
      <c r="M3" s="515"/>
      <c r="N3" s="515"/>
      <c r="O3" s="515"/>
      <c r="P3" s="515"/>
      <c r="Q3" s="516"/>
      <c r="R3" s="211"/>
      <c r="S3" s="352"/>
      <c r="T3" s="352"/>
      <c r="U3" s="352"/>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row>
    <row r="4" spans="1:279" s="161" customFormat="1" ht="3" customHeight="1">
      <c r="A4" s="2"/>
      <c r="B4" s="2"/>
      <c r="C4" s="201"/>
      <c r="D4" s="515"/>
      <c r="E4" s="515"/>
      <c r="F4" s="515"/>
      <c r="G4" s="515"/>
      <c r="H4" s="515"/>
      <c r="I4" s="515"/>
      <c r="J4" s="515"/>
      <c r="K4" s="515"/>
      <c r="L4" s="515"/>
      <c r="M4" s="515"/>
      <c r="N4" s="515"/>
      <c r="O4" s="515"/>
      <c r="P4" s="515"/>
      <c r="Q4" s="516"/>
      <c r="R4" s="211"/>
      <c r="S4" s="352"/>
      <c r="T4" s="352"/>
      <c r="U4" s="352"/>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row>
    <row r="5" spans="1:279" s="161" customFormat="1" ht="41.25" customHeight="1">
      <c r="A5" s="353" t="s">
        <v>258</v>
      </c>
      <c r="B5" s="354"/>
      <c r="C5" s="355"/>
      <c r="D5" s="356" t="str">
        <f>'Mapa Final'!D5</f>
        <v>Administración de Justicia</v>
      </c>
      <c r="E5" s="357"/>
      <c r="F5" s="357"/>
      <c r="G5" s="357"/>
      <c r="H5" s="357"/>
      <c r="I5" s="357"/>
      <c r="J5" s="357"/>
      <c r="K5" s="357"/>
      <c r="L5" s="357"/>
      <c r="M5" s="357"/>
      <c r="N5" s="358"/>
      <c r="O5" s="359"/>
      <c r="P5" s="359"/>
      <c r="Q5" s="359"/>
      <c r="R5" s="201"/>
      <c r="S5" s="1"/>
      <c r="T5" s="1"/>
      <c r="U5" s="1"/>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c r="JS5" s="160"/>
    </row>
    <row r="6" spans="1:279" s="161" customFormat="1" ht="52.5" customHeight="1">
      <c r="A6" s="353" t="s">
        <v>260</v>
      </c>
      <c r="B6" s="354"/>
      <c r="C6" s="355"/>
      <c r="D6" s="364" t="str">
        <f>'Mapa Final'!D6</f>
        <v>Administrar justicia dirigiendo la actuación procesal, hacia la emisión de una decisión de carácter definitivo mediante la aplicación de la normatividad vigente.</v>
      </c>
      <c r="E6" s="365"/>
      <c r="F6" s="365"/>
      <c r="G6" s="365"/>
      <c r="H6" s="365"/>
      <c r="I6" s="365"/>
      <c r="J6" s="365"/>
      <c r="K6" s="365"/>
      <c r="L6" s="365"/>
      <c r="M6" s="365"/>
      <c r="N6" s="366"/>
      <c r="O6" s="1"/>
      <c r="P6" s="1"/>
      <c r="Q6" s="1"/>
      <c r="R6" s="1"/>
      <c r="S6" s="1"/>
      <c r="T6" s="1"/>
      <c r="U6" s="1"/>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c r="JS6" s="160"/>
    </row>
    <row r="7" spans="1:279" s="161" customFormat="1" ht="32.25" customHeight="1" thickBot="1">
      <c r="A7" s="353" t="s">
        <v>261</v>
      </c>
      <c r="B7" s="354"/>
      <c r="C7" s="355"/>
      <c r="D7" s="364" t="str">
        <f>'Mapa Final'!D7</f>
        <v>Despachos Judiciales Certificados</v>
      </c>
      <c r="E7" s="365"/>
      <c r="F7" s="365"/>
      <c r="G7" s="365"/>
      <c r="H7" s="365"/>
      <c r="I7" s="365"/>
      <c r="J7" s="365"/>
      <c r="K7" s="365"/>
      <c r="L7" s="365"/>
      <c r="M7" s="365"/>
      <c r="N7" s="366"/>
      <c r="O7" s="1"/>
      <c r="P7" s="1"/>
      <c r="Q7" s="1"/>
      <c r="R7" s="1"/>
      <c r="S7" s="1"/>
      <c r="T7" s="1"/>
      <c r="U7" s="1"/>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row>
    <row r="8" spans="1:279" s="164" customFormat="1" ht="38.25" customHeight="1" thickTop="1" thickBot="1">
      <c r="A8" s="508" t="s">
        <v>580</v>
      </c>
      <c r="B8" s="509"/>
      <c r="C8" s="509"/>
      <c r="D8" s="509"/>
      <c r="E8" s="509"/>
      <c r="F8" s="510"/>
      <c r="G8" s="162"/>
      <c r="H8" s="511" t="s">
        <v>581</v>
      </c>
      <c r="I8" s="511"/>
      <c r="J8" s="511"/>
      <c r="K8" s="511" t="s">
        <v>582</v>
      </c>
      <c r="L8" s="511"/>
      <c r="M8" s="511"/>
      <c r="N8" s="512" t="s">
        <v>526</v>
      </c>
      <c r="O8" s="517" t="s">
        <v>583</v>
      </c>
      <c r="P8" s="519" t="s">
        <v>584</v>
      </c>
      <c r="Q8" s="522"/>
      <c r="R8" s="520"/>
      <c r="S8" s="519" t="s">
        <v>585</v>
      </c>
      <c r="T8" s="520"/>
      <c r="U8" s="521" t="s">
        <v>586</v>
      </c>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row>
    <row r="9" spans="1:279" s="171" customFormat="1" ht="81" customHeight="1" thickTop="1" thickBot="1">
      <c r="A9" s="165" t="s">
        <v>26</v>
      </c>
      <c r="B9" s="165" t="s">
        <v>269</v>
      </c>
      <c r="C9" s="166" t="s">
        <v>210</v>
      </c>
      <c r="D9" s="167" t="s">
        <v>587</v>
      </c>
      <c r="E9" s="210" t="s">
        <v>214</v>
      </c>
      <c r="F9" s="210" t="s">
        <v>216</v>
      </c>
      <c r="G9" s="210" t="s">
        <v>218</v>
      </c>
      <c r="H9" s="168" t="s">
        <v>588</v>
      </c>
      <c r="I9" s="168" t="s">
        <v>517</v>
      </c>
      <c r="J9" s="168" t="s">
        <v>589</v>
      </c>
      <c r="K9" s="168" t="s">
        <v>588</v>
      </c>
      <c r="L9" s="168" t="s">
        <v>590</v>
      </c>
      <c r="M9" s="168" t="s">
        <v>589</v>
      </c>
      <c r="N9" s="512"/>
      <c r="O9" s="518"/>
      <c r="P9" s="169" t="s">
        <v>591</v>
      </c>
      <c r="Q9" s="169" t="s">
        <v>592</v>
      </c>
      <c r="R9" s="169" t="s">
        <v>593</v>
      </c>
      <c r="S9" s="169" t="s">
        <v>594</v>
      </c>
      <c r="T9" s="169" t="s">
        <v>595</v>
      </c>
      <c r="U9" s="521"/>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row>
    <row r="10" spans="1:279" s="172" customFormat="1" ht="10.5" customHeight="1" thickTop="1" thickBot="1">
      <c r="A10" s="506"/>
      <c r="B10" s="507"/>
      <c r="C10" s="507"/>
      <c r="D10" s="507"/>
      <c r="E10" s="507"/>
      <c r="F10" s="507"/>
      <c r="G10" s="507"/>
      <c r="H10" s="507"/>
      <c r="I10" s="507"/>
      <c r="J10" s="507"/>
      <c r="K10" s="507"/>
      <c r="L10" s="507"/>
      <c r="M10" s="507"/>
      <c r="N10" s="507"/>
      <c r="U10" s="173"/>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74"/>
      <c r="DB10" s="174"/>
      <c r="DC10" s="174"/>
      <c r="DD10" s="174"/>
      <c r="DE10" s="174"/>
      <c r="DF10" s="174"/>
      <c r="DG10" s="174"/>
      <c r="DH10" s="174"/>
      <c r="DI10" s="174"/>
      <c r="DJ10" s="174"/>
      <c r="DK10" s="174"/>
      <c r="DL10" s="174"/>
      <c r="DM10" s="174"/>
      <c r="DN10" s="174"/>
      <c r="DO10" s="174"/>
      <c r="DP10" s="174"/>
      <c r="DQ10" s="174"/>
      <c r="DR10" s="174"/>
      <c r="DS10" s="174"/>
      <c r="DT10" s="174"/>
      <c r="DU10" s="174"/>
      <c r="DV10" s="174"/>
      <c r="DW10" s="174"/>
      <c r="DX10" s="174"/>
      <c r="DY10" s="174"/>
      <c r="DZ10" s="174"/>
      <c r="EA10" s="174"/>
      <c r="EB10" s="174"/>
      <c r="EC10" s="174"/>
      <c r="ED10" s="174"/>
      <c r="EE10" s="174"/>
      <c r="EF10" s="174"/>
      <c r="EG10" s="174"/>
      <c r="EH10" s="174"/>
      <c r="EI10" s="174"/>
      <c r="EJ10" s="174"/>
      <c r="EK10" s="174"/>
      <c r="EL10" s="174"/>
      <c r="EM10" s="174"/>
      <c r="EN10" s="174"/>
      <c r="EO10" s="174"/>
      <c r="EP10" s="174"/>
      <c r="EQ10" s="174"/>
      <c r="ER10" s="174"/>
      <c r="ES10" s="174"/>
      <c r="ET10" s="174"/>
      <c r="EU10" s="174"/>
      <c r="EV10" s="174"/>
      <c r="EW10" s="174"/>
      <c r="EX10" s="174"/>
      <c r="EY10" s="174"/>
      <c r="EZ10" s="174"/>
      <c r="FA10" s="174"/>
      <c r="FB10" s="174"/>
      <c r="FC10" s="174"/>
      <c r="FD10" s="174"/>
      <c r="FE10" s="174"/>
      <c r="FF10" s="174"/>
      <c r="FG10" s="174"/>
      <c r="FH10" s="174"/>
      <c r="FI10" s="174"/>
      <c r="FJ10" s="174"/>
      <c r="FK10" s="174"/>
      <c r="FL10" s="174"/>
      <c r="FM10" s="174"/>
      <c r="FN10" s="174"/>
      <c r="FO10" s="174"/>
      <c r="FP10" s="174"/>
      <c r="FQ10" s="174"/>
      <c r="FR10" s="174"/>
      <c r="FS10" s="174"/>
      <c r="FT10" s="174"/>
      <c r="FU10" s="174"/>
    </row>
    <row r="11" spans="1:279" s="175" customFormat="1" ht="15" customHeight="1">
      <c r="A11" s="503">
        <f>'Mapa Final'!A11</f>
        <v>1</v>
      </c>
      <c r="B11" s="482" t="str">
        <f>'Mapa Final'!B11</f>
        <v>Errores de comunicación con y entre las partes interesadas</v>
      </c>
      <c r="C11" s="482" t="str">
        <f>'Mapa Final'!C11</f>
        <v>Incumplimiento de las metas establecidas</v>
      </c>
      <c r="D11" s="482" t="str">
        <f>'Mapa Final'!D11</f>
        <v>1. Error en los correos electronicos aportados por las partes interesadas.
2. Información deficiente para realizar la actividad (correos errados y/o incompletos). 
3. Inadecuado manejo del uso de las tecnologías de la información por las partes interesadas</v>
      </c>
      <c r="E11" s="488" t="str">
        <f>'Mapa Final'!E11</f>
        <v>Inadecuado suministro de la información por las partes interesadas</v>
      </c>
      <c r="F11" s="488" t="str">
        <f>'Mapa Final'!F11</f>
        <v xml:space="preserve">Imposibilidad de cumplimiento de los tiempos procesales debido al retraso en la expedición de las providencias subsiguientes.             </v>
      </c>
      <c r="G11" s="488" t="str">
        <f>'Mapa Final'!G11</f>
        <v>Fallas Tecnológicas</v>
      </c>
      <c r="H11" s="491" t="str">
        <f>'Mapa Final'!I11</f>
        <v>Media</v>
      </c>
      <c r="I11" s="494" t="str">
        <f>'Mapa Final'!L11</f>
        <v>Leve</v>
      </c>
      <c r="J11" s="497" t="str">
        <f>'Mapa Final'!N11</f>
        <v>Moderado</v>
      </c>
      <c r="K11" s="500" t="str">
        <f>'Mapa Final'!AA11</f>
        <v>Media</v>
      </c>
      <c r="L11" s="500" t="str">
        <f>'Mapa Final'!AE11</f>
        <v>Leve</v>
      </c>
      <c r="M11" s="485" t="str">
        <f>'Mapa Final'!AG11</f>
        <v>Moderado</v>
      </c>
      <c r="N11" s="500" t="str">
        <f>'Mapa Final'!AH11</f>
        <v>Reducir(mitigar)</v>
      </c>
      <c r="O11" s="479"/>
      <c r="P11" s="479"/>
      <c r="Q11" s="479"/>
      <c r="R11" s="479"/>
      <c r="S11" s="479"/>
      <c r="T11" s="479"/>
      <c r="U11" s="479"/>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75" customFormat="1" ht="13.5" customHeight="1">
      <c r="A12" s="504"/>
      <c r="B12" s="483"/>
      <c r="C12" s="483"/>
      <c r="D12" s="483"/>
      <c r="E12" s="489"/>
      <c r="F12" s="489"/>
      <c r="G12" s="489"/>
      <c r="H12" s="492"/>
      <c r="I12" s="495"/>
      <c r="J12" s="498"/>
      <c r="K12" s="501"/>
      <c r="L12" s="501"/>
      <c r="M12" s="486"/>
      <c r="N12" s="501"/>
      <c r="O12" s="480"/>
      <c r="P12" s="480"/>
      <c r="Q12" s="480"/>
      <c r="R12" s="480"/>
      <c r="S12" s="480"/>
      <c r="T12" s="480"/>
      <c r="U12" s="480"/>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75" customFormat="1" ht="13.5" customHeight="1">
      <c r="A13" s="504"/>
      <c r="B13" s="483"/>
      <c r="C13" s="483"/>
      <c r="D13" s="483"/>
      <c r="E13" s="489"/>
      <c r="F13" s="489"/>
      <c r="G13" s="489"/>
      <c r="H13" s="492"/>
      <c r="I13" s="495"/>
      <c r="J13" s="498"/>
      <c r="K13" s="501"/>
      <c r="L13" s="501"/>
      <c r="M13" s="486"/>
      <c r="N13" s="501"/>
      <c r="O13" s="480"/>
      <c r="P13" s="480"/>
      <c r="Q13" s="480"/>
      <c r="R13" s="480"/>
      <c r="S13" s="480"/>
      <c r="T13" s="480"/>
      <c r="U13" s="480"/>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75" customFormat="1" ht="13.5" customHeight="1">
      <c r="A14" s="504"/>
      <c r="B14" s="483"/>
      <c r="C14" s="483"/>
      <c r="D14" s="483"/>
      <c r="E14" s="489"/>
      <c r="F14" s="489"/>
      <c r="G14" s="489"/>
      <c r="H14" s="492"/>
      <c r="I14" s="495"/>
      <c r="J14" s="498"/>
      <c r="K14" s="501"/>
      <c r="L14" s="501"/>
      <c r="M14" s="486"/>
      <c r="N14" s="501"/>
      <c r="O14" s="480"/>
      <c r="P14" s="480"/>
      <c r="Q14" s="480"/>
      <c r="R14" s="480"/>
      <c r="S14" s="480"/>
      <c r="T14" s="480"/>
      <c r="U14" s="480"/>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75" customFormat="1" ht="238.5" customHeight="1" thickBot="1">
      <c r="A15" s="505"/>
      <c r="B15" s="484"/>
      <c r="C15" s="484"/>
      <c r="D15" s="484"/>
      <c r="E15" s="490"/>
      <c r="F15" s="490"/>
      <c r="G15" s="490"/>
      <c r="H15" s="493"/>
      <c r="I15" s="496"/>
      <c r="J15" s="499"/>
      <c r="K15" s="502"/>
      <c r="L15" s="502"/>
      <c r="M15" s="487"/>
      <c r="N15" s="502"/>
      <c r="O15" s="481"/>
      <c r="P15" s="481"/>
      <c r="Q15" s="481"/>
      <c r="R15" s="481"/>
      <c r="S15" s="481"/>
      <c r="T15" s="481"/>
      <c r="U15" s="481"/>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75" customFormat="1" ht="15" customHeight="1">
      <c r="A16" s="503">
        <f>'Mapa Final'!A14</f>
        <v>2</v>
      </c>
      <c r="B16" s="482" t="str">
        <f>'Mapa Final'!B14</f>
        <v xml:space="preserve">Expedientes incompletos y/o perdida de la información </v>
      </c>
      <c r="C16" s="482" t="str">
        <f>'Mapa Final'!C14</f>
        <v>Incumplimiento de las metas establecidas</v>
      </c>
      <c r="D16" s="482" t="str">
        <f>'Mapa Final'!D14</f>
        <v>1. Falta o indebida incorporacion de los documentos fisicos y/o virtuales al expediente digital                                        2. Perdida o afectación de los archivos digitales de las audiencias virtuales</v>
      </c>
      <c r="E16" s="488" t="str">
        <f>'Mapa Final'!E14</f>
        <v>Extravío de documentos temporal de los procesos judiciales</v>
      </c>
      <c r="F16" s="488" t="str">
        <f>'Mapa Final'!F14</f>
        <v>Errores en la incorporación de los documentos fisicos y/o virtuales en el expediente digital</v>
      </c>
      <c r="G16" s="488" t="str">
        <f>'Mapa Final'!G14</f>
        <v>Usuarios, productos y prácticas organizacionales</v>
      </c>
      <c r="H16" s="491" t="str">
        <f>'Mapa Final'!I14</f>
        <v>Media</v>
      </c>
      <c r="I16" s="494" t="str">
        <f>'Mapa Final'!L14</f>
        <v>Leve</v>
      </c>
      <c r="J16" s="497" t="str">
        <f>'Mapa Final'!N14</f>
        <v>Moderado</v>
      </c>
      <c r="K16" s="500" t="str">
        <f>'Mapa Final'!AA14</f>
        <v>Baja</v>
      </c>
      <c r="L16" s="500" t="str">
        <f>'Mapa Final'!AE14</f>
        <v>Leve</v>
      </c>
      <c r="M16" s="485" t="str">
        <f>'Mapa Final'!AG14</f>
        <v>Bajo</v>
      </c>
      <c r="N16" s="500" t="str">
        <f>'Mapa Final'!AH14</f>
        <v>Evitar</v>
      </c>
      <c r="O16" s="479"/>
      <c r="P16" s="479"/>
      <c r="Q16" s="479"/>
      <c r="R16" s="479"/>
      <c r="S16" s="479"/>
      <c r="T16" s="479"/>
      <c r="U16" s="479"/>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75" customFormat="1" ht="13.5" customHeight="1">
      <c r="A17" s="504"/>
      <c r="B17" s="483"/>
      <c r="C17" s="483"/>
      <c r="D17" s="483"/>
      <c r="E17" s="489"/>
      <c r="F17" s="489"/>
      <c r="G17" s="489"/>
      <c r="H17" s="492"/>
      <c r="I17" s="495"/>
      <c r="J17" s="498"/>
      <c r="K17" s="501"/>
      <c r="L17" s="501"/>
      <c r="M17" s="486"/>
      <c r="N17" s="501"/>
      <c r="O17" s="480"/>
      <c r="P17" s="480"/>
      <c r="Q17" s="480"/>
      <c r="R17" s="480"/>
      <c r="S17" s="480"/>
      <c r="T17" s="480"/>
      <c r="U17" s="480"/>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75" customFormat="1" ht="13.5" customHeight="1">
      <c r="A18" s="504"/>
      <c r="B18" s="483"/>
      <c r="C18" s="483"/>
      <c r="D18" s="483"/>
      <c r="E18" s="489"/>
      <c r="F18" s="489"/>
      <c r="G18" s="489"/>
      <c r="H18" s="492"/>
      <c r="I18" s="495"/>
      <c r="J18" s="498"/>
      <c r="K18" s="501"/>
      <c r="L18" s="501"/>
      <c r="M18" s="486"/>
      <c r="N18" s="501"/>
      <c r="O18" s="480"/>
      <c r="P18" s="480"/>
      <c r="Q18" s="480"/>
      <c r="R18" s="480"/>
      <c r="S18" s="480"/>
      <c r="T18" s="480"/>
      <c r="U18" s="480"/>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75" customFormat="1" ht="13.5" customHeight="1">
      <c r="A19" s="504"/>
      <c r="B19" s="483"/>
      <c r="C19" s="483"/>
      <c r="D19" s="483"/>
      <c r="E19" s="489"/>
      <c r="F19" s="489"/>
      <c r="G19" s="489"/>
      <c r="H19" s="492"/>
      <c r="I19" s="495"/>
      <c r="J19" s="498"/>
      <c r="K19" s="501"/>
      <c r="L19" s="501"/>
      <c r="M19" s="486"/>
      <c r="N19" s="501"/>
      <c r="O19" s="480"/>
      <c r="P19" s="480"/>
      <c r="Q19" s="480"/>
      <c r="R19" s="480"/>
      <c r="S19" s="480"/>
      <c r="T19" s="480"/>
      <c r="U19" s="480"/>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s="175" customFormat="1" ht="255.75" customHeight="1" thickBot="1">
      <c r="A20" s="505"/>
      <c r="B20" s="484"/>
      <c r="C20" s="484"/>
      <c r="D20" s="484"/>
      <c r="E20" s="490"/>
      <c r="F20" s="490"/>
      <c r="G20" s="490"/>
      <c r="H20" s="493"/>
      <c r="I20" s="496"/>
      <c r="J20" s="499"/>
      <c r="K20" s="502"/>
      <c r="L20" s="502"/>
      <c r="M20" s="487"/>
      <c r="N20" s="502"/>
      <c r="O20" s="481"/>
      <c r="P20" s="481"/>
      <c r="Q20" s="481"/>
      <c r="R20" s="481"/>
      <c r="S20" s="481"/>
      <c r="T20" s="481"/>
      <c r="U20" s="481"/>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row>
    <row r="21" spans="1:177" ht="15" customHeight="1">
      <c r="A21" s="503">
        <f>'Mapa Final'!A17</f>
        <v>3</v>
      </c>
      <c r="B21" s="482" t="str">
        <f>'Mapa Final'!B17</f>
        <v>Falta o inadecuada planeación</v>
      </c>
      <c r="C21" s="482" t="str">
        <f>'Mapa Final'!C17</f>
        <v>Afectación en la Prestación del Servicio de Justicia</v>
      </c>
      <c r="D21" s="482" t="str">
        <f>'Mapa Final'!D17</f>
        <v>1. Falta de seguimiento.                                                                                  2. Falta de implementacion de ajustes por ocurrencia de factores internos o externos que afectan la gestión. (Pandemia).                                                              3. Omisión en la utilización de herramientas ofimaticas y/o tecnologicas, que afectan la comunicación con los equipos de trabajo.</v>
      </c>
      <c r="E21" s="488" t="str">
        <f>'Mapa Final'!E17</f>
        <v xml:space="preserve">Inadecuada gestión de los procesos misionales </v>
      </c>
      <c r="F21" s="488" t="str">
        <f>'Mapa Final'!F17</f>
        <v xml:space="preserve">Omisión y/o indebida planeación de los objetivos y las metas propuestas que afectan la gestión del Despacho.                                                                          </v>
      </c>
      <c r="G21" s="488" t="str">
        <f>'Mapa Final'!G17</f>
        <v>Ejecución y Administración de Procesos</v>
      </c>
      <c r="H21" s="491" t="str">
        <f>'Mapa Final'!I17</f>
        <v>Media</v>
      </c>
      <c r="I21" s="494" t="str">
        <f>'Mapa Final'!L17</f>
        <v>Menor</v>
      </c>
      <c r="J21" s="497" t="str">
        <f>'Mapa Final'!N17</f>
        <v>Moderado</v>
      </c>
      <c r="K21" s="500" t="str">
        <f>'Mapa Final'!AA17</f>
        <v>Baja</v>
      </c>
      <c r="L21" s="500" t="str">
        <f>'Mapa Final'!AE17</f>
        <v>Menor</v>
      </c>
      <c r="M21" s="485" t="str">
        <f>'Mapa Final'!AG17</f>
        <v>Moderado</v>
      </c>
      <c r="N21" s="500" t="str">
        <f>'Mapa Final'!AH17</f>
        <v>Evitar</v>
      </c>
      <c r="O21" s="479"/>
      <c r="P21" s="479"/>
      <c r="Q21" s="479"/>
      <c r="R21" s="479"/>
      <c r="S21" s="479"/>
      <c r="T21" s="479"/>
      <c r="U21" s="479"/>
      <c r="V21" s="34"/>
      <c r="W21" s="34"/>
    </row>
    <row r="22" spans="1:177">
      <c r="A22" s="504"/>
      <c r="B22" s="483"/>
      <c r="C22" s="483"/>
      <c r="D22" s="483"/>
      <c r="E22" s="489"/>
      <c r="F22" s="489"/>
      <c r="G22" s="489"/>
      <c r="H22" s="492"/>
      <c r="I22" s="495"/>
      <c r="J22" s="498"/>
      <c r="K22" s="501"/>
      <c r="L22" s="501"/>
      <c r="M22" s="486"/>
      <c r="N22" s="501"/>
      <c r="O22" s="480"/>
      <c r="P22" s="480"/>
      <c r="Q22" s="480"/>
      <c r="R22" s="480"/>
      <c r="S22" s="480"/>
      <c r="T22" s="480"/>
      <c r="U22" s="480"/>
      <c r="V22" s="34"/>
      <c r="W22" s="34"/>
    </row>
    <row r="23" spans="1:177">
      <c r="A23" s="504"/>
      <c r="B23" s="483"/>
      <c r="C23" s="483"/>
      <c r="D23" s="483"/>
      <c r="E23" s="489"/>
      <c r="F23" s="489"/>
      <c r="G23" s="489"/>
      <c r="H23" s="492"/>
      <c r="I23" s="495"/>
      <c r="J23" s="498"/>
      <c r="K23" s="501"/>
      <c r="L23" s="501"/>
      <c r="M23" s="486"/>
      <c r="N23" s="501"/>
      <c r="O23" s="480"/>
      <c r="P23" s="480"/>
      <c r="Q23" s="480"/>
      <c r="R23" s="480"/>
      <c r="S23" s="480"/>
      <c r="T23" s="480"/>
      <c r="U23" s="480"/>
      <c r="V23" s="34"/>
      <c r="W23" s="34"/>
    </row>
    <row r="24" spans="1:177">
      <c r="A24" s="504"/>
      <c r="B24" s="483"/>
      <c r="C24" s="483"/>
      <c r="D24" s="483"/>
      <c r="E24" s="489"/>
      <c r="F24" s="489"/>
      <c r="G24" s="489"/>
      <c r="H24" s="492"/>
      <c r="I24" s="495"/>
      <c r="J24" s="498"/>
      <c r="K24" s="501"/>
      <c r="L24" s="501"/>
      <c r="M24" s="486"/>
      <c r="N24" s="501"/>
      <c r="O24" s="480"/>
      <c r="P24" s="480"/>
      <c r="Q24" s="480"/>
      <c r="R24" s="480"/>
      <c r="S24" s="480"/>
      <c r="T24" s="480"/>
      <c r="U24" s="480"/>
      <c r="V24" s="34"/>
      <c r="W24" s="34"/>
    </row>
    <row r="25" spans="1:177" ht="307.5" customHeight="1" thickBot="1">
      <c r="A25" s="505"/>
      <c r="B25" s="484"/>
      <c r="C25" s="484"/>
      <c r="D25" s="484"/>
      <c r="E25" s="490"/>
      <c r="F25" s="490"/>
      <c r="G25" s="490"/>
      <c r="H25" s="493"/>
      <c r="I25" s="496"/>
      <c r="J25" s="499"/>
      <c r="K25" s="502"/>
      <c r="L25" s="502"/>
      <c r="M25" s="487"/>
      <c r="N25" s="502"/>
      <c r="O25" s="481"/>
      <c r="P25" s="481"/>
      <c r="Q25" s="481"/>
      <c r="R25" s="481"/>
      <c r="S25" s="481"/>
      <c r="T25" s="481"/>
      <c r="U25" s="481"/>
      <c r="V25" s="34"/>
      <c r="W25" s="34"/>
    </row>
    <row r="26" spans="1:177" ht="15" customHeight="1">
      <c r="A26" s="503">
        <f>'Mapa Final'!A20</f>
        <v>4</v>
      </c>
      <c r="B26" s="482" t="str">
        <f>'Mapa Final'!B20</f>
        <v>Interrupción o demora en el ejercicio de la Función Pública de Administrar  Justicia.</v>
      </c>
      <c r="C26" s="482" t="str">
        <f>'Mapa Final'!C20</f>
        <v>Afectación en la Prestación del Servicio de Justicia</v>
      </c>
      <c r="D26" s="482" t="str">
        <f>'Mapa Final'!D20</f>
        <v>1. Falta de herramientas ofimaticas apropiadas para desarrollo de la actividad judicial
2. Afectación de servidores electrónicos donde reposa el expediente judicial
3. Aumento de demanda de justicia sin incremento de personal.                                                4. Pandemia
5. Emergencias Ambientales</v>
      </c>
      <c r="E26" s="488" t="str">
        <f>'Mapa Final'!E20</f>
        <v>Eventos de fuerza mayor o caso fortuito que imposibilitan la gestión judicial</v>
      </c>
      <c r="F26" s="488" t="str">
        <f>'Mapa Final'!F20</f>
        <v>Posibilidad de  afectación  del ejercicio de la Función Pública de Administrar Justicia debido a un suceso de fuerza mayor o caso fortuito que imposibilita la gestión judicial</v>
      </c>
      <c r="G26" s="488" t="str">
        <f>'Mapa Final'!G20</f>
        <v>Daños Activos Fijos/Eventos Externos</v>
      </c>
      <c r="H26" s="491" t="str">
        <f>'Mapa Final'!I20</f>
        <v>Alta</v>
      </c>
      <c r="I26" s="494" t="str">
        <f>'Mapa Final'!L20</f>
        <v>Moderado</v>
      </c>
      <c r="J26" s="497" t="str">
        <f>'Mapa Final'!N20</f>
        <v xml:space="preserve">Alto </v>
      </c>
      <c r="K26" s="500" t="str">
        <f>'Mapa Final'!AA20</f>
        <v>Media</v>
      </c>
      <c r="L26" s="500" t="str">
        <f>'Mapa Final'!AE20</f>
        <v>Moderado</v>
      </c>
      <c r="M26" s="485" t="str">
        <f>'Mapa Final'!AG20</f>
        <v>Moderado</v>
      </c>
      <c r="N26" s="500" t="str">
        <f>'Mapa Final'!AH20</f>
        <v>Reducir(compartir)</v>
      </c>
      <c r="O26" s="479"/>
      <c r="P26" s="479"/>
      <c r="Q26" s="479"/>
      <c r="R26" s="479"/>
      <c r="S26" s="479"/>
      <c r="T26" s="479"/>
      <c r="U26" s="479"/>
    </row>
    <row r="27" spans="1:177">
      <c r="A27" s="504"/>
      <c r="B27" s="483"/>
      <c r="C27" s="483"/>
      <c r="D27" s="483"/>
      <c r="E27" s="489"/>
      <c r="F27" s="489"/>
      <c r="G27" s="489"/>
      <c r="H27" s="492"/>
      <c r="I27" s="495"/>
      <c r="J27" s="498"/>
      <c r="K27" s="501"/>
      <c r="L27" s="501"/>
      <c r="M27" s="486"/>
      <c r="N27" s="501"/>
      <c r="O27" s="480"/>
      <c r="P27" s="480"/>
      <c r="Q27" s="480"/>
      <c r="R27" s="480"/>
      <c r="S27" s="480"/>
      <c r="T27" s="480"/>
      <c r="U27" s="480"/>
    </row>
    <row r="28" spans="1:177">
      <c r="A28" s="504"/>
      <c r="B28" s="483"/>
      <c r="C28" s="483"/>
      <c r="D28" s="483"/>
      <c r="E28" s="489"/>
      <c r="F28" s="489"/>
      <c r="G28" s="489"/>
      <c r="H28" s="492"/>
      <c r="I28" s="495"/>
      <c r="J28" s="498"/>
      <c r="K28" s="501"/>
      <c r="L28" s="501"/>
      <c r="M28" s="486"/>
      <c r="N28" s="501"/>
      <c r="O28" s="480"/>
      <c r="P28" s="480"/>
      <c r="Q28" s="480"/>
      <c r="R28" s="480"/>
      <c r="S28" s="480"/>
      <c r="T28" s="480"/>
      <c r="U28" s="480"/>
    </row>
    <row r="29" spans="1:177">
      <c r="A29" s="504"/>
      <c r="B29" s="483"/>
      <c r="C29" s="483"/>
      <c r="D29" s="483"/>
      <c r="E29" s="489"/>
      <c r="F29" s="489"/>
      <c r="G29" s="489"/>
      <c r="H29" s="492"/>
      <c r="I29" s="495"/>
      <c r="J29" s="498"/>
      <c r="K29" s="501"/>
      <c r="L29" s="501"/>
      <c r="M29" s="486"/>
      <c r="N29" s="501"/>
      <c r="O29" s="480"/>
      <c r="P29" s="480"/>
      <c r="Q29" s="480"/>
      <c r="R29" s="480"/>
      <c r="S29" s="480"/>
      <c r="T29" s="480"/>
      <c r="U29" s="480"/>
    </row>
    <row r="30" spans="1:177" ht="254.25" customHeight="1" thickBot="1">
      <c r="A30" s="505"/>
      <c r="B30" s="484"/>
      <c r="C30" s="484"/>
      <c r="D30" s="484"/>
      <c r="E30" s="490"/>
      <c r="F30" s="490"/>
      <c r="G30" s="490"/>
      <c r="H30" s="493"/>
      <c r="I30" s="496"/>
      <c r="J30" s="499"/>
      <c r="K30" s="502"/>
      <c r="L30" s="502"/>
      <c r="M30" s="487"/>
      <c r="N30" s="502"/>
      <c r="O30" s="481"/>
      <c r="P30" s="481"/>
      <c r="Q30" s="481"/>
      <c r="R30" s="481"/>
      <c r="S30" s="481"/>
      <c r="T30" s="481"/>
      <c r="U30" s="481"/>
    </row>
    <row r="31" spans="1:177" ht="15" customHeight="1">
      <c r="A31" s="503">
        <f>'Mapa Final'!A24</f>
        <v>5</v>
      </c>
      <c r="B31" s="482" t="str">
        <f>'Mapa Final'!B24</f>
        <v>Decertificación</v>
      </c>
      <c r="C31" s="482" t="str">
        <f>'Mapa Final'!C24</f>
        <v>Reputacional</v>
      </c>
      <c r="D31" s="482" t="str">
        <f>'Mapa Final'!D24</f>
        <v xml:space="preserve">1. Ausencia de gestion, liderazgo, planeacion, recursos, medicion y acciones de mejora por los lideres del procesos
2.  Falta de inducción, entrenamiento y/o capacitación del personal.
3. Falta de actualización o conocimiento de las normas que aplican para la implementación del SIGCMA - SGC del JCAS
</v>
      </c>
      <c r="E31" s="488" t="str">
        <f>'Mapa Final'!E24</f>
        <v>Falta de liderazgo y compromiso con el mejoramiento continuo del SIGCMA - SGC del JCAS</v>
      </c>
      <c r="F31" s="488" t="str">
        <f>'Mapa Final'!F24</f>
        <v>Suspender la certificación de alguna de las dependencias que integran la Jurisdicción de lo Contencioso Administrativo de Santander</v>
      </c>
      <c r="G31" s="488" t="str">
        <f>'Mapa Final'!G24</f>
        <v>Usuarios, productos y prácticas organizacionales</v>
      </c>
      <c r="H31" s="491" t="str">
        <f>'Mapa Final'!I24</f>
        <v>Muy Baja</v>
      </c>
      <c r="I31" s="494" t="str">
        <f>'Mapa Final'!L24</f>
        <v>Moderado</v>
      </c>
      <c r="J31" s="497" t="str">
        <f>'Mapa Final'!N24</f>
        <v>Moderado</v>
      </c>
      <c r="K31" s="500" t="str">
        <f>'Mapa Final'!AA24</f>
        <v>Muy Baja</v>
      </c>
      <c r="L31" s="500" t="str">
        <f>'Mapa Final'!AE24</f>
        <v>Moderado</v>
      </c>
      <c r="M31" s="485" t="str">
        <f>'Mapa Final'!AG24</f>
        <v>Moderado</v>
      </c>
      <c r="N31" s="500" t="str">
        <f>'Mapa Final'!AH24</f>
        <v>Evitar</v>
      </c>
      <c r="O31" s="479"/>
      <c r="P31" s="479"/>
      <c r="Q31" s="479"/>
      <c r="R31" s="479"/>
      <c r="S31" s="479"/>
      <c r="T31" s="479"/>
      <c r="U31" s="479"/>
    </row>
    <row r="32" spans="1:177">
      <c r="A32" s="504"/>
      <c r="B32" s="483"/>
      <c r="C32" s="483"/>
      <c r="D32" s="483"/>
      <c r="E32" s="489"/>
      <c r="F32" s="489"/>
      <c r="G32" s="489"/>
      <c r="H32" s="492"/>
      <c r="I32" s="495"/>
      <c r="J32" s="498"/>
      <c r="K32" s="501"/>
      <c r="L32" s="501"/>
      <c r="M32" s="486"/>
      <c r="N32" s="501"/>
      <c r="O32" s="480"/>
      <c r="P32" s="480"/>
      <c r="Q32" s="480"/>
      <c r="R32" s="480"/>
      <c r="S32" s="480"/>
      <c r="T32" s="480"/>
      <c r="U32" s="480"/>
    </row>
    <row r="33" spans="1:21">
      <c r="A33" s="504"/>
      <c r="B33" s="483"/>
      <c r="C33" s="483"/>
      <c r="D33" s="483"/>
      <c r="E33" s="489"/>
      <c r="F33" s="489"/>
      <c r="G33" s="489"/>
      <c r="H33" s="492"/>
      <c r="I33" s="495"/>
      <c r="J33" s="498"/>
      <c r="K33" s="501"/>
      <c r="L33" s="501"/>
      <c r="M33" s="486"/>
      <c r="N33" s="501"/>
      <c r="O33" s="480"/>
      <c r="P33" s="480"/>
      <c r="Q33" s="480"/>
      <c r="R33" s="480"/>
      <c r="S33" s="480"/>
      <c r="T33" s="480"/>
      <c r="U33" s="480"/>
    </row>
    <row r="34" spans="1:21">
      <c r="A34" s="504"/>
      <c r="B34" s="483"/>
      <c r="C34" s="483"/>
      <c r="D34" s="483"/>
      <c r="E34" s="489"/>
      <c r="F34" s="489"/>
      <c r="G34" s="489"/>
      <c r="H34" s="492"/>
      <c r="I34" s="495"/>
      <c r="J34" s="498"/>
      <c r="K34" s="501"/>
      <c r="L34" s="501"/>
      <c r="M34" s="486"/>
      <c r="N34" s="501"/>
      <c r="O34" s="480"/>
      <c r="P34" s="480"/>
      <c r="Q34" s="480"/>
      <c r="R34" s="480"/>
      <c r="S34" s="480"/>
      <c r="T34" s="480"/>
      <c r="U34" s="480"/>
    </row>
    <row r="35" spans="1:21" ht="230.25" customHeight="1">
      <c r="A35" s="505"/>
      <c r="B35" s="484"/>
      <c r="C35" s="484"/>
      <c r="D35" s="484"/>
      <c r="E35" s="490"/>
      <c r="F35" s="490"/>
      <c r="G35" s="490"/>
      <c r="H35" s="493"/>
      <c r="I35" s="496"/>
      <c r="J35" s="499"/>
      <c r="K35" s="502"/>
      <c r="L35" s="502"/>
      <c r="M35" s="487"/>
      <c r="N35" s="502"/>
      <c r="O35" s="481"/>
      <c r="P35" s="481"/>
      <c r="Q35" s="481"/>
      <c r="R35" s="481"/>
      <c r="S35" s="481"/>
      <c r="T35" s="481"/>
      <c r="U35" s="481"/>
    </row>
  </sheetData>
  <mergeCells count="124">
    <mergeCell ref="Q11:Q15"/>
    <mergeCell ref="S11:S15"/>
    <mergeCell ref="G11:G15"/>
    <mergeCell ref="H11:H15"/>
    <mergeCell ref="S2:U4"/>
    <mergeCell ref="A5:C5"/>
    <mergeCell ref="D5:N5"/>
    <mergeCell ref="O5:Q5"/>
    <mergeCell ref="A6:C6"/>
    <mergeCell ref="D6:N6"/>
    <mergeCell ref="A7:C7"/>
    <mergeCell ref="D7:N7"/>
    <mergeCell ref="A8:F8"/>
    <mergeCell ref="H8:J8"/>
    <mergeCell ref="K8:M8"/>
    <mergeCell ref="N8:N9"/>
    <mergeCell ref="A2:C3"/>
    <mergeCell ref="D2:Q4"/>
    <mergeCell ref="O8:O9"/>
    <mergeCell ref="S8:T8"/>
    <mergeCell ref="U8:U9"/>
    <mergeCell ref="P8:R8"/>
    <mergeCell ref="S16:S20"/>
    <mergeCell ref="T16:T20"/>
    <mergeCell ref="U16:U20"/>
    <mergeCell ref="N16:N20"/>
    <mergeCell ref="O16:O20"/>
    <mergeCell ref="R11:R15"/>
    <mergeCell ref="R16:R20"/>
    <mergeCell ref="A10:N10"/>
    <mergeCell ref="A11:A15"/>
    <mergeCell ref="C11:C15"/>
    <mergeCell ref="D11:D15"/>
    <mergeCell ref="E11:E15"/>
    <mergeCell ref="F11:F15"/>
    <mergeCell ref="T11:T15"/>
    <mergeCell ref="U11:U15"/>
    <mergeCell ref="A16:A20"/>
    <mergeCell ref="C16:C20"/>
    <mergeCell ref="D16:D20"/>
    <mergeCell ref="E16:E20"/>
    <mergeCell ref="F16:F20"/>
    <mergeCell ref="G16:G20"/>
    <mergeCell ref="H16:H20"/>
    <mergeCell ref="I16:I20"/>
    <mergeCell ref="M11:M15"/>
    <mergeCell ref="A21:A25"/>
    <mergeCell ref="C21:C25"/>
    <mergeCell ref="D21:D25"/>
    <mergeCell ref="E21:E25"/>
    <mergeCell ref="F21:F25"/>
    <mergeCell ref="J16:J20"/>
    <mergeCell ref="K16:K20"/>
    <mergeCell ref="L16:L20"/>
    <mergeCell ref="M16:M20"/>
    <mergeCell ref="T21:T25"/>
    <mergeCell ref="U21:U25"/>
    <mergeCell ref="A26:A30"/>
    <mergeCell ref="C26:C30"/>
    <mergeCell ref="D26:D30"/>
    <mergeCell ref="E26:E30"/>
    <mergeCell ref="F26:F30"/>
    <mergeCell ref="G26:G30"/>
    <mergeCell ref="H26:H30"/>
    <mergeCell ref="I26:I30"/>
    <mergeCell ref="M21:M25"/>
    <mergeCell ref="N21:N25"/>
    <mergeCell ref="O21:O25"/>
    <mergeCell ref="P21:P25"/>
    <mergeCell ref="Q21:Q25"/>
    <mergeCell ref="S21:S25"/>
    <mergeCell ref="G21:G25"/>
    <mergeCell ref="H21:H25"/>
    <mergeCell ref="I21:I25"/>
    <mergeCell ref="J21:J25"/>
    <mergeCell ref="K21:K25"/>
    <mergeCell ref="L21:L25"/>
    <mergeCell ref="P26:P30"/>
    <mergeCell ref="Q26:Q30"/>
    <mergeCell ref="S26:S30"/>
    <mergeCell ref="T26:T30"/>
    <mergeCell ref="U26:U30"/>
    <mergeCell ref="A31:A35"/>
    <mergeCell ref="C31:C35"/>
    <mergeCell ref="D31:D35"/>
    <mergeCell ref="E31:E35"/>
    <mergeCell ref="F31:F35"/>
    <mergeCell ref="J26:J30"/>
    <mergeCell ref="K26:K30"/>
    <mergeCell ref="L26:L30"/>
    <mergeCell ref="M26:M30"/>
    <mergeCell ref="N26:N30"/>
    <mergeCell ref="O26:O30"/>
    <mergeCell ref="T31:T35"/>
    <mergeCell ref="U31:U35"/>
    <mergeCell ref="N31:N35"/>
    <mergeCell ref="O31:O35"/>
    <mergeCell ref="P31:P35"/>
    <mergeCell ref="Q31:Q35"/>
    <mergeCell ref="S31:S35"/>
    <mergeCell ref="R21:R25"/>
    <mergeCell ref="R26:R30"/>
    <mergeCell ref="R31:R35"/>
    <mergeCell ref="B11:B15"/>
    <mergeCell ref="B16:B20"/>
    <mergeCell ref="B21:B25"/>
    <mergeCell ref="B26:B30"/>
    <mergeCell ref="B31:B35"/>
    <mergeCell ref="M31:M35"/>
    <mergeCell ref="G31:G35"/>
    <mergeCell ref="H31:H35"/>
    <mergeCell ref="I31:I35"/>
    <mergeCell ref="J31:J35"/>
    <mergeCell ref="K31:K35"/>
    <mergeCell ref="L31:L35"/>
    <mergeCell ref="I11:I15"/>
    <mergeCell ref="J11:J15"/>
    <mergeCell ref="K11:K15"/>
    <mergeCell ref="L11:L15"/>
    <mergeCell ref="P16:P20"/>
    <mergeCell ref="Q16:Q20"/>
    <mergeCell ref="N11:N15"/>
    <mergeCell ref="O11:O15"/>
    <mergeCell ref="P11:P15"/>
  </mergeCells>
  <conditionalFormatting sqref="D9:G9 H8 H36:J1048576 A8:B8">
    <cfRule type="containsText" dxfId="1491" priority="1339" operator="containsText" text="3- Moderado">
      <formula>NOT(ISERROR(SEARCH("3- Moderado",A8)))</formula>
    </cfRule>
    <cfRule type="containsText" dxfId="1490" priority="1340" operator="containsText" text="6- Moderado">
      <formula>NOT(ISERROR(SEARCH("6- Moderado",A8)))</formula>
    </cfRule>
    <cfRule type="containsText" dxfId="1489" priority="1341" operator="containsText" text="4- Moderado">
      <formula>NOT(ISERROR(SEARCH("4- Moderado",A8)))</formula>
    </cfRule>
    <cfRule type="containsText" dxfId="1488" priority="1342" operator="containsText" text="3- Bajo">
      <formula>NOT(ISERROR(SEARCH("3- Bajo",A8)))</formula>
    </cfRule>
    <cfRule type="containsText" dxfId="1487" priority="1343" operator="containsText" text="4- Bajo">
      <formula>NOT(ISERROR(SEARCH("4- Bajo",A8)))</formula>
    </cfRule>
    <cfRule type="containsText" dxfId="1486" priority="1344" operator="containsText" text="1- Bajo">
      <formula>NOT(ISERROR(SEARCH("1- Bajo",A8)))</formula>
    </cfRule>
  </conditionalFormatting>
  <conditionalFormatting sqref="H9:J9">
    <cfRule type="containsText" dxfId="1485" priority="1332" operator="containsText" text="3- Moderado">
      <formula>NOT(ISERROR(SEARCH("3- Moderado",H9)))</formula>
    </cfRule>
    <cfRule type="containsText" dxfId="1484" priority="1333" operator="containsText" text="6- Moderado">
      <formula>NOT(ISERROR(SEARCH("6- Moderado",H9)))</formula>
    </cfRule>
    <cfRule type="containsText" dxfId="1483" priority="1334" operator="containsText" text="4- Moderado">
      <formula>NOT(ISERROR(SEARCH("4- Moderado",H9)))</formula>
    </cfRule>
    <cfRule type="containsText" dxfId="1482" priority="1335" operator="containsText" text="3- Bajo">
      <formula>NOT(ISERROR(SEARCH("3- Bajo",H9)))</formula>
    </cfRule>
    <cfRule type="containsText" dxfId="1481" priority="1336" operator="containsText" text="4- Bajo">
      <formula>NOT(ISERROR(SEARCH("4- Bajo",H9)))</formula>
    </cfRule>
    <cfRule type="containsText" dxfId="1480" priority="1338" operator="containsText" text="1- Bajo">
      <formula>NOT(ISERROR(SEARCH("1- Bajo",H9)))</formula>
    </cfRule>
  </conditionalFormatting>
  <conditionalFormatting sqref="J9 J36:J1048576">
    <cfRule type="containsText" dxfId="1479" priority="1321" operator="containsText" text="25- Extremo">
      <formula>NOT(ISERROR(SEARCH("25- Extremo",J9)))</formula>
    </cfRule>
    <cfRule type="containsText" dxfId="1478" priority="1322" operator="containsText" text="20- Extremo">
      <formula>NOT(ISERROR(SEARCH("20- Extremo",J9)))</formula>
    </cfRule>
    <cfRule type="containsText" dxfId="1477" priority="1323" operator="containsText" text="15- Extremo">
      <formula>NOT(ISERROR(SEARCH("15- Extremo",J9)))</formula>
    </cfRule>
    <cfRule type="containsText" dxfId="1476" priority="1324" operator="containsText" text="10- Extremo">
      <formula>NOT(ISERROR(SEARCH("10- Extremo",J9)))</formula>
    </cfRule>
    <cfRule type="containsText" dxfId="1475" priority="1325" operator="containsText" text="5- Extremo">
      <formula>NOT(ISERROR(SEARCH("5- Extremo",J9)))</formula>
    </cfRule>
    <cfRule type="containsText" dxfId="1474" priority="1326" operator="containsText" text="12- Alto">
      <formula>NOT(ISERROR(SEARCH("12- Alto",J9)))</formula>
    </cfRule>
    <cfRule type="containsText" dxfId="1473" priority="1327" operator="containsText" text="10- Alto">
      <formula>NOT(ISERROR(SEARCH("10- Alto",J9)))</formula>
    </cfRule>
    <cfRule type="containsText" dxfId="1472" priority="1328" operator="containsText" text="9- Alto">
      <formula>NOT(ISERROR(SEARCH("9- Alto",J9)))</formula>
    </cfRule>
    <cfRule type="containsText" dxfId="1471" priority="1329" operator="containsText" text="8- Alto">
      <formula>NOT(ISERROR(SEARCH("8- Alto",J9)))</formula>
    </cfRule>
    <cfRule type="containsText" dxfId="1470" priority="1330" operator="containsText" text="5- Alto">
      <formula>NOT(ISERROR(SEARCH("5- Alto",J9)))</formula>
    </cfRule>
    <cfRule type="containsText" dxfId="1469" priority="1331" operator="containsText" text="4- Alto">
      <formula>NOT(ISERROR(SEARCH("4- Alto",J9)))</formula>
    </cfRule>
    <cfRule type="containsText" dxfId="1468" priority="1337" operator="containsText" text="2- Bajo">
      <formula>NOT(ISERROR(SEARCH("2- Bajo",J9)))</formula>
    </cfRule>
  </conditionalFormatting>
  <conditionalFormatting sqref="K11:L11">
    <cfRule type="containsText" dxfId="1467" priority="1315" operator="containsText" text="3- Moderado">
      <formula>NOT(ISERROR(SEARCH("3- Moderado",K11)))</formula>
    </cfRule>
    <cfRule type="containsText" dxfId="1466" priority="1316" operator="containsText" text="6- Moderado">
      <formula>NOT(ISERROR(SEARCH("6- Moderado",K11)))</formula>
    </cfRule>
    <cfRule type="containsText" dxfId="1465" priority="1317" operator="containsText" text="4- Moderado">
      <formula>NOT(ISERROR(SEARCH("4- Moderado",K11)))</formula>
    </cfRule>
    <cfRule type="containsText" dxfId="1464" priority="1318" operator="containsText" text="3- Bajo">
      <formula>NOT(ISERROR(SEARCH("3- Bajo",K11)))</formula>
    </cfRule>
    <cfRule type="containsText" dxfId="1463" priority="1319" operator="containsText" text="4- Bajo">
      <formula>NOT(ISERROR(SEARCH("4- Bajo",K11)))</formula>
    </cfRule>
    <cfRule type="containsText" dxfId="1462" priority="1320" operator="containsText" text="1- Bajo">
      <formula>NOT(ISERROR(SEARCH("1- Bajo",K11)))</formula>
    </cfRule>
  </conditionalFormatting>
  <conditionalFormatting sqref="H11:I11">
    <cfRule type="containsText" dxfId="1461" priority="1309" operator="containsText" text="3- Moderado">
      <formula>NOT(ISERROR(SEARCH("3- Moderado",H11)))</formula>
    </cfRule>
    <cfRule type="containsText" dxfId="1460" priority="1310" operator="containsText" text="6- Moderado">
      <formula>NOT(ISERROR(SEARCH("6- Moderado",H11)))</formula>
    </cfRule>
    <cfRule type="containsText" dxfId="1459" priority="1311" operator="containsText" text="4- Moderado">
      <formula>NOT(ISERROR(SEARCH("4- Moderado",H11)))</formula>
    </cfRule>
    <cfRule type="containsText" dxfId="1458" priority="1312" operator="containsText" text="3- Bajo">
      <formula>NOT(ISERROR(SEARCH("3- Bajo",H11)))</formula>
    </cfRule>
    <cfRule type="containsText" dxfId="1457" priority="1313" operator="containsText" text="4- Bajo">
      <formula>NOT(ISERROR(SEARCH("4- Bajo",H11)))</formula>
    </cfRule>
    <cfRule type="containsText" dxfId="1456" priority="1314" operator="containsText" text="1- Bajo">
      <formula>NOT(ISERROR(SEARCH("1- Bajo",H11)))</formula>
    </cfRule>
  </conditionalFormatting>
  <conditionalFormatting sqref="A11 C11:E11">
    <cfRule type="containsText" dxfId="1455" priority="1303" operator="containsText" text="3- Moderado">
      <formula>NOT(ISERROR(SEARCH("3- Moderado",A11)))</formula>
    </cfRule>
    <cfRule type="containsText" dxfId="1454" priority="1304" operator="containsText" text="6- Moderado">
      <formula>NOT(ISERROR(SEARCH("6- Moderado",A11)))</formula>
    </cfRule>
    <cfRule type="containsText" dxfId="1453" priority="1305" operator="containsText" text="4- Moderado">
      <formula>NOT(ISERROR(SEARCH("4- Moderado",A11)))</formula>
    </cfRule>
    <cfRule type="containsText" dxfId="1452" priority="1306" operator="containsText" text="3- Bajo">
      <formula>NOT(ISERROR(SEARCH("3- Bajo",A11)))</formula>
    </cfRule>
    <cfRule type="containsText" dxfId="1451" priority="1307" operator="containsText" text="4- Bajo">
      <formula>NOT(ISERROR(SEARCH("4- Bajo",A11)))</formula>
    </cfRule>
    <cfRule type="containsText" dxfId="1450" priority="1308" operator="containsText" text="1- Bajo">
      <formula>NOT(ISERROR(SEARCH("1- Bajo",A11)))</formula>
    </cfRule>
  </conditionalFormatting>
  <conditionalFormatting sqref="F11:G11">
    <cfRule type="containsText" dxfId="1449" priority="1297" operator="containsText" text="3- Moderado">
      <formula>NOT(ISERROR(SEARCH("3- Moderado",F11)))</formula>
    </cfRule>
    <cfRule type="containsText" dxfId="1448" priority="1298" operator="containsText" text="6- Moderado">
      <formula>NOT(ISERROR(SEARCH("6- Moderado",F11)))</formula>
    </cfRule>
    <cfRule type="containsText" dxfId="1447" priority="1299" operator="containsText" text="4- Moderado">
      <formula>NOT(ISERROR(SEARCH("4- Moderado",F11)))</formula>
    </cfRule>
    <cfRule type="containsText" dxfId="1446" priority="1300" operator="containsText" text="3- Bajo">
      <formula>NOT(ISERROR(SEARCH("3- Bajo",F11)))</formula>
    </cfRule>
    <cfRule type="containsText" dxfId="1445" priority="1301" operator="containsText" text="4- Bajo">
      <formula>NOT(ISERROR(SEARCH("4- Bajo",F11)))</formula>
    </cfRule>
    <cfRule type="containsText" dxfId="1444" priority="1302" operator="containsText" text="1- Bajo">
      <formula>NOT(ISERROR(SEARCH("1- Bajo",F11)))</formula>
    </cfRule>
  </conditionalFormatting>
  <conditionalFormatting sqref="K9">
    <cfRule type="containsText" dxfId="1443" priority="1291" operator="containsText" text="3- Moderado">
      <formula>NOT(ISERROR(SEARCH("3- Moderado",K9)))</formula>
    </cfRule>
    <cfRule type="containsText" dxfId="1442" priority="1292" operator="containsText" text="6- Moderado">
      <formula>NOT(ISERROR(SEARCH("6- Moderado",K9)))</formula>
    </cfRule>
    <cfRule type="containsText" dxfId="1441" priority="1293" operator="containsText" text="4- Moderado">
      <formula>NOT(ISERROR(SEARCH("4- Moderado",K9)))</formula>
    </cfRule>
    <cfRule type="containsText" dxfId="1440" priority="1294" operator="containsText" text="3- Bajo">
      <formula>NOT(ISERROR(SEARCH("3- Bajo",K9)))</formula>
    </cfRule>
    <cfRule type="containsText" dxfId="1439" priority="1295" operator="containsText" text="4- Bajo">
      <formula>NOT(ISERROR(SEARCH("4- Bajo",K9)))</formula>
    </cfRule>
    <cfRule type="containsText" dxfId="1438" priority="1296" operator="containsText" text="1- Bajo">
      <formula>NOT(ISERROR(SEARCH("1- Bajo",K9)))</formula>
    </cfRule>
  </conditionalFormatting>
  <conditionalFormatting sqref="L9">
    <cfRule type="containsText" dxfId="1437" priority="1285" operator="containsText" text="3- Moderado">
      <formula>NOT(ISERROR(SEARCH("3- Moderado",L9)))</formula>
    </cfRule>
    <cfRule type="containsText" dxfId="1436" priority="1286" operator="containsText" text="6- Moderado">
      <formula>NOT(ISERROR(SEARCH("6- Moderado",L9)))</formula>
    </cfRule>
    <cfRule type="containsText" dxfId="1435" priority="1287" operator="containsText" text="4- Moderado">
      <formula>NOT(ISERROR(SEARCH("4- Moderado",L9)))</formula>
    </cfRule>
    <cfRule type="containsText" dxfId="1434" priority="1288" operator="containsText" text="3- Bajo">
      <formula>NOT(ISERROR(SEARCH("3- Bajo",L9)))</formula>
    </cfRule>
    <cfRule type="containsText" dxfId="1433" priority="1289" operator="containsText" text="4- Bajo">
      <formula>NOT(ISERROR(SEARCH("4- Bajo",L9)))</formula>
    </cfRule>
    <cfRule type="containsText" dxfId="1432" priority="1290" operator="containsText" text="1- Bajo">
      <formula>NOT(ISERROR(SEARCH("1- Bajo",L9)))</formula>
    </cfRule>
  </conditionalFormatting>
  <conditionalFormatting sqref="M9">
    <cfRule type="containsText" dxfId="1431" priority="1279" operator="containsText" text="3- Moderado">
      <formula>NOT(ISERROR(SEARCH("3- Moderado",M9)))</formula>
    </cfRule>
    <cfRule type="containsText" dxfId="1430" priority="1280" operator="containsText" text="6- Moderado">
      <formula>NOT(ISERROR(SEARCH("6- Moderado",M9)))</formula>
    </cfRule>
    <cfRule type="containsText" dxfId="1429" priority="1281" operator="containsText" text="4- Moderado">
      <formula>NOT(ISERROR(SEARCH("4- Moderado",M9)))</formula>
    </cfRule>
    <cfRule type="containsText" dxfId="1428" priority="1282" operator="containsText" text="3- Bajo">
      <formula>NOT(ISERROR(SEARCH("3- Bajo",M9)))</formula>
    </cfRule>
    <cfRule type="containsText" dxfId="1427" priority="1283" operator="containsText" text="4- Bajo">
      <formula>NOT(ISERROR(SEARCH("4- Bajo",M9)))</formula>
    </cfRule>
    <cfRule type="containsText" dxfId="1426" priority="1284" operator="containsText" text="1- Bajo">
      <formula>NOT(ISERROR(SEARCH("1- Bajo",M9)))</formula>
    </cfRule>
  </conditionalFormatting>
  <conditionalFormatting sqref="J11:J15">
    <cfRule type="containsText" dxfId="1425" priority="1274" operator="containsText" text="Bajo">
      <formula>NOT(ISERROR(SEARCH("Bajo",J11)))</formula>
    </cfRule>
    <cfRule type="containsText" dxfId="1424" priority="1275" operator="containsText" text="Moderado">
      <formula>NOT(ISERROR(SEARCH("Moderado",J11)))</formula>
    </cfRule>
    <cfRule type="containsText" dxfId="1423" priority="1276" operator="containsText" text="Alto">
      <formula>NOT(ISERROR(SEARCH("Alto",J11)))</formula>
    </cfRule>
    <cfRule type="containsText" dxfId="1422" priority="1277" operator="containsText" text="Extremo">
      <formula>NOT(ISERROR(SEARCH("Extremo",J11)))</formula>
    </cfRule>
    <cfRule type="colorScale" priority="1278">
      <colorScale>
        <cfvo type="min"/>
        <cfvo type="max"/>
        <color rgb="FFFF7128"/>
        <color rgb="FFFFEF9C"/>
      </colorScale>
    </cfRule>
  </conditionalFormatting>
  <conditionalFormatting sqref="M11:M15">
    <cfRule type="containsText" dxfId="1421" priority="1249" operator="containsText" text="Moderado">
      <formula>NOT(ISERROR(SEARCH("Moderado",M11)))</formula>
    </cfRule>
    <cfRule type="containsText" dxfId="1420" priority="1269" operator="containsText" text="Bajo">
      <formula>NOT(ISERROR(SEARCH("Bajo",M11)))</formula>
    </cfRule>
    <cfRule type="containsText" dxfId="1419" priority="1270" operator="containsText" text="Moderado">
      <formula>NOT(ISERROR(SEARCH("Moderado",M11)))</formula>
    </cfRule>
    <cfRule type="containsText" dxfId="1418" priority="1271" operator="containsText" text="Alto">
      <formula>NOT(ISERROR(SEARCH("Alto",M11)))</formula>
    </cfRule>
    <cfRule type="containsText" dxfId="1417" priority="1272" operator="containsText" text="Extremo">
      <formula>NOT(ISERROR(SEARCH("Extremo",M11)))</formula>
    </cfRule>
    <cfRule type="colorScale" priority="1273">
      <colorScale>
        <cfvo type="min"/>
        <cfvo type="max"/>
        <color rgb="FFFF7128"/>
        <color rgb="FFFFEF9C"/>
      </colorScale>
    </cfRule>
  </conditionalFormatting>
  <conditionalFormatting sqref="N11">
    <cfRule type="containsText" dxfId="1416" priority="1263" operator="containsText" text="3- Moderado">
      <formula>NOT(ISERROR(SEARCH("3- Moderado",N11)))</formula>
    </cfRule>
    <cfRule type="containsText" dxfId="1415" priority="1264" operator="containsText" text="6- Moderado">
      <formula>NOT(ISERROR(SEARCH("6- Moderado",N11)))</formula>
    </cfRule>
    <cfRule type="containsText" dxfId="1414" priority="1265" operator="containsText" text="4- Moderado">
      <formula>NOT(ISERROR(SEARCH("4- Moderado",N11)))</formula>
    </cfRule>
    <cfRule type="containsText" dxfId="1413" priority="1266" operator="containsText" text="3- Bajo">
      <formula>NOT(ISERROR(SEARCH("3- Bajo",N11)))</formula>
    </cfRule>
    <cfRule type="containsText" dxfId="1412" priority="1267" operator="containsText" text="4- Bajo">
      <formula>NOT(ISERROR(SEARCH("4- Bajo",N11)))</formula>
    </cfRule>
    <cfRule type="containsText" dxfId="1411" priority="1268" operator="containsText" text="1- Bajo">
      <formula>NOT(ISERROR(SEARCH("1- Bajo",N11)))</formula>
    </cfRule>
  </conditionalFormatting>
  <conditionalFormatting sqref="H11:H15">
    <cfRule type="containsText" dxfId="1410" priority="1250" operator="containsText" text="Muy Alta">
      <formula>NOT(ISERROR(SEARCH("Muy Alta",H11)))</formula>
    </cfRule>
    <cfRule type="containsText" dxfId="1409" priority="1251" operator="containsText" text="Alta">
      <formula>NOT(ISERROR(SEARCH("Alta",H11)))</formula>
    </cfRule>
    <cfRule type="containsText" dxfId="1408" priority="1252" operator="containsText" text="Muy Alta">
      <formula>NOT(ISERROR(SEARCH("Muy Alta",H11)))</formula>
    </cfRule>
    <cfRule type="containsText" dxfId="1407" priority="1257" operator="containsText" text="Muy Baja">
      <formula>NOT(ISERROR(SEARCH("Muy Baja",H11)))</formula>
    </cfRule>
    <cfRule type="containsText" dxfId="1406" priority="1258" operator="containsText" text="Baja">
      <formula>NOT(ISERROR(SEARCH("Baja",H11)))</formula>
    </cfRule>
    <cfRule type="containsText" dxfId="1405" priority="1259" operator="containsText" text="Media">
      <formula>NOT(ISERROR(SEARCH("Media",H11)))</formula>
    </cfRule>
    <cfRule type="containsText" dxfId="1404" priority="1260" operator="containsText" text="Alta">
      <formula>NOT(ISERROR(SEARCH("Alta",H11)))</formula>
    </cfRule>
    <cfRule type="containsText" dxfId="1403" priority="1262" operator="containsText" text="Muy Alta">
      <formula>NOT(ISERROR(SEARCH("Muy Alta",H11)))</formula>
    </cfRule>
  </conditionalFormatting>
  <conditionalFormatting sqref="I11:I15">
    <cfRule type="containsText" dxfId="1402" priority="1253" operator="containsText" text="Catastrófico">
      <formula>NOT(ISERROR(SEARCH("Catastrófico",I11)))</formula>
    </cfRule>
    <cfRule type="containsText" dxfId="1401" priority="1254" operator="containsText" text="Mayor">
      <formula>NOT(ISERROR(SEARCH("Mayor",I11)))</formula>
    </cfRule>
    <cfRule type="containsText" dxfId="1400" priority="1255" operator="containsText" text="Menor">
      <formula>NOT(ISERROR(SEARCH("Menor",I11)))</formula>
    </cfRule>
    <cfRule type="containsText" dxfId="1399" priority="1256" operator="containsText" text="Leve">
      <formula>NOT(ISERROR(SEARCH("Leve",I11)))</formula>
    </cfRule>
    <cfRule type="containsText" dxfId="1398" priority="1261" operator="containsText" text="Moderado">
      <formula>NOT(ISERROR(SEARCH("Moderado",I11)))</formula>
    </cfRule>
  </conditionalFormatting>
  <conditionalFormatting sqref="K11:K15">
    <cfRule type="containsText" dxfId="1397" priority="1248" operator="containsText" text="Media">
      <formula>NOT(ISERROR(SEARCH("Media",K11)))</formula>
    </cfRule>
  </conditionalFormatting>
  <conditionalFormatting sqref="L11:L15">
    <cfRule type="containsText" dxfId="1396" priority="1247" operator="containsText" text="Moderado">
      <formula>NOT(ISERROR(SEARCH("Moderado",L11)))</formula>
    </cfRule>
  </conditionalFormatting>
  <conditionalFormatting sqref="J11:J15">
    <cfRule type="containsText" dxfId="1395" priority="1234" operator="containsText" text="Moderado">
      <formula>NOT(ISERROR(SEARCH("Moderado",J11)))</formula>
    </cfRule>
  </conditionalFormatting>
  <conditionalFormatting sqref="J11:J15">
    <cfRule type="containsText" dxfId="1394" priority="1232" operator="containsText" text="Bajo">
      <formula>NOT(ISERROR(SEARCH("Bajo",J11)))</formula>
    </cfRule>
    <cfRule type="containsText" dxfId="1393" priority="1233" operator="containsText" text="Extremo">
      <formula>NOT(ISERROR(SEARCH("Extremo",J11)))</formula>
    </cfRule>
  </conditionalFormatting>
  <conditionalFormatting sqref="K11:K15">
    <cfRule type="containsText" dxfId="1392" priority="1230" operator="containsText" text="Baja">
      <formula>NOT(ISERROR(SEARCH("Baja",K11)))</formula>
    </cfRule>
    <cfRule type="containsText" dxfId="1391" priority="1231" operator="containsText" text="Muy Baja">
      <formula>NOT(ISERROR(SEARCH("Muy Baja",K11)))</formula>
    </cfRule>
  </conditionalFormatting>
  <conditionalFormatting sqref="K11:K15">
    <cfRule type="containsText" dxfId="1390" priority="1228" operator="containsText" text="Muy Alta">
      <formula>NOT(ISERROR(SEARCH("Muy Alta",K11)))</formula>
    </cfRule>
    <cfRule type="containsText" dxfId="1389" priority="1229" operator="containsText" text="Alta">
      <formula>NOT(ISERROR(SEARCH("Alta",K11)))</formula>
    </cfRule>
  </conditionalFormatting>
  <conditionalFormatting sqref="L11:L15">
    <cfRule type="containsText" dxfId="1388" priority="1224" operator="containsText" text="Catastrófico">
      <formula>NOT(ISERROR(SEARCH("Catastrófico",L11)))</formula>
    </cfRule>
    <cfRule type="containsText" dxfId="1387" priority="1225" operator="containsText" text="Mayor">
      <formula>NOT(ISERROR(SEARCH("Mayor",L11)))</formula>
    </cfRule>
    <cfRule type="containsText" dxfId="1386" priority="1226" operator="containsText" text="Menor">
      <formula>NOT(ISERROR(SEARCH("Menor",L11)))</formula>
    </cfRule>
    <cfRule type="containsText" dxfId="1385" priority="1227" operator="containsText" text="Leve">
      <formula>NOT(ISERROR(SEARCH("Leve",L11)))</formula>
    </cfRule>
  </conditionalFormatting>
  <conditionalFormatting sqref="K16:L16">
    <cfRule type="containsText" dxfId="1384" priority="725" operator="containsText" text="3- Moderado">
      <formula>NOT(ISERROR(SEARCH("3- Moderado",K16)))</formula>
    </cfRule>
    <cfRule type="containsText" dxfId="1383" priority="726" operator="containsText" text="6- Moderado">
      <formula>NOT(ISERROR(SEARCH("6- Moderado",K16)))</formula>
    </cfRule>
    <cfRule type="containsText" dxfId="1382" priority="727" operator="containsText" text="4- Moderado">
      <formula>NOT(ISERROR(SEARCH("4- Moderado",K16)))</formula>
    </cfRule>
    <cfRule type="containsText" dxfId="1381" priority="728" operator="containsText" text="3- Bajo">
      <formula>NOT(ISERROR(SEARCH("3- Bajo",K16)))</formula>
    </cfRule>
    <cfRule type="containsText" dxfId="1380" priority="729" operator="containsText" text="4- Bajo">
      <formula>NOT(ISERROR(SEARCH("4- Bajo",K16)))</formula>
    </cfRule>
    <cfRule type="containsText" dxfId="1379" priority="730" operator="containsText" text="1- Bajo">
      <formula>NOT(ISERROR(SEARCH("1- Bajo",K16)))</formula>
    </cfRule>
  </conditionalFormatting>
  <conditionalFormatting sqref="H16:I16">
    <cfRule type="containsText" dxfId="1378" priority="719" operator="containsText" text="3- Moderado">
      <formula>NOT(ISERROR(SEARCH("3- Moderado",H16)))</formula>
    </cfRule>
    <cfRule type="containsText" dxfId="1377" priority="720" operator="containsText" text="6- Moderado">
      <formula>NOT(ISERROR(SEARCH("6- Moderado",H16)))</formula>
    </cfRule>
    <cfRule type="containsText" dxfId="1376" priority="721" operator="containsText" text="4- Moderado">
      <formula>NOT(ISERROR(SEARCH("4- Moderado",H16)))</formula>
    </cfRule>
    <cfRule type="containsText" dxfId="1375" priority="722" operator="containsText" text="3- Bajo">
      <formula>NOT(ISERROR(SEARCH("3- Bajo",H16)))</formula>
    </cfRule>
    <cfRule type="containsText" dxfId="1374" priority="723" operator="containsText" text="4- Bajo">
      <formula>NOT(ISERROR(SEARCH("4- Bajo",H16)))</formula>
    </cfRule>
    <cfRule type="containsText" dxfId="1373" priority="724" operator="containsText" text="1- Bajo">
      <formula>NOT(ISERROR(SEARCH("1- Bajo",H16)))</formula>
    </cfRule>
  </conditionalFormatting>
  <conditionalFormatting sqref="A16 C16:E16">
    <cfRule type="containsText" dxfId="1372" priority="713" operator="containsText" text="3- Moderado">
      <formula>NOT(ISERROR(SEARCH("3- Moderado",A16)))</formula>
    </cfRule>
    <cfRule type="containsText" dxfId="1371" priority="714" operator="containsText" text="6- Moderado">
      <formula>NOT(ISERROR(SEARCH("6- Moderado",A16)))</formula>
    </cfRule>
    <cfRule type="containsText" dxfId="1370" priority="715" operator="containsText" text="4- Moderado">
      <formula>NOT(ISERROR(SEARCH("4- Moderado",A16)))</formula>
    </cfRule>
    <cfRule type="containsText" dxfId="1369" priority="716" operator="containsText" text="3- Bajo">
      <formula>NOT(ISERROR(SEARCH("3- Bajo",A16)))</formula>
    </cfRule>
    <cfRule type="containsText" dxfId="1368" priority="717" operator="containsText" text="4- Bajo">
      <formula>NOT(ISERROR(SEARCH("4- Bajo",A16)))</formula>
    </cfRule>
    <cfRule type="containsText" dxfId="1367" priority="718" operator="containsText" text="1- Bajo">
      <formula>NOT(ISERROR(SEARCH("1- Bajo",A16)))</formula>
    </cfRule>
  </conditionalFormatting>
  <conditionalFormatting sqref="F16:G16">
    <cfRule type="containsText" dxfId="1366" priority="707" operator="containsText" text="3- Moderado">
      <formula>NOT(ISERROR(SEARCH("3- Moderado",F16)))</formula>
    </cfRule>
    <cfRule type="containsText" dxfId="1365" priority="708" operator="containsText" text="6- Moderado">
      <formula>NOT(ISERROR(SEARCH("6- Moderado",F16)))</formula>
    </cfRule>
    <cfRule type="containsText" dxfId="1364" priority="709" operator="containsText" text="4- Moderado">
      <formula>NOT(ISERROR(SEARCH("4- Moderado",F16)))</formula>
    </cfRule>
    <cfRule type="containsText" dxfId="1363" priority="710" operator="containsText" text="3- Bajo">
      <formula>NOT(ISERROR(SEARCH("3- Bajo",F16)))</formula>
    </cfRule>
    <cfRule type="containsText" dxfId="1362" priority="711" operator="containsText" text="4- Bajo">
      <formula>NOT(ISERROR(SEARCH("4- Bajo",F16)))</formula>
    </cfRule>
    <cfRule type="containsText" dxfId="1361" priority="712" operator="containsText" text="1- Bajo">
      <formula>NOT(ISERROR(SEARCH("1- Bajo",F16)))</formula>
    </cfRule>
  </conditionalFormatting>
  <conditionalFormatting sqref="J16:J20">
    <cfRule type="containsText" dxfId="1360" priority="702" operator="containsText" text="Bajo">
      <formula>NOT(ISERROR(SEARCH("Bajo",J16)))</formula>
    </cfRule>
    <cfRule type="containsText" dxfId="1359" priority="703" operator="containsText" text="Moderado">
      <formula>NOT(ISERROR(SEARCH("Moderado",J16)))</formula>
    </cfRule>
    <cfRule type="containsText" dxfId="1358" priority="704" operator="containsText" text="Alto">
      <formula>NOT(ISERROR(SEARCH("Alto",J16)))</formula>
    </cfRule>
    <cfRule type="containsText" dxfId="1357" priority="705" operator="containsText" text="Extremo">
      <formula>NOT(ISERROR(SEARCH("Extremo",J16)))</formula>
    </cfRule>
    <cfRule type="colorScale" priority="706">
      <colorScale>
        <cfvo type="min"/>
        <cfvo type="max"/>
        <color rgb="FFFF7128"/>
        <color rgb="FFFFEF9C"/>
      </colorScale>
    </cfRule>
  </conditionalFormatting>
  <conditionalFormatting sqref="M16:M20">
    <cfRule type="containsText" dxfId="1356" priority="677" operator="containsText" text="Moderado">
      <formula>NOT(ISERROR(SEARCH("Moderado",M16)))</formula>
    </cfRule>
    <cfRule type="containsText" dxfId="1355" priority="697" operator="containsText" text="Bajo">
      <formula>NOT(ISERROR(SEARCH("Bajo",M16)))</formula>
    </cfRule>
    <cfRule type="containsText" dxfId="1354" priority="698" operator="containsText" text="Moderado">
      <formula>NOT(ISERROR(SEARCH("Moderado",M16)))</formula>
    </cfRule>
    <cfRule type="containsText" dxfId="1353" priority="699" operator="containsText" text="Alto">
      <formula>NOT(ISERROR(SEARCH("Alto",M16)))</formula>
    </cfRule>
    <cfRule type="containsText" dxfId="1352" priority="700" operator="containsText" text="Extremo">
      <formula>NOT(ISERROR(SEARCH("Extremo",M16)))</formula>
    </cfRule>
    <cfRule type="colorScale" priority="701">
      <colorScale>
        <cfvo type="min"/>
        <cfvo type="max"/>
        <color rgb="FFFF7128"/>
        <color rgb="FFFFEF9C"/>
      </colorScale>
    </cfRule>
  </conditionalFormatting>
  <conditionalFormatting sqref="N16">
    <cfRule type="containsText" dxfId="1351" priority="691" operator="containsText" text="3- Moderado">
      <formula>NOT(ISERROR(SEARCH("3- Moderado",N16)))</formula>
    </cfRule>
    <cfRule type="containsText" dxfId="1350" priority="692" operator="containsText" text="6- Moderado">
      <formula>NOT(ISERROR(SEARCH("6- Moderado",N16)))</formula>
    </cfRule>
    <cfRule type="containsText" dxfId="1349" priority="693" operator="containsText" text="4- Moderado">
      <formula>NOT(ISERROR(SEARCH("4- Moderado",N16)))</formula>
    </cfRule>
    <cfRule type="containsText" dxfId="1348" priority="694" operator="containsText" text="3- Bajo">
      <formula>NOT(ISERROR(SEARCH("3- Bajo",N16)))</formula>
    </cfRule>
    <cfRule type="containsText" dxfId="1347" priority="695" operator="containsText" text="4- Bajo">
      <formula>NOT(ISERROR(SEARCH("4- Bajo",N16)))</formula>
    </cfRule>
    <cfRule type="containsText" dxfId="1346" priority="696" operator="containsText" text="1- Bajo">
      <formula>NOT(ISERROR(SEARCH("1- Bajo",N16)))</formula>
    </cfRule>
  </conditionalFormatting>
  <conditionalFormatting sqref="H16:H20">
    <cfRule type="containsText" dxfId="1345" priority="678" operator="containsText" text="Muy Alta">
      <formula>NOT(ISERROR(SEARCH("Muy Alta",H16)))</formula>
    </cfRule>
    <cfRule type="containsText" dxfId="1344" priority="679" operator="containsText" text="Alta">
      <formula>NOT(ISERROR(SEARCH("Alta",H16)))</formula>
    </cfRule>
    <cfRule type="containsText" dxfId="1343" priority="680" operator="containsText" text="Muy Alta">
      <formula>NOT(ISERROR(SEARCH("Muy Alta",H16)))</formula>
    </cfRule>
    <cfRule type="containsText" dxfId="1342" priority="685" operator="containsText" text="Muy Baja">
      <formula>NOT(ISERROR(SEARCH("Muy Baja",H16)))</formula>
    </cfRule>
    <cfRule type="containsText" dxfId="1341" priority="686" operator="containsText" text="Baja">
      <formula>NOT(ISERROR(SEARCH("Baja",H16)))</formula>
    </cfRule>
    <cfRule type="containsText" dxfId="1340" priority="687" operator="containsText" text="Media">
      <formula>NOT(ISERROR(SEARCH("Media",H16)))</formula>
    </cfRule>
    <cfRule type="containsText" dxfId="1339" priority="688" operator="containsText" text="Alta">
      <formula>NOT(ISERROR(SEARCH("Alta",H16)))</formula>
    </cfRule>
    <cfRule type="containsText" dxfId="1338" priority="690" operator="containsText" text="Muy Alta">
      <formula>NOT(ISERROR(SEARCH("Muy Alta",H16)))</formula>
    </cfRule>
  </conditionalFormatting>
  <conditionalFormatting sqref="I16:I20">
    <cfRule type="containsText" dxfId="1337" priority="681" operator="containsText" text="Catastrófico">
      <formula>NOT(ISERROR(SEARCH("Catastrófico",I16)))</formula>
    </cfRule>
    <cfRule type="containsText" dxfId="1336" priority="682" operator="containsText" text="Mayor">
      <formula>NOT(ISERROR(SEARCH("Mayor",I16)))</formula>
    </cfRule>
    <cfRule type="containsText" dxfId="1335" priority="683" operator="containsText" text="Menor">
      <formula>NOT(ISERROR(SEARCH("Menor",I16)))</formula>
    </cfRule>
    <cfRule type="containsText" dxfId="1334" priority="684" operator="containsText" text="Leve">
      <formula>NOT(ISERROR(SEARCH("Leve",I16)))</formula>
    </cfRule>
    <cfRule type="containsText" dxfId="1333" priority="689" operator="containsText" text="Moderado">
      <formula>NOT(ISERROR(SEARCH("Moderado",I16)))</formula>
    </cfRule>
  </conditionalFormatting>
  <conditionalFormatting sqref="K16:K20">
    <cfRule type="containsText" dxfId="1332" priority="676" operator="containsText" text="Media">
      <formula>NOT(ISERROR(SEARCH("Media",K16)))</formula>
    </cfRule>
  </conditionalFormatting>
  <conditionalFormatting sqref="L16:L20">
    <cfRule type="containsText" dxfId="1331" priority="675" operator="containsText" text="Moderado">
      <formula>NOT(ISERROR(SEARCH("Moderado",L16)))</formula>
    </cfRule>
  </conditionalFormatting>
  <conditionalFormatting sqref="J16:J20">
    <cfRule type="containsText" dxfId="1330" priority="674" operator="containsText" text="Moderado">
      <formula>NOT(ISERROR(SEARCH("Moderado",J16)))</formula>
    </cfRule>
  </conditionalFormatting>
  <conditionalFormatting sqref="J16:J20">
    <cfRule type="containsText" dxfId="1329" priority="672" operator="containsText" text="Bajo">
      <formula>NOT(ISERROR(SEARCH("Bajo",J16)))</formula>
    </cfRule>
    <cfRule type="containsText" dxfId="1328" priority="673" operator="containsText" text="Extremo">
      <formula>NOT(ISERROR(SEARCH("Extremo",J16)))</formula>
    </cfRule>
  </conditionalFormatting>
  <conditionalFormatting sqref="K16:K20">
    <cfRule type="containsText" dxfId="1327" priority="670" operator="containsText" text="Baja">
      <formula>NOT(ISERROR(SEARCH("Baja",K16)))</formula>
    </cfRule>
    <cfRule type="containsText" dxfId="1326" priority="671" operator="containsText" text="Muy Baja">
      <formula>NOT(ISERROR(SEARCH("Muy Baja",K16)))</formula>
    </cfRule>
  </conditionalFormatting>
  <conditionalFormatting sqref="K16:K20">
    <cfRule type="containsText" dxfId="1325" priority="668" operator="containsText" text="Muy Alta">
      <formula>NOT(ISERROR(SEARCH("Muy Alta",K16)))</formula>
    </cfRule>
    <cfRule type="containsText" dxfId="1324" priority="669" operator="containsText" text="Alta">
      <formula>NOT(ISERROR(SEARCH("Alta",K16)))</formula>
    </cfRule>
  </conditionalFormatting>
  <conditionalFormatting sqref="L16:L20">
    <cfRule type="containsText" dxfId="1323" priority="664" operator="containsText" text="Catastrófico">
      <formula>NOT(ISERROR(SEARCH("Catastrófico",L16)))</formula>
    </cfRule>
    <cfRule type="containsText" dxfId="1322" priority="665" operator="containsText" text="Mayor">
      <formula>NOT(ISERROR(SEARCH("Mayor",L16)))</formula>
    </cfRule>
    <cfRule type="containsText" dxfId="1321" priority="666" operator="containsText" text="Menor">
      <formula>NOT(ISERROR(SEARCH("Menor",L16)))</formula>
    </cfRule>
    <cfRule type="containsText" dxfId="1320" priority="667" operator="containsText" text="Leve">
      <formula>NOT(ISERROR(SEARCH("Leve",L16)))</formula>
    </cfRule>
  </conditionalFormatting>
  <conditionalFormatting sqref="K21:L21">
    <cfRule type="containsText" dxfId="1319" priority="658" operator="containsText" text="3- Moderado">
      <formula>NOT(ISERROR(SEARCH("3- Moderado",K21)))</formula>
    </cfRule>
    <cfRule type="containsText" dxfId="1318" priority="659" operator="containsText" text="6- Moderado">
      <formula>NOT(ISERROR(SEARCH("6- Moderado",K21)))</formula>
    </cfRule>
    <cfRule type="containsText" dxfId="1317" priority="660" operator="containsText" text="4- Moderado">
      <formula>NOT(ISERROR(SEARCH("4- Moderado",K21)))</formula>
    </cfRule>
    <cfRule type="containsText" dxfId="1316" priority="661" operator="containsText" text="3- Bajo">
      <formula>NOT(ISERROR(SEARCH("3- Bajo",K21)))</formula>
    </cfRule>
    <cfRule type="containsText" dxfId="1315" priority="662" operator="containsText" text="4- Bajo">
      <formula>NOT(ISERROR(SEARCH("4- Bajo",K21)))</formula>
    </cfRule>
    <cfRule type="containsText" dxfId="1314" priority="663" operator="containsText" text="1- Bajo">
      <formula>NOT(ISERROR(SEARCH("1- Bajo",K21)))</formula>
    </cfRule>
  </conditionalFormatting>
  <conditionalFormatting sqref="H21:I21">
    <cfRule type="containsText" dxfId="1313" priority="652" operator="containsText" text="3- Moderado">
      <formula>NOT(ISERROR(SEARCH("3- Moderado",H21)))</formula>
    </cfRule>
    <cfRule type="containsText" dxfId="1312" priority="653" operator="containsText" text="6- Moderado">
      <formula>NOT(ISERROR(SEARCH("6- Moderado",H21)))</formula>
    </cfRule>
    <cfRule type="containsText" dxfId="1311" priority="654" operator="containsText" text="4- Moderado">
      <formula>NOT(ISERROR(SEARCH("4- Moderado",H21)))</formula>
    </cfRule>
    <cfRule type="containsText" dxfId="1310" priority="655" operator="containsText" text="3- Bajo">
      <formula>NOT(ISERROR(SEARCH("3- Bajo",H21)))</formula>
    </cfRule>
    <cfRule type="containsText" dxfId="1309" priority="656" operator="containsText" text="4- Bajo">
      <formula>NOT(ISERROR(SEARCH("4- Bajo",H21)))</formula>
    </cfRule>
    <cfRule type="containsText" dxfId="1308" priority="657" operator="containsText" text="1- Bajo">
      <formula>NOT(ISERROR(SEARCH("1- Bajo",H21)))</formula>
    </cfRule>
  </conditionalFormatting>
  <conditionalFormatting sqref="A21 C21:E21">
    <cfRule type="containsText" dxfId="1307" priority="646" operator="containsText" text="3- Moderado">
      <formula>NOT(ISERROR(SEARCH("3- Moderado",A21)))</formula>
    </cfRule>
    <cfRule type="containsText" dxfId="1306" priority="647" operator="containsText" text="6- Moderado">
      <formula>NOT(ISERROR(SEARCH("6- Moderado",A21)))</formula>
    </cfRule>
    <cfRule type="containsText" dxfId="1305" priority="648" operator="containsText" text="4- Moderado">
      <formula>NOT(ISERROR(SEARCH("4- Moderado",A21)))</formula>
    </cfRule>
    <cfRule type="containsText" dxfId="1304" priority="649" operator="containsText" text="3- Bajo">
      <formula>NOT(ISERROR(SEARCH("3- Bajo",A21)))</formula>
    </cfRule>
    <cfRule type="containsText" dxfId="1303" priority="650" operator="containsText" text="4- Bajo">
      <formula>NOT(ISERROR(SEARCH("4- Bajo",A21)))</formula>
    </cfRule>
    <cfRule type="containsText" dxfId="1302" priority="651" operator="containsText" text="1- Bajo">
      <formula>NOT(ISERROR(SEARCH("1- Bajo",A21)))</formula>
    </cfRule>
  </conditionalFormatting>
  <conditionalFormatting sqref="F21:G21">
    <cfRule type="containsText" dxfId="1301" priority="640" operator="containsText" text="3- Moderado">
      <formula>NOT(ISERROR(SEARCH("3- Moderado",F21)))</formula>
    </cfRule>
    <cfRule type="containsText" dxfId="1300" priority="641" operator="containsText" text="6- Moderado">
      <formula>NOT(ISERROR(SEARCH("6- Moderado",F21)))</formula>
    </cfRule>
    <cfRule type="containsText" dxfId="1299" priority="642" operator="containsText" text="4- Moderado">
      <formula>NOT(ISERROR(SEARCH("4- Moderado",F21)))</formula>
    </cfRule>
    <cfRule type="containsText" dxfId="1298" priority="643" operator="containsText" text="3- Bajo">
      <formula>NOT(ISERROR(SEARCH("3- Bajo",F21)))</formula>
    </cfRule>
    <cfRule type="containsText" dxfId="1297" priority="644" operator="containsText" text="4- Bajo">
      <formula>NOT(ISERROR(SEARCH("4- Bajo",F21)))</formula>
    </cfRule>
    <cfRule type="containsText" dxfId="1296" priority="645" operator="containsText" text="1- Bajo">
      <formula>NOT(ISERROR(SEARCH("1- Bajo",F21)))</formula>
    </cfRule>
  </conditionalFormatting>
  <conditionalFormatting sqref="J21:J25">
    <cfRule type="containsText" dxfId="1295" priority="635" operator="containsText" text="Bajo">
      <formula>NOT(ISERROR(SEARCH("Bajo",J21)))</formula>
    </cfRule>
    <cfRule type="containsText" dxfId="1294" priority="636" operator="containsText" text="Moderado">
      <formula>NOT(ISERROR(SEARCH("Moderado",J21)))</formula>
    </cfRule>
    <cfRule type="containsText" dxfId="1293" priority="637" operator="containsText" text="Alto">
      <formula>NOT(ISERROR(SEARCH("Alto",J21)))</formula>
    </cfRule>
    <cfRule type="containsText" dxfId="1292" priority="638" operator="containsText" text="Extremo">
      <formula>NOT(ISERROR(SEARCH("Extremo",J21)))</formula>
    </cfRule>
    <cfRule type="colorScale" priority="639">
      <colorScale>
        <cfvo type="min"/>
        <cfvo type="max"/>
        <color rgb="FFFF7128"/>
        <color rgb="FFFFEF9C"/>
      </colorScale>
    </cfRule>
  </conditionalFormatting>
  <conditionalFormatting sqref="M21:M25">
    <cfRule type="containsText" dxfId="1291" priority="610" operator="containsText" text="Moderado">
      <formula>NOT(ISERROR(SEARCH("Moderado",M21)))</formula>
    </cfRule>
    <cfRule type="containsText" dxfId="1290" priority="630" operator="containsText" text="Bajo">
      <formula>NOT(ISERROR(SEARCH("Bajo",M21)))</formula>
    </cfRule>
    <cfRule type="containsText" dxfId="1289" priority="631" operator="containsText" text="Moderado">
      <formula>NOT(ISERROR(SEARCH("Moderado",M21)))</formula>
    </cfRule>
    <cfRule type="containsText" dxfId="1288" priority="632" operator="containsText" text="Alto">
      <formula>NOT(ISERROR(SEARCH("Alto",M21)))</formula>
    </cfRule>
    <cfRule type="containsText" dxfId="1287" priority="633" operator="containsText" text="Extremo">
      <formula>NOT(ISERROR(SEARCH("Extremo",M21)))</formula>
    </cfRule>
    <cfRule type="colorScale" priority="634">
      <colorScale>
        <cfvo type="min"/>
        <cfvo type="max"/>
        <color rgb="FFFF7128"/>
        <color rgb="FFFFEF9C"/>
      </colorScale>
    </cfRule>
  </conditionalFormatting>
  <conditionalFormatting sqref="N21">
    <cfRule type="containsText" dxfId="1286" priority="624" operator="containsText" text="3- Moderado">
      <formula>NOT(ISERROR(SEARCH("3- Moderado",N21)))</formula>
    </cfRule>
    <cfRule type="containsText" dxfId="1285" priority="625" operator="containsText" text="6- Moderado">
      <formula>NOT(ISERROR(SEARCH("6- Moderado",N21)))</formula>
    </cfRule>
    <cfRule type="containsText" dxfId="1284" priority="626" operator="containsText" text="4- Moderado">
      <formula>NOT(ISERROR(SEARCH("4- Moderado",N21)))</formula>
    </cfRule>
    <cfRule type="containsText" dxfId="1283" priority="627" operator="containsText" text="3- Bajo">
      <formula>NOT(ISERROR(SEARCH("3- Bajo",N21)))</formula>
    </cfRule>
    <cfRule type="containsText" dxfId="1282" priority="628" operator="containsText" text="4- Bajo">
      <formula>NOT(ISERROR(SEARCH("4- Bajo",N21)))</formula>
    </cfRule>
    <cfRule type="containsText" dxfId="1281" priority="629" operator="containsText" text="1- Bajo">
      <formula>NOT(ISERROR(SEARCH("1- Bajo",N21)))</formula>
    </cfRule>
  </conditionalFormatting>
  <conditionalFormatting sqref="H21:H25">
    <cfRule type="containsText" dxfId="1280" priority="611" operator="containsText" text="Muy Alta">
      <formula>NOT(ISERROR(SEARCH("Muy Alta",H21)))</formula>
    </cfRule>
    <cfRule type="containsText" dxfId="1279" priority="612" operator="containsText" text="Alta">
      <formula>NOT(ISERROR(SEARCH("Alta",H21)))</formula>
    </cfRule>
    <cfRule type="containsText" dxfId="1278" priority="613" operator="containsText" text="Muy Alta">
      <formula>NOT(ISERROR(SEARCH("Muy Alta",H21)))</formula>
    </cfRule>
    <cfRule type="containsText" dxfId="1277" priority="618" operator="containsText" text="Muy Baja">
      <formula>NOT(ISERROR(SEARCH("Muy Baja",H21)))</formula>
    </cfRule>
    <cfRule type="containsText" dxfId="1276" priority="619" operator="containsText" text="Baja">
      <formula>NOT(ISERROR(SEARCH("Baja",H21)))</formula>
    </cfRule>
    <cfRule type="containsText" dxfId="1275" priority="620" operator="containsText" text="Media">
      <formula>NOT(ISERROR(SEARCH("Media",H21)))</formula>
    </cfRule>
    <cfRule type="containsText" dxfId="1274" priority="621" operator="containsText" text="Alta">
      <formula>NOT(ISERROR(SEARCH("Alta",H21)))</formula>
    </cfRule>
    <cfRule type="containsText" dxfId="1273" priority="623" operator="containsText" text="Muy Alta">
      <formula>NOT(ISERROR(SEARCH("Muy Alta",H21)))</formula>
    </cfRule>
  </conditionalFormatting>
  <conditionalFormatting sqref="I21:I25">
    <cfRule type="containsText" dxfId="1272" priority="614" operator="containsText" text="Catastrófico">
      <formula>NOT(ISERROR(SEARCH("Catastrófico",I21)))</formula>
    </cfRule>
    <cfRule type="containsText" dxfId="1271" priority="615" operator="containsText" text="Mayor">
      <formula>NOT(ISERROR(SEARCH("Mayor",I21)))</formula>
    </cfRule>
    <cfRule type="containsText" dxfId="1270" priority="616" operator="containsText" text="Menor">
      <formula>NOT(ISERROR(SEARCH("Menor",I21)))</formula>
    </cfRule>
    <cfRule type="containsText" dxfId="1269" priority="617" operator="containsText" text="Leve">
      <formula>NOT(ISERROR(SEARCH("Leve",I21)))</formula>
    </cfRule>
    <cfRule type="containsText" dxfId="1268" priority="622" operator="containsText" text="Moderado">
      <formula>NOT(ISERROR(SEARCH("Moderado",I21)))</formula>
    </cfRule>
  </conditionalFormatting>
  <conditionalFormatting sqref="K21:K25">
    <cfRule type="containsText" dxfId="1267" priority="609" operator="containsText" text="Media">
      <formula>NOT(ISERROR(SEARCH("Media",K21)))</formula>
    </cfRule>
  </conditionalFormatting>
  <conditionalFormatting sqref="L21:L25">
    <cfRule type="containsText" dxfId="1266" priority="608" operator="containsText" text="Moderado">
      <formula>NOT(ISERROR(SEARCH("Moderado",L21)))</formula>
    </cfRule>
  </conditionalFormatting>
  <conditionalFormatting sqref="J21:J25">
    <cfRule type="containsText" dxfId="1265" priority="607" operator="containsText" text="Moderado">
      <formula>NOT(ISERROR(SEARCH("Moderado",J21)))</formula>
    </cfRule>
  </conditionalFormatting>
  <conditionalFormatting sqref="J21:J25">
    <cfRule type="containsText" dxfId="1264" priority="605" operator="containsText" text="Bajo">
      <formula>NOT(ISERROR(SEARCH("Bajo",J21)))</formula>
    </cfRule>
    <cfRule type="containsText" dxfId="1263" priority="606" operator="containsText" text="Extremo">
      <formula>NOT(ISERROR(SEARCH("Extremo",J21)))</formula>
    </cfRule>
  </conditionalFormatting>
  <conditionalFormatting sqref="K21:K25">
    <cfRule type="containsText" dxfId="1262" priority="603" operator="containsText" text="Baja">
      <formula>NOT(ISERROR(SEARCH("Baja",K21)))</formula>
    </cfRule>
    <cfRule type="containsText" dxfId="1261" priority="604" operator="containsText" text="Muy Baja">
      <formula>NOT(ISERROR(SEARCH("Muy Baja",K21)))</formula>
    </cfRule>
  </conditionalFormatting>
  <conditionalFormatting sqref="K21:K25">
    <cfRule type="containsText" dxfId="1260" priority="601" operator="containsText" text="Muy Alta">
      <formula>NOT(ISERROR(SEARCH("Muy Alta",K21)))</formula>
    </cfRule>
    <cfRule type="containsText" dxfId="1259" priority="602" operator="containsText" text="Alta">
      <formula>NOT(ISERROR(SEARCH("Alta",K21)))</formula>
    </cfRule>
  </conditionalFormatting>
  <conditionalFormatting sqref="L21:L25">
    <cfRule type="containsText" dxfId="1258" priority="597" operator="containsText" text="Catastrófico">
      <formula>NOT(ISERROR(SEARCH("Catastrófico",L21)))</formula>
    </cfRule>
    <cfRule type="containsText" dxfId="1257" priority="598" operator="containsText" text="Mayor">
      <formula>NOT(ISERROR(SEARCH("Mayor",L21)))</formula>
    </cfRule>
    <cfRule type="containsText" dxfId="1256" priority="599" operator="containsText" text="Menor">
      <formula>NOT(ISERROR(SEARCH("Menor",L21)))</formula>
    </cfRule>
    <cfRule type="containsText" dxfId="1255" priority="600" operator="containsText" text="Leve">
      <formula>NOT(ISERROR(SEARCH("Leve",L21)))</formula>
    </cfRule>
  </conditionalFormatting>
  <conditionalFormatting sqref="K31:L31">
    <cfRule type="containsText" dxfId="1254" priority="524" operator="containsText" text="3- Moderado">
      <formula>NOT(ISERROR(SEARCH("3- Moderado",K31)))</formula>
    </cfRule>
    <cfRule type="containsText" dxfId="1253" priority="525" operator="containsText" text="6- Moderado">
      <formula>NOT(ISERROR(SEARCH("6- Moderado",K31)))</formula>
    </cfRule>
    <cfRule type="containsText" dxfId="1252" priority="526" operator="containsText" text="4- Moderado">
      <formula>NOT(ISERROR(SEARCH("4- Moderado",K31)))</formula>
    </cfRule>
    <cfRule type="containsText" dxfId="1251" priority="527" operator="containsText" text="3- Bajo">
      <formula>NOT(ISERROR(SEARCH("3- Bajo",K31)))</formula>
    </cfRule>
    <cfRule type="containsText" dxfId="1250" priority="528" operator="containsText" text="4- Bajo">
      <formula>NOT(ISERROR(SEARCH("4- Bajo",K31)))</formula>
    </cfRule>
    <cfRule type="containsText" dxfId="1249" priority="529" operator="containsText" text="1- Bajo">
      <formula>NOT(ISERROR(SEARCH("1- Bajo",K31)))</formula>
    </cfRule>
  </conditionalFormatting>
  <conditionalFormatting sqref="H31:I31">
    <cfRule type="containsText" dxfId="1248" priority="518" operator="containsText" text="3- Moderado">
      <formula>NOT(ISERROR(SEARCH("3- Moderado",H31)))</formula>
    </cfRule>
    <cfRule type="containsText" dxfId="1247" priority="519" operator="containsText" text="6- Moderado">
      <formula>NOT(ISERROR(SEARCH("6- Moderado",H31)))</formula>
    </cfRule>
    <cfRule type="containsText" dxfId="1246" priority="520" operator="containsText" text="4- Moderado">
      <formula>NOT(ISERROR(SEARCH("4- Moderado",H31)))</formula>
    </cfRule>
    <cfRule type="containsText" dxfId="1245" priority="521" operator="containsText" text="3- Bajo">
      <formula>NOT(ISERROR(SEARCH("3- Bajo",H31)))</formula>
    </cfRule>
    <cfRule type="containsText" dxfId="1244" priority="522" operator="containsText" text="4- Bajo">
      <formula>NOT(ISERROR(SEARCH("4- Bajo",H31)))</formula>
    </cfRule>
    <cfRule type="containsText" dxfId="1243" priority="523" operator="containsText" text="1- Bajo">
      <formula>NOT(ISERROR(SEARCH("1- Bajo",H31)))</formula>
    </cfRule>
  </conditionalFormatting>
  <conditionalFormatting sqref="A31 C31:E31">
    <cfRule type="containsText" dxfId="1242" priority="512" operator="containsText" text="3- Moderado">
      <formula>NOT(ISERROR(SEARCH("3- Moderado",A31)))</formula>
    </cfRule>
    <cfRule type="containsText" dxfId="1241" priority="513" operator="containsText" text="6- Moderado">
      <formula>NOT(ISERROR(SEARCH("6- Moderado",A31)))</formula>
    </cfRule>
    <cfRule type="containsText" dxfId="1240" priority="514" operator="containsText" text="4- Moderado">
      <formula>NOT(ISERROR(SEARCH("4- Moderado",A31)))</formula>
    </cfRule>
    <cfRule type="containsText" dxfId="1239" priority="515" operator="containsText" text="3- Bajo">
      <formula>NOT(ISERROR(SEARCH("3- Bajo",A31)))</formula>
    </cfRule>
    <cfRule type="containsText" dxfId="1238" priority="516" operator="containsText" text="4- Bajo">
      <formula>NOT(ISERROR(SEARCH("4- Bajo",A31)))</formula>
    </cfRule>
    <cfRule type="containsText" dxfId="1237" priority="517" operator="containsText" text="1- Bajo">
      <formula>NOT(ISERROR(SEARCH("1- Bajo",A31)))</formula>
    </cfRule>
  </conditionalFormatting>
  <conditionalFormatting sqref="F31:G31">
    <cfRule type="containsText" dxfId="1236" priority="506" operator="containsText" text="3- Moderado">
      <formula>NOT(ISERROR(SEARCH("3- Moderado",F31)))</formula>
    </cfRule>
    <cfRule type="containsText" dxfId="1235" priority="507" operator="containsText" text="6- Moderado">
      <formula>NOT(ISERROR(SEARCH("6- Moderado",F31)))</formula>
    </cfRule>
    <cfRule type="containsText" dxfId="1234" priority="508" operator="containsText" text="4- Moderado">
      <formula>NOT(ISERROR(SEARCH("4- Moderado",F31)))</formula>
    </cfRule>
    <cfRule type="containsText" dxfId="1233" priority="509" operator="containsText" text="3- Bajo">
      <formula>NOT(ISERROR(SEARCH("3- Bajo",F31)))</formula>
    </cfRule>
    <cfRule type="containsText" dxfId="1232" priority="510" operator="containsText" text="4- Bajo">
      <formula>NOT(ISERROR(SEARCH("4- Bajo",F31)))</formula>
    </cfRule>
    <cfRule type="containsText" dxfId="1231" priority="511" operator="containsText" text="1- Bajo">
      <formula>NOT(ISERROR(SEARCH("1- Bajo",F31)))</formula>
    </cfRule>
  </conditionalFormatting>
  <conditionalFormatting sqref="J31:J35">
    <cfRule type="containsText" dxfId="1230" priority="501" operator="containsText" text="Bajo">
      <formula>NOT(ISERROR(SEARCH("Bajo",J31)))</formula>
    </cfRule>
    <cfRule type="containsText" dxfId="1229" priority="502" operator="containsText" text="Moderado">
      <formula>NOT(ISERROR(SEARCH("Moderado",J31)))</formula>
    </cfRule>
    <cfRule type="containsText" dxfId="1228" priority="503" operator="containsText" text="Alto">
      <formula>NOT(ISERROR(SEARCH("Alto",J31)))</formula>
    </cfRule>
    <cfRule type="containsText" dxfId="1227" priority="504" operator="containsText" text="Extremo">
      <formula>NOT(ISERROR(SEARCH("Extremo",J31)))</formula>
    </cfRule>
    <cfRule type="colorScale" priority="505">
      <colorScale>
        <cfvo type="min"/>
        <cfvo type="max"/>
        <color rgb="FFFF7128"/>
        <color rgb="FFFFEF9C"/>
      </colorScale>
    </cfRule>
  </conditionalFormatting>
  <conditionalFormatting sqref="M31:M35">
    <cfRule type="containsText" dxfId="1226" priority="476" operator="containsText" text="Moderado">
      <formula>NOT(ISERROR(SEARCH("Moderado",M31)))</formula>
    </cfRule>
    <cfRule type="containsText" dxfId="1225" priority="496" operator="containsText" text="Bajo">
      <formula>NOT(ISERROR(SEARCH("Bajo",M31)))</formula>
    </cfRule>
    <cfRule type="containsText" dxfId="1224" priority="497" operator="containsText" text="Moderado">
      <formula>NOT(ISERROR(SEARCH("Moderado",M31)))</formula>
    </cfRule>
    <cfRule type="containsText" dxfId="1223" priority="498" operator="containsText" text="Alto">
      <formula>NOT(ISERROR(SEARCH("Alto",M31)))</formula>
    </cfRule>
    <cfRule type="containsText" dxfId="1222" priority="499" operator="containsText" text="Extremo">
      <formula>NOT(ISERROR(SEARCH("Extremo",M31)))</formula>
    </cfRule>
    <cfRule type="colorScale" priority="500">
      <colorScale>
        <cfvo type="min"/>
        <cfvo type="max"/>
        <color rgb="FFFF7128"/>
        <color rgb="FFFFEF9C"/>
      </colorScale>
    </cfRule>
  </conditionalFormatting>
  <conditionalFormatting sqref="N31">
    <cfRule type="containsText" dxfId="1221" priority="490" operator="containsText" text="3- Moderado">
      <formula>NOT(ISERROR(SEARCH("3- Moderado",N31)))</formula>
    </cfRule>
    <cfRule type="containsText" dxfId="1220" priority="491" operator="containsText" text="6- Moderado">
      <formula>NOT(ISERROR(SEARCH("6- Moderado",N31)))</formula>
    </cfRule>
    <cfRule type="containsText" dxfId="1219" priority="492" operator="containsText" text="4- Moderado">
      <formula>NOT(ISERROR(SEARCH("4- Moderado",N31)))</formula>
    </cfRule>
    <cfRule type="containsText" dxfId="1218" priority="493" operator="containsText" text="3- Bajo">
      <formula>NOT(ISERROR(SEARCH("3- Bajo",N31)))</formula>
    </cfRule>
    <cfRule type="containsText" dxfId="1217" priority="494" operator="containsText" text="4- Bajo">
      <formula>NOT(ISERROR(SEARCH("4- Bajo",N31)))</formula>
    </cfRule>
    <cfRule type="containsText" dxfId="1216" priority="495" operator="containsText" text="1- Bajo">
      <formula>NOT(ISERROR(SEARCH("1- Bajo",N31)))</formula>
    </cfRule>
  </conditionalFormatting>
  <conditionalFormatting sqref="H31:H35">
    <cfRule type="containsText" dxfId="1215" priority="477" operator="containsText" text="Muy Alta">
      <formula>NOT(ISERROR(SEARCH("Muy Alta",H31)))</formula>
    </cfRule>
    <cfRule type="containsText" dxfId="1214" priority="478" operator="containsText" text="Alta">
      <formula>NOT(ISERROR(SEARCH("Alta",H31)))</formula>
    </cfRule>
    <cfRule type="containsText" dxfId="1213" priority="479" operator="containsText" text="Muy Alta">
      <formula>NOT(ISERROR(SEARCH("Muy Alta",H31)))</formula>
    </cfRule>
    <cfRule type="containsText" dxfId="1212" priority="484" operator="containsText" text="Muy Baja">
      <formula>NOT(ISERROR(SEARCH("Muy Baja",H31)))</formula>
    </cfRule>
    <cfRule type="containsText" dxfId="1211" priority="485" operator="containsText" text="Baja">
      <formula>NOT(ISERROR(SEARCH("Baja",H31)))</formula>
    </cfRule>
    <cfRule type="containsText" dxfId="1210" priority="486" operator="containsText" text="Media">
      <formula>NOT(ISERROR(SEARCH("Media",H31)))</formula>
    </cfRule>
    <cfRule type="containsText" dxfId="1209" priority="487" operator="containsText" text="Alta">
      <formula>NOT(ISERROR(SEARCH("Alta",H31)))</formula>
    </cfRule>
    <cfRule type="containsText" dxfId="1208" priority="489" operator="containsText" text="Muy Alta">
      <formula>NOT(ISERROR(SEARCH("Muy Alta",H31)))</formula>
    </cfRule>
  </conditionalFormatting>
  <conditionalFormatting sqref="I31:I35">
    <cfRule type="containsText" dxfId="1207" priority="480" operator="containsText" text="Catastrófico">
      <formula>NOT(ISERROR(SEARCH("Catastrófico",I31)))</formula>
    </cfRule>
    <cfRule type="containsText" dxfId="1206" priority="481" operator="containsText" text="Mayor">
      <formula>NOT(ISERROR(SEARCH("Mayor",I31)))</formula>
    </cfRule>
    <cfRule type="containsText" dxfId="1205" priority="482" operator="containsText" text="Menor">
      <formula>NOT(ISERROR(SEARCH("Menor",I31)))</formula>
    </cfRule>
    <cfRule type="containsText" dxfId="1204" priority="483" operator="containsText" text="Leve">
      <formula>NOT(ISERROR(SEARCH("Leve",I31)))</formula>
    </cfRule>
    <cfRule type="containsText" dxfId="1203" priority="488" operator="containsText" text="Moderado">
      <formula>NOT(ISERROR(SEARCH("Moderado",I31)))</formula>
    </cfRule>
  </conditionalFormatting>
  <conditionalFormatting sqref="K31:K35">
    <cfRule type="containsText" dxfId="1202" priority="475" operator="containsText" text="Media">
      <formula>NOT(ISERROR(SEARCH("Media",K31)))</formula>
    </cfRule>
  </conditionalFormatting>
  <conditionalFormatting sqref="L31:L35">
    <cfRule type="containsText" dxfId="1201" priority="474" operator="containsText" text="Moderado">
      <formula>NOT(ISERROR(SEARCH("Moderado",L31)))</formula>
    </cfRule>
  </conditionalFormatting>
  <conditionalFormatting sqref="J31:J35">
    <cfRule type="containsText" dxfId="1200" priority="473" operator="containsText" text="Moderado">
      <formula>NOT(ISERROR(SEARCH("Moderado",J31)))</formula>
    </cfRule>
  </conditionalFormatting>
  <conditionalFormatting sqref="J31:J35">
    <cfRule type="containsText" dxfId="1199" priority="471" operator="containsText" text="Bajo">
      <formula>NOT(ISERROR(SEARCH("Bajo",J31)))</formula>
    </cfRule>
    <cfRule type="containsText" dxfId="1198" priority="472" operator="containsText" text="Extremo">
      <formula>NOT(ISERROR(SEARCH("Extremo",J31)))</formula>
    </cfRule>
  </conditionalFormatting>
  <conditionalFormatting sqref="K31:K35">
    <cfRule type="containsText" dxfId="1197" priority="469" operator="containsText" text="Baja">
      <formula>NOT(ISERROR(SEARCH("Baja",K31)))</formula>
    </cfRule>
    <cfRule type="containsText" dxfId="1196" priority="470" operator="containsText" text="Muy Baja">
      <formula>NOT(ISERROR(SEARCH("Muy Baja",K31)))</formula>
    </cfRule>
  </conditionalFormatting>
  <conditionalFormatting sqref="K31:K35">
    <cfRule type="containsText" dxfId="1195" priority="467" operator="containsText" text="Muy Alta">
      <formula>NOT(ISERROR(SEARCH("Muy Alta",K31)))</formula>
    </cfRule>
    <cfRule type="containsText" dxfId="1194" priority="468" operator="containsText" text="Alta">
      <formula>NOT(ISERROR(SEARCH("Alta",K31)))</formula>
    </cfRule>
  </conditionalFormatting>
  <conditionalFormatting sqref="L31:L35">
    <cfRule type="containsText" dxfId="1193" priority="463" operator="containsText" text="Catastrófico">
      <formula>NOT(ISERROR(SEARCH("Catastrófico",L31)))</formula>
    </cfRule>
    <cfRule type="containsText" dxfId="1192" priority="464" operator="containsText" text="Mayor">
      <formula>NOT(ISERROR(SEARCH("Mayor",L31)))</formula>
    </cfRule>
    <cfRule type="containsText" dxfId="1191" priority="465" operator="containsText" text="Menor">
      <formula>NOT(ISERROR(SEARCH("Menor",L31)))</formula>
    </cfRule>
    <cfRule type="containsText" dxfId="1190" priority="466" operator="containsText" text="Leve">
      <formula>NOT(ISERROR(SEARCH("Leve",L31)))</formula>
    </cfRule>
  </conditionalFormatting>
  <conditionalFormatting sqref="K26:L26">
    <cfRule type="containsText" dxfId="1189" priority="122" operator="containsText" text="3- Moderado">
      <formula>NOT(ISERROR(SEARCH("3- Moderado",K26)))</formula>
    </cfRule>
    <cfRule type="containsText" dxfId="1188" priority="123" operator="containsText" text="6- Moderado">
      <formula>NOT(ISERROR(SEARCH("6- Moderado",K26)))</formula>
    </cfRule>
    <cfRule type="containsText" dxfId="1187" priority="124" operator="containsText" text="4- Moderado">
      <formula>NOT(ISERROR(SEARCH("4- Moderado",K26)))</formula>
    </cfRule>
    <cfRule type="containsText" dxfId="1186" priority="125" operator="containsText" text="3- Bajo">
      <formula>NOT(ISERROR(SEARCH("3- Bajo",K26)))</formula>
    </cfRule>
    <cfRule type="containsText" dxfId="1185" priority="126" operator="containsText" text="4- Bajo">
      <formula>NOT(ISERROR(SEARCH("4- Bajo",K26)))</formula>
    </cfRule>
    <cfRule type="containsText" dxfId="1184" priority="127" operator="containsText" text="1- Bajo">
      <formula>NOT(ISERROR(SEARCH("1- Bajo",K26)))</formula>
    </cfRule>
  </conditionalFormatting>
  <conditionalFormatting sqref="H26:I26">
    <cfRule type="containsText" dxfId="1183" priority="116" operator="containsText" text="3- Moderado">
      <formula>NOT(ISERROR(SEARCH("3- Moderado",H26)))</formula>
    </cfRule>
    <cfRule type="containsText" dxfId="1182" priority="117" operator="containsText" text="6- Moderado">
      <formula>NOT(ISERROR(SEARCH("6- Moderado",H26)))</formula>
    </cfRule>
    <cfRule type="containsText" dxfId="1181" priority="118" operator="containsText" text="4- Moderado">
      <formula>NOT(ISERROR(SEARCH("4- Moderado",H26)))</formula>
    </cfRule>
    <cfRule type="containsText" dxfId="1180" priority="119" operator="containsText" text="3- Bajo">
      <formula>NOT(ISERROR(SEARCH("3- Bajo",H26)))</formula>
    </cfRule>
    <cfRule type="containsText" dxfId="1179" priority="120" operator="containsText" text="4- Bajo">
      <formula>NOT(ISERROR(SEARCH("4- Bajo",H26)))</formula>
    </cfRule>
    <cfRule type="containsText" dxfId="1178" priority="121" operator="containsText" text="1- Bajo">
      <formula>NOT(ISERROR(SEARCH("1- Bajo",H26)))</formula>
    </cfRule>
  </conditionalFormatting>
  <conditionalFormatting sqref="A26 C26:E26">
    <cfRule type="containsText" dxfId="1177" priority="110" operator="containsText" text="3- Moderado">
      <formula>NOT(ISERROR(SEARCH("3- Moderado",A26)))</formula>
    </cfRule>
    <cfRule type="containsText" dxfId="1176" priority="111" operator="containsText" text="6- Moderado">
      <formula>NOT(ISERROR(SEARCH("6- Moderado",A26)))</formula>
    </cfRule>
    <cfRule type="containsText" dxfId="1175" priority="112" operator="containsText" text="4- Moderado">
      <formula>NOT(ISERROR(SEARCH("4- Moderado",A26)))</formula>
    </cfRule>
    <cfRule type="containsText" dxfId="1174" priority="113" operator="containsText" text="3- Bajo">
      <formula>NOT(ISERROR(SEARCH("3- Bajo",A26)))</formula>
    </cfRule>
    <cfRule type="containsText" dxfId="1173" priority="114" operator="containsText" text="4- Bajo">
      <formula>NOT(ISERROR(SEARCH("4- Bajo",A26)))</formula>
    </cfRule>
    <cfRule type="containsText" dxfId="1172" priority="115" operator="containsText" text="1- Bajo">
      <formula>NOT(ISERROR(SEARCH("1- Bajo",A26)))</formula>
    </cfRule>
  </conditionalFormatting>
  <conditionalFormatting sqref="F26:G26">
    <cfRule type="containsText" dxfId="1171" priority="104" operator="containsText" text="3- Moderado">
      <formula>NOT(ISERROR(SEARCH("3- Moderado",F26)))</formula>
    </cfRule>
    <cfRule type="containsText" dxfId="1170" priority="105" operator="containsText" text="6- Moderado">
      <formula>NOT(ISERROR(SEARCH("6- Moderado",F26)))</formula>
    </cfRule>
    <cfRule type="containsText" dxfId="1169" priority="106" operator="containsText" text="4- Moderado">
      <formula>NOT(ISERROR(SEARCH("4- Moderado",F26)))</formula>
    </cfRule>
    <cfRule type="containsText" dxfId="1168" priority="107" operator="containsText" text="3- Bajo">
      <formula>NOT(ISERROR(SEARCH("3- Bajo",F26)))</formula>
    </cfRule>
    <cfRule type="containsText" dxfId="1167" priority="108" operator="containsText" text="4- Bajo">
      <formula>NOT(ISERROR(SEARCH("4- Bajo",F26)))</formula>
    </cfRule>
    <cfRule type="containsText" dxfId="1166" priority="109" operator="containsText" text="1- Bajo">
      <formula>NOT(ISERROR(SEARCH("1- Bajo",F26)))</formula>
    </cfRule>
  </conditionalFormatting>
  <conditionalFormatting sqref="J26:J30">
    <cfRule type="containsText" dxfId="1165" priority="99" operator="containsText" text="Bajo">
      <formula>NOT(ISERROR(SEARCH("Bajo",J26)))</formula>
    </cfRule>
    <cfRule type="containsText" dxfId="1164" priority="100" operator="containsText" text="Moderado">
      <formula>NOT(ISERROR(SEARCH("Moderado",J26)))</formula>
    </cfRule>
    <cfRule type="containsText" dxfId="1163" priority="101" operator="containsText" text="Alto">
      <formula>NOT(ISERROR(SEARCH("Alto",J26)))</formula>
    </cfRule>
    <cfRule type="containsText" dxfId="1162" priority="102" operator="containsText" text="Extremo">
      <formula>NOT(ISERROR(SEARCH("Extremo",J26)))</formula>
    </cfRule>
    <cfRule type="colorScale" priority="103">
      <colorScale>
        <cfvo type="min"/>
        <cfvo type="max"/>
        <color rgb="FFFF7128"/>
        <color rgb="FFFFEF9C"/>
      </colorScale>
    </cfRule>
  </conditionalFormatting>
  <conditionalFormatting sqref="M26:M30">
    <cfRule type="containsText" dxfId="1161" priority="74" operator="containsText" text="Moderado">
      <formula>NOT(ISERROR(SEARCH("Moderado",M26)))</formula>
    </cfRule>
    <cfRule type="containsText" dxfId="1160" priority="94" operator="containsText" text="Bajo">
      <formula>NOT(ISERROR(SEARCH("Bajo",M26)))</formula>
    </cfRule>
    <cfRule type="containsText" dxfId="1159" priority="95" operator="containsText" text="Moderado">
      <formula>NOT(ISERROR(SEARCH("Moderado",M26)))</formula>
    </cfRule>
    <cfRule type="containsText" dxfId="1158" priority="96" operator="containsText" text="Alto">
      <formula>NOT(ISERROR(SEARCH("Alto",M26)))</formula>
    </cfRule>
    <cfRule type="containsText" dxfId="1157" priority="97" operator="containsText" text="Extremo">
      <formula>NOT(ISERROR(SEARCH("Extremo",M26)))</formula>
    </cfRule>
    <cfRule type="colorScale" priority="98">
      <colorScale>
        <cfvo type="min"/>
        <cfvo type="max"/>
        <color rgb="FFFF7128"/>
        <color rgb="FFFFEF9C"/>
      </colorScale>
    </cfRule>
  </conditionalFormatting>
  <conditionalFormatting sqref="N26">
    <cfRule type="containsText" dxfId="1156" priority="88" operator="containsText" text="3- Moderado">
      <formula>NOT(ISERROR(SEARCH("3- Moderado",N26)))</formula>
    </cfRule>
    <cfRule type="containsText" dxfId="1155" priority="89" operator="containsText" text="6- Moderado">
      <formula>NOT(ISERROR(SEARCH("6- Moderado",N26)))</formula>
    </cfRule>
    <cfRule type="containsText" dxfId="1154" priority="90" operator="containsText" text="4- Moderado">
      <formula>NOT(ISERROR(SEARCH("4- Moderado",N26)))</formula>
    </cfRule>
    <cfRule type="containsText" dxfId="1153" priority="91" operator="containsText" text="3- Bajo">
      <formula>NOT(ISERROR(SEARCH("3- Bajo",N26)))</formula>
    </cfRule>
    <cfRule type="containsText" dxfId="1152" priority="92" operator="containsText" text="4- Bajo">
      <formula>NOT(ISERROR(SEARCH("4- Bajo",N26)))</formula>
    </cfRule>
    <cfRule type="containsText" dxfId="1151" priority="93" operator="containsText" text="1- Bajo">
      <formula>NOT(ISERROR(SEARCH("1- Bajo",N26)))</formula>
    </cfRule>
  </conditionalFormatting>
  <conditionalFormatting sqref="H26:H30">
    <cfRule type="containsText" dxfId="1150" priority="75" operator="containsText" text="Muy Alta">
      <formula>NOT(ISERROR(SEARCH("Muy Alta",H26)))</formula>
    </cfRule>
    <cfRule type="containsText" dxfId="1149" priority="76" operator="containsText" text="Alta">
      <formula>NOT(ISERROR(SEARCH("Alta",H26)))</formula>
    </cfRule>
    <cfRule type="containsText" dxfId="1148" priority="77" operator="containsText" text="Muy Alta">
      <formula>NOT(ISERROR(SEARCH("Muy Alta",H26)))</formula>
    </cfRule>
    <cfRule type="containsText" dxfId="1147" priority="82" operator="containsText" text="Muy Baja">
      <formula>NOT(ISERROR(SEARCH("Muy Baja",H26)))</formula>
    </cfRule>
    <cfRule type="containsText" dxfId="1146" priority="83" operator="containsText" text="Baja">
      <formula>NOT(ISERROR(SEARCH("Baja",H26)))</formula>
    </cfRule>
    <cfRule type="containsText" dxfId="1145" priority="84" operator="containsText" text="Media">
      <formula>NOT(ISERROR(SEARCH("Media",H26)))</formula>
    </cfRule>
    <cfRule type="containsText" dxfId="1144" priority="85" operator="containsText" text="Alta">
      <formula>NOT(ISERROR(SEARCH("Alta",H26)))</formula>
    </cfRule>
    <cfRule type="containsText" dxfId="1143" priority="87" operator="containsText" text="Muy Alta">
      <formula>NOT(ISERROR(SEARCH("Muy Alta",H26)))</formula>
    </cfRule>
  </conditionalFormatting>
  <conditionalFormatting sqref="I26:I30">
    <cfRule type="containsText" dxfId="1142" priority="78" operator="containsText" text="Catastrófico">
      <formula>NOT(ISERROR(SEARCH("Catastrófico",I26)))</formula>
    </cfRule>
    <cfRule type="containsText" dxfId="1141" priority="79" operator="containsText" text="Mayor">
      <formula>NOT(ISERROR(SEARCH("Mayor",I26)))</formula>
    </cfRule>
    <cfRule type="containsText" dxfId="1140" priority="80" operator="containsText" text="Menor">
      <formula>NOT(ISERROR(SEARCH("Menor",I26)))</formula>
    </cfRule>
    <cfRule type="containsText" dxfId="1139" priority="81" operator="containsText" text="Leve">
      <formula>NOT(ISERROR(SEARCH("Leve",I26)))</formula>
    </cfRule>
    <cfRule type="containsText" dxfId="1138" priority="86" operator="containsText" text="Moderado">
      <formula>NOT(ISERROR(SEARCH("Moderado",I26)))</formula>
    </cfRule>
  </conditionalFormatting>
  <conditionalFormatting sqref="K26:K30">
    <cfRule type="containsText" dxfId="1137" priority="73" operator="containsText" text="Media">
      <formula>NOT(ISERROR(SEARCH("Media",K26)))</formula>
    </cfRule>
  </conditionalFormatting>
  <conditionalFormatting sqref="L26:L30">
    <cfRule type="containsText" dxfId="1136" priority="72" operator="containsText" text="Moderado">
      <formula>NOT(ISERROR(SEARCH("Moderado",L26)))</formula>
    </cfRule>
  </conditionalFormatting>
  <conditionalFormatting sqref="J26:J30">
    <cfRule type="containsText" dxfId="1135" priority="71" operator="containsText" text="Moderado">
      <formula>NOT(ISERROR(SEARCH("Moderado",J26)))</formula>
    </cfRule>
  </conditionalFormatting>
  <conditionalFormatting sqref="J26:J30">
    <cfRule type="containsText" dxfId="1134" priority="69" operator="containsText" text="Bajo">
      <formula>NOT(ISERROR(SEARCH("Bajo",J26)))</formula>
    </cfRule>
    <cfRule type="containsText" dxfId="1133" priority="70" operator="containsText" text="Extremo">
      <formula>NOT(ISERROR(SEARCH("Extremo",J26)))</formula>
    </cfRule>
  </conditionalFormatting>
  <conditionalFormatting sqref="K26:K30">
    <cfRule type="containsText" dxfId="1132" priority="67" operator="containsText" text="Baja">
      <formula>NOT(ISERROR(SEARCH("Baja",K26)))</formula>
    </cfRule>
    <cfRule type="containsText" dxfId="1131" priority="68" operator="containsText" text="Muy Baja">
      <formula>NOT(ISERROR(SEARCH("Muy Baja",K26)))</formula>
    </cfRule>
  </conditionalFormatting>
  <conditionalFormatting sqref="K26:K30">
    <cfRule type="containsText" dxfId="1130" priority="65" operator="containsText" text="Muy Alta">
      <formula>NOT(ISERROR(SEARCH("Muy Alta",K26)))</formula>
    </cfRule>
    <cfRule type="containsText" dxfId="1129" priority="66" operator="containsText" text="Alta">
      <formula>NOT(ISERROR(SEARCH("Alta",K26)))</formula>
    </cfRule>
  </conditionalFormatting>
  <conditionalFormatting sqref="L26:L30">
    <cfRule type="containsText" dxfId="1128" priority="61" operator="containsText" text="Catastrófico">
      <formula>NOT(ISERROR(SEARCH("Catastrófico",L26)))</formula>
    </cfRule>
    <cfRule type="containsText" dxfId="1127" priority="62" operator="containsText" text="Mayor">
      <formula>NOT(ISERROR(SEARCH("Mayor",L26)))</formula>
    </cfRule>
    <cfRule type="containsText" dxfId="1126" priority="63" operator="containsText" text="Menor">
      <formula>NOT(ISERROR(SEARCH("Menor",L26)))</formula>
    </cfRule>
    <cfRule type="containsText" dxfId="1125" priority="64" operator="containsText" text="Leve">
      <formula>NOT(ISERROR(SEARCH("Leve",L26)))</formula>
    </cfRule>
  </conditionalFormatting>
  <conditionalFormatting sqref="B11 B16 B21 B26 B31">
    <cfRule type="containsText" dxfId="1124" priority="1" operator="containsText" text="3- Moderado">
      <formula>NOT(ISERROR(SEARCH("3- Moderado",B11)))</formula>
    </cfRule>
    <cfRule type="containsText" dxfId="1123" priority="2" operator="containsText" text="6- Moderado">
      <formula>NOT(ISERROR(SEARCH("6- Moderado",B11)))</formula>
    </cfRule>
    <cfRule type="containsText" dxfId="1122" priority="3" operator="containsText" text="4- Moderado">
      <formula>NOT(ISERROR(SEARCH("4- Moderado",B11)))</formula>
    </cfRule>
    <cfRule type="containsText" dxfId="1121" priority="4" operator="containsText" text="3- Bajo">
      <formula>NOT(ISERROR(SEARCH("3- Bajo",B11)))</formula>
    </cfRule>
    <cfRule type="containsText" dxfId="1120" priority="5" operator="containsText" text="4- Bajo">
      <formula>NOT(ISERROR(SEARCH("4- Bajo",B11)))</formula>
    </cfRule>
    <cfRule type="containsText" dxfId="1119" priority="6" operator="containsText" text="1- Bajo">
      <formula>NOT(ISERROR(SEARCH("1- Bajo",B11)))</formula>
    </cfRule>
  </conditionalFormatting>
  <dataValidations count="7">
    <dataValidation allowBlank="1" showInputMessage="1" showErrorMessage="1" prompt="Seleccionar el tipo de riesgo teniendo en cuenta que  factor organizaconal afecta. Ver explicacion en hoja " sqref="E9" xr:uid="{00000000-0002-0000-0C00-000000000000}"/>
    <dataValidation allowBlank="1" showInputMessage="1" showErrorMessage="1" prompt="Registrar qué factor  que ocasina el riesgo: un facot identtficado el contexto._x000a_O  personas, recursos, estilo de direccion , factores externos, , codiciones ambientales" sqref="F9:G9" xr:uid="{00000000-0002-0000-0C00-000001000000}"/>
    <dataValidation allowBlank="1" showInputMessage="1" showErrorMessage="1" prompt="Que tan factible es que materialize el riesgo?" sqref="H9" xr:uid="{00000000-0002-0000-0C00-000002000000}"/>
    <dataValidation allowBlank="1" showInputMessage="1" showErrorMessage="1" prompt="El grado de afectación puede ser " sqref="I9" xr:uid="{00000000-0002-0000-0C00-000003000000}"/>
    <dataValidation allowBlank="1" showInputMessage="1" showErrorMessage="1" prompt="Describir las actividades que se van a desarrollar para el proyecto" sqref="O8" xr:uid="{00000000-0002-0000-0C00-000004000000}"/>
    <dataValidation allowBlank="1" showInputMessage="1" showErrorMessage="1" prompt="Seleccionar si el responsable es el responsable de las acciones es el nivel central" sqref="P8:P9" xr:uid="{00000000-0002-0000-0C00-000005000000}"/>
    <dataValidation allowBlank="1" showInputMessage="1" showErrorMessage="1" prompt="seleccionar si el responsable de ejecutar las acciones es el nivel central" sqref="Q9:R9" xr:uid="{00000000-0002-0000-0C00-000006000000}"/>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JS35"/>
  <sheetViews>
    <sheetView zoomScale="71" zoomScaleNormal="71" workbookViewId="0">
      <selection activeCell="B1" sqref="B1"/>
    </sheetView>
  </sheetViews>
  <sheetFormatPr baseColWidth="10" defaultColWidth="11.5" defaultRowHeight="15"/>
  <cols>
    <col min="1" max="2" width="18.5" style="77" customWidth="1"/>
    <col min="3" max="3" width="15.5" customWidth="1"/>
    <col min="4" max="4" width="27.5" style="77" customWidth="1"/>
    <col min="5" max="5" width="18" style="176" customWidth="1"/>
    <col min="6" max="6" width="40.1640625" customWidth="1"/>
    <col min="7" max="7" width="20.5" customWidth="1"/>
    <col min="8" max="8" width="10.5" style="177" customWidth="1"/>
    <col min="9" max="9" width="11.5" style="177" customWidth="1"/>
    <col min="10" max="10" width="10.1640625" style="178" customWidth="1"/>
    <col min="11" max="11" width="11.5" style="177" customWidth="1"/>
    <col min="12" max="12" width="10.83203125" style="177" customWidth="1"/>
    <col min="13" max="13" width="18.33203125" style="177" bestFit="1" customWidth="1"/>
    <col min="14" max="14" width="18.33203125" bestFit="1" customWidth="1"/>
    <col min="15" max="15" width="32.83203125" customWidth="1"/>
    <col min="16" max="16" width="16.5" customWidth="1"/>
    <col min="17" max="18" width="14.33203125" customWidth="1"/>
    <col min="19" max="19" width="17.83203125" customWidth="1"/>
    <col min="20" max="20" width="15.1640625" customWidth="1"/>
    <col min="21" max="21" width="16.1640625" customWidth="1"/>
    <col min="22" max="177" width="11.5" style="6"/>
  </cols>
  <sheetData>
    <row r="1" spans="1:279" ht="88.5" customHeight="1"/>
    <row r="2" spans="1:279" s="161" customFormat="1" ht="16.5" customHeight="1">
      <c r="A2" s="360"/>
      <c r="B2" s="361"/>
      <c r="C2" s="361"/>
      <c r="D2" s="513" t="s">
        <v>596</v>
      </c>
      <c r="E2" s="513"/>
      <c r="F2" s="513"/>
      <c r="G2" s="513"/>
      <c r="H2" s="513"/>
      <c r="I2" s="513"/>
      <c r="J2" s="513"/>
      <c r="K2" s="513"/>
      <c r="L2" s="513"/>
      <c r="M2" s="513"/>
      <c r="N2" s="513"/>
      <c r="O2" s="513"/>
      <c r="P2" s="513"/>
      <c r="Q2" s="514"/>
      <c r="R2" s="211"/>
      <c r="S2" s="352" t="s">
        <v>257</v>
      </c>
      <c r="T2" s="352"/>
      <c r="U2" s="352"/>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row>
    <row r="3" spans="1:279" s="161" customFormat="1" ht="39.75" customHeight="1">
      <c r="A3" s="362"/>
      <c r="B3" s="363"/>
      <c r="C3" s="363"/>
      <c r="D3" s="515"/>
      <c r="E3" s="515"/>
      <c r="F3" s="515"/>
      <c r="G3" s="515"/>
      <c r="H3" s="515"/>
      <c r="I3" s="515"/>
      <c r="J3" s="515"/>
      <c r="K3" s="515"/>
      <c r="L3" s="515"/>
      <c r="M3" s="515"/>
      <c r="N3" s="515"/>
      <c r="O3" s="515"/>
      <c r="P3" s="515"/>
      <c r="Q3" s="516"/>
      <c r="R3" s="211"/>
      <c r="S3" s="352"/>
      <c r="T3" s="352"/>
      <c r="U3" s="352"/>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row>
    <row r="4" spans="1:279" s="161" customFormat="1" ht="3" customHeight="1">
      <c r="A4" s="2"/>
      <c r="B4" s="2"/>
      <c r="C4" s="201"/>
      <c r="D4" s="515"/>
      <c r="E4" s="515"/>
      <c r="F4" s="515"/>
      <c r="G4" s="515"/>
      <c r="H4" s="515"/>
      <c r="I4" s="515"/>
      <c r="J4" s="515"/>
      <c r="K4" s="515"/>
      <c r="L4" s="515"/>
      <c r="M4" s="515"/>
      <c r="N4" s="515"/>
      <c r="O4" s="515"/>
      <c r="P4" s="515"/>
      <c r="Q4" s="516"/>
      <c r="R4" s="211"/>
      <c r="S4" s="352"/>
      <c r="T4" s="352"/>
      <c r="U4" s="352"/>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row>
    <row r="5" spans="1:279" s="161" customFormat="1" ht="41.25" customHeight="1">
      <c r="A5" s="353" t="s">
        <v>258</v>
      </c>
      <c r="B5" s="354"/>
      <c r="C5" s="355"/>
      <c r="D5" s="356" t="str">
        <f>'Mapa Final'!D5</f>
        <v>Administración de Justicia</v>
      </c>
      <c r="E5" s="357"/>
      <c r="F5" s="357"/>
      <c r="G5" s="357"/>
      <c r="H5" s="357"/>
      <c r="I5" s="357"/>
      <c r="J5" s="357"/>
      <c r="K5" s="357"/>
      <c r="L5" s="357"/>
      <c r="M5" s="357"/>
      <c r="N5" s="358"/>
      <c r="O5" s="359"/>
      <c r="P5" s="359"/>
      <c r="Q5" s="359"/>
      <c r="R5" s="201"/>
      <c r="S5" s="1"/>
      <c r="T5" s="1"/>
      <c r="U5" s="1"/>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c r="JS5" s="160"/>
    </row>
    <row r="6" spans="1:279" s="161" customFormat="1" ht="52.5" customHeight="1">
      <c r="A6" s="353" t="s">
        <v>260</v>
      </c>
      <c r="B6" s="354"/>
      <c r="C6" s="355"/>
      <c r="D6" s="364" t="str">
        <f>'Mapa Final'!D6</f>
        <v>Administrar justicia dirigiendo la actuación procesal, hacia la emisión de una decisión de carácter definitivo mediante la aplicación de la normatividad vigente.</v>
      </c>
      <c r="E6" s="365"/>
      <c r="F6" s="365"/>
      <c r="G6" s="365"/>
      <c r="H6" s="365"/>
      <c r="I6" s="365"/>
      <c r="J6" s="365"/>
      <c r="K6" s="365"/>
      <c r="L6" s="365"/>
      <c r="M6" s="365"/>
      <c r="N6" s="366"/>
      <c r="O6" s="1"/>
      <c r="P6" s="1"/>
      <c r="Q6" s="1"/>
      <c r="R6" s="1"/>
      <c r="S6" s="1"/>
      <c r="T6" s="1"/>
      <c r="U6" s="1"/>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c r="JS6" s="160"/>
    </row>
    <row r="7" spans="1:279" s="161" customFormat="1" ht="32.25" customHeight="1" thickBot="1">
      <c r="A7" s="353" t="s">
        <v>261</v>
      </c>
      <c r="B7" s="354"/>
      <c r="C7" s="355"/>
      <c r="D7" s="364" t="str">
        <f>'Mapa Final'!D7</f>
        <v>Despachos Judiciales Certificados</v>
      </c>
      <c r="E7" s="365"/>
      <c r="F7" s="365"/>
      <c r="G7" s="365"/>
      <c r="H7" s="365"/>
      <c r="I7" s="365"/>
      <c r="J7" s="365"/>
      <c r="K7" s="365"/>
      <c r="L7" s="365"/>
      <c r="M7" s="365"/>
      <c r="N7" s="366"/>
      <c r="O7" s="1"/>
      <c r="P7" s="1"/>
      <c r="Q7" s="1"/>
      <c r="R7" s="1"/>
      <c r="S7" s="1"/>
      <c r="T7" s="1"/>
      <c r="U7" s="1"/>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row>
    <row r="8" spans="1:279" s="164" customFormat="1" ht="38.25" customHeight="1" thickTop="1" thickBot="1">
      <c r="A8" s="508" t="s">
        <v>580</v>
      </c>
      <c r="B8" s="509"/>
      <c r="C8" s="509"/>
      <c r="D8" s="509"/>
      <c r="E8" s="509"/>
      <c r="F8" s="510"/>
      <c r="G8" s="162"/>
      <c r="H8" s="511" t="s">
        <v>581</v>
      </c>
      <c r="I8" s="511"/>
      <c r="J8" s="511"/>
      <c r="K8" s="511" t="s">
        <v>582</v>
      </c>
      <c r="L8" s="511"/>
      <c r="M8" s="511"/>
      <c r="N8" s="512" t="s">
        <v>526</v>
      </c>
      <c r="O8" s="517" t="s">
        <v>583</v>
      </c>
      <c r="P8" s="519" t="s">
        <v>584</v>
      </c>
      <c r="Q8" s="522"/>
      <c r="R8" s="520"/>
      <c r="S8" s="519" t="s">
        <v>585</v>
      </c>
      <c r="T8" s="520"/>
      <c r="U8" s="521" t="s">
        <v>597</v>
      </c>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row>
    <row r="9" spans="1:279" s="171" customFormat="1" ht="81" customHeight="1" thickTop="1" thickBot="1">
      <c r="A9" s="165" t="s">
        <v>26</v>
      </c>
      <c r="B9" s="165" t="s">
        <v>269</v>
      </c>
      <c r="C9" s="166" t="s">
        <v>210</v>
      </c>
      <c r="D9" s="167" t="s">
        <v>587</v>
      </c>
      <c r="E9" s="210" t="s">
        <v>214</v>
      </c>
      <c r="F9" s="210" t="s">
        <v>216</v>
      </c>
      <c r="G9" s="210" t="s">
        <v>218</v>
      </c>
      <c r="H9" s="168" t="s">
        <v>588</v>
      </c>
      <c r="I9" s="168" t="s">
        <v>517</v>
      </c>
      <c r="J9" s="168" t="s">
        <v>589</v>
      </c>
      <c r="K9" s="168" t="s">
        <v>588</v>
      </c>
      <c r="L9" s="168" t="s">
        <v>590</v>
      </c>
      <c r="M9" s="168" t="s">
        <v>589</v>
      </c>
      <c r="N9" s="512"/>
      <c r="O9" s="518"/>
      <c r="P9" s="169" t="s">
        <v>591</v>
      </c>
      <c r="Q9" s="169" t="s">
        <v>592</v>
      </c>
      <c r="R9" s="169" t="s">
        <v>593</v>
      </c>
      <c r="S9" s="169" t="s">
        <v>594</v>
      </c>
      <c r="T9" s="169" t="s">
        <v>595</v>
      </c>
      <c r="U9" s="521"/>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row>
    <row r="10" spans="1:279" s="172" customFormat="1" ht="10.5" customHeight="1" thickTop="1" thickBot="1">
      <c r="A10" s="506"/>
      <c r="B10" s="507"/>
      <c r="C10" s="507"/>
      <c r="D10" s="507"/>
      <c r="E10" s="507"/>
      <c r="F10" s="507"/>
      <c r="G10" s="507"/>
      <c r="H10" s="507"/>
      <c r="I10" s="507"/>
      <c r="J10" s="507"/>
      <c r="K10" s="507"/>
      <c r="L10" s="507"/>
      <c r="M10" s="507"/>
      <c r="N10" s="507"/>
      <c r="U10" s="173"/>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74"/>
      <c r="DB10" s="174"/>
      <c r="DC10" s="174"/>
      <c r="DD10" s="174"/>
      <c r="DE10" s="174"/>
      <c r="DF10" s="174"/>
      <c r="DG10" s="174"/>
      <c r="DH10" s="174"/>
      <c r="DI10" s="174"/>
      <c r="DJ10" s="174"/>
      <c r="DK10" s="174"/>
      <c r="DL10" s="174"/>
      <c r="DM10" s="174"/>
      <c r="DN10" s="174"/>
      <c r="DO10" s="174"/>
      <c r="DP10" s="174"/>
      <c r="DQ10" s="174"/>
      <c r="DR10" s="174"/>
      <c r="DS10" s="174"/>
      <c r="DT10" s="174"/>
      <c r="DU10" s="174"/>
      <c r="DV10" s="174"/>
      <c r="DW10" s="174"/>
      <c r="DX10" s="174"/>
      <c r="DY10" s="174"/>
      <c r="DZ10" s="174"/>
      <c r="EA10" s="174"/>
      <c r="EB10" s="174"/>
      <c r="EC10" s="174"/>
      <c r="ED10" s="174"/>
      <c r="EE10" s="174"/>
      <c r="EF10" s="174"/>
      <c r="EG10" s="174"/>
      <c r="EH10" s="174"/>
      <c r="EI10" s="174"/>
      <c r="EJ10" s="174"/>
      <c r="EK10" s="174"/>
      <c r="EL10" s="174"/>
      <c r="EM10" s="174"/>
      <c r="EN10" s="174"/>
      <c r="EO10" s="174"/>
      <c r="EP10" s="174"/>
      <c r="EQ10" s="174"/>
      <c r="ER10" s="174"/>
      <c r="ES10" s="174"/>
      <c r="ET10" s="174"/>
      <c r="EU10" s="174"/>
      <c r="EV10" s="174"/>
      <c r="EW10" s="174"/>
      <c r="EX10" s="174"/>
      <c r="EY10" s="174"/>
      <c r="EZ10" s="174"/>
      <c r="FA10" s="174"/>
      <c r="FB10" s="174"/>
      <c r="FC10" s="174"/>
      <c r="FD10" s="174"/>
      <c r="FE10" s="174"/>
      <c r="FF10" s="174"/>
      <c r="FG10" s="174"/>
      <c r="FH10" s="174"/>
      <c r="FI10" s="174"/>
      <c r="FJ10" s="174"/>
      <c r="FK10" s="174"/>
      <c r="FL10" s="174"/>
      <c r="FM10" s="174"/>
      <c r="FN10" s="174"/>
      <c r="FO10" s="174"/>
      <c r="FP10" s="174"/>
      <c r="FQ10" s="174"/>
      <c r="FR10" s="174"/>
      <c r="FS10" s="174"/>
      <c r="FT10" s="174"/>
      <c r="FU10" s="174"/>
    </row>
    <row r="11" spans="1:279" s="175" customFormat="1" ht="15" customHeight="1">
      <c r="A11" s="503">
        <f>'Mapa Final'!A11</f>
        <v>1</v>
      </c>
      <c r="B11" s="482" t="str">
        <f>'Mapa Final'!B11</f>
        <v>Errores de comunicación con y entre las partes interesadas</v>
      </c>
      <c r="C11" s="482" t="str">
        <f>'Mapa Final'!C11</f>
        <v>Incumplimiento de las metas establecidas</v>
      </c>
      <c r="D11" s="482" t="str">
        <f>'Mapa Final'!D11</f>
        <v>1. Error en los correos electronicos aportados por las partes interesadas.
2. Información deficiente para realizar la actividad (correos errados y/o incompletos). 
3. Inadecuado manejo del uso de las tecnologías de la información por las partes interesadas</v>
      </c>
      <c r="E11" s="488" t="str">
        <f>'Mapa Final'!E11</f>
        <v>Inadecuado suministro de la información por las partes interesadas</v>
      </c>
      <c r="F11" s="488" t="str">
        <f>'Mapa Final'!F11</f>
        <v xml:space="preserve">Imposibilidad de cumplimiento de los tiempos procesales debido al retraso en la expedición de las providencias subsiguientes.             </v>
      </c>
      <c r="G11" s="488" t="str">
        <f>'Mapa Final'!G11</f>
        <v>Fallas Tecnológicas</v>
      </c>
      <c r="H11" s="491" t="str">
        <f>'Mapa Final'!I11</f>
        <v>Media</v>
      </c>
      <c r="I11" s="494" t="str">
        <f>'Mapa Final'!L11</f>
        <v>Leve</v>
      </c>
      <c r="J11" s="497" t="str">
        <f>'Mapa Final'!N11</f>
        <v>Moderado</v>
      </c>
      <c r="K11" s="500" t="str">
        <f>'Mapa Final'!AA11</f>
        <v>Media</v>
      </c>
      <c r="L11" s="500" t="str">
        <f>'Mapa Final'!AE11</f>
        <v>Leve</v>
      </c>
      <c r="M11" s="485" t="str">
        <f>'Mapa Final'!AG11</f>
        <v>Moderado</v>
      </c>
      <c r="N11" s="500" t="str">
        <f>'Mapa Final'!AH11</f>
        <v>Reducir(mitigar)</v>
      </c>
      <c r="O11" s="479"/>
      <c r="P11" s="479"/>
      <c r="Q11" s="479"/>
      <c r="R11" s="479"/>
      <c r="S11" s="479" t="s">
        <v>598</v>
      </c>
      <c r="T11" s="479"/>
      <c r="U11" s="479"/>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75" customFormat="1" ht="13.5" customHeight="1">
      <c r="A12" s="504"/>
      <c r="B12" s="483"/>
      <c r="C12" s="483"/>
      <c r="D12" s="483"/>
      <c r="E12" s="489"/>
      <c r="F12" s="489"/>
      <c r="G12" s="489"/>
      <c r="H12" s="492"/>
      <c r="I12" s="495"/>
      <c r="J12" s="498"/>
      <c r="K12" s="501"/>
      <c r="L12" s="501"/>
      <c r="M12" s="486"/>
      <c r="N12" s="501"/>
      <c r="O12" s="480"/>
      <c r="P12" s="480"/>
      <c r="Q12" s="480"/>
      <c r="R12" s="480"/>
      <c r="S12" s="480"/>
      <c r="T12" s="480"/>
      <c r="U12" s="480"/>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75" customFormat="1" ht="13.5" customHeight="1">
      <c r="A13" s="504"/>
      <c r="B13" s="483"/>
      <c r="C13" s="483"/>
      <c r="D13" s="483"/>
      <c r="E13" s="489"/>
      <c r="F13" s="489"/>
      <c r="G13" s="489"/>
      <c r="H13" s="492"/>
      <c r="I13" s="495"/>
      <c r="J13" s="498"/>
      <c r="K13" s="501"/>
      <c r="L13" s="501"/>
      <c r="M13" s="486"/>
      <c r="N13" s="501"/>
      <c r="O13" s="480"/>
      <c r="P13" s="480"/>
      <c r="Q13" s="480"/>
      <c r="R13" s="480"/>
      <c r="S13" s="480"/>
      <c r="T13" s="480"/>
      <c r="U13" s="480"/>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75" customFormat="1" ht="13.5" customHeight="1">
      <c r="A14" s="504"/>
      <c r="B14" s="483"/>
      <c r="C14" s="483"/>
      <c r="D14" s="483"/>
      <c r="E14" s="489"/>
      <c r="F14" s="489"/>
      <c r="G14" s="489"/>
      <c r="H14" s="492"/>
      <c r="I14" s="495"/>
      <c r="J14" s="498"/>
      <c r="K14" s="501"/>
      <c r="L14" s="501"/>
      <c r="M14" s="486"/>
      <c r="N14" s="501"/>
      <c r="O14" s="480"/>
      <c r="P14" s="480"/>
      <c r="Q14" s="480"/>
      <c r="R14" s="480"/>
      <c r="S14" s="480"/>
      <c r="T14" s="480"/>
      <c r="U14" s="480"/>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75" customFormat="1" ht="238.5" customHeight="1" thickBot="1">
      <c r="A15" s="505"/>
      <c r="B15" s="484"/>
      <c r="C15" s="484"/>
      <c r="D15" s="484"/>
      <c r="E15" s="490"/>
      <c r="F15" s="490"/>
      <c r="G15" s="490"/>
      <c r="H15" s="493"/>
      <c r="I15" s="496"/>
      <c r="J15" s="499"/>
      <c r="K15" s="502"/>
      <c r="L15" s="502"/>
      <c r="M15" s="487"/>
      <c r="N15" s="502"/>
      <c r="O15" s="481"/>
      <c r="P15" s="481"/>
      <c r="Q15" s="481"/>
      <c r="R15" s="481"/>
      <c r="S15" s="481"/>
      <c r="T15" s="481"/>
      <c r="U15" s="481"/>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75" customFormat="1" ht="15" customHeight="1">
      <c r="A16" s="503">
        <f>'Mapa Final'!A14</f>
        <v>2</v>
      </c>
      <c r="B16" s="482" t="str">
        <f>'Mapa Final'!B14</f>
        <v xml:space="preserve">Expedientes incompletos y/o perdida de la información </v>
      </c>
      <c r="C16" s="482" t="str">
        <f>'Mapa Final'!C14</f>
        <v>Incumplimiento de las metas establecidas</v>
      </c>
      <c r="D16" s="482" t="str">
        <f>'Mapa Final'!D14</f>
        <v>1. Falta o indebida incorporacion de los documentos fisicos y/o virtuales al expediente digital                                        2. Perdida o afectación de los archivos digitales de las audiencias virtuales</v>
      </c>
      <c r="E16" s="488" t="str">
        <f>'Mapa Final'!E14</f>
        <v>Extravío de documentos temporal de los procesos judiciales</v>
      </c>
      <c r="F16" s="488" t="str">
        <f>'Mapa Final'!F14</f>
        <v>Errores en la incorporación de los documentos fisicos y/o virtuales en el expediente digital</v>
      </c>
      <c r="G16" s="488" t="str">
        <f>'Mapa Final'!G14</f>
        <v>Usuarios, productos y prácticas organizacionales</v>
      </c>
      <c r="H16" s="491" t="str">
        <f>'Mapa Final'!I14</f>
        <v>Media</v>
      </c>
      <c r="I16" s="494" t="str">
        <f>'Mapa Final'!L14</f>
        <v>Leve</v>
      </c>
      <c r="J16" s="497" t="str">
        <f>'Mapa Final'!N14</f>
        <v>Moderado</v>
      </c>
      <c r="K16" s="500" t="str">
        <f>'Mapa Final'!AA14</f>
        <v>Baja</v>
      </c>
      <c r="L16" s="500" t="str">
        <f>'Mapa Final'!AE14</f>
        <v>Leve</v>
      </c>
      <c r="M16" s="485" t="str">
        <f>'Mapa Final'!AG14</f>
        <v>Bajo</v>
      </c>
      <c r="N16" s="500" t="str">
        <f>'Mapa Final'!AH14</f>
        <v>Evitar</v>
      </c>
      <c r="O16" s="479"/>
      <c r="P16" s="479"/>
      <c r="Q16" s="479"/>
      <c r="R16" s="479"/>
      <c r="S16" s="479"/>
      <c r="T16" s="479"/>
      <c r="U16" s="479"/>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75" customFormat="1" ht="13.5" customHeight="1">
      <c r="A17" s="504"/>
      <c r="B17" s="483"/>
      <c r="C17" s="483"/>
      <c r="D17" s="483"/>
      <c r="E17" s="489"/>
      <c r="F17" s="489"/>
      <c r="G17" s="489"/>
      <c r="H17" s="492"/>
      <c r="I17" s="495"/>
      <c r="J17" s="498"/>
      <c r="K17" s="501"/>
      <c r="L17" s="501"/>
      <c r="M17" s="486"/>
      <c r="N17" s="501"/>
      <c r="O17" s="480"/>
      <c r="P17" s="480"/>
      <c r="Q17" s="480"/>
      <c r="R17" s="480"/>
      <c r="S17" s="480"/>
      <c r="T17" s="480"/>
      <c r="U17" s="480"/>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75" customFormat="1" ht="13.5" customHeight="1">
      <c r="A18" s="504"/>
      <c r="B18" s="483"/>
      <c r="C18" s="483"/>
      <c r="D18" s="483"/>
      <c r="E18" s="489"/>
      <c r="F18" s="489"/>
      <c r="G18" s="489"/>
      <c r="H18" s="492"/>
      <c r="I18" s="495"/>
      <c r="J18" s="498"/>
      <c r="K18" s="501"/>
      <c r="L18" s="501"/>
      <c r="M18" s="486"/>
      <c r="N18" s="501"/>
      <c r="O18" s="480"/>
      <c r="P18" s="480"/>
      <c r="Q18" s="480"/>
      <c r="R18" s="480"/>
      <c r="S18" s="480"/>
      <c r="T18" s="480"/>
      <c r="U18" s="480"/>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75" customFormat="1" ht="13.5" customHeight="1">
      <c r="A19" s="504"/>
      <c r="B19" s="483"/>
      <c r="C19" s="483"/>
      <c r="D19" s="483"/>
      <c r="E19" s="489"/>
      <c r="F19" s="489"/>
      <c r="G19" s="489"/>
      <c r="H19" s="492"/>
      <c r="I19" s="495"/>
      <c r="J19" s="498"/>
      <c r="K19" s="501"/>
      <c r="L19" s="501"/>
      <c r="M19" s="486"/>
      <c r="N19" s="501"/>
      <c r="O19" s="480"/>
      <c r="P19" s="480"/>
      <c r="Q19" s="480"/>
      <c r="R19" s="480"/>
      <c r="S19" s="480"/>
      <c r="T19" s="480"/>
      <c r="U19" s="480"/>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s="175" customFormat="1" ht="255.75" customHeight="1" thickBot="1">
      <c r="A20" s="505"/>
      <c r="B20" s="484"/>
      <c r="C20" s="484"/>
      <c r="D20" s="484"/>
      <c r="E20" s="490"/>
      <c r="F20" s="490"/>
      <c r="G20" s="490"/>
      <c r="H20" s="493"/>
      <c r="I20" s="496"/>
      <c r="J20" s="499"/>
      <c r="K20" s="502"/>
      <c r="L20" s="502"/>
      <c r="M20" s="487"/>
      <c r="N20" s="502"/>
      <c r="O20" s="481"/>
      <c r="P20" s="481"/>
      <c r="Q20" s="481"/>
      <c r="R20" s="481"/>
      <c r="S20" s="481"/>
      <c r="T20" s="481"/>
      <c r="U20" s="481"/>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row>
    <row r="21" spans="1:177" ht="15" customHeight="1">
      <c r="A21" s="503">
        <f>'Mapa Final'!A17</f>
        <v>3</v>
      </c>
      <c r="B21" s="482" t="str">
        <f>'Mapa Final'!B17</f>
        <v>Falta o inadecuada planeación</v>
      </c>
      <c r="C21" s="482" t="str">
        <f>'Mapa Final'!C17</f>
        <v>Afectación en la Prestación del Servicio de Justicia</v>
      </c>
      <c r="D21" s="482" t="str">
        <f>'Mapa Final'!D17</f>
        <v>1. Falta de seguimiento.                                                                                  2. Falta de implementacion de ajustes por ocurrencia de factores internos o externos que afectan la gestión. (Pandemia).                                                              3. Omisión en la utilización de herramientas ofimaticas y/o tecnologicas, que afectan la comunicación con los equipos de trabajo.</v>
      </c>
      <c r="E21" s="488" t="str">
        <f>'Mapa Final'!E17</f>
        <v xml:space="preserve">Inadecuada gestión de los procesos misionales </v>
      </c>
      <c r="F21" s="488" t="str">
        <f>'Mapa Final'!F17</f>
        <v xml:space="preserve">Omisión y/o indebida planeación de los objetivos y las metas propuestas que afectan la gestión del Despacho.                                                                          </v>
      </c>
      <c r="G21" s="488" t="str">
        <f>'Mapa Final'!G17</f>
        <v>Ejecución y Administración de Procesos</v>
      </c>
      <c r="H21" s="491" t="str">
        <f>'Mapa Final'!I17</f>
        <v>Media</v>
      </c>
      <c r="I21" s="494" t="str">
        <f>'Mapa Final'!L17</f>
        <v>Menor</v>
      </c>
      <c r="J21" s="497" t="str">
        <f>'Mapa Final'!N17</f>
        <v>Moderado</v>
      </c>
      <c r="K21" s="500" t="str">
        <f>'Mapa Final'!AA17</f>
        <v>Baja</v>
      </c>
      <c r="L21" s="500" t="str">
        <f>'Mapa Final'!AE17</f>
        <v>Menor</v>
      </c>
      <c r="M21" s="485" t="str">
        <f>'Mapa Final'!AG17</f>
        <v>Moderado</v>
      </c>
      <c r="N21" s="500" t="str">
        <f>'Mapa Final'!AH17</f>
        <v>Evitar</v>
      </c>
      <c r="O21" s="479"/>
      <c r="P21" s="479"/>
      <c r="Q21" s="479"/>
      <c r="R21" s="479"/>
      <c r="S21" s="479"/>
      <c r="T21" s="479"/>
      <c r="U21" s="479"/>
      <c r="V21" s="34"/>
      <c r="W21" s="34"/>
    </row>
    <row r="22" spans="1:177">
      <c r="A22" s="504"/>
      <c r="B22" s="483"/>
      <c r="C22" s="483"/>
      <c r="D22" s="483"/>
      <c r="E22" s="489"/>
      <c r="F22" s="489"/>
      <c r="G22" s="489"/>
      <c r="H22" s="492"/>
      <c r="I22" s="495"/>
      <c r="J22" s="498"/>
      <c r="K22" s="501"/>
      <c r="L22" s="501"/>
      <c r="M22" s="486"/>
      <c r="N22" s="501"/>
      <c r="O22" s="480"/>
      <c r="P22" s="480"/>
      <c r="Q22" s="480"/>
      <c r="R22" s="480"/>
      <c r="S22" s="480"/>
      <c r="T22" s="480"/>
      <c r="U22" s="480"/>
      <c r="V22" s="34"/>
      <c r="W22" s="34"/>
    </row>
    <row r="23" spans="1:177">
      <c r="A23" s="504"/>
      <c r="B23" s="483"/>
      <c r="C23" s="483"/>
      <c r="D23" s="483"/>
      <c r="E23" s="489"/>
      <c r="F23" s="489"/>
      <c r="G23" s="489"/>
      <c r="H23" s="492"/>
      <c r="I23" s="495"/>
      <c r="J23" s="498"/>
      <c r="K23" s="501"/>
      <c r="L23" s="501"/>
      <c r="M23" s="486"/>
      <c r="N23" s="501"/>
      <c r="O23" s="480"/>
      <c r="P23" s="480"/>
      <c r="Q23" s="480"/>
      <c r="R23" s="480"/>
      <c r="S23" s="480"/>
      <c r="T23" s="480"/>
      <c r="U23" s="480"/>
      <c r="V23" s="34"/>
      <c r="W23" s="34"/>
    </row>
    <row r="24" spans="1:177">
      <c r="A24" s="504"/>
      <c r="B24" s="483"/>
      <c r="C24" s="483"/>
      <c r="D24" s="483"/>
      <c r="E24" s="489"/>
      <c r="F24" s="489"/>
      <c r="G24" s="489"/>
      <c r="H24" s="492"/>
      <c r="I24" s="495"/>
      <c r="J24" s="498"/>
      <c r="K24" s="501"/>
      <c r="L24" s="501"/>
      <c r="M24" s="486"/>
      <c r="N24" s="501"/>
      <c r="O24" s="480"/>
      <c r="P24" s="480"/>
      <c r="Q24" s="480"/>
      <c r="R24" s="480"/>
      <c r="S24" s="480"/>
      <c r="T24" s="480"/>
      <c r="U24" s="480"/>
      <c r="V24" s="34"/>
      <c r="W24" s="34"/>
    </row>
    <row r="25" spans="1:177" ht="307.5" customHeight="1" thickBot="1">
      <c r="A25" s="505"/>
      <c r="B25" s="484"/>
      <c r="C25" s="484"/>
      <c r="D25" s="484"/>
      <c r="E25" s="490"/>
      <c r="F25" s="490"/>
      <c r="G25" s="490"/>
      <c r="H25" s="493"/>
      <c r="I25" s="496"/>
      <c r="J25" s="499"/>
      <c r="K25" s="502"/>
      <c r="L25" s="502"/>
      <c r="M25" s="487"/>
      <c r="N25" s="502"/>
      <c r="O25" s="481"/>
      <c r="P25" s="481"/>
      <c r="Q25" s="481"/>
      <c r="R25" s="481"/>
      <c r="S25" s="481"/>
      <c r="T25" s="481"/>
      <c r="U25" s="481"/>
      <c r="V25" s="34"/>
      <c r="W25" s="34"/>
    </row>
    <row r="26" spans="1:177" ht="15" customHeight="1">
      <c r="A26" s="503">
        <f>'Mapa Final'!A20</f>
        <v>4</v>
      </c>
      <c r="B26" s="482" t="str">
        <f>'Mapa Final'!B20</f>
        <v>Interrupción o demora en el ejercicio de la Función Pública de Administrar  Justicia.</v>
      </c>
      <c r="C26" s="482" t="str">
        <f>'Mapa Final'!C20</f>
        <v>Afectación en la Prestación del Servicio de Justicia</v>
      </c>
      <c r="D26" s="482" t="str">
        <f>'Mapa Final'!D20</f>
        <v>1. Falta de herramientas ofimaticas apropiadas para desarrollo de la actividad judicial
2. Afectación de servidores electrónicos donde reposa el expediente judicial
3. Aumento de demanda de justicia sin incremento de personal.                                                4. Pandemia
5. Emergencias Ambientales</v>
      </c>
      <c r="E26" s="488" t="str">
        <f>'Mapa Final'!E20</f>
        <v>Eventos de fuerza mayor o caso fortuito que imposibilitan la gestión judicial</v>
      </c>
      <c r="F26" s="488" t="str">
        <f>'Mapa Final'!F20</f>
        <v>Posibilidad de  afectación  del ejercicio de la Función Pública de Administrar Justicia debido a un suceso de fuerza mayor o caso fortuito que imposibilita la gestión judicial</v>
      </c>
      <c r="G26" s="488" t="str">
        <f>'Mapa Final'!G20</f>
        <v>Daños Activos Fijos/Eventos Externos</v>
      </c>
      <c r="H26" s="491" t="str">
        <f>'Mapa Final'!I20</f>
        <v>Alta</v>
      </c>
      <c r="I26" s="494" t="str">
        <f>'Mapa Final'!L20</f>
        <v>Moderado</v>
      </c>
      <c r="J26" s="497" t="str">
        <f>'Mapa Final'!N20</f>
        <v xml:space="preserve">Alto </v>
      </c>
      <c r="K26" s="500" t="str">
        <f>'Mapa Final'!AA20</f>
        <v>Media</v>
      </c>
      <c r="L26" s="500" t="str">
        <f>'Mapa Final'!AE20</f>
        <v>Moderado</v>
      </c>
      <c r="M26" s="485" t="str">
        <f>'Mapa Final'!AG20</f>
        <v>Moderado</v>
      </c>
      <c r="N26" s="500" t="str">
        <f>'Mapa Final'!AH20</f>
        <v>Reducir(compartir)</v>
      </c>
      <c r="O26" s="479"/>
      <c r="P26" s="479"/>
      <c r="Q26" s="479"/>
      <c r="R26" s="479"/>
      <c r="S26" s="479"/>
      <c r="T26" s="479"/>
      <c r="U26" s="479"/>
    </row>
    <row r="27" spans="1:177">
      <c r="A27" s="504"/>
      <c r="B27" s="483"/>
      <c r="C27" s="483"/>
      <c r="D27" s="483"/>
      <c r="E27" s="489"/>
      <c r="F27" s="489"/>
      <c r="G27" s="489"/>
      <c r="H27" s="492"/>
      <c r="I27" s="495"/>
      <c r="J27" s="498"/>
      <c r="K27" s="501"/>
      <c r="L27" s="501"/>
      <c r="M27" s="486"/>
      <c r="N27" s="501"/>
      <c r="O27" s="480"/>
      <c r="P27" s="480"/>
      <c r="Q27" s="480"/>
      <c r="R27" s="480"/>
      <c r="S27" s="480"/>
      <c r="T27" s="480"/>
      <c r="U27" s="480"/>
    </row>
    <row r="28" spans="1:177">
      <c r="A28" s="504"/>
      <c r="B28" s="483"/>
      <c r="C28" s="483"/>
      <c r="D28" s="483"/>
      <c r="E28" s="489"/>
      <c r="F28" s="489"/>
      <c r="G28" s="489"/>
      <c r="H28" s="492"/>
      <c r="I28" s="495"/>
      <c r="J28" s="498"/>
      <c r="K28" s="501"/>
      <c r="L28" s="501"/>
      <c r="M28" s="486"/>
      <c r="N28" s="501"/>
      <c r="O28" s="480"/>
      <c r="P28" s="480"/>
      <c r="Q28" s="480"/>
      <c r="R28" s="480"/>
      <c r="S28" s="480"/>
      <c r="T28" s="480"/>
      <c r="U28" s="480"/>
    </row>
    <row r="29" spans="1:177">
      <c r="A29" s="504"/>
      <c r="B29" s="483"/>
      <c r="C29" s="483"/>
      <c r="D29" s="483"/>
      <c r="E29" s="489"/>
      <c r="F29" s="489"/>
      <c r="G29" s="489"/>
      <c r="H29" s="492"/>
      <c r="I29" s="495"/>
      <c r="J29" s="498"/>
      <c r="K29" s="501"/>
      <c r="L29" s="501"/>
      <c r="M29" s="486"/>
      <c r="N29" s="501"/>
      <c r="O29" s="480"/>
      <c r="P29" s="480"/>
      <c r="Q29" s="480"/>
      <c r="R29" s="480"/>
      <c r="S29" s="480"/>
      <c r="T29" s="480"/>
      <c r="U29" s="480"/>
    </row>
    <row r="30" spans="1:177" ht="254.25" customHeight="1" thickBot="1">
      <c r="A30" s="505"/>
      <c r="B30" s="484"/>
      <c r="C30" s="484"/>
      <c r="D30" s="484"/>
      <c r="E30" s="490"/>
      <c r="F30" s="490"/>
      <c r="G30" s="490"/>
      <c r="H30" s="493"/>
      <c r="I30" s="496"/>
      <c r="J30" s="499"/>
      <c r="K30" s="502"/>
      <c r="L30" s="502"/>
      <c r="M30" s="487"/>
      <c r="N30" s="502"/>
      <c r="O30" s="481"/>
      <c r="P30" s="481"/>
      <c r="Q30" s="481"/>
      <c r="R30" s="481"/>
      <c r="S30" s="481"/>
      <c r="T30" s="481"/>
      <c r="U30" s="481"/>
    </row>
    <row r="31" spans="1:177" ht="15" customHeight="1">
      <c r="A31" s="503">
        <f>'Mapa Final'!A24</f>
        <v>5</v>
      </c>
      <c r="B31" s="482" t="str">
        <f>'Mapa Final'!B24</f>
        <v>Decertificación</v>
      </c>
      <c r="C31" s="482" t="str">
        <f>'Mapa Final'!C24</f>
        <v>Reputacional</v>
      </c>
      <c r="D31" s="482" t="str">
        <f>'Mapa Final'!D24</f>
        <v xml:space="preserve">1. Ausencia de gestion, liderazgo, planeacion, recursos, medicion y acciones de mejora por los lideres del procesos
2.  Falta de inducción, entrenamiento y/o capacitación del personal.
3. Falta de actualización o conocimiento de las normas que aplican para la implementación del SIGCMA - SGC del JCAS
</v>
      </c>
      <c r="E31" s="488" t="str">
        <f>'Mapa Final'!E24</f>
        <v>Falta de liderazgo y compromiso con el mejoramiento continuo del SIGCMA - SGC del JCAS</v>
      </c>
      <c r="F31" s="488" t="str">
        <f>'Mapa Final'!F24</f>
        <v>Suspender la certificación de alguna de las dependencias que integran la Jurisdicción de lo Contencioso Administrativo de Santander</v>
      </c>
      <c r="G31" s="488" t="str">
        <f>'Mapa Final'!G24</f>
        <v>Usuarios, productos y prácticas organizacionales</v>
      </c>
      <c r="H31" s="491" t="str">
        <f>'Mapa Final'!I24</f>
        <v>Muy Baja</v>
      </c>
      <c r="I31" s="494" t="str">
        <f>'Mapa Final'!L24</f>
        <v>Moderado</v>
      </c>
      <c r="J31" s="497" t="str">
        <f>'Mapa Final'!N24</f>
        <v>Moderado</v>
      </c>
      <c r="K31" s="500" t="str">
        <f>'Mapa Final'!AA24</f>
        <v>Muy Baja</v>
      </c>
      <c r="L31" s="500" t="str">
        <f>'Mapa Final'!AE24</f>
        <v>Moderado</v>
      </c>
      <c r="M31" s="485" t="str">
        <f>'Mapa Final'!AG24</f>
        <v>Moderado</v>
      </c>
      <c r="N31" s="500" t="str">
        <f>'Mapa Final'!AH24</f>
        <v>Evitar</v>
      </c>
      <c r="O31" s="479"/>
      <c r="P31" s="479"/>
      <c r="Q31" s="479"/>
      <c r="R31" s="479"/>
      <c r="S31" s="479"/>
      <c r="T31" s="479"/>
      <c r="U31" s="479"/>
    </row>
    <row r="32" spans="1:177">
      <c r="A32" s="504"/>
      <c r="B32" s="483"/>
      <c r="C32" s="483"/>
      <c r="D32" s="483"/>
      <c r="E32" s="489"/>
      <c r="F32" s="489"/>
      <c r="G32" s="489"/>
      <c r="H32" s="492"/>
      <c r="I32" s="495"/>
      <c r="J32" s="498"/>
      <c r="K32" s="501"/>
      <c r="L32" s="501"/>
      <c r="M32" s="486"/>
      <c r="N32" s="501"/>
      <c r="O32" s="480"/>
      <c r="P32" s="480"/>
      <c r="Q32" s="480"/>
      <c r="R32" s="480"/>
      <c r="S32" s="480"/>
      <c r="T32" s="480"/>
      <c r="U32" s="480"/>
    </row>
    <row r="33" spans="1:21">
      <c r="A33" s="504"/>
      <c r="B33" s="483"/>
      <c r="C33" s="483"/>
      <c r="D33" s="483"/>
      <c r="E33" s="489"/>
      <c r="F33" s="489"/>
      <c r="G33" s="489"/>
      <c r="H33" s="492"/>
      <c r="I33" s="495"/>
      <c r="J33" s="498"/>
      <c r="K33" s="501"/>
      <c r="L33" s="501"/>
      <c r="M33" s="486"/>
      <c r="N33" s="501"/>
      <c r="O33" s="480"/>
      <c r="P33" s="480"/>
      <c r="Q33" s="480"/>
      <c r="R33" s="480"/>
      <c r="S33" s="480"/>
      <c r="T33" s="480"/>
      <c r="U33" s="480"/>
    </row>
    <row r="34" spans="1:21">
      <c r="A34" s="504"/>
      <c r="B34" s="483"/>
      <c r="C34" s="483"/>
      <c r="D34" s="483"/>
      <c r="E34" s="489"/>
      <c r="F34" s="489"/>
      <c r="G34" s="489"/>
      <c r="H34" s="492"/>
      <c r="I34" s="495"/>
      <c r="J34" s="498"/>
      <c r="K34" s="501"/>
      <c r="L34" s="501"/>
      <c r="M34" s="486"/>
      <c r="N34" s="501"/>
      <c r="O34" s="480"/>
      <c r="P34" s="480"/>
      <c r="Q34" s="480"/>
      <c r="R34" s="480"/>
      <c r="S34" s="480"/>
      <c r="T34" s="480"/>
      <c r="U34" s="480"/>
    </row>
    <row r="35" spans="1:21" ht="230.25" customHeight="1" thickBot="1">
      <c r="A35" s="505"/>
      <c r="B35" s="484"/>
      <c r="C35" s="484"/>
      <c r="D35" s="484"/>
      <c r="E35" s="490"/>
      <c r="F35" s="490"/>
      <c r="G35" s="490"/>
      <c r="H35" s="493"/>
      <c r="I35" s="496"/>
      <c r="J35" s="499"/>
      <c r="K35" s="502"/>
      <c r="L35" s="502"/>
      <c r="M35" s="487"/>
      <c r="N35" s="502"/>
      <c r="O35" s="481"/>
      <c r="P35" s="481"/>
      <c r="Q35" s="481"/>
      <c r="R35" s="481"/>
      <c r="S35" s="481"/>
      <c r="T35" s="481"/>
      <c r="U35" s="481"/>
    </row>
  </sheetData>
  <mergeCells count="124">
    <mergeCell ref="S2:U4"/>
    <mergeCell ref="A5:C5"/>
    <mergeCell ref="D5:N5"/>
    <mergeCell ref="O5:Q5"/>
    <mergeCell ref="A6:C6"/>
    <mergeCell ref="D6:N6"/>
    <mergeCell ref="A7:C7"/>
    <mergeCell ref="D7:N7"/>
    <mergeCell ref="A8:F8"/>
    <mergeCell ref="H8:J8"/>
    <mergeCell ref="K8:M8"/>
    <mergeCell ref="N8:N9"/>
    <mergeCell ref="A2:C3"/>
    <mergeCell ref="D2:Q4"/>
    <mergeCell ref="O8:O9"/>
    <mergeCell ref="P8:R8"/>
    <mergeCell ref="S8:T8"/>
    <mergeCell ref="U8:U9"/>
    <mergeCell ref="A10:N10"/>
    <mergeCell ref="A11:A15"/>
    <mergeCell ref="B11:B15"/>
    <mergeCell ref="C11:C15"/>
    <mergeCell ref="D11:D15"/>
    <mergeCell ref="E11:E15"/>
    <mergeCell ref="L16:L20"/>
    <mergeCell ref="R11:R15"/>
    <mergeCell ref="S11:S15"/>
    <mergeCell ref="P16:P20"/>
    <mergeCell ref="Q16:Q20"/>
    <mergeCell ref="R16:R20"/>
    <mergeCell ref="T11:T15"/>
    <mergeCell ref="U11:U15"/>
    <mergeCell ref="A16:A20"/>
    <mergeCell ref="B16:B20"/>
    <mergeCell ref="C16:C20"/>
    <mergeCell ref="D16:D20"/>
    <mergeCell ref="E16:E20"/>
    <mergeCell ref="F16:F20"/>
    <mergeCell ref="L11:L15"/>
    <mergeCell ref="M11:M15"/>
    <mergeCell ref="N11:N15"/>
    <mergeCell ref="O11:O15"/>
    <mergeCell ref="P11:P15"/>
    <mergeCell ref="Q11:Q15"/>
    <mergeCell ref="F11:F15"/>
    <mergeCell ref="G11:G15"/>
    <mergeCell ref="H11:H15"/>
    <mergeCell ref="I11:I15"/>
    <mergeCell ref="J11:J15"/>
    <mergeCell ref="K11:K15"/>
    <mergeCell ref="S16:S20"/>
    <mergeCell ref="T16:T20"/>
    <mergeCell ref="U16:U20"/>
    <mergeCell ref="O16:O20"/>
    <mergeCell ref="A21:A25"/>
    <mergeCell ref="B21:B25"/>
    <mergeCell ref="C21:C25"/>
    <mergeCell ref="D21:D25"/>
    <mergeCell ref="E21:E25"/>
    <mergeCell ref="F21:F25"/>
    <mergeCell ref="G21:G25"/>
    <mergeCell ref="M16:M20"/>
    <mergeCell ref="N16:N20"/>
    <mergeCell ref="G16:G20"/>
    <mergeCell ref="H16:H20"/>
    <mergeCell ref="I16:I20"/>
    <mergeCell ref="J16:J20"/>
    <mergeCell ref="K16:K20"/>
    <mergeCell ref="T21:T25"/>
    <mergeCell ref="U21:U25"/>
    <mergeCell ref="A26:A30"/>
    <mergeCell ref="B26:B30"/>
    <mergeCell ref="C26:C30"/>
    <mergeCell ref="D26:D30"/>
    <mergeCell ref="E26:E30"/>
    <mergeCell ref="F26:F30"/>
    <mergeCell ref="G26:G30"/>
    <mergeCell ref="H26:H30"/>
    <mergeCell ref="N21:N25"/>
    <mergeCell ref="O21:O25"/>
    <mergeCell ref="P21:P25"/>
    <mergeCell ref="Q21:Q25"/>
    <mergeCell ref="R21:R25"/>
    <mergeCell ref="S21:S25"/>
    <mergeCell ref="H21:H25"/>
    <mergeCell ref="I21:I25"/>
    <mergeCell ref="J21:J25"/>
    <mergeCell ref="K21:K25"/>
    <mergeCell ref="L21:L25"/>
    <mergeCell ref="M21:M25"/>
    <mergeCell ref="U26:U30"/>
    <mergeCell ref="O26:O30"/>
    <mergeCell ref="A31:A35"/>
    <mergeCell ref="B31:B35"/>
    <mergeCell ref="C31:C35"/>
    <mergeCell ref="D31:D35"/>
    <mergeCell ref="E31:E35"/>
    <mergeCell ref="F31:F35"/>
    <mergeCell ref="G31:G35"/>
    <mergeCell ref="H31:H35"/>
    <mergeCell ref="I31:I35"/>
    <mergeCell ref="P26:P30"/>
    <mergeCell ref="Q26:Q30"/>
    <mergeCell ref="R26:R30"/>
    <mergeCell ref="S26:S30"/>
    <mergeCell ref="T26:T30"/>
    <mergeCell ref="I26:I30"/>
    <mergeCell ref="J26:J30"/>
    <mergeCell ref="K26:K30"/>
    <mergeCell ref="L26:L30"/>
    <mergeCell ref="M26:M30"/>
    <mergeCell ref="N26:N30"/>
    <mergeCell ref="P31:P35"/>
    <mergeCell ref="Q31:Q35"/>
    <mergeCell ref="R31:R35"/>
    <mergeCell ref="S31:S35"/>
    <mergeCell ref="T31:T35"/>
    <mergeCell ref="U31:U35"/>
    <mergeCell ref="J31:J35"/>
    <mergeCell ref="K31:K35"/>
    <mergeCell ref="L31:L35"/>
    <mergeCell ref="M31:M35"/>
    <mergeCell ref="N31:N35"/>
    <mergeCell ref="O31:O35"/>
  </mergeCells>
  <conditionalFormatting sqref="D9:G9 H8 A8:B8 H36:J1048576">
    <cfRule type="containsText" dxfId="1118" priority="713" operator="containsText" text="3- Moderado">
      <formula>NOT(ISERROR(SEARCH("3- Moderado",A8)))</formula>
    </cfRule>
    <cfRule type="containsText" dxfId="1117" priority="714" operator="containsText" text="6- Moderado">
      <formula>NOT(ISERROR(SEARCH("6- Moderado",A8)))</formula>
    </cfRule>
    <cfRule type="containsText" dxfId="1116" priority="715" operator="containsText" text="4- Moderado">
      <formula>NOT(ISERROR(SEARCH("4- Moderado",A8)))</formula>
    </cfRule>
    <cfRule type="containsText" dxfId="1115" priority="716" operator="containsText" text="3- Bajo">
      <formula>NOT(ISERROR(SEARCH("3- Bajo",A8)))</formula>
    </cfRule>
    <cfRule type="containsText" dxfId="1114" priority="717" operator="containsText" text="4- Bajo">
      <formula>NOT(ISERROR(SEARCH("4- Bajo",A8)))</formula>
    </cfRule>
    <cfRule type="containsText" dxfId="1113" priority="718" operator="containsText" text="1- Bajo">
      <formula>NOT(ISERROR(SEARCH("1- Bajo",A8)))</formula>
    </cfRule>
  </conditionalFormatting>
  <conditionalFormatting sqref="H9:J9">
    <cfRule type="containsText" dxfId="1112" priority="706" operator="containsText" text="3- Moderado">
      <formula>NOT(ISERROR(SEARCH("3- Moderado",H9)))</formula>
    </cfRule>
    <cfRule type="containsText" dxfId="1111" priority="707" operator="containsText" text="6- Moderado">
      <formula>NOT(ISERROR(SEARCH("6- Moderado",H9)))</formula>
    </cfRule>
    <cfRule type="containsText" dxfId="1110" priority="708" operator="containsText" text="4- Moderado">
      <formula>NOT(ISERROR(SEARCH("4- Moderado",H9)))</formula>
    </cfRule>
    <cfRule type="containsText" dxfId="1109" priority="709" operator="containsText" text="3- Bajo">
      <formula>NOT(ISERROR(SEARCH("3- Bajo",H9)))</formula>
    </cfRule>
    <cfRule type="containsText" dxfId="1108" priority="710" operator="containsText" text="4- Bajo">
      <formula>NOT(ISERROR(SEARCH("4- Bajo",H9)))</formula>
    </cfRule>
    <cfRule type="containsText" dxfId="1107" priority="712" operator="containsText" text="1- Bajo">
      <formula>NOT(ISERROR(SEARCH("1- Bajo",H9)))</formula>
    </cfRule>
  </conditionalFormatting>
  <conditionalFormatting sqref="J9 J36:J1048576">
    <cfRule type="containsText" dxfId="1106" priority="695" operator="containsText" text="25- Extremo">
      <formula>NOT(ISERROR(SEARCH("25- Extremo",J9)))</formula>
    </cfRule>
    <cfRule type="containsText" dxfId="1105" priority="696" operator="containsText" text="20- Extremo">
      <formula>NOT(ISERROR(SEARCH("20- Extremo",J9)))</formula>
    </cfRule>
    <cfRule type="containsText" dxfId="1104" priority="697" operator="containsText" text="15- Extremo">
      <formula>NOT(ISERROR(SEARCH("15- Extremo",J9)))</formula>
    </cfRule>
    <cfRule type="containsText" dxfId="1103" priority="698" operator="containsText" text="10- Extremo">
      <formula>NOT(ISERROR(SEARCH("10- Extremo",J9)))</formula>
    </cfRule>
    <cfRule type="containsText" dxfId="1102" priority="699" operator="containsText" text="5- Extremo">
      <formula>NOT(ISERROR(SEARCH("5- Extremo",J9)))</formula>
    </cfRule>
    <cfRule type="containsText" dxfId="1101" priority="700" operator="containsText" text="12- Alto">
      <formula>NOT(ISERROR(SEARCH("12- Alto",J9)))</formula>
    </cfRule>
    <cfRule type="containsText" dxfId="1100" priority="701" operator="containsText" text="10- Alto">
      <formula>NOT(ISERROR(SEARCH("10- Alto",J9)))</formula>
    </cfRule>
    <cfRule type="containsText" dxfId="1099" priority="702" operator="containsText" text="9- Alto">
      <formula>NOT(ISERROR(SEARCH("9- Alto",J9)))</formula>
    </cfRule>
    <cfRule type="containsText" dxfId="1098" priority="703" operator="containsText" text="8- Alto">
      <formula>NOT(ISERROR(SEARCH("8- Alto",J9)))</formula>
    </cfRule>
    <cfRule type="containsText" dxfId="1097" priority="704" operator="containsText" text="5- Alto">
      <formula>NOT(ISERROR(SEARCH("5- Alto",J9)))</formula>
    </cfRule>
    <cfRule type="containsText" dxfId="1096" priority="705" operator="containsText" text="4- Alto">
      <formula>NOT(ISERROR(SEARCH("4- Alto",J9)))</formula>
    </cfRule>
    <cfRule type="containsText" dxfId="1095" priority="711" operator="containsText" text="2- Bajo">
      <formula>NOT(ISERROR(SEARCH("2- Bajo",J9)))</formula>
    </cfRule>
  </conditionalFormatting>
  <conditionalFormatting sqref="K11:L11">
    <cfRule type="containsText" dxfId="1094" priority="689" operator="containsText" text="3- Moderado">
      <formula>NOT(ISERROR(SEARCH("3- Moderado",K11)))</formula>
    </cfRule>
    <cfRule type="containsText" dxfId="1093" priority="690" operator="containsText" text="6- Moderado">
      <formula>NOT(ISERROR(SEARCH("6- Moderado",K11)))</formula>
    </cfRule>
    <cfRule type="containsText" dxfId="1092" priority="691" operator="containsText" text="4- Moderado">
      <formula>NOT(ISERROR(SEARCH("4- Moderado",K11)))</formula>
    </cfRule>
    <cfRule type="containsText" dxfId="1091" priority="692" operator="containsText" text="3- Bajo">
      <formula>NOT(ISERROR(SEARCH("3- Bajo",K11)))</formula>
    </cfRule>
    <cfRule type="containsText" dxfId="1090" priority="693" operator="containsText" text="4- Bajo">
      <formula>NOT(ISERROR(SEARCH("4- Bajo",K11)))</formula>
    </cfRule>
    <cfRule type="containsText" dxfId="1089" priority="694" operator="containsText" text="1- Bajo">
      <formula>NOT(ISERROR(SEARCH("1- Bajo",K11)))</formula>
    </cfRule>
  </conditionalFormatting>
  <conditionalFormatting sqref="H11:I11">
    <cfRule type="containsText" dxfId="1088" priority="683" operator="containsText" text="3- Moderado">
      <formula>NOT(ISERROR(SEARCH("3- Moderado",H11)))</formula>
    </cfRule>
    <cfRule type="containsText" dxfId="1087" priority="684" operator="containsText" text="6- Moderado">
      <formula>NOT(ISERROR(SEARCH("6- Moderado",H11)))</formula>
    </cfRule>
    <cfRule type="containsText" dxfId="1086" priority="685" operator="containsText" text="4- Moderado">
      <formula>NOT(ISERROR(SEARCH("4- Moderado",H11)))</formula>
    </cfRule>
    <cfRule type="containsText" dxfId="1085" priority="686" operator="containsText" text="3- Bajo">
      <formula>NOT(ISERROR(SEARCH("3- Bajo",H11)))</formula>
    </cfRule>
    <cfRule type="containsText" dxfId="1084" priority="687" operator="containsText" text="4- Bajo">
      <formula>NOT(ISERROR(SEARCH("4- Bajo",H11)))</formula>
    </cfRule>
    <cfRule type="containsText" dxfId="1083" priority="688" operator="containsText" text="1- Bajo">
      <formula>NOT(ISERROR(SEARCH("1- Bajo",H11)))</formula>
    </cfRule>
  </conditionalFormatting>
  <conditionalFormatting sqref="A11 C11:E11">
    <cfRule type="containsText" dxfId="1082" priority="677" operator="containsText" text="3- Moderado">
      <formula>NOT(ISERROR(SEARCH("3- Moderado",A11)))</formula>
    </cfRule>
    <cfRule type="containsText" dxfId="1081" priority="678" operator="containsText" text="6- Moderado">
      <formula>NOT(ISERROR(SEARCH("6- Moderado",A11)))</formula>
    </cfRule>
    <cfRule type="containsText" dxfId="1080" priority="679" operator="containsText" text="4- Moderado">
      <formula>NOT(ISERROR(SEARCH("4- Moderado",A11)))</formula>
    </cfRule>
    <cfRule type="containsText" dxfId="1079" priority="680" operator="containsText" text="3- Bajo">
      <formula>NOT(ISERROR(SEARCH("3- Bajo",A11)))</formula>
    </cfRule>
    <cfRule type="containsText" dxfId="1078" priority="681" operator="containsText" text="4- Bajo">
      <formula>NOT(ISERROR(SEARCH("4- Bajo",A11)))</formula>
    </cfRule>
    <cfRule type="containsText" dxfId="1077" priority="682" operator="containsText" text="1- Bajo">
      <formula>NOT(ISERROR(SEARCH("1- Bajo",A11)))</formula>
    </cfRule>
  </conditionalFormatting>
  <conditionalFormatting sqref="F11:G11">
    <cfRule type="containsText" dxfId="1076" priority="671" operator="containsText" text="3- Moderado">
      <formula>NOT(ISERROR(SEARCH("3- Moderado",F11)))</formula>
    </cfRule>
    <cfRule type="containsText" dxfId="1075" priority="672" operator="containsText" text="6- Moderado">
      <formula>NOT(ISERROR(SEARCH("6- Moderado",F11)))</formula>
    </cfRule>
    <cfRule type="containsText" dxfId="1074" priority="673" operator="containsText" text="4- Moderado">
      <formula>NOT(ISERROR(SEARCH("4- Moderado",F11)))</formula>
    </cfRule>
    <cfRule type="containsText" dxfId="1073" priority="674" operator="containsText" text="3- Bajo">
      <formula>NOT(ISERROR(SEARCH("3- Bajo",F11)))</formula>
    </cfRule>
    <cfRule type="containsText" dxfId="1072" priority="675" operator="containsText" text="4- Bajo">
      <formula>NOT(ISERROR(SEARCH("4- Bajo",F11)))</formula>
    </cfRule>
    <cfRule type="containsText" dxfId="1071" priority="676" operator="containsText" text="1- Bajo">
      <formula>NOT(ISERROR(SEARCH("1- Bajo",F11)))</formula>
    </cfRule>
  </conditionalFormatting>
  <conditionalFormatting sqref="K9">
    <cfRule type="containsText" dxfId="1070" priority="665" operator="containsText" text="3- Moderado">
      <formula>NOT(ISERROR(SEARCH("3- Moderado",K9)))</formula>
    </cfRule>
    <cfRule type="containsText" dxfId="1069" priority="666" operator="containsText" text="6- Moderado">
      <formula>NOT(ISERROR(SEARCH("6- Moderado",K9)))</formula>
    </cfRule>
    <cfRule type="containsText" dxfId="1068" priority="667" operator="containsText" text="4- Moderado">
      <formula>NOT(ISERROR(SEARCH("4- Moderado",K9)))</formula>
    </cfRule>
    <cfRule type="containsText" dxfId="1067" priority="668" operator="containsText" text="3- Bajo">
      <formula>NOT(ISERROR(SEARCH("3- Bajo",K9)))</formula>
    </cfRule>
    <cfRule type="containsText" dxfId="1066" priority="669" operator="containsText" text="4- Bajo">
      <formula>NOT(ISERROR(SEARCH("4- Bajo",K9)))</formula>
    </cfRule>
    <cfRule type="containsText" dxfId="1065" priority="670" operator="containsText" text="1- Bajo">
      <formula>NOT(ISERROR(SEARCH("1- Bajo",K9)))</formula>
    </cfRule>
  </conditionalFormatting>
  <conditionalFormatting sqref="L9">
    <cfRule type="containsText" dxfId="1064" priority="659" operator="containsText" text="3- Moderado">
      <formula>NOT(ISERROR(SEARCH("3- Moderado",L9)))</formula>
    </cfRule>
    <cfRule type="containsText" dxfId="1063" priority="660" operator="containsText" text="6- Moderado">
      <formula>NOT(ISERROR(SEARCH("6- Moderado",L9)))</formula>
    </cfRule>
    <cfRule type="containsText" dxfId="1062" priority="661" operator="containsText" text="4- Moderado">
      <formula>NOT(ISERROR(SEARCH("4- Moderado",L9)))</formula>
    </cfRule>
    <cfRule type="containsText" dxfId="1061" priority="662" operator="containsText" text="3- Bajo">
      <formula>NOT(ISERROR(SEARCH("3- Bajo",L9)))</formula>
    </cfRule>
    <cfRule type="containsText" dxfId="1060" priority="663" operator="containsText" text="4- Bajo">
      <formula>NOT(ISERROR(SEARCH("4- Bajo",L9)))</formula>
    </cfRule>
    <cfRule type="containsText" dxfId="1059" priority="664" operator="containsText" text="1- Bajo">
      <formula>NOT(ISERROR(SEARCH("1- Bajo",L9)))</formula>
    </cfRule>
  </conditionalFormatting>
  <conditionalFormatting sqref="M9">
    <cfRule type="containsText" dxfId="1058" priority="653" operator="containsText" text="3- Moderado">
      <formula>NOT(ISERROR(SEARCH("3- Moderado",M9)))</formula>
    </cfRule>
    <cfRule type="containsText" dxfId="1057" priority="654" operator="containsText" text="6- Moderado">
      <formula>NOT(ISERROR(SEARCH("6- Moderado",M9)))</formula>
    </cfRule>
    <cfRule type="containsText" dxfId="1056" priority="655" operator="containsText" text="4- Moderado">
      <formula>NOT(ISERROR(SEARCH("4- Moderado",M9)))</formula>
    </cfRule>
    <cfRule type="containsText" dxfId="1055" priority="656" operator="containsText" text="3- Bajo">
      <formula>NOT(ISERROR(SEARCH("3- Bajo",M9)))</formula>
    </cfRule>
    <cfRule type="containsText" dxfId="1054" priority="657" operator="containsText" text="4- Bajo">
      <formula>NOT(ISERROR(SEARCH("4- Bajo",M9)))</formula>
    </cfRule>
    <cfRule type="containsText" dxfId="1053" priority="658" operator="containsText" text="1- Bajo">
      <formula>NOT(ISERROR(SEARCH("1- Bajo",M9)))</formula>
    </cfRule>
  </conditionalFormatting>
  <conditionalFormatting sqref="J11:J15">
    <cfRule type="containsText" dxfId="1052" priority="648" operator="containsText" text="Bajo">
      <formula>NOT(ISERROR(SEARCH("Bajo",J11)))</formula>
    </cfRule>
    <cfRule type="containsText" dxfId="1051" priority="649" operator="containsText" text="Moderado">
      <formula>NOT(ISERROR(SEARCH("Moderado",J11)))</formula>
    </cfRule>
    <cfRule type="containsText" dxfId="1050" priority="650" operator="containsText" text="Alto">
      <formula>NOT(ISERROR(SEARCH("Alto",J11)))</formula>
    </cfRule>
    <cfRule type="containsText" dxfId="1049" priority="651" operator="containsText" text="Extremo">
      <formula>NOT(ISERROR(SEARCH("Extremo",J11)))</formula>
    </cfRule>
    <cfRule type="colorScale" priority="652">
      <colorScale>
        <cfvo type="min"/>
        <cfvo type="max"/>
        <color rgb="FFFF7128"/>
        <color rgb="FFFFEF9C"/>
      </colorScale>
    </cfRule>
  </conditionalFormatting>
  <conditionalFormatting sqref="M11:M15">
    <cfRule type="containsText" dxfId="1048" priority="623" operator="containsText" text="Moderado">
      <formula>NOT(ISERROR(SEARCH("Moderado",M11)))</formula>
    </cfRule>
    <cfRule type="containsText" dxfId="1047" priority="643" operator="containsText" text="Bajo">
      <formula>NOT(ISERROR(SEARCH("Bajo",M11)))</formula>
    </cfRule>
    <cfRule type="containsText" dxfId="1046" priority="644" operator="containsText" text="Moderado">
      <formula>NOT(ISERROR(SEARCH("Moderado",M11)))</formula>
    </cfRule>
    <cfRule type="containsText" dxfId="1045" priority="645" operator="containsText" text="Alto">
      <formula>NOT(ISERROR(SEARCH("Alto",M11)))</formula>
    </cfRule>
    <cfRule type="containsText" dxfId="1044" priority="646" operator="containsText" text="Extremo">
      <formula>NOT(ISERROR(SEARCH("Extremo",M11)))</formula>
    </cfRule>
    <cfRule type="colorScale" priority="647">
      <colorScale>
        <cfvo type="min"/>
        <cfvo type="max"/>
        <color rgb="FFFF7128"/>
        <color rgb="FFFFEF9C"/>
      </colorScale>
    </cfRule>
  </conditionalFormatting>
  <conditionalFormatting sqref="N11">
    <cfRule type="containsText" dxfId="1043" priority="637" operator="containsText" text="3- Moderado">
      <formula>NOT(ISERROR(SEARCH("3- Moderado",N11)))</formula>
    </cfRule>
    <cfRule type="containsText" dxfId="1042" priority="638" operator="containsText" text="6- Moderado">
      <formula>NOT(ISERROR(SEARCH("6- Moderado",N11)))</formula>
    </cfRule>
    <cfRule type="containsText" dxfId="1041" priority="639" operator="containsText" text="4- Moderado">
      <formula>NOT(ISERROR(SEARCH("4- Moderado",N11)))</formula>
    </cfRule>
    <cfRule type="containsText" dxfId="1040" priority="640" operator="containsText" text="3- Bajo">
      <formula>NOT(ISERROR(SEARCH("3- Bajo",N11)))</formula>
    </cfRule>
    <cfRule type="containsText" dxfId="1039" priority="641" operator="containsText" text="4- Bajo">
      <formula>NOT(ISERROR(SEARCH("4- Bajo",N11)))</formula>
    </cfRule>
    <cfRule type="containsText" dxfId="1038" priority="642" operator="containsText" text="1- Bajo">
      <formula>NOT(ISERROR(SEARCH("1- Bajo",N11)))</formula>
    </cfRule>
  </conditionalFormatting>
  <conditionalFormatting sqref="H11:H15">
    <cfRule type="containsText" dxfId="1037" priority="624" operator="containsText" text="Muy Alta">
      <formula>NOT(ISERROR(SEARCH("Muy Alta",H11)))</formula>
    </cfRule>
    <cfRule type="containsText" dxfId="1036" priority="625" operator="containsText" text="Alta">
      <formula>NOT(ISERROR(SEARCH("Alta",H11)))</formula>
    </cfRule>
    <cfRule type="containsText" dxfId="1035" priority="626" operator="containsText" text="Muy Alta">
      <formula>NOT(ISERROR(SEARCH("Muy Alta",H11)))</formula>
    </cfRule>
    <cfRule type="containsText" dxfId="1034" priority="631" operator="containsText" text="Muy Baja">
      <formula>NOT(ISERROR(SEARCH("Muy Baja",H11)))</formula>
    </cfRule>
    <cfRule type="containsText" dxfId="1033" priority="632" operator="containsText" text="Baja">
      <formula>NOT(ISERROR(SEARCH("Baja",H11)))</formula>
    </cfRule>
    <cfRule type="containsText" dxfId="1032" priority="633" operator="containsText" text="Media">
      <formula>NOT(ISERROR(SEARCH("Media",H11)))</formula>
    </cfRule>
    <cfRule type="containsText" dxfId="1031" priority="634" operator="containsText" text="Alta">
      <formula>NOT(ISERROR(SEARCH("Alta",H11)))</formula>
    </cfRule>
    <cfRule type="containsText" dxfId="1030" priority="636" operator="containsText" text="Muy Alta">
      <formula>NOT(ISERROR(SEARCH("Muy Alta",H11)))</formula>
    </cfRule>
  </conditionalFormatting>
  <conditionalFormatting sqref="I11:I15">
    <cfRule type="containsText" dxfId="1029" priority="627" operator="containsText" text="Catastrófico">
      <formula>NOT(ISERROR(SEARCH("Catastrófico",I11)))</formula>
    </cfRule>
    <cfRule type="containsText" dxfId="1028" priority="628" operator="containsText" text="Mayor">
      <formula>NOT(ISERROR(SEARCH("Mayor",I11)))</formula>
    </cfRule>
    <cfRule type="containsText" dxfId="1027" priority="629" operator="containsText" text="Menor">
      <formula>NOT(ISERROR(SEARCH("Menor",I11)))</formula>
    </cfRule>
    <cfRule type="containsText" dxfId="1026" priority="630" operator="containsText" text="Leve">
      <formula>NOT(ISERROR(SEARCH("Leve",I11)))</formula>
    </cfRule>
    <cfRule type="containsText" dxfId="1025" priority="635" operator="containsText" text="Moderado">
      <formula>NOT(ISERROR(SEARCH("Moderado",I11)))</formula>
    </cfRule>
  </conditionalFormatting>
  <conditionalFormatting sqref="K11:K15">
    <cfRule type="containsText" dxfId="1024" priority="622" operator="containsText" text="Media">
      <formula>NOT(ISERROR(SEARCH("Media",K11)))</formula>
    </cfRule>
  </conditionalFormatting>
  <conditionalFormatting sqref="L11:L15">
    <cfRule type="containsText" dxfId="1023" priority="621" operator="containsText" text="Moderado">
      <formula>NOT(ISERROR(SEARCH("Moderado",L11)))</formula>
    </cfRule>
  </conditionalFormatting>
  <conditionalFormatting sqref="J11:J15">
    <cfRule type="containsText" dxfId="1022" priority="620" operator="containsText" text="Moderado">
      <formula>NOT(ISERROR(SEARCH("Moderado",J11)))</formula>
    </cfRule>
  </conditionalFormatting>
  <conditionalFormatting sqref="J11:J15">
    <cfRule type="containsText" dxfId="1021" priority="618" operator="containsText" text="Bajo">
      <formula>NOT(ISERROR(SEARCH("Bajo",J11)))</formula>
    </cfRule>
    <cfRule type="containsText" dxfId="1020" priority="619" operator="containsText" text="Extremo">
      <formula>NOT(ISERROR(SEARCH("Extremo",J11)))</formula>
    </cfRule>
  </conditionalFormatting>
  <conditionalFormatting sqref="K11:K15">
    <cfRule type="containsText" dxfId="1019" priority="616" operator="containsText" text="Baja">
      <formula>NOT(ISERROR(SEARCH("Baja",K11)))</formula>
    </cfRule>
    <cfRule type="containsText" dxfId="1018" priority="617" operator="containsText" text="Muy Baja">
      <formula>NOT(ISERROR(SEARCH("Muy Baja",K11)))</formula>
    </cfRule>
  </conditionalFormatting>
  <conditionalFormatting sqref="K11:K15">
    <cfRule type="containsText" dxfId="1017" priority="614" operator="containsText" text="Muy Alta">
      <formula>NOT(ISERROR(SEARCH("Muy Alta",K11)))</formula>
    </cfRule>
    <cfRule type="containsText" dxfId="1016" priority="615" operator="containsText" text="Alta">
      <formula>NOT(ISERROR(SEARCH("Alta",K11)))</formula>
    </cfRule>
  </conditionalFormatting>
  <conditionalFormatting sqref="L11:L15">
    <cfRule type="containsText" dxfId="1015" priority="610" operator="containsText" text="Catastrófico">
      <formula>NOT(ISERROR(SEARCH("Catastrófico",L11)))</formula>
    </cfRule>
    <cfRule type="containsText" dxfId="1014" priority="611" operator="containsText" text="Mayor">
      <formula>NOT(ISERROR(SEARCH("Mayor",L11)))</formula>
    </cfRule>
    <cfRule type="containsText" dxfId="1013" priority="612" operator="containsText" text="Menor">
      <formula>NOT(ISERROR(SEARCH("Menor",L11)))</formula>
    </cfRule>
    <cfRule type="containsText" dxfId="1012" priority="613" operator="containsText" text="Leve">
      <formula>NOT(ISERROR(SEARCH("Leve",L11)))</formula>
    </cfRule>
  </conditionalFormatting>
  <conditionalFormatting sqref="K16:L16">
    <cfRule type="containsText" dxfId="1011" priority="604" operator="containsText" text="3- Moderado">
      <formula>NOT(ISERROR(SEARCH("3- Moderado",K16)))</formula>
    </cfRule>
    <cfRule type="containsText" dxfId="1010" priority="605" operator="containsText" text="6- Moderado">
      <formula>NOT(ISERROR(SEARCH("6- Moderado",K16)))</formula>
    </cfRule>
    <cfRule type="containsText" dxfId="1009" priority="606" operator="containsText" text="4- Moderado">
      <formula>NOT(ISERROR(SEARCH("4- Moderado",K16)))</formula>
    </cfRule>
    <cfRule type="containsText" dxfId="1008" priority="607" operator="containsText" text="3- Bajo">
      <formula>NOT(ISERROR(SEARCH("3- Bajo",K16)))</formula>
    </cfRule>
    <cfRule type="containsText" dxfId="1007" priority="608" operator="containsText" text="4- Bajo">
      <formula>NOT(ISERROR(SEARCH("4- Bajo",K16)))</formula>
    </cfRule>
    <cfRule type="containsText" dxfId="1006" priority="609" operator="containsText" text="1- Bajo">
      <formula>NOT(ISERROR(SEARCH("1- Bajo",K16)))</formula>
    </cfRule>
  </conditionalFormatting>
  <conditionalFormatting sqref="H16:I16">
    <cfRule type="containsText" dxfId="1005" priority="598" operator="containsText" text="3- Moderado">
      <formula>NOT(ISERROR(SEARCH("3- Moderado",H16)))</formula>
    </cfRule>
    <cfRule type="containsText" dxfId="1004" priority="599" operator="containsText" text="6- Moderado">
      <formula>NOT(ISERROR(SEARCH("6- Moderado",H16)))</formula>
    </cfRule>
    <cfRule type="containsText" dxfId="1003" priority="600" operator="containsText" text="4- Moderado">
      <formula>NOT(ISERROR(SEARCH("4- Moderado",H16)))</formula>
    </cfRule>
    <cfRule type="containsText" dxfId="1002" priority="601" operator="containsText" text="3- Bajo">
      <formula>NOT(ISERROR(SEARCH("3- Bajo",H16)))</formula>
    </cfRule>
    <cfRule type="containsText" dxfId="1001" priority="602" operator="containsText" text="4- Bajo">
      <formula>NOT(ISERROR(SEARCH("4- Bajo",H16)))</formula>
    </cfRule>
    <cfRule type="containsText" dxfId="1000" priority="603" operator="containsText" text="1- Bajo">
      <formula>NOT(ISERROR(SEARCH("1- Bajo",H16)))</formula>
    </cfRule>
  </conditionalFormatting>
  <conditionalFormatting sqref="A16 C16:E16">
    <cfRule type="containsText" dxfId="999" priority="592" operator="containsText" text="3- Moderado">
      <formula>NOT(ISERROR(SEARCH("3- Moderado",A16)))</formula>
    </cfRule>
    <cfRule type="containsText" dxfId="998" priority="593" operator="containsText" text="6- Moderado">
      <formula>NOT(ISERROR(SEARCH("6- Moderado",A16)))</formula>
    </cfRule>
    <cfRule type="containsText" dxfId="997" priority="594" operator="containsText" text="4- Moderado">
      <formula>NOT(ISERROR(SEARCH("4- Moderado",A16)))</formula>
    </cfRule>
    <cfRule type="containsText" dxfId="996" priority="595" operator="containsText" text="3- Bajo">
      <formula>NOT(ISERROR(SEARCH("3- Bajo",A16)))</formula>
    </cfRule>
    <cfRule type="containsText" dxfId="995" priority="596" operator="containsText" text="4- Bajo">
      <formula>NOT(ISERROR(SEARCH("4- Bajo",A16)))</formula>
    </cfRule>
    <cfRule type="containsText" dxfId="994" priority="597" operator="containsText" text="1- Bajo">
      <formula>NOT(ISERROR(SEARCH("1- Bajo",A16)))</formula>
    </cfRule>
  </conditionalFormatting>
  <conditionalFormatting sqref="F16:G16">
    <cfRule type="containsText" dxfId="993" priority="586" operator="containsText" text="3- Moderado">
      <formula>NOT(ISERROR(SEARCH("3- Moderado",F16)))</formula>
    </cfRule>
    <cfRule type="containsText" dxfId="992" priority="587" operator="containsText" text="6- Moderado">
      <formula>NOT(ISERROR(SEARCH("6- Moderado",F16)))</formula>
    </cfRule>
    <cfRule type="containsText" dxfId="991" priority="588" operator="containsText" text="4- Moderado">
      <formula>NOT(ISERROR(SEARCH("4- Moderado",F16)))</formula>
    </cfRule>
    <cfRule type="containsText" dxfId="990" priority="589" operator="containsText" text="3- Bajo">
      <formula>NOT(ISERROR(SEARCH("3- Bajo",F16)))</formula>
    </cfRule>
    <cfRule type="containsText" dxfId="989" priority="590" operator="containsText" text="4- Bajo">
      <formula>NOT(ISERROR(SEARCH("4- Bajo",F16)))</formula>
    </cfRule>
    <cfRule type="containsText" dxfId="988" priority="591" operator="containsText" text="1- Bajo">
      <formula>NOT(ISERROR(SEARCH("1- Bajo",F16)))</formula>
    </cfRule>
  </conditionalFormatting>
  <conditionalFormatting sqref="J16:J20">
    <cfRule type="containsText" dxfId="987" priority="581" operator="containsText" text="Bajo">
      <formula>NOT(ISERROR(SEARCH("Bajo",J16)))</formula>
    </cfRule>
    <cfRule type="containsText" dxfId="986" priority="582" operator="containsText" text="Moderado">
      <formula>NOT(ISERROR(SEARCH("Moderado",J16)))</formula>
    </cfRule>
    <cfRule type="containsText" dxfId="985" priority="583" operator="containsText" text="Alto">
      <formula>NOT(ISERROR(SEARCH("Alto",J16)))</formula>
    </cfRule>
    <cfRule type="containsText" dxfId="984" priority="584" operator="containsText" text="Extremo">
      <formula>NOT(ISERROR(SEARCH("Extremo",J16)))</formula>
    </cfRule>
    <cfRule type="colorScale" priority="585">
      <colorScale>
        <cfvo type="min"/>
        <cfvo type="max"/>
        <color rgb="FFFF7128"/>
        <color rgb="FFFFEF9C"/>
      </colorScale>
    </cfRule>
  </conditionalFormatting>
  <conditionalFormatting sqref="M16:M20">
    <cfRule type="containsText" dxfId="983" priority="556" operator="containsText" text="Moderado">
      <formula>NOT(ISERROR(SEARCH("Moderado",M16)))</formula>
    </cfRule>
    <cfRule type="containsText" dxfId="982" priority="576" operator="containsText" text="Bajo">
      <formula>NOT(ISERROR(SEARCH("Bajo",M16)))</formula>
    </cfRule>
    <cfRule type="containsText" dxfId="981" priority="577" operator="containsText" text="Moderado">
      <formula>NOT(ISERROR(SEARCH("Moderado",M16)))</formula>
    </cfRule>
    <cfRule type="containsText" dxfId="980" priority="578" operator="containsText" text="Alto">
      <formula>NOT(ISERROR(SEARCH("Alto",M16)))</formula>
    </cfRule>
    <cfRule type="containsText" dxfId="979" priority="579" operator="containsText" text="Extremo">
      <formula>NOT(ISERROR(SEARCH("Extremo",M16)))</formula>
    </cfRule>
    <cfRule type="colorScale" priority="580">
      <colorScale>
        <cfvo type="min"/>
        <cfvo type="max"/>
        <color rgb="FFFF7128"/>
        <color rgb="FFFFEF9C"/>
      </colorScale>
    </cfRule>
  </conditionalFormatting>
  <conditionalFormatting sqref="N16">
    <cfRule type="containsText" dxfId="978" priority="570" operator="containsText" text="3- Moderado">
      <formula>NOT(ISERROR(SEARCH("3- Moderado",N16)))</formula>
    </cfRule>
    <cfRule type="containsText" dxfId="977" priority="571" operator="containsText" text="6- Moderado">
      <formula>NOT(ISERROR(SEARCH("6- Moderado",N16)))</formula>
    </cfRule>
    <cfRule type="containsText" dxfId="976" priority="572" operator="containsText" text="4- Moderado">
      <formula>NOT(ISERROR(SEARCH("4- Moderado",N16)))</formula>
    </cfRule>
    <cfRule type="containsText" dxfId="975" priority="573" operator="containsText" text="3- Bajo">
      <formula>NOT(ISERROR(SEARCH("3- Bajo",N16)))</formula>
    </cfRule>
    <cfRule type="containsText" dxfId="974" priority="574" operator="containsText" text="4- Bajo">
      <formula>NOT(ISERROR(SEARCH("4- Bajo",N16)))</formula>
    </cfRule>
    <cfRule type="containsText" dxfId="973" priority="575" operator="containsText" text="1- Bajo">
      <formula>NOT(ISERROR(SEARCH("1- Bajo",N16)))</formula>
    </cfRule>
  </conditionalFormatting>
  <conditionalFormatting sqref="H16:H20">
    <cfRule type="containsText" dxfId="972" priority="557" operator="containsText" text="Muy Alta">
      <formula>NOT(ISERROR(SEARCH("Muy Alta",H16)))</formula>
    </cfRule>
    <cfRule type="containsText" dxfId="971" priority="558" operator="containsText" text="Alta">
      <formula>NOT(ISERROR(SEARCH("Alta",H16)))</formula>
    </cfRule>
    <cfRule type="containsText" dxfId="970" priority="559" operator="containsText" text="Muy Alta">
      <formula>NOT(ISERROR(SEARCH("Muy Alta",H16)))</formula>
    </cfRule>
    <cfRule type="containsText" dxfId="969" priority="564" operator="containsText" text="Muy Baja">
      <formula>NOT(ISERROR(SEARCH("Muy Baja",H16)))</formula>
    </cfRule>
    <cfRule type="containsText" dxfId="968" priority="565" operator="containsText" text="Baja">
      <formula>NOT(ISERROR(SEARCH("Baja",H16)))</formula>
    </cfRule>
    <cfRule type="containsText" dxfId="967" priority="566" operator="containsText" text="Media">
      <formula>NOT(ISERROR(SEARCH("Media",H16)))</formula>
    </cfRule>
    <cfRule type="containsText" dxfId="966" priority="567" operator="containsText" text="Alta">
      <formula>NOT(ISERROR(SEARCH("Alta",H16)))</formula>
    </cfRule>
    <cfRule type="containsText" dxfId="965" priority="569" operator="containsText" text="Muy Alta">
      <formula>NOT(ISERROR(SEARCH("Muy Alta",H16)))</formula>
    </cfRule>
  </conditionalFormatting>
  <conditionalFormatting sqref="I16:I20">
    <cfRule type="containsText" dxfId="964" priority="560" operator="containsText" text="Catastrófico">
      <formula>NOT(ISERROR(SEARCH("Catastrófico",I16)))</formula>
    </cfRule>
    <cfRule type="containsText" dxfId="963" priority="561" operator="containsText" text="Mayor">
      <formula>NOT(ISERROR(SEARCH("Mayor",I16)))</formula>
    </cfRule>
    <cfRule type="containsText" dxfId="962" priority="562" operator="containsText" text="Menor">
      <formula>NOT(ISERROR(SEARCH("Menor",I16)))</formula>
    </cfRule>
    <cfRule type="containsText" dxfId="961" priority="563" operator="containsText" text="Leve">
      <formula>NOT(ISERROR(SEARCH("Leve",I16)))</formula>
    </cfRule>
    <cfRule type="containsText" dxfId="960" priority="568" operator="containsText" text="Moderado">
      <formula>NOT(ISERROR(SEARCH("Moderado",I16)))</formula>
    </cfRule>
  </conditionalFormatting>
  <conditionalFormatting sqref="K16:K20">
    <cfRule type="containsText" dxfId="959" priority="555" operator="containsText" text="Media">
      <formula>NOT(ISERROR(SEARCH("Media",K16)))</formula>
    </cfRule>
  </conditionalFormatting>
  <conditionalFormatting sqref="L16:L20">
    <cfRule type="containsText" dxfId="958" priority="554" operator="containsText" text="Moderado">
      <formula>NOT(ISERROR(SEARCH("Moderado",L16)))</formula>
    </cfRule>
  </conditionalFormatting>
  <conditionalFormatting sqref="J16:J20">
    <cfRule type="containsText" dxfId="957" priority="553" operator="containsText" text="Moderado">
      <formula>NOT(ISERROR(SEARCH("Moderado",J16)))</formula>
    </cfRule>
  </conditionalFormatting>
  <conditionalFormatting sqref="J16:J20">
    <cfRule type="containsText" dxfId="956" priority="551" operator="containsText" text="Bajo">
      <formula>NOT(ISERROR(SEARCH("Bajo",J16)))</formula>
    </cfRule>
    <cfRule type="containsText" dxfId="955" priority="552" operator="containsText" text="Extremo">
      <formula>NOT(ISERROR(SEARCH("Extremo",J16)))</formula>
    </cfRule>
  </conditionalFormatting>
  <conditionalFormatting sqref="K16:K20">
    <cfRule type="containsText" dxfId="954" priority="549" operator="containsText" text="Baja">
      <formula>NOT(ISERROR(SEARCH("Baja",K16)))</formula>
    </cfRule>
    <cfRule type="containsText" dxfId="953" priority="550" operator="containsText" text="Muy Baja">
      <formula>NOT(ISERROR(SEARCH("Muy Baja",K16)))</formula>
    </cfRule>
  </conditionalFormatting>
  <conditionalFormatting sqref="K16:K20">
    <cfRule type="containsText" dxfId="952" priority="547" operator="containsText" text="Muy Alta">
      <formula>NOT(ISERROR(SEARCH("Muy Alta",K16)))</formula>
    </cfRule>
    <cfRule type="containsText" dxfId="951" priority="548" operator="containsText" text="Alta">
      <formula>NOT(ISERROR(SEARCH("Alta",K16)))</formula>
    </cfRule>
  </conditionalFormatting>
  <conditionalFormatting sqref="L16:L20">
    <cfRule type="containsText" dxfId="950" priority="543" operator="containsText" text="Catastrófico">
      <formula>NOT(ISERROR(SEARCH("Catastrófico",L16)))</formula>
    </cfRule>
    <cfRule type="containsText" dxfId="949" priority="544" operator="containsText" text="Mayor">
      <formula>NOT(ISERROR(SEARCH("Mayor",L16)))</formula>
    </cfRule>
    <cfRule type="containsText" dxfId="948" priority="545" operator="containsText" text="Menor">
      <formula>NOT(ISERROR(SEARCH("Menor",L16)))</formula>
    </cfRule>
    <cfRule type="containsText" dxfId="947" priority="546" operator="containsText" text="Leve">
      <formula>NOT(ISERROR(SEARCH("Leve",L16)))</formula>
    </cfRule>
  </conditionalFormatting>
  <conditionalFormatting sqref="K21:L21">
    <cfRule type="containsText" dxfId="946" priority="537" operator="containsText" text="3- Moderado">
      <formula>NOT(ISERROR(SEARCH("3- Moderado",K21)))</formula>
    </cfRule>
    <cfRule type="containsText" dxfId="945" priority="538" operator="containsText" text="6- Moderado">
      <formula>NOT(ISERROR(SEARCH("6- Moderado",K21)))</formula>
    </cfRule>
    <cfRule type="containsText" dxfId="944" priority="539" operator="containsText" text="4- Moderado">
      <formula>NOT(ISERROR(SEARCH("4- Moderado",K21)))</formula>
    </cfRule>
    <cfRule type="containsText" dxfId="943" priority="540" operator="containsText" text="3- Bajo">
      <formula>NOT(ISERROR(SEARCH("3- Bajo",K21)))</formula>
    </cfRule>
    <cfRule type="containsText" dxfId="942" priority="541" operator="containsText" text="4- Bajo">
      <formula>NOT(ISERROR(SEARCH("4- Bajo",K21)))</formula>
    </cfRule>
    <cfRule type="containsText" dxfId="941" priority="542" operator="containsText" text="1- Bajo">
      <formula>NOT(ISERROR(SEARCH("1- Bajo",K21)))</formula>
    </cfRule>
  </conditionalFormatting>
  <conditionalFormatting sqref="H21:I21">
    <cfRule type="containsText" dxfId="940" priority="531" operator="containsText" text="3- Moderado">
      <formula>NOT(ISERROR(SEARCH("3- Moderado",H21)))</formula>
    </cfRule>
    <cfRule type="containsText" dxfId="939" priority="532" operator="containsText" text="6- Moderado">
      <formula>NOT(ISERROR(SEARCH("6- Moderado",H21)))</formula>
    </cfRule>
    <cfRule type="containsText" dxfId="938" priority="533" operator="containsText" text="4- Moderado">
      <formula>NOT(ISERROR(SEARCH("4- Moderado",H21)))</formula>
    </cfRule>
    <cfRule type="containsText" dxfId="937" priority="534" operator="containsText" text="3- Bajo">
      <formula>NOT(ISERROR(SEARCH("3- Bajo",H21)))</formula>
    </cfRule>
    <cfRule type="containsText" dxfId="936" priority="535" operator="containsText" text="4- Bajo">
      <formula>NOT(ISERROR(SEARCH("4- Bajo",H21)))</formula>
    </cfRule>
    <cfRule type="containsText" dxfId="935" priority="536" operator="containsText" text="1- Bajo">
      <formula>NOT(ISERROR(SEARCH("1- Bajo",H21)))</formula>
    </cfRule>
  </conditionalFormatting>
  <conditionalFormatting sqref="A21 C21:E21">
    <cfRule type="containsText" dxfId="934" priority="525" operator="containsText" text="3- Moderado">
      <formula>NOT(ISERROR(SEARCH("3- Moderado",A21)))</formula>
    </cfRule>
    <cfRule type="containsText" dxfId="933" priority="526" operator="containsText" text="6- Moderado">
      <formula>NOT(ISERROR(SEARCH("6- Moderado",A21)))</formula>
    </cfRule>
    <cfRule type="containsText" dxfId="932" priority="527" operator="containsText" text="4- Moderado">
      <formula>NOT(ISERROR(SEARCH("4- Moderado",A21)))</formula>
    </cfRule>
    <cfRule type="containsText" dxfId="931" priority="528" operator="containsText" text="3- Bajo">
      <formula>NOT(ISERROR(SEARCH("3- Bajo",A21)))</formula>
    </cfRule>
    <cfRule type="containsText" dxfId="930" priority="529" operator="containsText" text="4- Bajo">
      <formula>NOT(ISERROR(SEARCH("4- Bajo",A21)))</formula>
    </cfRule>
    <cfRule type="containsText" dxfId="929" priority="530" operator="containsText" text="1- Bajo">
      <formula>NOT(ISERROR(SEARCH("1- Bajo",A21)))</formula>
    </cfRule>
  </conditionalFormatting>
  <conditionalFormatting sqref="F21:G21">
    <cfRule type="containsText" dxfId="928" priority="519" operator="containsText" text="3- Moderado">
      <formula>NOT(ISERROR(SEARCH("3- Moderado",F21)))</formula>
    </cfRule>
    <cfRule type="containsText" dxfId="927" priority="520" operator="containsText" text="6- Moderado">
      <formula>NOT(ISERROR(SEARCH("6- Moderado",F21)))</formula>
    </cfRule>
    <cfRule type="containsText" dxfId="926" priority="521" operator="containsText" text="4- Moderado">
      <formula>NOT(ISERROR(SEARCH("4- Moderado",F21)))</formula>
    </cfRule>
    <cfRule type="containsText" dxfId="925" priority="522" operator="containsText" text="3- Bajo">
      <formula>NOT(ISERROR(SEARCH("3- Bajo",F21)))</formula>
    </cfRule>
    <cfRule type="containsText" dxfId="924" priority="523" operator="containsText" text="4- Bajo">
      <formula>NOT(ISERROR(SEARCH("4- Bajo",F21)))</formula>
    </cfRule>
    <cfRule type="containsText" dxfId="923" priority="524" operator="containsText" text="1- Bajo">
      <formula>NOT(ISERROR(SEARCH("1- Bajo",F21)))</formula>
    </cfRule>
  </conditionalFormatting>
  <conditionalFormatting sqref="J21:J25">
    <cfRule type="containsText" dxfId="922" priority="514" operator="containsText" text="Bajo">
      <formula>NOT(ISERROR(SEARCH("Bajo",J21)))</formula>
    </cfRule>
    <cfRule type="containsText" dxfId="921" priority="515" operator="containsText" text="Moderado">
      <formula>NOT(ISERROR(SEARCH("Moderado",J21)))</formula>
    </cfRule>
    <cfRule type="containsText" dxfId="920" priority="516" operator="containsText" text="Alto">
      <formula>NOT(ISERROR(SEARCH("Alto",J21)))</formula>
    </cfRule>
    <cfRule type="containsText" dxfId="919" priority="517" operator="containsText" text="Extremo">
      <formula>NOT(ISERROR(SEARCH("Extremo",J21)))</formula>
    </cfRule>
    <cfRule type="colorScale" priority="518">
      <colorScale>
        <cfvo type="min"/>
        <cfvo type="max"/>
        <color rgb="FFFF7128"/>
        <color rgb="FFFFEF9C"/>
      </colorScale>
    </cfRule>
  </conditionalFormatting>
  <conditionalFormatting sqref="M21:M25">
    <cfRule type="containsText" dxfId="918" priority="489" operator="containsText" text="Moderado">
      <formula>NOT(ISERROR(SEARCH("Moderado",M21)))</formula>
    </cfRule>
    <cfRule type="containsText" dxfId="917" priority="509" operator="containsText" text="Bajo">
      <formula>NOT(ISERROR(SEARCH("Bajo",M21)))</formula>
    </cfRule>
    <cfRule type="containsText" dxfId="916" priority="510" operator="containsText" text="Moderado">
      <formula>NOT(ISERROR(SEARCH("Moderado",M21)))</formula>
    </cfRule>
    <cfRule type="containsText" dxfId="915" priority="511" operator="containsText" text="Alto">
      <formula>NOT(ISERROR(SEARCH("Alto",M21)))</formula>
    </cfRule>
    <cfRule type="containsText" dxfId="914" priority="512" operator="containsText" text="Extremo">
      <formula>NOT(ISERROR(SEARCH("Extremo",M21)))</formula>
    </cfRule>
    <cfRule type="colorScale" priority="513">
      <colorScale>
        <cfvo type="min"/>
        <cfvo type="max"/>
        <color rgb="FFFF7128"/>
        <color rgb="FFFFEF9C"/>
      </colorScale>
    </cfRule>
  </conditionalFormatting>
  <conditionalFormatting sqref="N21">
    <cfRule type="containsText" dxfId="913" priority="503" operator="containsText" text="3- Moderado">
      <formula>NOT(ISERROR(SEARCH("3- Moderado",N21)))</formula>
    </cfRule>
    <cfRule type="containsText" dxfId="912" priority="504" operator="containsText" text="6- Moderado">
      <formula>NOT(ISERROR(SEARCH("6- Moderado",N21)))</formula>
    </cfRule>
    <cfRule type="containsText" dxfId="911" priority="505" operator="containsText" text="4- Moderado">
      <formula>NOT(ISERROR(SEARCH("4- Moderado",N21)))</formula>
    </cfRule>
    <cfRule type="containsText" dxfId="910" priority="506" operator="containsText" text="3- Bajo">
      <formula>NOT(ISERROR(SEARCH("3- Bajo",N21)))</formula>
    </cfRule>
    <cfRule type="containsText" dxfId="909" priority="507" operator="containsText" text="4- Bajo">
      <formula>NOT(ISERROR(SEARCH("4- Bajo",N21)))</formula>
    </cfRule>
    <cfRule type="containsText" dxfId="908" priority="508" operator="containsText" text="1- Bajo">
      <formula>NOT(ISERROR(SEARCH("1- Bajo",N21)))</formula>
    </cfRule>
  </conditionalFormatting>
  <conditionalFormatting sqref="H21:H25">
    <cfRule type="containsText" dxfId="907" priority="490" operator="containsText" text="Muy Alta">
      <formula>NOT(ISERROR(SEARCH("Muy Alta",H21)))</formula>
    </cfRule>
    <cfRule type="containsText" dxfId="906" priority="491" operator="containsText" text="Alta">
      <formula>NOT(ISERROR(SEARCH("Alta",H21)))</formula>
    </cfRule>
    <cfRule type="containsText" dxfId="905" priority="492" operator="containsText" text="Muy Alta">
      <formula>NOT(ISERROR(SEARCH("Muy Alta",H21)))</formula>
    </cfRule>
    <cfRule type="containsText" dxfId="904" priority="497" operator="containsText" text="Muy Baja">
      <formula>NOT(ISERROR(SEARCH("Muy Baja",H21)))</formula>
    </cfRule>
    <cfRule type="containsText" dxfId="903" priority="498" operator="containsText" text="Baja">
      <formula>NOT(ISERROR(SEARCH("Baja",H21)))</formula>
    </cfRule>
    <cfRule type="containsText" dxfId="902" priority="499" operator="containsText" text="Media">
      <formula>NOT(ISERROR(SEARCH("Media",H21)))</formula>
    </cfRule>
    <cfRule type="containsText" dxfId="901" priority="500" operator="containsText" text="Alta">
      <formula>NOT(ISERROR(SEARCH("Alta",H21)))</formula>
    </cfRule>
    <cfRule type="containsText" dxfId="900" priority="502" operator="containsText" text="Muy Alta">
      <formula>NOT(ISERROR(SEARCH("Muy Alta",H21)))</formula>
    </cfRule>
  </conditionalFormatting>
  <conditionalFormatting sqref="I21:I25">
    <cfRule type="containsText" dxfId="899" priority="493" operator="containsText" text="Catastrófico">
      <formula>NOT(ISERROR(SEARCH("Catastrófico",I21)))</formula>
    </cfRule>
    <cfRule type="containsText" dxfId="898" priority="494" operator="containsText" text="Mayor">
      <formula>NOT(ISERROR(SEARCH("Mayor",I21)))</formula>
    </cfRule>
    <cfRule type="containsText" dxfId="897" priority="495" operator="containsText" text="Menor">
      <formula>NOT(ISERROR(SEARCH("Menor",I21)))</formula>
    </cfRule>
    <cfRule type="containsText" dxfId="896" priority="496" operator="containsText" text="Leve">
      <formula>NOT(ISERROR(SEARCH("Leve",I21)))</formula>
    </cfRule>
    <cfRule type="containsText" dxfId="895" priority="501" operator="containsText" text="Moderado">
      <formula>NOT(ISERROR(SEARCH("Moderado",I21)))</formula>
    </cfRule>
  </conditionalFormatting>
  <conditionalFormatting sqref="K21:K25">
    <cfRule type="containsText" dxfId="894" priority="488" operator="containsText" text="Media">
      <formula>NOT(ISERROR(SEARCH("Media",K21)))</formula>
    </cfRule>
  </conditionalFormatting>
  <conditionalFormatting sqref="L21:L25">
    <cfRule type="containsText" dxfId="893" priority="487" operator="containsText" text="Moderado">
      <formula>NOT(ISERROR(SEARCH("Moderado",L21)))</formula>
    </cfRule>
  </conditionalFormatting>
  <conditionalFormatting sqref="J21:J25">
    <cfRule type="containsText" dxfId="892" priority="486" operator="containsText" text="Moderado">
      <formula>NOT(ISERROR(SEARCH("Moderado",J21)))</formula>
    </cfRule>
  </conditionalFormatting>
  <conditionalFormatting sqref="J21:J25">
    <cfRule type="containsText" dxfId="891" priority="484" operator="containsText" text="Bajo">
      <formula>NOT(ISERROR(SEARCH("Bajo",J21)))</formula>
    </cfRule>
    <cfRule type="containsText" dxfId="890" priority="485" operator="containsText" text="Extremo">
      <formula>NOT(ISERROR(SEARCH("Extremo",J21)))</formula>
    </cfRule>
  </conditionalFormatting>
  <conditionalFormatting sqref="K21:K25">
    <cfRule type="containsText" dxfId="889" priority="482" operator="containsText" text="Baja">
      <formula>NOT(ISERROR(SEARCH("Baja",K21)))</formula>
    </cfRule>
    <cfRule type="containsText" dxfId="888" priority="483" operator="containsText" text="Muy Baja">
      <formula>NOT(ISERROR(SEARCH("Muy Baja",K21)))</formula>
    </cfRule>
  </conditionalFormatting>
  <conditionalFormatting sqref="K21:K25">
    <cfRule type="containsText" dxfId="887" priority="480" operator="containsText" text="Muy Alta">
      <formula>NOT(ISERROR(SEARCH("Muy Alta",K21)))</formula>
    </cfRule>
    <cfRule type="containsText" dxfId="886" priority="481" operator="containsText" text="Alta">
      <formula>NOT(ISERROR(SEARCH("Alta",K21)))</formula>
    </cfRule>
  </conditionalFormatting>
  <conditionalFormatting sqref="L21:L25">
    <cfRule type="containsText" dxfId="885" priority="476" operator="containsText" text="Catastrófico">
      <formula>NOT(ISERROR(SEARCH("Catastrófico",L21)))</formula>
    </cfRule>
    <cfRule type="containsText" dxfId="884" priority="477" operator="containsText" text="Mayor">
      <formula>NOT(ISERROR(SEARCH("Mayor",L21)))</formula>
    </cfRule>
    <cfRule type="containsText" dxfId="883" priority="478" operator="containsText" text="Menor">
      <formula>NOT(ISERROR(SEARCH("Menor",L21)))</formula>
    </cfRule>
    <cfRule type="containsText" dxfId="882" priority="479" operator="containsText" text="Leve">
      <formula>NOT(ISERROR(SEARCH("Leve",L21)))</formula>
    </cfRule>
  </conditionalFormatting>
  <conditionalFormatting sqref="K31:L31">
    <cfRule type="containsText" dxfId="881" priority="470" operator="containsText" text="3- Moderado">
      <formula>NOT(ISERROR(SEARCH("3- Moderado",K31)))</formula>
    </cfRule>
    <cfRule type="containsText" dxfId="880" priority="471" operator="containsText" text="6- Moderado">
      <formula>NOT(ISERROR(SEARCH("6- Moderado",K31)))</formula>
    </cfRule>
    <cfRule type="containsText" dxfId="879" priority="472" operator="containsText" text="4- Moderado">
      <formula>NOT(ISERROR(SEARCH("4- Moderado",K31)))</formula>
    </cfRule>
    <cfRule type="containsText" dxfId="878" priority="473" operator="containsText" text="3- Bajo">
      <formula>NOT(ISERROR(SEARCH("3- Bajo",K31)))</formula>
    </cfRule>
    <cfRule type="containsText" dxfId="877" priority="474" operator="containsText" text="4- Bajo">
      <formula>NOT(ISERROR(SEARCH("4- Bajo",K31)))</formula>
    </cfRule>
    <cfRule type="containsText" dxfId="876" priority="475" operator="containsText" text="1- Bajo">
      <formula>NOT(ISERROR(SEARCH("1- Bajo",K31)))</formula>
    </cfRule>
  </conditionalFormatting>
  <conditionalFormatting sqref="H31:I31">
    <cfRule type="containsText" dxfId="875" priority="464" operator="containsText" text="3- Moderado">
      <formula>NOT(ISERROR(SEARCH("3- Moderado",H31)))</formula>
    </cfRule>
    <cfRule type="containsText" dxfId="874" priority="465" operator="containsText" text="6- Moderado">
      <formula>NOT(ISERROR(SEARCH("6- Moderado",H31)))</formula>
    </cfRule>
    <cfRule type="containsText" dxfId="873" priority="466" operator="containsText" text="4- Moderado">
      <formula>NOT(ISERROR(SEARCH("4- Moderado",H31)))</formula>
    </cfRule>
    <cfRule type="containsText" dxfId="872" priority="467" operator="containsText" text="3- Bajo">
      <formula>NOT(ISERROR(SEARCH("3- Bajo",H31)))</formula>
    </cfRule>
    <cfRule type="containsText" dxfId="871" priority="468" operator="containsText" text="4- Bajo">
      <formula>NOT(ISERROR(SEARCH("4- Bajo",H31)))</formula>
    </cfRule>
    <cfRule type="containsText" dxfId="870" priority="469" operator="containsText" text="1- Bajo">
      <formula>NOT(ISERROR(SEARCH("1- Bajo",H31)))</formula>
    </cfRule>
  </conditionalFormatting>
  <conditionalFormatting sqref="A31 C31:E31">
    <cfRule type="containsText" dxfId="869" priority="458" operator="containsText" text="3- Moderado">
      <formula>NOT(ISERROR(SEARCH("3- Moderado",A31)))</formula>
    </cfRule>
    <cfRule type="containsText" dxfId="868" priority="459" operator="containsText" text="6- Moderado">
      <formula>NOT(ISERROR(SEARCH("6- Moderado",A31)))</formula>
    </cfRule>
    <cfRule type="containsText" dxfId="867" priority="460" operator="containsText" text="4- Moderado">
      <formula>NOT(ISERROR(SEARCH("4- Moderado",A31)))</formula>
    </cfRule>
    <cfRule type="containsText" dxfId="866" priority="461" operator="containsText" text="3- Bajo">
      <formula>NOT(ISERROR(SEARCH("3- Bajo",A31)))</formula>
    </cfRule>
    <cfRule type="containsText" dxfId="865" priority="462" operator="containsText" text="4- Bajo">
      <formula>NOT(ISERROR(SEARCH("4- Bajo",A31)))</formula>
    </cfRule>
    <cfRule type="containsText" dxfId="864" priority="463" operator="containsText" text="1- Bajo">
      <formula>NOT(ISERROR(SEARCH("1- Bajo",A31)))</formula>
    </cfRule>
  </conditionalFormatting>
  <conditionalFormatting sqref="F31:G31">
    <cfRule type="containsText" dxfId="863" priority="452" operator="containsText" text="3- Moderado">
      <formula>NOT(ISERROR(SEARCH("3- Moderado",F31)))</formula>
    </cfRule>
    <cfRule type="containsText" dxfId="862" priority="453" operator="containsText" text="6- Moderado">
      <formula>NOT(ISERROR(SEARCH("6- Moderado",F31)))</formula>
    </cfRule>
    <cfRule type="containsText" dxfId="861" priority="454" operator="containsText" text="4- Moderado">
      <formula>NOT(ISERROR(SEARCH("4- Moderado",F31)))</formula>
    </cfRule>
    <cfRule type="containsText" dxfId="860" priority="455" operator="containsText" text="3- Bajo">
      <formula>NOT(ISERROR(SEARCH("3- Bajo",F31)))</formula>
    </cfRule>
    <cfRule type="containsText" dxfId="859" priority="456" operator="containsText" text="4- Bajo">
      <formula>NOT(ISERROR(SEARCH("4- Bajo",F31)))</formula>
    </cfRule>
    <cfRule type="containsText" dxfId="858" priority="457" operator="containsText" text="1- Bajo">
      <formula>NOT(ISERROR(SEARCH("1- Bajo",F31)))</formula>
    </cfRule>
  </conditionalFormatting>
  <conditionalFormatting sqref="J31:J35">
    <cfRule type="containsText" dxfId="857" priority="447" operator="containsText" text="Bajo">
      <formula>NOT(ISERROR(SEARCH("Bajo",J31)))</formula>
    </cfRule>
    <cfRule type="containsText" dxfId="856" priority="448" operator="containsText" text="Moderado">
      <formula>NOT(ISERROR(SEARCH("Moderado",J31)))</formula>
    </cfRule>
    <cfRule type="containsText" dxfId="855" priority="449" operator="containsText" text="Alto">
      <formula>NOT(ISERROR(SEARCH("Alto",J31)))</formula>
    </cfRule>
    <cfRule type="containsText" dxfId="854" priority="450" operator="containsText" text="Extremo">
      <formula>NOT(ISERROR(SEARCH("Extremo",J31)))</formula>
    </cfRule>
    <cfRule type="colorScale" priority="451">
      <colorScale>
        <cfvo type="min"/>
        <cfvo type="max"/>
        <color rgb="FFFF7128"/>
        <color rgb="FFFFEF9C"/>
      </colorScale>
    </cfRule>
  </conditionalFormatting>
  <conditionalFormatting sqref="M31:M35">
    <cfRule type="containsText" dxfId="853" priority="422" operator="containsText" text="Moderado">
      <formula>NOT(ISERROR(SEARCH("Moderado",M31)))</formula>
    </cfRule>
    <cfRule type="containsText" dxfId="852" priority="442" operator="containsText" text="Bajo">
      <formula>NOT(ISERROR(SEARCH("Bajo",M31)))</formula>
    </cfRule>
    <cfRule type="containsText" dxfId="851" priority="443" operator="containsText" text="Moderado">
      <formula>NOT(ISERROR(SEARCH("Moderado",M31)))</formula>
    </cfRule>
    <cfRule type="containsText" dxfId="850" priority="444" operator="containsText" text="Alto">
      <formula>NOT(ISERROR(SEARCH("Alto",M31)))</formula>
    </cfRule>
    <cfRule type="containsText" dxfId="849" priority="445" operator="containsText" text="Extremo">
      <formula>NOT(ISERROR(SEARCH("Extremo",M31)))</formula>
    </cfRule>
    <cfRule type="colorScale" priority="446">
      <colorScale>
        <cfvo type="min"/>
        <cfvo type="max"/>
        <color rgb="FFFF7128"/>
        <color rgb="FFFFEF9C"/>
      </colorScale>
    </cfRule>
  </conditionalFormatting>
  <conditionalFormatting sqref="N31">
    <cfRule type="containsText" dxfId="848" priority="436" operator="containsText" text="3- Moderado">
      <formula>NOT(ISERROR(SEARCH("3- Moderado",N31)))</formula>
    </cfRule>
    <cfRule type="containsText" dxfId="847" priority="437" operator="containsText" text="6- Moderado">
      <formula>NOT(ISERROR(SEARCH("6- Moderado",N31)))</formula>
    </cfRule>
    <cfRule type="containsText" dxfId="846" priority="438" operator="containsText" text="4- Moderado">
      <formula>NOT(ISERROR(SEARCH("4- Moderado",N31)))</formula>
    </cfRule>
    <cfRule type="containsText" dxfId="845" priority="439" operator="containsText" text="3- Bajo">
      <formula>NOT(ISERROR(SEARCH("3- Bajo",N31)))</formula>
    </cfRule>
    <cfRule type="containsText" dxfId="844" priority="440" operator="containsText" text="4- Bajo">
      <formula>NOT(ISERROR(SEARCH("4- Bajo",N31)))</formula>
    </cfRule>
    <cfRule type="containsText" dxfId="843" priority="441" operator="containsText" text="1- Bajo">
      <formula>NOT(ISERROR(SEARCH("1- Bajo",N31)))</formula>
    </cfRule>
  </conditionalFormatting>
  <conditionalFormatting sqref="H31:H35">
    <cfRule type="containsText" dxfId="842" priority="423" operator="containsText" text="Muy Alta">
      <formula>NOT(ISERROR(SEARCH("Muy Alta",H31)))</formula>
    </cfRule>
    <cfRule type="containsText" dxfId="841" priority="424" operator="containsText" text="Alta">
      <formula>NOT(ISERROR(SEARCH("Alta",H31)))</formula>
    </cfRule>
    <cfRule type="containsText" dxfId="840" priority="425" operator="containsText" text="Muy Alta">
      <formula>NOT(ISERROR(SEARCH("Muy Alta",H31)))</formula>
    </cfRule>
    <cfRule type="containsText" dxfId="839" priority="430" operator="containsText" text="Muy Baja">
      <formula>NOT(ISERROR(SEARCH("Muy Baja",H31)))</formula>
    </cfRule>
    <cfRule type="containsText" dxfId="838" priority="431" operator="containsText" text="Baja">
      <formula>NOT(ISERROR(SEARCH("Baja",H31)))</formula>
    </cfRule>
    <cfRule type="containsText" dxfId="837" priority="432" operator="containsText" text="Media">
      <formula>NOT(ISERROR(SEARCH("Media",H31)))</formula>
    </cfRule>
    <cfRule type="containsText" dxfId="836" priority="433" operator="containsText" text="Alta">
      <formula>NOT(ISERROR(SEARCH("Alta",H31)))</formula>
    </cfRule>
    <cfRule type="containsText" dxfId="835" priority="435" operator="containsText" text="Muy Alta">
      <formula>NOT(ISERROR(SEARCH("Muy Alta",H31)))</formula>
    </cfRule>
  </conditionalFormatting>
  <conditionalFormatting sqref="I31:I35">
    <cfRule type="containsText" dxfId="834" priority="426" operator="containsText" text="Catastrófico">
      <formula>NOT(ISERROR(SEARCH("Catastrófico",I31)))</formula>
    </cfRule>
    <cfRule type="containsText" dxfId="833" priority="427" operator="containsText" text="Mayor">
      <formula>NOT(ISERROR(SEARCH("Mayor",I31)))</formula>
    </cfRule>
    <cfRule type="containsText" dxfId="832" priority="428" operator="containsText" text="Menor">
      <formula>NOT(ISERROR(SEARCH("Menor",I31)))</formula>
    </cfRule>
    <cfRule type="containsText" dxfId="831" priority="429" operator="containsText" text="Leve">
      <formula>NOT(ISERROR(SEARCH("Leve",I31)))</formula>
    </cfRule>
    <cfRule type="containsText" dxfId="830" priority="434" operator="containsText" text="Moderado">
      <formula>NOT(ISERROR(SEARCH("Moderado",I31)))</formula>
    </cfRule>
  </conditionalFormatting>
  <conditionalFormatting sqref="K31:K35">
    <cfRule type="containsText" dxfId="829" priority="421" operator="containsText" text="Media">
      <formula>NOT(ISERROR(SEARCH("Media",K31)))</formula>
    </cfRule>
  </conditionalFormatting>
  <conditionalFormatting sqref="L31:L35">
    <cfRule type="containsText" dxfId="828" priority="420" operator="containsText" text="Moderado">
      <formula>NOT(ISERROR(SEARCH("Moderado",L31)))</formula>
    </cfRule>
  </conditionalFormatting>
  <conditionalFormatting sqref="J31:J35">
    <cfRule type="containsText" dxfId="827" priority="419" operator="containsText" text="Moderado">
      <formula>NOT(ISERROR(SEARCH("Moderado",J31)))</formula>
    </cfRule>
  </conditionalFormatting>
  <conditionalFormatting sqref="J31:J35">
    <cfRule type="containsText" dxfId="826" priority="417" operator="containsText" text="Bajo">
      <formula>NOT(ISERROR(SEARCH("Bajo",J31)))</formula>
    </cfRule>
    <cfRule type="containsText" dxfId="825" priority="418" operator="containsText" text="Extremo">
      <formula>NOT(ISERROR(SEARCH("Extremo",J31)))</formula>
    </cfRule>
  </conditionalFormatting>
  <conditionalFormatting sqref="K31:K35">
    <cfRule type="containsText" dxfId="824" priority="415" operator="containsText" text="Baja">
      <formula>NOT(ISERROR(SEARCH("Baja",K31)))</formula>
    </cfRule>
    <cfRule type="containsText" dxfId="823" priority="416" operator="containsText" text="Muy Baja">
      <formula>NOT(ISERROR(SEARCH("Muy Baja",K31)))</formula>
    </cfRule>
  </conditionalFormatting>
  <conditionalFormatting sqref="K31:K35">
    <cfRule type="containsText" dxfId="822" priority="413" operator="containsText" text="Muy Alta">
      <formula>NOT(ISERROR(SEARCH("Muy Alta",K31)))</formula>
    </cfRule>
    <cfRule type="containsText" dxfId="821" priority="414" operator="containsText" text="Alta">
      <formula>NOT(ISERROR(SEARCH("Alta",K31)))</formula>
    </cfRule>
  </conditionalFormatting>
  <conditionalFormatting sqref="L31:L35">
    <cfRule type="containsText" dxfId="820" priority="409" operator="containsText" text="Catastrófico">
      <formula>NOT(ISERROR(SEARCH("Catastrófico",L31)))</formula>
    </cfRule>
    <cfRule type="containsText" dxfId="819" priority="410" operator="containsText" text="Mayor">
      <formula>NOT(ISERROR(SEARCH("Mayor",L31)))</formula>
    </cfRule>
    <cfRule type="containsText" dxfId="818" priority="411" operator="containsText" text="Menor">
      <formula>NOT(ISERROR(SEARCH("Menor",L31)))</formula>
    </cfRule>
    <cfRule type="containsText" dxfId="817" priority="412" operator="containsText" text="Leve">
      <formula>NOT(ISERROR(SEARCH("Leve",L31)))</formula>
    </cfRule>
  </conditionalFormatting>
  <conditionalFormatting sqref="K26:L26">
    <cfRule type="containsText" dxfId="816" priority="68" operator="containsText" text="3- Moderado">
      <formula>NOT(ISERROR(SEARCH("3- Moderado",K26)))</formula>
    </cfRule>
    <cfRule type="containsText" dxfId="815" priority="69" operator="containsText" text="6- Moderado">
      <formula>NOT(ISERROR(SEARCH("6- Moderado",K26)))</formula>
    </cfRule>
    <cfRule type="containsText" dxfId="814" priority="70" operator="containsText" text="4- Moderado">
      <formula>NOT(ISERROR(SEARCH("4- Moderado",K26)))</formula>
    </cfRule>
    <cfRule type="containsText" dxfId="813" priority="71" operator="containsText" text="3- Bajo">
      <formula>NOT(ISERROR(SEARCH("3- Bajo",K26)))</formula>
    </cfRule>
    <cfRule type="containsText" dxfId="812" priority="72" operator="containsText" text="4- Bajo">
      <formula>NOT(ISERROR(SEARCH("4- Bajo",K26)))</formula>
    </cfRule>
    <cfRule type="containsText" dxfId="811" priority="73" operator="containsText" text="1- Bajo">
      <formula>NOT(ISERROR(SEARCH("1- Bajo",K26)))</formula>
    </cfRule>
  </conditionalFormatting>
  <conditionalFormatting sqref="H26:I26">
    <cfRule type="containsText" dxfId="810" priority="62" operator="containsText" text="3- Moderado">
      <formula>NOT(ISERROR(SEARCH("3- Moderado",H26)))</formula>
    </cfRule>
    <cfRule type="containsText" dxfId="809" priority="63" operator="containsText" text="6- Moderado">
      <formula>NOT(ISERROR(SEARCH("6- Moderado",H26)))</formula>
    </cfRule>
    <cfRule type="containsText" dxfId="808" priority="64" operator="containsText" text="4- Moderado">
      <formula>NOT(ISERROR(SEARCH("4- Moderado",H26)))</formula>
    </cfRule>
    <cfRule type="containsText" dxfId="807" priority="65" operator="containsText" text="3- Bajo">
      <formula>NOT(ISERROR(SEARCH("3- Bajo",H26)))</formula>
    </cfRule>
    <cfRule type="containsText" dxfId="806" priority="66" operator="containsText" text="4- Bajo">
      <formula>NOT(ISERROR(SEARCH("4- Bajo",H26)))</formula>
    </cfRule>
    <cfRule type="containsText" dxfId="805" priority="67" operator="containsText" text="1- Bajo">
      <formula>NOT(ISERROR(SEARCH("1- Bajo",H26)))</formula>
    </cfRule>
  </conditionalFormatting>
  <conditionalFormatting sqref="A26 C26:E26">
    <cfRule type="containsText" dxfId="804" priority="56" operator="containsText" text="3- Moderado">
      <formula>NOT(ISERROR(SEARCH("3- Moderado",A26)))</formula>
    </cfRule>
    <cfRule type="containsText" dxfId="803" priority="57" operator="containsText" text="6- Moderado">
      <formula>NOT(ISERROR(SEARCH("6- Moderado",A26)))</formula>
    </cfRule>
    <cfRule type="containsText" dxfId="802" priority="58" operator="containsText" text="4- Moderado">
      <formula>NOT(ISERROR(SEARCH("4- Moderado",A26)))</formula>
    </cfRule>
    <cfRule type="containsText" dxfId="801" priority="59" operator="containsText" text="3- Bajo">
      <formula>NOT(ISERROR(SEARCH("3- Bajo",A26)))</formula>
    </cfRule>
    <cfRule type="containsText" dxfId="800" priority="60" operator="containsText" text="4- Bajo">
      <formula>NOT(ISERROR(SEARCH("4- Bajo",A26)))</formula>
    </cfRule>
    <cfRule type="containsText" dxfId="799" priority="61" operator="containsText" text="1- Bajo">
      <formula>NOT(ISERROR(SEARCH("1- Bajo",A26)))</formula>
    </cfRule>
  </conditionalFormatting>
  <conditionalFormatting sqref="F26:G26">
    <cfRule type="containsText" dxfId="798" priority="50" operator="containsText" text="3- Moderado">
      <formula>NOT(ISERROR(SEARCH("3- Moderado",F26)))</formula>
    </cfRule>
    <cfRule type="containsText" dxfId="797" priority="51" operator="containsText" text="6- Moderado">
      <formula>NOT(ISERROR(SEARCH("6- Moderado",F26)))</formula>
    </cfRule>
    <cfRule type="containsText" dxfId="796" priority="52" operator="containsText" text="4- Moderado">
      <formula>NOT(ISERROR(SEARCH("4- Moderado",F26)))</formula>
    </cfRule>
    <cfRule type="containsText" dxfId="795" priority="53" operator="containsText" text="3- Bajo">
      <formula>NOT(ISERROR(SEARCH("3- Bajo",F26)))</formula>
    </cfRule>
    <cfRule type="containsText" dxfId="794" priority="54" operator="containsText" text="4- Bajo">
      <formula>NOT(ISERROR(SEARCH("4- Bajo",F26)))</formula>
    </cfRule>
    <cfRule type="containsText" dxfId="793" priority="55" operator="containsText" text="1- Bajo">
      <formula>NOT(ISERROR(SEARCH("1- Bajo",F26)))</formula>
    </cfRule>
  </conditionalFormatting>
  <conditionalFormatting sqref="J26:J30">
    <cfRule type="containsText" dxfId="792" priority="45" operator="containsText" text="Bajo">
      <formula>NOT(ISERROR(SEARCH("Bajo",J26)))</formula>
    </cfRule>
    <cfRule type="containsText" dxfId="791" priority="46" operator="containsText" text="Moderado">
      <formula>NOT(ISERROR(SEARCH("Moderado",J26)))</formula>
    </cfRule>
    <cfRule type="containsText" dxfId="790" priority="47" operator="containsText" text="Alto">
      <formula>NOT(ISERROR(SEARCH("Alto",J26)))</formula>
    </cfRule>
    <cfRule type="containsText" dxfId="789" priority="48" operator="containsText" text="Extremo">
      <formula>NOT(ISERROR(SEARCH("Extremo",J26)))</formula>
    </cfRule>
    <cfRule type="colorScale" priority="49">
      <colorScale>
        <cfvo type="min"/>
        <cfvo type="max"/>
        <color rgb="FFFF7128"/>
        <color rgb="FFFFEF9C"/>
      </colorScale>
    </cfRule>
  </conditionalFormatting>
  <conditionalFormatting sqref="M26:M30">
    <cfRule type="containsText" dxfId="788" priority="20" operator="containsText" text="Moderado">
      <formula>NOT(ISERROR(SEARCH("Moderado",M26)))</formula>
    </cfRule>
    <cfRule type="containsText" dxfId="787" priority="40" operator="containsText" text="Bajo">
      <formula>NOT(ISERROR(SEARCH("Bajo",M26)))</formula>
    </cfRule>
    <cfRule type="containsText" dxfId="786" priority="41" operator="containsText" text="Moderado">
      <formula>NOT(ISERROR(SEARCH("Moderado",M26)))</formula>
    </cfRule>
    <cfRule type="containsText" dxfId="785" priority="42" operator="containsText" text="Alto">
      <formula>NOT(ISERROR(SEARCH("Alto",M26)))</formula>
    </cfRule>
    <cfRule type="containsText" dxfId="784" priority="43" operator="containsText" text="Extremo">
      <formula>NOT(ISERROR(SEARCH("Extremo",M26)))</formula>
    </cfRule>
    <cfRule type="colorScale" priority="44">
      <colorScale>
        <cfvo type="min"/>
        <cfvo type="max"/>
        <color rgb="FFFF7128"/>
        <color rgb="FFFFEF9C"/>
      </colorScale>
    </cfRule>
  </conditionalFormatting>
  <conditionalFormatting sqref="N26">
    <cfRule type="containsText" dxfId="783" priority="34" operator="containsText" text="3- Moderado">
      <formula>NOT(ISERROR(SEARCH("3- Moderado",N26)))</formula>
    </cfRule>
    <cfRule type="containsText" dxfId="782" priority="35" operator="containsText" text="6- Moderado">
      <formula>NOT(ISERROR(SEARCH("6- Moderado",N26)))</formula>
    </cfRule>
    <cfRule type="containsText" dxfId="781" priority="36" operator="containsText" text="4- Moderado">
      <formula>NOT(ISERROR(SEARCH("4- Moderado",N26)))</formula>
    </cfRule>
    <cfRule type="containsText" dxfId="780" priority="37" operator="containsText" text="3- Bajo">
      <formula>NOT(ISERROR(SEARCH("3- Bajo",N26)))</formula>
    </cfRule>
    <cfRule type="containsText" dxfId="779" priority="38" operator="containsText" text="4- Bajo">
      <formula>NOT(ISERROR(SEARCH("4- Bajo",N26)))</formula>
    </cfRule>
    <cfRule type="containsText" dxfId="778" priority="39" operator="containsText" text="1- Bajo">
      <formula>NOT(ISERROR(SEARCH("1- Bajo",N26)))</formula>
    </cfRule>
  </conditionalFormatting>
  <conditionalFormatting sqref="H26:H30">
    <cfRule type="containsText" dxfId="777" priority="21" operator="containsText" text="Muy Alta">
      <formula>NOT(ISERROR(SEARCH("Muy Alta",H26)))</formula>
    </cfRule>
    <cfRule type="containsText" dxfId="776" priority="22" operator="containsText" text="Alta">
      <formula>NOT(ISERROR(SEARCH("Alta",H26)))</formula>
    </cfRule>
    <cfRule type="containsText" dxfId="775" priority="23" operator="containsText" text="Muy Alta">
      <formula>NOT(ISERROR(SEARCH("Muy Alta",H26)))</formula>
    </cfRule>
    <cfRule type="containsText" dxfId="774" priority="28" operator="containsText" text="Muy Baja">
      <formula>NOT(ISERROR(SEARCH("Muy Baja",H26)))</formula>
    </cfRule>
    <cfRule type="containsText" dxfId="773" priority="29" operator="containsText" text="Baja">
      <formula>NOT(ISERROR(SEARCH("Baja",H26)))</formula>
    </cfRule>
    <cfRule type="containsText" dxfId="772" priority="30" operator="containsText" text="Media">
      <formula>NOT(ISERROR(SEARCH("Media",H26)))</formula>
    </cfRule>
    <cfRule type="containsText" dxfId="771" priority="31" operator="containsText" text="Alta">
      <formula>NOT(ISERROR(SEARCH("Alta",H26)))</formula>
    </cfRule>
    <cfRule type="containsText" dxfId="770" priority="33" operator="containsText" text="Muy Alta">
      <formula>NOT(ISERROR(SEARCH("Muy Alta",H26)))</formula>
    </cfRule>
  </conditionalFormatting>
  <conditionalFormatting sqref="I26:I30">
    <cfRule type="containsText" dxfId="769" priority="24" operator="containsText" text="Catastrófico">
      <formula>NOT(ISERROR(SEARCH("Catastrófico",I26)))</formula>
    </cfRule>
    <cfRule type="containsText" dxfId="768" priority="25" operator="containsText" text="Mayor">
      <formula>NOT(ISERROR(SEARCH("Mayor",I26)))</formula>
    </cfRule>
    <cfRule type="containsText" dxfId="767" priority="26" operator="containsText" text="Menor">
      <formula>NOT(ISERROR(SEARCH("Menor",I26)))</formula>
    </cfRule>
    <cfRule type="containsText" dxfId="766" priority="27" operator="containsText" text="Leve">
      <formula>NOT(ISERROR(SEARCH("Leve",I26)))</formula>
    </cfRule>
    <cfRule type="containsText" dxfId="765" priority="32" operator="containsText" text="Moderado">
      <formula>NOT(ISERROR(SEARCH("Moderado",I26)))</formula>
    </cfRule>
  </conditionalFormatting>
  <conditionalFormatting sqref="K26:K30">
    <cfRule type="containsText" dxfId="764" priority="19" operator="containsText" text="Media">
      <formula>NOT(ISERROR(SEARCH("Media",K26)))</formula>
    </cfRule>
  </conditionalFormatting>
  <conditionalFormatting sqref="L26:L30">
    <cfRule type="containsText" dxfId="763" priority="18" operator="containsText" text="Moderado">
      <formula>NOT(ISERROR(SEARCH("Moderado",L26)))</formula>
    </cfRule>
  </conditionalFormatting>
  <conditionalFormatting sqref="J26:J30">
    <cfRule type="containsText" dxfId="762" priority="17" operator="containsText" text="Moderado">
      <formula>NOT(ISERROR(SEARCH("Moderado",J26)))</formula>
    </cfRule>
  </conditionalFormatting>
  <conditionalFormatting sqref="J26:J30">
    <cfRule type="containsText" dxfId="761" priority="15" operator="containsText" text="Bajo">
      <formula>NOT(ISERROR(SEARCH("Bajo",J26)))</formula>
    </cfRule>
    <cfRule type="containsText" dxfId="760" priority="16" operator="containsText" text="Extremo">
      <formula>NOT(ISERROR(SEARCH("Extremo",J26)))</formula>
    </cfRule>
  </conditionalFormatting>
  <conditionalFormatting sqref="K26:K30">
    <cfRule type="containsText" dxfId="759" priority="13" operator="containsText" text="Baja">
      <formula>NOT(ISERROR(SEARCH("Baja",K26)))</formula>
    </cfRule>
    <cfRule type="containsText" dxfId="758" priority="14" operator="containsText" text="Muy Baja">
      <formula>NOT(ISERROR(SEARCH("Muy Baja",K26)))</formula>
    </cfRule>
  </conditionalFormatting>
  <conditionalFormatting sqref="K26:K30">
    <cfRule type="containsText" dxfId="757" priority="11" operator="containsText" text="Muy Alta">
      <formula>NOT(ISERROR(SEARCH("Muy Alta",K26)))</formula>
    </cfRule>
    <cfRule type="containsText" dxfId="756" priority="12" operator="containsText" text="Alta">
      <formula>NOT(ISERROR(SEARCH("Alta",K26)))</formula>
    </cfRule>
  </conditionalFormatting>
  <conditionalFormatting sqref="L26:L30">
    <cfRule type="containsText" dxfId="755" priority="7" operator="containsText" text="Catastrófico">
      <formula>NOT(ISERROR(SEARCH("Catastrófico",L26)))</formula>
    </cfRule>
    <cfRule type="containsText" dxfId="754" priority="8" operator="containsText" text="Mayor">
      <formula>NOT(ISERROR(SEARCH("Mayor",L26)))</formula>
    </cfRule>
    <cfRule type="containsText" dxfId="753" priority="9" operator="containsText" text="Menor">
      <formula>NOT(ISERROR(SEARCH("Menor",L26)))</formula>
    </cfRule>
    <cfRule type="containsText" dxfId="752" priority="10" operator="containsText" text="Leve">
      <formula>NOT(ISERROR(SEARCH("Leve",L26)))</formula>
    </cfRule>
  </conditionalFormatting>
  <conditionalFormatting sqref="B11 B16 B21 B26 B31">
    <cfRule type="containsText" dxfId="751" priority="1" operator="containsText" text="3- Moderado">
      <formula>NOT(ISERROR(SEARCH("3- Moderado",B11)))</formula>
    </cfRule>
    <cfRule type="containsText" dxfId="750" priority="2" operator="containsText" text="6- Moderado">
      <formula>NOT(ISERROR(SEARCH("6- Moderado",B11)))</formula>
    </cfRule>
    <cfRule type="containsText" dxfId="749" priority="3" operator="containsText" text="4- Moderado">
      <formula>NOT(ISERROR(SEARCH("4- Moderado",B11)))</formula>
    </cfRule>
    <cfRule type="containsText" dxfId="748" priority="4" operator="containsText" text="3- Bajo">
      <formula>NOT(ISERROR(SEARCH("3- Bajo",B11)))</formula>
    </cfRule>
    <cfRule type="containsText" dxfId="747" priority="5" operator="containsText" text="4- Bajo">
      <formula>NOT(ISERROR(SEARCH("4- Bajo",B11)))</formula>
    </cfRule>
    <cfRule type="containsText" dxfId="746" priority="6" operator="containsText" text="1- Bajo">
      <formula>NOT(ISERROR(SEARCH("1- Bajo",B11)))</formula>
    </cfRule>
  </conditionalFormatting>
  <dataValidations count="7">
    <dataValidation allowBlank="1" showInputMessage="1" showErrorMessage="1" prompt="seleccionar si el responsable de ejecutar las acciones es el nivel central" sqref="Q9:R9" xr:uid="{00000000-0002-0000-0D00-000000000000}"/>
    <dataValidation allowBlank="1" showInputMessage="1" showErrorMessage="1" prompt="Seleccionar si el responsable es el responsable de las acciones es el nivel central" sqref="P8:P9" xr:uid="{00000000-0002-0000-0D00-000001000000}"/>
    <dataValidation allowBlank="1" showInputMessage="1" showErrorMessage="1" prompt="Describir las actividades que se van a desarrollar para el proyecto" sqref="O8" xr:uid="{00000000-0002-0000-0D00-000002000000}"/>
    <dataValidation allowBlank="1" showInputMessage="1" showErrorMessage="1" prompt="El grado de afectación puede ser " sqref="I9" xr:uid="{00000000-0002-0000-0D00-000003000000}"/>
    <dataValidation allowBlank="1" showInputMessage="1" showErrorMessage="1" prompt="Que tan factible es que materialize el riesgo?" sqref="H9" xr:uid="{00000000-0002-0000-0D00-000004000000}"/>
    <dataValidation allowBlank="1" showInputMessage="1" showErrorMessage="1" prompt="Registrar qué factor  que ocasina el riesgo: un facot identtficado el contexto._x000a_O  personas, recursos, estilo de direccion , factores externos, , codiciones ambientales" sqref="F9:G9" xr:uid="{00000000-0002-0000-0D00-000005000000}"/>
    <dataValidation allowBlank="1" showInputMessage="1" showErrorMessage="1" prompt="Seleccionar el tipo de riesgo teniendo en cuenta que  factor organizaconal afecta. Ver explicacion en hoja " sqref="E9" xr:uid="{00000000-0002-0000-0D00-000006000000}"/>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JS35"/>
  <sheetViews>
    <sheetView zoomScale="71" zoomScaleNormal="71" workbookViewId="0">
      <selection activeCell="B1" sqref="B1"/>
    </sheetView>
  </sheetViews>
  <sheetFormatPr baseColWidth="10" defaultColWidth="11.5" defaultRowHeight="15"/>
  <cols>
    <col min="1" max="2" width="18.5" style="77" customWidth="1"/>
    <col min="3" max="3" width="15.5" customWidth="1"/>
    <col min="4" max="4" width="27.5" style="77" customWidth="1"/>
    <col min="5" max="5" width="18" style="176" customWidth="1"/>
    <col min="6" max="6" width="40.1640625" customWidth="1"/>
    <col min="7" max="7" width="20.5" customWidth="1"/>
    <col min="8" max="8" width="10.5" style="177" customWidth="1"/>
    <col min="9" max="9" width="11.5" style="177" customWidth="1"/>
    <col min="10" max="10" width="10.1640625" style="178" customWidth="1"/>
    <col min="11" max="11" width="11.5" style="177" customWidth="1"/>
    <col min="12" max="12" width="10.83203125" style="177" customWidth="1"/>
    <col min="13" max="13" width="18.33203125" style="177" bestFit="1" customWidth="1"/>
    <col min="14" max="14" width="18.33203125" bestFit="1" customWidth="1"/>
    <col min="15" max="15" width="32.83203125" customWidth="1"/>
    <col min="16" max="16" width="16.5" customWidth="1"/>
    <col min="17" max="18" width="14.33203125" customWidth="1"/>
    <col min="19" max="19" width="17.83203125" customWidth="1"/>
    <col min="20" max="20" width="15.1640625" customWidth="1"/>
    <col min="21" max="21" width="16.1640625" customWidth="1"/>
    <col min="22" max="177" width="11.5" style="6"/>
  </cols>
  <sheetData>
    <row r="1" spans="1:279" ht="78.75" customHeight="1"/>
    <row r="2" spans="1:279" s="161" customFormat="1" ht="16.5" customHeight="1">
      <c r="A2" s="360"/>
      <c r="B2" s="361"/>
      <c r="C2" s="361"/>
      <c r="D2" s="513" t="s">
        <v>599</v>
      </c>
      <c r="E2" s="513"/>
      <c r="F2" s="513"/>
      <c r="G2" s="513"/>
      <c r="H2" s="513"/>
      <c r="I2" s="513"/>
      <c r="J2" s="513"/>
      <c r="K2" s="513"/>
      <c r="L2" s="513"/>
      <c r="M2" s="513"/>
      <c r="N2" s="513"/>
      <c r="O2" s="513"/>
      <c r="P2" s="513"/>
      <c r="Q2" s="514"/>
      <c r="R2" s="211"/>
      <c r="S2" s="352" t="s">
        <v>257</v>
      </c>
      <c r="T2" s="352"/>
      <c r="U2" s="352"/>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row>
    <row r="3" spans="1:279" s="161" customFormat="1" ht="39.75" customHeight="1">
      <c r="A3" s="362"/>
      <c r="B3" s="363"/>
      <c r="C3" s="363"/>
      <c r="D3" s="515"/>
      <c r="E3" s="515"/>
      <c r="F3" s="515"/>
      <c r="G3" s="515"/>
      <c r="H3" s="515"/>
      <c r="I3" s="515"/>
      <c r="J3" s="515"/>
      <c r="K3" s="515"/>
      <c r="L3" s="515"/>
      <c r="M3" s="515"/>
      <c r="N3" s="515"/>
      <c r="O3" s="515"/>
      <c r="P3" s="515"/>
      <c r="Q3" s="516"/>
      <c r="R3" s="211"/>
      <c r="S3" s="352"/>
      <c r="T3" s="352"/>
      <c r="U3" s="352"/>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row>
    <row r="4" spans="1:279" s="161" customFormat="1" ht="3" customHeight="1">
      <c r="A4" s="2"/>
      <c r="B4" s="2"/>
      <c r="C4" s="201"/>
      <c r="D4" s="515"/>
      <c r="E4" s="515"/>
      <c r="F4" s="515"/>
      <c r="G4" s="515"/>
      <c r="H4" s="515"/>
      <c r="I4" s="515"/>
      <c r="J4" s="515"/>
      <c r="K4" s="515"/>
      <c r="L4" s="515"/>
      <c r="M4" s="515"/>
      <c r="N4" s="515"/>
      <c r="O4" s="515"/>
      <c r="P4" s="515"/>
      <c r="Q4" s="516"/>
      <c r="R4" s="211"/>
      <c r="S4" s="352"/>
      <c r="T4" s="352"/>
      <c r="U4" s="352"/>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row>
    <row r="5" spans="1:279" s="161" customFormat="1" ht="41.25" customHeight="1">
      <c r="A5" s="353" t="s">
        <v>258</v>
      </c>
      <c r="B5" s="354"/>
      <c r="C5" s="355"/>
      <c r="D5" s="356" t="str">
        <f>'Mapa Final'!D5</f>
        <v>Administración de Justicia</v>
      </c>
      <c r="E5" s="357"/>
      <c r="F5" s="357"/>
      <c r="G5" s="357"/>
      <c r="H5" s="357"/>
      <c r="I5" s="357"/>
      <c r="J5" s="357"/>
      <c r="K5" s="357"/>
      <c r="L5" s="357"/>
      <c r="M5" s="357"/>
      <c r="N5" s="358"/>
      <c r="O5" s="359"/>
      <c r="P5" s="359"/>
      <c r="Q5" s="359"/>
      <c r="R5" s="201"/>
      <c r="S5" s="1"/>
      <c r="T5" s="1"/>
      <c r="U5" s="1"/>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c r="JS5" s="160"/>
    </row>
    <row r="6" spans="1:279" s="161" customFormat="1" ht="52.5" customHeight="1">
      <c r="A6" s="353" t="s">
        <v>260</v>
      </c>
      <c r="B6" s="354"/>
      <c r="C6" s="355"/>
      <c r="D6" s="364" t="str">
        <f>'Mapa Final'!D6</f>
        <v>Administrar justicia dirigiendo la actuación procesal, hacia la emisión de una decisión de carácter definitivo mediante la aplicación de la normatividad vigente.</v>
      </c>
      <c r="E6" s="365"/>
      <c r="F6" s="365"/>
      <c r="G6" s="365"/>
      <c r="H6" s="365"/>
      <c r="I6" s="365"/>
      <c r="J6" s="365"/>
      <c r="K6" s="365"/>
      <c r="L6" s="365"/>
      <c r="M6" s="365"/>
      <c r="N6" s="366"/>
      <c r="O6" s="1"/>
      <c r="P6" s="1"/>
      <c r="Q6" s="1"/>
      <c r="R6" s="1"/>
      <c r="S6" s="1"/>
      <c r="T6" s="1"/>
      <c r="U6" s="1"/>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c r="JS6" s="160"/>
    </row>
    <row r="7" spans="1:279" s="161" customFormat="1" ht="32.25" customHeight="1" thickBot="1">
      <c r="A7" s="353" t="s">
        <v>261</v>
      </c>
      <c r="B7" s="354"/>
      <c r="C7" s="355"/>
      <c r="D7" s="364" t="str">
        <f>'Mapa Final'!D7</f>
        <v>Despachos Judiciales Certificados</v>
      </c>
      <c r="E7" s="365"/>
      <c r="F7" s="365"/>
      <c r="G7" s="365"/>
      <c r="H7" s="365"/>
      <c r="I7" s="365"/>
      <c r="J7" s="365"/>
      <c r="K7" s="365"/>
      <c r="L7" s="365"/>
      <c r="M7" s="365"/>
      <c r="N7" s="366"/>
      <c r="O7" s="1"/>
      <c r="P7" s="1"/>
      <c r="Q7" s="1"/>
      <c r="R7" s="1"/>
      <c r="S7" s="1"/>
      <c r="T7" s="1"/>
      <c r="U7" s="1"/>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row>
    <row r="8" spans="1:279" s="164" customFormat="1" ht="38.25" customHeight="1" thickTop="1" thickBot="1">
      <c r="A8" s="508" t="s">
        <v>580</v>
      </c>
      <c r="B8" s="509"/>
      <c r="C8" s="509"/>
      <c r="D8" s="509"/>
      <c r="E8" s="509"/>
      <c r="F8" s="510"/>
      <c r="G8" s="162"/>
      <c r="H8" s="511" t="s">
        <v>581</v>
      </c>
      <c r="I8" s="511"/>
      <c r="J8" s="511"/>
      <c r="K8" s="511" t="s">
        <v>582</v>
      </c>
      <c r="L8" s="511"/>
      <c r="M8" s="511"/>
      <c r="N8" s="512" t="s">
        <v>526</v>
      </c>
      <c r="O8" s="517" t="s">
        <v>583</v>
      </c>
      <c r="P8" s="519" t="s">
        <v>584</v>
      </c>
      <c r="Q8" s="522"/>
      <c r="R8" s="520"/>
      <c r="S8" s="519" t="s">
        <v>585</v>
      </c>
      <c r="T8" s="520"/>
      <c r="U8" s="521" t="s">
        <v>600</v>
      </c>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row>
    <row r="9" spans="1:279" s="171" customFormat="1" ht="81" customHeight="1" thickTop="1" thickBot="1">
      <c r="A9" s="165" t="s">
        <v>26</v>
      </c>
      <c r="B9" s="165" t="s">
        <v>269</v>
      </c>
      <c r="C9" s="166" t="s">
        <v>210</v>
      </c>
      <c r="D9" s="167" t="s">
        <v>587</v>
      </c>
      <c r="E9" s="210" t="s">
        <v>214</v>
      </c>
      <c r="F9" s="210" t="s">
        <v>216</v>
      </c>
      <c r="G9" s="210" t="s">
        <v>218</v>
      </c>
      <c r="H9" s="168" t="s">
        <v>588</v>
      </c>
      <c r="I9" s="168" t="s">
        <v>517</v>
      </c>
      <c r="J9" s="168" t="s">
        <v>589</v>
      </c>
      <c r="K9" s="168" t="s">
        <v>588</v>
      </c>
      <c r="L9" s="168" t="s">
        <v>590</v>
      </c>
      <c r="M9" s="168" t="s">
        <v>589</v>
      </c>
      <c r="N9" s="512"/>
      <c r="O9" s="518"/>
      <c r="P9" s="169" t="s">
        <v>591</v>
      </c>
      <c r="Q9" s="169" t="s">
        <v>592</v>
      </c>
      <c r="R9" s="169" t="s">
        <v>593</v>
      </c>
      <c r="S9" s="169" t="s">
        <v>594</v>
      </c>
      <c r="T9" s="169" t="s">
        <v>595</v>
      </c>
      <c r="U9" s="521"/>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row>
    <row r="10" spans="1:279" s="172" customFormat="1" ht="10.5" customHeight="1" thickTop="1" thickBot="1">
      <c r="A10" s="506"/>
      <c r="B10" s="507"/>
      <c r="C10" s="507"/>
      <c r="D10" s="507"/>
      <c r="E10" s="507"/>
      <c r="F10" s="507"/>
      <c r="G10" s="507"/>
      <c r="H10" s="507"/>
      <c r="I10" s="507"/>
      <c r="J10" s="507"/>
      <c r="K10" s="507"/>
      <c r="L10" s="507"/>
      <c r="M10" s="507"/>
      <c r="N10" s="507"/>
      <c r="U10" s="173"/>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74"/>
      <c r="DB10" s="174"/>
      <c r="DC10" s="174"/>
      <c r="DD10" s="174"/>
      <c r="DE10" s="174"/>
      <c r="DF10" s="174"/>
      <c r="DG10" s="174"/>
      <c r="DH10" s="174"/>
      <c r="DI10" s="174"/>
      <c r="DJ10" s="174"/>
      <c r="DK10" s="174"/>
      <c r="DL10" s="174"/>
      <c r="DM10" s="174"/>
      <c r="DN10" s="174"/>
      <c r="DO10" s="174"/>
      <c r="DP10" s="174"/>
      <c r="DQ10" s="174"/>
      <c r="DR10" s="174"/>
      <c r="DS10" s="174"/>
      <c r="DT10" s="174"/>
      <c r="DU10" s="174"/>
      <c r="DV10" s="174"/>
      <c r="DW10" s="174"/>
      <c r="DX10" s="174"/>
      <c r="DY10" s="174"/>
      <c r="DZ10" s="174"/>
      <c r="EA10" s="174"/>
      <c r="EB10" s="174"/>
      <c r="EC10" s="174"/>
      <c r="ED10" s="174"/>
      <c r="EE10" s="174"/>
      <c r="EF10" s="174"/>
      <c r="EG10" s="174"/>
      <c r="EH10" s="174"/>
      <c r="EI10" s="174"/>
      <c r="EJ10" s="174"/>
      <c r="EK10" s="174"/>
      <c r="EL10" s="174"/>
      <c r="EM10" s="174"/>
      <c r="EN10" s="174"/>
      <c r="EO10" s="174"/>
      <c r="EP10" s="174"/>
      <c r="EQ10" s="174"/>
      <c r="ER10" s="174"/>
      <c r="ES10" s="174"/>
      <c r="ET10" s="174"/>
      <c r="EU10" s="174"/>
      <c r="EV10" s="174"/>
      <c r="EW10" s="174"/>
      <c r="EX10" s="174"/>
      <c r="EY10" s="174"/>
      <c r="EZ10" s="174"/>
      <c r="FA10" s="174"/>
      <c r="FB10" s="174"/>
      <c r="FC10" s="174"/>
      <c r="FD10" s="174"/>
      <c r="FE10" s="174"/>
      <c r="FF10" s="174"/>
      <c r="FG10" s="174"/>
      <c r="FH10" s="174"/>
      <c r="FI10" s="174"/>
      <c r="FJ10" s="174"/>
      <c r="FK10" s="174"/>
      <c r="FL10" s="174"/>
      <c r="FM10" s="174"/>
      <c r="FN10" s="174"/>
      <c r="FO10" s="174"/>
      <c r="FP10" s="174"/>
      <c r="FQ10" s="174"/>
      <c r="FR10" s="174"/>
      <c r="FS10" s="174"/>
      <c r="FT10" s="174"/>
      <c r="FU10" s="174"/>
    </row>
    <row r="11" spans="1:279" s="175" customFormat="1" ht="15" customHeight="1">
      <c r="A11" s="503">
        <f>'Mapa Final'!A11</f>
        <v>1</v>
      </c>
      <c r="B11" s="482" t="str">
        <f>'Mapa Final'!B11</f>
        <v>Errores de comunicación con y entre las partes interesadas</v>
      </c>
      <c r="C11" s="482" t="str">
        <f>'Mapa Final'!C11</f>
        <v>Incumplimiento de las metas establecidas</v>
      </c>
      <c r="D11" s="482" t="str">
        <f>'Mapa Final'!D11</f>
        <v>1. Error en los correos electronicos aportados por las partes interesadas.
2. Información deficiente para realizar la actividad (correos errados y/o incompletos). 
3. Inadecuado manejo del uso de las tecnologías de la información por las partes interesadas</v>
      </c>
      <c r="E11" s="488" t="str">
        <f>'Mapa Final'!E11</f>
        <v>Inadecuado suministro de la información por las partes interesadas</v>
      </c>
      <c r="F11" s="488" t="str">
        <f>'Mapa Final'!F11</f>
        <v xml:space="preserve">Imposibilidad de cumplimiento de los tiempos procesales debido al retraso en la expedición de las providencias subsiguientes.             </v>
      </c>
      <c r="G11" s="488" t="str">
        <f>'Mapa Final'!G11</f>
        <v>Fallas Tecnológicas</v>
      </c>
      <c r="H11" s="491" t="str">
        <f>'Mapa Final'!I11</f>
        <v>Media</v>
      </c>
      <c r="I11" s="494" t="str">
        <f>'Mapa Final'!L11</f>
        <v>Leve</v>
      </c>
      <c r="J11" s="497" t="str">
        <f>'Mapa Final'!N11</f>
        <v>Moderado</v>
      </c>
      <c r="K11" s="500" t="str">
        <f>'Mapa Final'!AA11</f>
        <v>Media</v>
      </c>
      <c r="L11" s="500" t="str">
        <f>'Mapa Final'!AE11</f>
        <v>Leve</v>
      </c>
      <c r="M11" s="485" t="str">
        <f>'Mapa Final'!AG11</f>
        <v>Moderado</v>
      </c>
      <c r="N11" s="500" t="str">
        <f>'Mapa Final'!AH11</f>
        <v>Reducir(mitigar)</v>
      </c>
      <c r="O11" s="479"/>
      <c r="P11" s="479"/>
      <c r="Q11" s="479"/>
      <c r="R11" s="479"/>
      <c r="S11" s="479" t="s">
        <v>598</v>
      </c>
      <c r="T11" s="479"/>
      <c r="U11" s="479"/>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75" customFormat="1" ht="13.5" customHeight="1">
      <c r="A12" s="504"/>
      <c r="B12" s="483"/>
      <c r="C12" s="483"/>
      <c r="D12" s="483"/>
      <c r="E12" s="489"/>
      <c r="F12" s="489"/>
      <c r="G12" s="489"/>
      <c r="H12" s="492"/>
      <c r="I12" s="495"/>
      <c r="J12" s="498"/>
      <c r="K12" s="501"/>
      <c r="L12" s="501"/>
      <c r="M12" s="486"/>
      <c r="N12" s="501"/>
      <c r="O12" s="480"/>
      <c r="P12" s="480"/>
      <c r="Q12" s="480"/>
      <c r="R12" s="480"/>
      <c r="S12" s="480"/>
      <c r="T12" s="480"/>
      <c r="U12" s="480"/>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75" customFormat="1" ht="13.5" customHeight="1">
      <c r="A13" s="504"/>
      <c r="B13" s="483"/>
      <c r="C13" s="483"/>
      <c r="D13" s="483"/>
      <c r="E13" s="489"/>
      <c r="F13" s="489"/>
      <c r="G13" s="489"/>
      <c r="H13" s="492"/>
      <c r="I13" s="495"/>
      <c r="J13" s="498"/>
      <c r="K13" s="501"/>
      <c r="L13" s="501"/>
      <c r="M13" s="486"/>
      <c r="N13" s="501"/>
      <c r="O13" s="480"/>
      <c r="P13" s="480"/>
      <c r="Q13" s="480"/>
      <c r="R13" s="480"/>
      <c r="S13" s="480"/>
      <c r="T13" s="480"/>
      <c r="U13" s="480"/>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75" customFormat="1" ht="13.5" customHeight="1">
      <c r="A14" s="504"/>
      <c r="B14" s="483"/>
      <c r="C14" s="483"/>
      <c r="D14" s="483"/>
      <c r="E14" s="489"/>
      <c r="F14" s="489"/>
      <c r="G14" s="489"/>
      <c r="H14" s="492"/>
      <c r="I14" s="495"/>
      <c r="J14" s="498"/>
      <c r="K14" s="501"/>
      <c r="L14" s="501"/>
      <c r="M14" s="486"/>
      <c r="N14" s="501"/>
      <c r="O14" s="480"/>
      <c r="P14" s="480"/>
      <c r="Q14" s="480"/>
      <c r="R14" s="480"/>
      <c r="S14" s="480"/>
      <c r="T14" s="480"/>
      <c r="U14" s="480"/>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75" customFormat="1" ht="238.5" customHeight="1" thickBot="1">
      <c r="A15" s="505"/>
      <c r="B15" s="484"/>
      <c r="C15" s="484"/>
      <c r="D15" s="484"/>
      <c r="E15" s="490"/>
      <c r="F15" s="490"/>
      <c r="G15" s="490"/>
      <c r="H15" s="493"/>
      <c r="I15" s="496"/>
      <c r="J15" s="499"/>
      <c r="K15" s="502"/>
      <c r="L15" s="502"/>
      <c r="M15" s="487"/>
      <c r="N15" s="502"/>
      <c r="O15" s="481"/>
      <c r="P15" s="481"/>
      <c r="Q15" s="481"/>
      <c r="R15" s="481"/>
      <c r="S15" s="481"/>
      <c r="T15" s="481"/>
      <c r="U15" s="481"/>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75" customFormat="1" ht="15" customHeight="1">
      <c r="A16" s="503">
        <f>'Mapa Final'!A14</f>
        <v>2</v>
      </c>
      <c r="B16" s="482" t="str">
        <f>'Mapa Final'!B14</f>
        <v xml:space="preserve">Expedientes incompletos y/o perdida de la información </v>
      </c>
      <c r="C16" s="482" t="str">
        <f>'Mapa Final'!C14</f>
        <v>Incumplimiento de las metas establecidas</v>
      </c>
      <c r="D16" s="482" t="str">
        <f>'Mapa Final'!D14</f>
        <v>1. Falta o indebida incorporacion de los documentos fisicos y/o virtuales al expediente digital                                        2. Perdida o afectación de los archivos digitales de las audiencias virtuales</v>
      </c>
      <c r="E16" s="488" t="str">
        <f>'Mapa Final'!E14</f>
        <v>Extravío de documentos temporal de los procesos judiciales</v>
      </c>
      <c r="F16" s="488" t="str">
        <f>'Mapa Final'!F14</f>
        <v>Errores en la incorporación de los documentos fisicos y/o virtuales en el expediente digital</v>
      </c>
      <c r="G16" s="488" t="str">
        <f>'Mapa Final'!G14</f>
        <v>Usuarios, productos y prácticas organizacionales</v>
      </c>
      <c r="H16" s="491" t="str">
        <f>'Mapa Final'!I14</f>
        <v>Media</v>
      </c>
      <c r="I16" s="494" t="str">
        <f>'Mapa Final'!L14</f>
        <v>Leve</v>
      </c>
      <c r="J16" s="497" t="str">
        <f>'Mapa Final'!N14</f>
        <v>Moderado</v>
      </c>
      <c r="K16" s="500" t="str">
        <f>'Mapa Final'!AA14</f>
        <v>Baja</v>
      </c>
      <c r="L16" s="500" t="str">
        <f>'Mapa Final'!AE14</f>
        <v>Leve</v>
      </c>
      <c r="M16" s="485" t="str">
        <f>'Mapa Final'!AG14</f>
        <v>Bajo</v>
      </c>
      <c r="N16" s="500" t="str">
        <f>'Mapa Final'!AH14</f>
        <v>Evitar</v>
      </c>
      <c r="O16" s="479"/>
      <c r="P16" s="479"/>
      <c r="Q16" s="479"/>
      <c r="R16" s="479"/>
      <c r="S16" s="479"/>
      <c r="T16" s="479"/>
      <c r="U16" s="479"/>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75" customFormat="1" ht="13.5" customHeight="1">
      <c r="A17" s="504"/>
      <c r="B17" s="483"/>
      <c r="C17" s="483"/>
      <c r="D17" s="483"/>
      <c r="E17" s="489"/>
      <c r="F17" s="489"/>
      <c r="G17" s="489"/>
      <c r="H17" s="492"/>
      <c r="I17" s="495"/>
      <c r="J17" s="498"/>
      <c r="K17" s="501"/>
      <c r="L17" s="501"/>
      <c r="M17" s="486"/>
      <c r="N17" s="501"/>
      <c r="O17" s="480"/>
      <c r="P17" s="480"/>
      <c r="Q17" s="480"/>
      <c r="R17" s="480"/>
      <c r="S17" s="480"/>
      <c r="T17" s="480"/>
      <c r="U17" s="480"/>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75" customFormat="1" ht="13.5" customHeight="1">
      <c r="A18" s="504"/>
      <c r="B18" s="483"/>
      <c r="C18" s="483"/>
      <c r="D18" s="483"/>
      <c r="E18" s="489"/>
      <c r="F18" s="489"/>
      <c r="G18" s="489"/>
      <c r="H18" s="492"/>
      <c r="I18" s="495"/>
      <c r="J18" s="498"/>
      <c r="K18" s="501"/>
      <c r="L18" s="501"/>
      <c r="M18" s="486"/>
      <c r="N18" s="501"/>
      <c r="O18" s="480"/>
      <c r="P18" s="480"/>
      <c r="Q18" s="480"/>
      <c r="R18" s="480"/>
      <c r="S18" s="480"/>
      <c r="T18" s="480"/>
      <c r="U18" s="480"/>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75" customFormat="1" ht="13.5" customHeight="1">
      <c r="A19" s="504"/>
      <c r="B19" s="483"/>
      <c r="C19" s="483"/>
      <c r="D19" s="483"/>
      <c r="E19" s="489"/>
      <c r="F19" s="489"/>
      <c r="G19" s="489"/>
      <c r="H19" s="492"/>
      <c r="I19" s="495"/>
      <c r="J19" s="498"/>
      <c r="K19" s="501"/>
      <c r="L19" s="501"/>
      <c r="M19" s="486"/>
      <c r="N19" s="501"/>
      <c r="O19" s="480"/>
      <c r="P19" s="480"/>
      <c r="Q19" s="480"/>
      <c r="R19" s="480"/>
      <c r="S19" s="480"/>
      <c r="T19" s="480"/>
      <c r="U19" s="480"/>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s="175" customFormat="1" ht="255.75" customHeight="1" thickBot="1">
      <c r="A20" s="505"/>
      <c r="B20" s="484"/>
      <c r="C20" s="484"/>
      <c r="D20" s="484"/>
      <c r="E20" s="490"/>
      <c r="F20" s="490"/>
      <c r="G20" s="490"/>
      <c r="H20" s="493"/>
      <c r="I20" s="496"/>
      <c r="J20" s="499"/>
      <c r="K20" s="502"/>
      <c r="L20" s="502"/>
      <c r="M20" s="487"/>
      <c r="N20" s="502"/>
      <c r="O20" s="481"/>
      <c r="P20" s="481"/>
      <c r="Q20" s="481"/>
      <c r="R20" s="481"/>
      <c r="S20" s="481"/>
      <c r="T20" s="481"/>
      <c r="U20" s="481"/>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row>
    <row r="21" spans="1:177" ht="15" customHeight="1">
      <c r="A21" s="503">
        <f>'Mapa Final'!A17</f>
        <v>3</v>
      </c>
      <c r="B21" s="482" t="str">
        <f>'Mapa Final'!B17</f>
        <v>Falta o inadecuada planeación</v>
      </c>
      <c r="C21" s="482" t="str">
        <f>'Mapa Final'!C17</f>
        <v>Afectación en la Prestación del Servicio de Justicia</v>
      </c>
      <c r="D21" s="482" t="str">
        <f>'Mapa Final'!D17</f>
        <v>1. Falta de seguimiento.                                                                                  2. Falta de implementacion de ajustes por ocurrencia de factores internos o externos que afectan la gestión. (Pandemia).                                                              3. Omisión en la utilización de herramientas ofimaticas y/o tecnologicas, que afectan la comunicación con los equipos de trabajo.</v>
      </c>
      <c r="E21" s="488" t="str">
        <f>'Mapa Final'!E17</f>
        <v xml:space="preserve">Inadecuada gestión de los procesos misionales </v>
      </c>
      <c r="F21" s="488" t="str">
        <f>'Mapa Final'!F17</f>
        <v xml:space="preserve">Omisión y/o indebida planeación de los objetivos y las metas propuestas que afectan la gestión del Despacho.                                                                          </v>
      </c>
      <c r="G21" s="488" t="str">
        <f>'Mapa Final'!G17</f>
        <v>Ejecución y Administración de Procesos</v>
      </c>
      <c r="H21" s="491" t="str">
        <f>'Mapa Final'!I17</f>
        <v>Media</v>
      </c>
      <c r="I21" s="494" t="str">
        <f>'Mapa Final'!L17</f>
        <v>Menor</v>
      </c>
      <c r="J21" s="497" t="str">
        <f>'Mapa Final'!N17</f>
        <v>Moderado</v>
      </c>
      <c r="K21" s="500" t="str">
        <f>'Mapa Final'!AA17</f>
        <v>Baja</v>
      </c>
      <c r="L21" s="500" t="str">
        <f>'Mapa Final'!AE17</f>
        <v>Menor</v>
      </c>
      <c r="M21" s="485" t="str">
        <f>'Mapa Final'!AG17</f>
        <v>Moderado</v>
      </c>
      <c r="N21" s="500" t="str">
        <f>'Mapa Final'!AH17</f>
        <v>Evitar</v>
      </c>
      <c r="O21" s="479"/>
      <c r="P21" s="479"/>
      <c r="Q21" s="479"/>
      <c r="R21" s="479"/>
      <c r="S21" s="479"/>
      <c r="T21" s="479"/>
      <c r="U21" s="479"/>
      <c r="V21" s="34"/>
      <c r="W21" s="34"/>
    </row>
    <row r="22" spans="1:177">
      <c r="A22" s="504"/>
      <c r="B22" s="483"/>
      <c r="C22" s="483"/>
      <c r="D22" s="483"/>
      <c r="E22" s="489"/>
      <c r="F22" s="489"/>
      <c r="G22" s="489"/>
      <c r="H22" s="492"/>
      <c r="I22" s="495"/>
      <c r="J22" s="498"/>
      <c r="K22" s="501"/>
      <c r="L22" s="501"/>
      <c r="M22" s="486"/>
      <c r="N22" s="501"/>
      <c r="O22" s="480"/>
      <c r="P22" s="480"/>
      <c r="Q22" s="480"/>
      <c r="R22" s="480"/>
      <c r="S22" s="480"/>
      <c r="T22" s="480"/>
      <c r="U22" s="480"/>
      <c r="V22" s="34"/>
      <c r="W22" s="34"/>
    </row>
    <row r="23" spans="1:177">
      <c r="A23" s="504"/>
      <c r="B23" s="483"/>
      <c r="C23" s="483"/>
      <c r="D23" s="483"/>
      <c r="E23" s="489"/>
      <c r="F23" s="489"/>
      <c r="G23" s="489"/>
      <c r="H23" s="492"/>
      <c r="I23" s="495"/>
      <c r="J23" s="498"/>
      <c r="K23" s="501"/>
      <c r="L23" s="501"/>
      <c r="M23" s="486"/>
      <c r="N23" s="501"/>
      <c r="O23" s="480"/>
      <c r="P23" s="480"/>
      <c r="Q23" s="480"/>
      <c r="R23" s="480"/>
      <c r="S23" s="480"/>
      <c r="T23" s="480"/>
      <c r="U23" s="480"/>
      <c r="V23" s="34"/>
      <c r="W23" s="34"/>
    </row>
    <row r="24" spans="1:177">
      <c r="A24" s="504"/>
      <c r="B24" s="483"/>
      <c r="C24" s="483"/>
      <c r="D24" s="483"/>
      <c r="E24" s="489"/>
      <c r="F24" s="489"/>
      <c r="G24" s="489"/>
      <c r="H24" s="492"/>
      <c r="I24" s="495"/>
      <c r="J24" s="498"/>
      <c r="K24" s="501"/>
      <c r="L24" s="501"/>
      <c r="M24" s="486"/>
      <c r="N24" s="501"/>
      <c r="O24" s="480"/>
      <c r="P24" s="480"/>
      <c r="Q24" s="480"/>
      <c r="R24" s="480"/>
      <c r="S24" s="480"/>
      <c r="T24" s="480"/>
      <c r="U24" s="480"/>
      <c r="V24" s="34"/>
      <c r="W24" s="34"/>
    </row>
    <row r="25" spans="1:177" ht="307.5" customHeight="1" thickBot="1">
      <c r="A25" s="505"/>
      <c r="B25" s="484"/>
      <c r="C25" s="484"/>
      <c r="D25" s="484"/>
      <c r="E25" s="490"/>
      <c r="F25" s="490"/>
      <c r="G25" s="490"/>
      <c r="H25" s="493"/>
      <c r="I25" s="496"/>
      <c r="J25" s="499"/>
      <c r="K25" s="502"/>
      <c r="L25" s="502"/>
      <c r="M25" s="487"/>
      <c r="N25" s="502"/>
      <c r="O25" s="481"/>
      <c r="P25" s="481"/>
      <c r="Q25" s="481"/>
      <c r="R25" s="481"/>
      <c r="S25" s="481"/>
      <c r="T25" s="481"/>
      <c r="U25" s="481"/>
      <c r="V25" s="34"/>
      <c r="W25" s="34"/>
    </row>
    <row r="26" spans="1:177" ht="15" customHeight="1">
      <c r="A26" s="503">
        <f>'Mapa Final'!A20</f>
        <v>4</v>
      </c>
      <c r="B26" s="482" t="str">
        <f>'Mapa Final'!B20</f>
        <v>Interrupción o demora en el ejercicio de la Función Pública de Administrar  Justicia.</v>
      </c>
      <c r="C26" s="482" t="str">
        <f>'Mapa Final'!C20</f>
        <v>Afectación en la Prestación del Servicio de Justicia</v>
      </c>
      <c r="D26" s="482" t="str">
        <f>'Mapa Final'!D20</f>
        <v>1. Falta de herramientas ofimaticas apropiadas para desarrollo de la actividad judicial
2. Afectación de servidores electrónicos donde reposa el expediente judicial
3. Aumento de demanda de justicia sin incremento de personal.                                                4. Pandemia
5. Emergencias Ambientales</v>
      </c>
      <c r="E26" s="488" t="str">
        <f>'Mapa Final'!E20</f>
        <v>Eventos de fuerza mayor o caso fortuito que imposibilitan la gestión judicial</v>
      </c>
      <c r="F26" s="488" t="str">
        <f>'Mapa Final'!F20</f>
        <v>Posibilidad de  afectación  del ejercicio de la Función Pública de Administrar Justicia debido a un suceso de fuerza mayor o caso fortuito que imposibilita la gestión judicial</v>
      </c>
      <c r="G26" s="488" t="str">
        <f>'Mapa Final'!G20</f>
        <v>Daños Activos Fijos/Eventos Externos</v>
      </c>
      <c r="H26" s="491" t="str">
        <f>'Mapa Final'!I20</f>
        <v>Alta</v>
      </c>
      <c r="I26" s="494" t="str">
        <f>'Mapa Final'!L20</f>
        <v>Moderado</v>
      </c>
      <c r="J26" s="497" t="str">
        <f>'Mapa Final'!N20</f>
        <v xml:space="preserve">Alto </v>
      </c>
      <c r="K26" s="500" t="str">
        <f>'Mapa Final'!AA20</f>
        <v>Media</v>
      </c>
      <c r="L26" s="500" t="str">
        <f>'Mapa Final'!AE20</f>
        <v>Moderado</v>
      </c>
      <c r="M26" s="485" t="str">
        <f>'Mapa Final'!AG20</f>
        <v>Moderado</v>
      </c>
      <c r="N26" s="500" t="str">
        <f>'Mapa Final'!AH20</f>
        <v>Reducir(compartir)</v>
      </c>
      <c r="O26" s="479"/>
      <c r="P26" s="479"/>
      <c r="Q26" s="479"/>
      <c r="R26" s="479"/>
      <c r="S26" s="479"/>
      <c r="T26" s="479"/>
      <c r="U26" s="479"/>
    </row>
    <row r="27" spans="1:177">
      <c r="A27" s="504"/>
      <c r="B27" s="483"/>
      <c r="C27" s="483"/>
      <c r="D27" s="483"/>
      <c r="E27" s="489"/>
      <c r="F27" s="489"/>
      <c r="G27" s="489"/>
      <c r="H27" s="492"/>
      <c r="I27" s="495"/>
      <c r="J27" s="498"/>
      <c r="K27" s="501"/>
      <c r="L27" s="501"/>
      <c r="M27" s="486"/>
      <c r="N27" s="501"/>
      <c r="O27" s="480"/>
      <c r="P27" s="480"/>
      <c r="Q27" s="480"/>
      <c r="R27" s="480"/>
      <c r="S27" s="480"/>
      <c r="T27" s="480"/>
      <c r="U27" s="480"/>
    </row>
    <row r="28" spans="1:177">
      <c r="A28" s="504"/>
      <c r="B28" s="483"/>
      <c r="C28" s="483"/>
      <c r="D28" s="483"/>
      <c r="E28" s="489"/>
      <c r="F28" s="489"/>
      <c r="G28" s="489"/>
      <c r="H28" s="492"/>
      <c r="I28" s="495"/>
      <c r="J28" s="498"/>
      <c r="K28" s="501"/>
      <c r="L28" s="501"/>
      <c r="M28" s="486"/>
      <c r="N28" s="501"/>
      <c r="O28" s="480"/>
      <c r="P28" s="480"/>
      <c r="Q28" s="480"/>
      <c r="R28" s="480"/>
      <c r="S28" s="480"/>
      <c r="T28" s="480"/>
      <c r="U28" s="480"/>
    </row>
    <row r="29" spans="1:177">
      <c r="A29" s="504"/>
      <c r="B29" s="483"/>
      <c r="C29" s="483"/>
      <c r="D29" s="483"/>
      <c r="E29" s="489"/>
      <c r="F29" s="489"/>
      <c r="G29" s="489"/>
      <c r="H29" s="492"/>
      <c r="I29" s="495"/>
      <c r="J29" s="498"/>
      <c r="K29" s="501"/>
      <c r="L29" s="501"/>
      <c r="M29" s="486"/>
      <c r="N29" s="501"/>
      <c r="O29" s="480"/>
      <c r="P29" s="480"/>
      <c r="Q29" s="480"/>
      <c r="R29" s="480"/>
      <c r="S29" s="480"/>
      <c r="T29" s="480"/>
      <c r="U29" s="480"/>
    </row>
    <row r="30" spans="1:177" ht="254.25" customHeight="1" thickBot="1">
      <c r="A30" s="505"/>
      <c r="B30" s="484"/>
      <c r="C30" s="484"/>
      <c r="D30" s="484"/>
      <c r="E30" s="490"/>
      <c r="F30" s="490"/>
      <c r="G30" s="490"/>
      <c r="H30" s="493"/>
      <c r="I30" s="496"/>
      <c r="J30" s="499"/>
      <c r="K30" s="502"/>
      <c r="L30" s="502"/>
      <c r="M30" s="487"/>
      <c r="N30" s="502"/>
      <c r="O30" s="481"/>
      <c r="P30" s="481"/>
      <c r="Q30" s="481"/>
      <c r="R30" s="481"/>
      <c r="S30" s="481"/>
      <c r="T30" s="481"/>
      <c r="U30" s="481"/>
    </row>
    <row r="31" spans="1:177" ht="15" customHeight="1">
      <c r="A31" s="503">
        <f>'Mapa Final'!A24</f>
        <v>5</v>
      </c>
      <c r="B31" s="482" t="str">
        <f>'Mapa Final'!B24</f>
        <v>Decertificación</v>
      </c>
      <c r="C31" s="482" t="str">
        <f>'Mapa Final'!C24</f>
        <v>Reputacional</v>
      </c>
      <c r="D31" s="482" t="str">
        <f>'Mapa Final'!D24</f>
        <v xml:space="preserve">1. Ausencia de gestion, liderazgo, planeacion, recursos, medicion y acciones de mejora por los lideres del procesos
2.  Falta de inducción, entrenamiento y/o capacitación del personal.
3. Falta de actualización o conocimiento de las normas que aplican para la implementación del SIGCMA - SGC del JCAS
</v>
      </c>
      <c r="E31" s="488" t="str">
        <f>'Mapa Final'!E24</f>
        <v>Falta de liderazgo y compromiso con el mejoramiento continuo del SIGCMA - SGC del JCAS</v>
      </c>
      <c r="F31" s="488" t="str">
        <f>'Mapa Final'!F24</f>
        <v>Suspender la certificación de alguna de las dependencias que integran la Jurisdicción de lo Contencioso Administrativo de Santander</v>
      </c>
      <c r="G31" s="488" t="str">
        <f>'Mapa Final'!G24</f>
        <v>Usuarios, productos y prácticas organizacionales</v>
      </c>
      <c r="H31" s="491" t="str">
        <f>'Mapa Final'!I24</f>
        <v>Muy Baja</v>
      </c>
      <c r="I31" s="494" t="str">
        <f>'Mapa Final'!L24</f>
        <v>Moderado</v>
      </c>
      <c r="J31" s="497" t="str">
        <f>'Mapa Final'!N24</f>
        <v>Moderado</v>
      </c>
      <c r="K31" s="500" t="str">
        <f>'Mapa Final'!AA24</f>
        <v>Muy Baja</v>
      </c>
      <c r="L31" s="500" t="str">
        <f>'Mapa Final'!AE24</f>
        <v>Moderado</v>
      </c>
      <c r="M31" s="485" t="str">
        <f>'Mapa Final'!AG24</f>
        <v>Moderado</v>
      </c>
      <c r="N31" s="500" t="str">
        <f>'Mapa Final'!AH24</f>
        <v>Evitar</v>
      </c>
      <c r="O31" s="479"/>
      <c r="P31" s="479"/>
      <c r="Q31" s="479"/>
      <c r="R31" s="479"/>
      <c r="S31" s="479"/>
      <c r="T31" s="479"/>
      <c r="U31" s="479"/>
    </row>
    <row r="32" spans="1:177">
      <c r="A32" s="504"/>
      <c r="B32" s="483"/>
      <c r="C32" s="483"/>
      <c r="D32" s="483"/>
      <c r="E32" s="489"/>
      <c r="F32" s="489"/>
      <c r="G32" s="489"/>
      <c r="H32" s="492"/>
      <c r="I32" s="495"/>
      <c r="J32" s="498"/>
      <c r="K32" s="501"/>
      <c r="L32" s="501"/>
      <c r="M32" s="486"/>
      <c r="N32" s="501"/>
      <c r="O32" s="480"/>
      <c r="P32" s="480"/>
      <c r="Q32" s="480"/>
      <c r="R32" s="480"/>
      <c r="S32" s="480"/>
      <c r="T32" s="480"/>
      <c r="U32" s="480"/>
    </row>
    <row r="33" spans="1:21">
      <c r="A33" s="504"/>
      <c r="B33" s="483"/>
      <c r="C33" s="483"/>
      <c r="D33" s="483"/>
      <c r="E33" s="489"/>
      <c r="F33" s="489"/>
      <c r="G33" s="489"/>
      <c r="H33" s="492"/>
      <c r="I33" s="495"/>
      <c r="J33" s="498"/>
      <c r="K33" s="501"/>
      <c r="L33" s="501"/>
      <c r="M33" s="486"/>
      <c r="N33" s="501"/>
      <c r="O33" s="480"/>
      <c r="P33" s="480"/>
      <c r="Q33" s="480"/>
      <c r="R33" s="480"/>
      <c r="S33" s="480"/>
      <c r="T33" s="480"/>
      <c r="U33" s="480"/>
    </row>
    <row r="34" spans="1:21">
      <c r="A34" s="504"/>
      <c r="B34" s="483"/>
      <c r="C34" s="483"/>
      <c r="D34" s="483"/>
      <c r="E34" s="489"/>
      <c r="F34" s="489"/>
      <c r="G34" s="489"/>
      <c r="H34" s="492"/>
      <c r="I34" s="495"/>
      <c r="J34" s="498"/>
      <c r="K34" s="501"/>
      <c r="L34" s="501"/>
      <c r="M34" s="486"/>
      <c r="N34" s="501"/>
      <c r="O34" s="480"/>
      <c r="P34" s="480"/>
      <c r="Q34" s="480"/>
      <c r="R34" s="480"/>
      <c r="S34" s="480"/>
      <c r="T34" s="480"/>
      <c r="U34" s="480"/>
    </row>
    <row r="35" spans="1:21" ht="230.25" customHeight="1" thickBot="1">
      <c r="A35" s="505"/>
      <c r="B35" s="484"/>
      <c r="C35" s="484"/>
      <c r="D35" s="484"/>
      <c r="E35" s="490"/>
      <c r="F35" s="490"/>
      <c r="G35" s="490"/>
      <c r="H35" s="493"/>
      <c r="I35" s="496"/>
      <c r="J35" s="499"/>
      <c r="K35" s="502"/>
      <c r="L35" s="502"/>
      <c r="M35" s="487"/>
      <c r="N35" s="502"/>
      <c r="O35" s="481"/>
      <c r="P35" s="481"/>
      <c r="Q35" s="481"/>
      <c r="R35" s="481"/>
      <c r="S35" s="481"/>
      <c r="T35" s="481"/>
      <c r="U35" s="481"/>
    </row>
  </sheetData>
  <mergeCells count="124">
    <mergeCell ref="S2:U4"/>
    <mergeCell ref="A5:C5"/>
    <mergeCell ref="D5:N5"/>
    <mergeCell ref="O5:Q5"/>
    <mergeCell ref="A6:C6"/>
    <mergeCell ref="D6:N6"/>
    <mergeCell ref="A7:C7"/>
    <mergeCell ref="D7:N7"/>
    <mergeCell ref="A8:F8"/>
    <mergeCell ref="H8:J8"/>
    <mergeCell ref="K8:M8"/>
    <mergeCell ref="N8:N9"/>
    <mergeCell ref="A2:C3"/>
    <mergeCell ref="D2:Q4"/>
    <mergeCell ref="O8:O9"/>
    <mergeCell ref="P8:R8"/>
    <mergeCell ref="S8:T8"/>
    <mergeCell ref="U8:U9"/>
    <mergeCell ref="A10:N10"/>
    <mergeCell ref="A11:A15"/>
    <mergeCell ref="B11:B15"/>
    <mergeCell ref="C11:C15"/>
    <mergeCell ref="D11:D15"/>
    <mergeCell ref="E11:E15"/>
    <mergeCell ref="L16:L20"/>
    <mergeCell ref="R11:R15"/>
    <mergeCell ref="S11:S15"/>
    <mergeCell ref="P16:P20"/>
    <mergeCell ref="Q16:Q20"/>
    <mergeCell ref="R16:R20"/>
    <mergeCell ref="T11:T15"/>
    <mergeCell ref="U11:U15"/>
    <mergeCell ref="A16:A20"/>
    <mergeCell ref="B16:B20"/>
    <mergeCell ref="C16:C20"/>
    <mergeCell ref="D16:D20"/>
    <mergeCell ref="E16:E20"/>
    <mergeCell ref="F16:F20"/>
    <mergeCell ref="L11:L15"/>
    <mergeCell ref="M11:M15"/>
    <mergeCell ref="N11:N15"/>
    <mergeCell ref="O11:O15"/>
    <mergeCell ref="P11:P15"/>
    <mergeCell ref="Q11:Q15"/>
    <mergeCell ref="F11:F15"/>
    <mergeCell ref="G11:G15"/>
    <mergeCell ref="H11:H15"/>
    <mergeCell ref="I11:I15"/>
    <mergeCell ref="J11:J15"/>
    <mergeCell ref="K11:K15"/>
    <mergeCell ref="S16:S20"/>
    <mergeCell ref="T16:T20"/>
    <mergeCell ref="U16:U20"/>
    <mergeCell ref="O16:O20"/>
    <mergeCell ref="A21:A25"/>
    <mergeCell ref="B21:B25"/>
    <mergeCell ref="C21:C25"/>
    <mergeCell ref="D21:D25"/>
    <mergeCell ref="E21:E25"/>
    <mergeCell ref="F21:F25"/>
    <mergeCell ref="G21:G25"/>
    <mergeCell ref="M16:M20"/>
    <mergeCell ref="N16:N20"/>
    <mergeCell ref="G16:G20"/>
    <mergeCell ref="H16:H20"/>
    <mergeCell ref="I16:I20"/>
    <mergeCell ref="J16:J20"/>
    <mergeCell ref="K16:K20"/>
    <mergeCell ref="T21:T25"/>
    <mergeCell ref="U21:U25"/>
    <mergeCell ref="A26:A30"/>
    <mergeCell ref="B26:B30"/>
    <mergeCell ref="C26:C30"/>
    <mergeCell ref="D26:D30"/>
    <mergeCell ref="E26:E30"/>
    <mergeCell ref="F26:F30"/>
    <mergeCell ref="G26:G30"/>
    <mergeCell ref="H26:H30"/>
    <mergeCell ref="N21:N25"/>
    <mergeCell ref="O21:O25"/>
    <mergeCell ref="P21:P25"/>
    <mergeCell ref="Q21:Q25"/>
    <mergeCell ref="R21:R25"/>
    <mergeCell ref="S21:S25"/>
    <mergeCell ref="H21:H25"/>
    <mergeCell ref="I21:I25"/>
    <mergeCell ref="J21:J25"/>
    <mergeCell ref="K21:K25"/>
    <mergeCell ref="L21:L25"/>
    <mergeCell ref="M21:M25"/>
    <mergeCell ref="U26:U30"/>
    <mergeCell ref="O26:O30"/>
    <mergeCell ref="A31:A35"/>
    <mergeCell ref="B31:B35"/>
    <mergeCell ref="C31:C35"/>
    <mergeCell ref="D31:D35"/>
    <mergeCell ref="E31:E35"/>
    <mergeCell ref="F31:F35"/>
    <mergeCell ref="G31:G35"/>
    <mergeCell ref="H31:H35"/>
    <mergeCell ref="I31:I35"/>
    <mergeCell ref="P26:P30"/>
    <mergeCell ref="Q26:Q30"/>
    <mergeCell ref="R26:R30"/>
    <mergeCell ref="S26:S30"/>
    <mergeCell ref="T26:T30"/>
    <mergeCell ref="I26:I30"/>
    <mergeCell ref="J26:J30"/>
    <mergeCell ref="K26:K30"/>
    <mergeCell ref="L26:L30"/>
    <mergeCell ref="M26:M30"/>
    <mergeCell ref="N26:N30"/>
    <mergeCell ref="P31:P35"/>
    <mergeCell ref="Q31:Q35"/>
    <mergeCell ref="R31:R35"/>
    <mergeCell ref="S31:S35"/>
    <mergeCell ref="T31:T35"/>
    <mergeCell ref="U31:U35"/>
    <mergeCell ref="J31:J35"/>
    <mergeCell ref="K31:K35"/>
    <mergeCell ref="L31:L35"/>
    <mergeCell ref="M31:M35"/>
    <mergeCell ref="N31:N35"/>
    <mergeCell ref="O31:O35"/>
  </mergeCells>
  <conditionalFormatting sqref="D9:G9 H8 A8:B8 H36:J1048576">
    <cfRule type="containsText" dxfId="745" priority="713" operator="containsText" text="3- Moderado">
      <formula>NOT(ISERROR(SEARCH("3- Moderado",A8)))</formula>
    </cfRule>
    <cfRule type="containsText" dxfId="744" priority="714" operator="containsText" text="6- Moderado">
      <formula>NOT(ISERROR(SEARCH("6- Moderado",A8)))</formula>
    </cfRule>
    <cfRule type="containsText" dxfId="743" priority="715" operator="containsText" text="4- Moderado">
      <formula>NOT(ISERROR(SEARCH("4- Moderado",A8)))</formula>
    </cfRule>
    <cfRule type="containsText" dxfId="742" priority="716" operator="containsText" text="3- Bajo">
      <formula>NOT(ISERROR(SEARCH("3- Bajo",A8)))</formula>
    </cfRule>
    <cfRule type="containsText" dxfId="741" priority="717" operator="containsText" text="4- Bajo">
      <formula>NOT(ISERROR(SEARCH("4- Bajo",A8)))</formula>
    </cfRule>
    <cfRule type="containsText" dxfId="740" priority="718" operator="containsText" text="1- Bajo">
      <formula>NOT(ISERROR(SEARCH("1- Bajo",A8)))</formula>
    </cfRule>
  </conditionalFormatting>
  <conditionalFormatting sqref="H9:J9">
    <cfRule type="containsText" dxfId="739" priority="706" operator="containsText" text="3- Moderado">
      <formula>NOT(ISERROR(SEARCH("3- Moderado",H9)))</formula>
    </cfRule>
    <cfRule type="containsText" dxfId="738" priority="707" operator="containsText" text="6- Moderado">
      <formula>NOT(ISERROR(SEARCH("6- Moderado",H9)))</formula>
    </cfRule>
    <cfRule type="containsText" dxfId="737" priority="708" operator="containsText" text="4- Moderado">
      <formula>NOT(ISERROR(SEARCH("4- Moderado",H9)))</formula>
    </cfRule>
    <cfRule type="containsText" dxfId="736" priority="709" operator="containsText" text="3- Bajo">
      <formula>NOT(ISERROR(SEARCH("3- Bajo",H9)))</formula>
    </cfRule>
    <cfRule type="containsText" dxfId="735" priority="710" operator="containsText" text="4- Bajo">
      <formula>NOT(ISERROR(SEARCH("4- Bajo",H9)))</formula>
    </cfRule>
    <cfRule type="containsText" dxfId="734" priority="712" operator="containsText" text="1- Bajo">
      <formula>NOT(ISERROR(SEARCH("1- Bajo",H9)))</formula>
    </cfRule>
  </conditionalFormatting>
  <conditionalFormatting sqref="J9 J36:J1048576">
    <cfRule type="containsText" dxfId="733" priority="695" operator="containsText" text="25- Extremo">
      <formula>NOT(ISERROR(SEARCH("25- Extremo",J9)))</formula>
    </cfRule>
    <cfRule type="containsText" dxfId="732" priority="696" operator="containsText" text="20- Extremo">
      <formula>NOT(ISERROR(SEARCH("20- Extremo",J9)))</formula>
    </cfRule>
    <cfRule type="containsText" dxfId="731" priority="697" operator="containsText" text="15- Extremo">
      <formula>NOT(ISERROR(SEARCH("15- Extremo",J9)))</formula>
    </cfRule>
    <cfRule type="containsText" dxfId="730" priority="698" operator="containsText" text="10- Extremo">
      <formula>NOT(ISERROR(SEARCH("10- Extremo",J9)))</formula>
    </cfRule>
    <cfRule type="containsText" dxfId="729" priority="699" operator="containsText" text="5- Extremo">
      <formula>NOT(ISERROR(SEARCH("5- Extremo",J9)))</formula>
    </cfRule>
    <cfRule type="containsText" dxfId="728" priority="700" operator="containsText" text="12- Alto">
      <formula>NOT(ISERROR(SEARCH("12- Alto",J9)))</formula>
    </cfRule>
    <cfRule type="containsText" dxfId="727" priority="701" operator="containsText" text="10- Alto">
      <formula>NOT(ISERROR(SEARCH("10- Alto",J9)))</formula>
    </cfRule>
    <cfRule type="containsText" dxfId="726" priority="702" operator="containsText" text="9- Alto">
      <formula>NOT(ISERROR(SEARCH("9- Alto",J9)))</formula>
    </cfRule>
    <cfRule type="containsText" dxfId="725" priority="703" operator="containsText" text="8- Alto">
      <formula>NOT(ISERROR(SEARCH("8- Alto",J9)))</formula>
    </cfRule>
    <cfRule type="containsText" dxfId="724" priority="704" operator="containsText" text="5- Alto">
      <formula>NOT(ISERROR(SEARCH("5- Alto",J9)))</formula>
    </cfRule>
    <cfRule type="containsText" dxfId="723" priority="705" operator="containsText" text="4- Alto">
      <formula>NOT(ISERROR(SEARCH("4- Alto",J9)))</formula>
    </cfRule>
    <cfRule type="containsText" dxfId="722" priority="711" operator="containsText" text="2- Bajo">
      <formula>NOT(ISERROR(SEARCH("2- Bajo",J9)))</formula>
    </cfRule>
  </conditionalFormatting>
  <conditionalFormatting sqref="K11:L11">
    <cfRule type="containsText" dxfId="721" priority="689" operator="containsText" text="3- Moderado">
      <formula>NOT(ISERROR(SEARCH("3- Moderado",K11)))</formula>
    </cfRule>
    <cfRule type="containsText" dxfId="720" priority="690" operator="containsText" text="6- Moderado">
      <formula>NOT(ISERROR(SEARCH("6- Moderado",K11)))</formula>
    </cfRule>
    <cfRule type="containsText" dxfId="719" priority="691" operator="containsText" text="4- Moderado">
      <formula>NOT(ISERROR(SEARCH("4- Moderado",K11)))</formula>
    </cfRule>
    <cfRule type="containsText" dxfId="718" priority="692" operator="containsText" text="3- Bajo">
      <formula>NOT(ISERROR(SEARCH("3- Bajo",K11)))</formula>
    </cfRule>
    <cfRule type="containsText" dxfId="717" priority="693" operator="containsText" text="4- Bajo">
      <formula>NOT(ISERROR(SEARCH("4- Bajo",K11)))</formula>
    </cfRule>
    <cfRule type="containsText" dxfId="716" priority="694" operator="containsText" text="1- Bajo">
      <formula>NOT(ISERROR(SEARCH("1- Bajo",K11)))</formula>
    </cfRule>
  </conditionalFormatting>
  <conditionalFormatting sqref="H11:I11">
    <cfRule type="containsText" dxfId="715" priority="683" operator="containsText" text="3- Moderado">
      <formula>NOT(ISERROR(SEARCH("3- Moderado",H11)))</formula>
    </cfRule>
    <cfRule type="containsText" dxfId="714" priority="684" operator="containsText" text="6- Moderado">
      <formula>NOT(ISERROR(SEARCH("6- Moderado",H11)))</formula>
    </cfRule>
    <cfRule type="containsText" dxfId="713" priority="685" operator="containsText" text="4- Moderado">
      <formula>NOT(ISERROR(SEARCH("4- Moderado",H11)))</formula>
    </cfRule>
    <cfRule type="containsText" dxfId="712" priority="686" operator="containsText" text="3- Bajo">
      <formula>NOT(ISERROR(SEARCH("3- Bajo",H11)))</formula>
    </cfRule>
    <cfRule type="containsText" dxfId="711" priority="687" operator="containsText" text="4- Bajo">
      <formula>NOT(ISERROR(SEARCH("4- Bajo",H11)))</formula>
    </cfRule>
    <cfRule type="containsText" dxfId="710" priority="688" operator="containsText" text="1- Bajo">
      <formula>NOT(ISERROR(SEARCH("1- Bajo",H11)))</formula>
    </cfRule>
  </conditionalFormatting>
  <conditionalFormatting sqref="A11 C11:E11">
    <cfRule type="containsText" dxfId="709" priority="677" operator="containsText" text="3- Moderado">
      <formula>NOT(ISERROR(SEARCH("3- Moderado",A11)))</formula>
    </cfRule>
    <cfRule type="containsText" dxfId="708" priority="678" operator="containsText" text="6- Moderado">
      <formula>NOT(ISERROR(SEARCH("6- Moderado",A11)))</formula>
    </cfRule>
    <cfRule type="containsText" dxfId="707" priority="679" operator="containsText" text="4- Moderado">
      <formula>NOT(ISERROR(SEARCH("4- Moderado",A11)))</formula>
    </cfRule>
    <cfRule type="containsText" dxfId="706" priority="680" operator="containsText" text="3- Bajo">
      <formula>NOT(ISERROR(SEARCH("3- Bajo",A11)))</formula>
    </cfRule>
    <cfRule type="containsText" dxfId="705" priority="681" operator="containsText" text="4- Bajo">
      <formula>NOT(ISERROR(SEARCH("4- Bajo",A11)))</formula>
    </cfRule>
    <cfRule type="containsText" dxfId="704" priority="682" operator="containsText" text="1- Bajo">
      <formula>NOT(ISERROR(SEARCH("1- Bajo",A11)))</formula>
    </cfRule>
  </conditionalFormatting>
  <conditionalFormatting sqref="F11:G11">
    <cfRule type="containsText" dxfId="703" priority="671" operator="containsText" text="3- Moderado">
      <formula>NOT(ISERROR(SEARCH("3- Moderado",F11)))</formula>
    </cfRule>
    <cfRule type="containsText" dxfId="702" priority="672" operator="containsText" text="6- Moderado">
      <formula>NOT(ISERROR(SEARCH("6- Moderado",F11)))</formula>
    </cfRule>
    <cfRule type="containsText" dxfId="701" priority="673" operator="containsText" text="4- Moderado">
      <formula>NOT(ISERROR(SEARCH("4- Moderado",F11)))</formula>
    </cfRule>
    <cfRule type="containsText" dxfId="700" priority="674" operator="containsText" text="3- Bajo">
      <formula>NOT(ISERROR(SEARCH("3- Bajo",F11)))</formula>
    </cfRule>
    <cfRule type="containsText" dxfId="699" priority="675" operator="containsText" text="4- Bajo">
      <formula>NOT(ISERROR(SEARCH("4- Bajo",F11)))</formula>
    </cfRule>
    <cfRule type="containsText" dxfId="698" priority="676" operator="containsText" text="1- Bajo">
      <formula>NOT(ISERROR(SEARCH("1- Bajo",F11)))</formula>
    </cfRule>
  </conditionalFormatting>
  <conditionalFormatting sqref="K9">
    <cfRule type="containsText" dxfId="697" priority="665" operator="containsText" text="3- Moderado">
      <formula>NOT(ISERROR(SEARCH("3- Moderado",K9)))</formula>
    </cfRule>
    <cfRule type="containsText" dxfId="696" priority="666" operator="containsText" text="6- Moderado">
      <formula>NOT(ISERROR(SEARCH("6- Moderado",K9)))</formula>
    </cfRule>
    <cfRule type="containsText" dxfId="695" priority="667" operator="containsText" text="4- Moderado">
      <formula>NOT(ISERROR(SEARCH("4- Moderado",K9)))</formula>
    </cfRule>
    <cfRule type="containsText" dxfId="694" priority="668" operator="containsText" text="3- Bajo">
      <formula>NOT(ISERROR(SEARCH("3- Bajo",K9)))</formula>
    </cfRule>
    <cfRule type="containsText" dxfId="693" priority="669" operator="containsText" text="4- Bajo">
      <formula>NOT(ISERROR(SEARCH("4- Bajo",K9)))</formula>
    </cfRule>
    <cfRule type="containsText" dxfId="692" priority="670" operator="containsText" text="1- Bajo">
      <formula>NOT(ISERROR(SEARCH("1- Bajo",K9)))</formula>
    </cfRule>
  </conditionalFormatting>
  <conditionalFormatting sqref="L9">
    <cfRule type="containsText" dxfId="691" priority="659" operator="containsText" text="3- Moderado">
      <formula>NOT(ISERROR(SEARCH("3- Moderado",L9)))</formula>
    </cfRule>
    <cfRule type="containsText" dxfId="690" priority="660" operator="containsText" text="6- Moderado">
      <formula>NOT(ISERROR(SEARCH("6- Moderado",L9)))</formula>
    </cfRule>
    <cfRule type="containsText" dxfId="689" priority="661" operator="containsText" text="4- Moderado">
      <formula>NOT(ISERROR(SEARCH("4- Moderado",L9)))</formula>
    </cfRule>
    <cfRule type="containsText" dxfId="688" priority="662" operator="containsText" text="3- Bajo">
      <formula>NOT(ISERROR(SEARCH("3- Bajo",L9)))</formula>
    </cfRule>
    <cfRule type="containsText" dxfId="687" priority="663" operator="containsText" text="4- Bajo">
      <formula>NOT(ISERROR(SEARCH("4- Bajo",L9)))</formula>
    </cfRule>
    <cfRule type="containsText" dxfId="686" priority="664" operator="containsText" text="1- Bajo">
      <formula>NOT(ISERROR(SEARCH("1- Bajo",L9)))</formula>
    </cfRule>
  </conditionalFormatting>
  <conditionalFormatting sqref="M9">
    <cfRule type="containsText" dxfId="685" priority="653" operator="containsText" text="3- Moderado">
      <formula>NOT(ISERROR(SEARCH("3- Moderado",M9)))</formula>
    </cfRule>
    <cfRule type="containsText" dxfId="684" priority="654" operator="containsText" text="6- Moderado">
      <formula>NOT(ISERROR(SEARCH("6- Moderado",M9)))</formula>
    </cfRule>
    <cfRule type="containsText" dxfId="683" priority="655" operator="containsText" text="4- Moderado">
      <formula>NOT(ISERROR(SEARCH("4- Moderado",M9)))</formula>
    </cfRule>
    <cfRule type="containsText" dxfId="682" priority="656" operator="containsText" text="3- Bajo">
      <formula>NOT(ISERROR(SEARCH("3- Bajo",M9)))</formula>
    </cfRule>
    <cfRule type="containsText" dxfId="681" priority="657" operator="containsText" text="4- Bajo">
      <formula>NOT(ISERROR(SEARCH("4- Bajo",M9)))</formula>
    </cfRule>
    <cfRule type="containsText" dxfId="680" priority="658" operator="containsText" text="1- Bajo">
      <formula>NOT(ISERROR(SEARCH("1- Bajo",M9)))</formula>
    </cfRule>
  </conditionalFormatting>
  <conditionalFormatting sqref="J11:J15">
    <cfRule type="containsText" dxfId="679" priority="648" operator="containsText" text="Bajo">
      <formula>NOT(ISERROR(SEARCH("Bajo",J11)))</formula>
    </cfRule>
    <cfRule type="containsText" dxfId="678" priority="649" operator="containsText" text="Moderado">
      <formula>NOT(ISERROR(SEARCH("Moderado",J11)))</formula>
    </cfRule>
    <cfRule type="containsText" dxfId="677" priority="650" operator="containsText" text="Alto">
      <formula>NOT(ISERROR(SEARCH("Alto",J11)))</formula>
    </cfRule>
    <cfRule type="containsText" dxfId="676" priority="651" operator="containsText" text="Extremo">
      <formula>NOT(ISERROR(SEARCH("Extremo",J11)))</formula>
    </cfRule>
    <cfRule type="colorScale" priority="652">
      <colorScale>
        <cfvo type="min"/>
        <cfvo type="max"/>
        <color rgb="FFFF7128"/>
        <color rgb="FFFFEF9C"/>
      </colorScale>
    </cfRule>
  </conditionalFormatting>
  <conditionalFormatting sqref="M11:M15">
    <cfRule type="containsText" dxfId="675" priority="623" operator="containsText" text="Moderado">
      <formula>NOT(ISERROR(SEARCH("Moderado",M11)))</formula>
    </cfRule>
    <cfRule type="containsText" dxfId="674" priority="643" operator="containsText" text="Bajo">
      <formula>NOT(ISERROR(SEARCH("Bajo",M11)))</formula>
    </cfRule>
    <cfRule type="containsText" dxfId="673" priority="644" operator="containsText" text="Moderado">
      <formula>NOT(ISERROR(SEARCH("Moderado",M11)))</formula>
    </cfRule>
    <cfRule type="containsText" dxfId="672" priority="645" operator="containsText" text="Alto">
      <formula>NOT(ISERROR(SEARCH("Alto",M11)))</formula>
    </cfRule>
    <cfRule type="containsText" dxfId="671" priority="646" operator="containsText" text="Extremo">
      <formula>NOT(ISERROR(SEARCH("Extremo",M11)))</formula>
    </cfRule>
    <cfRule type="colorScale" priority="647">
      <colorScale>
        <cfvo type="min"/>
        <cfvo type="max"/>
        <color rgb="FFFF7128"/>
        <color rgb="FFFFEF9C"/>
      </colorScale>
    </cfRule>
  </conditionalFormatting>
  <conditionalFormatting sqref="N11">
    <cfRule type="containsText" dxfId="670" priority="637" operator="containsText" text="3- Moderado">
      <formula>NOT(ISERROR(SEARCH("3- Moderado",N11)))</formula>
    </cfRule>
    <cfRule type="containsText" dxfId="669" priority="638" operator="containsText" text="6- Moderado">
      <formula>NOT(ISERROR(SEARCH("6- Moderado",N11)))</formula>
    </cfRule>
    <cfRule type="containsText" dxfId="668" priority="639" operator="containsText" text="4- Moderado">
      <formula>NOT(ISERROR(SEARCH("4- Moderado",N11)))</formula>
    </cfRule>
    <cfRule type="containsText" dxfId="667" priority="640" operator="containsText" text="3- Bajo">
      <formula>NOT(ISERROR(SEARCH("3- Bajo",N11)))</formula>
    </cfRule>
    <cfRule type="containsText" dxfId="666" priority="641" operator="containsText" text="4- Bajo">
      <formula>NOT(ISERROR(SEARCH("4- Bajo",N11)))</formula>
    </cfRule>
    <cfRule type="containsText" dxfId="665" priority="642" operator="containsText" text="1- Bajo">
      <formula>NOT(ISERROR(SEARCH("1- Bajo",N11)))</formula>
    </cfRule>
  </conditionalFormatting>
  <conditionalFormatting sqref="H11:H15">
    <cfRule type="containsText" dxfId="664" priority="624" operator="containsText" text="Muy Alta">
      <formula>NOT(ISERROR(SEARCH("Muy Alta",H11)))</formula>
    </cfRule>
    <cfRule type="containsText" dxfId="663" priority="625" operator="containsText" text="Alta">
      <formula>NOT(ISERROR(SEARCH("Alta",H11)))</formula>
    </cfRule>
    <cfRule type="containsText" dxfId="662" priority="626" operator="containsText" text="Muy Alta">
      <formula>NOT(ISERROR(SEARCH("Muy Alta",H11)))</formula>
    </cfRule>
    <cfRule type="containsText" dxfId="661" priority="631" operator="containsText" text="Muy Baja">
      <formula>NOT(ISERROR(SEARCH("Muy Baja",H11)))</formula>
    </cfRule>
    <cfRule type="containsText" dxfId="660" priority="632" operator="containsText" text="Baja">
      <formula>NOT(ISERROR(SEARCH("Baja",H11)))</formula>
    </cfRule>
    <cfRule type="containsText" dxfId="659" priority="633" operator="containsText" text="Media">
      <formula>NOT(ISERROR(SEARCH("Media",H11)))</formula>
    </cfRule>
    <cfRule type="containsText" dxfId="658" priority="634" operator="containsText" text="Alta">
      <formula>NOT(ISERROR(SEARCH("Alta",H11)))</formula>
    </cfRule>
    <cfRule type="containsText" dxfId="657" priority="636" operator="containsText" text="Muy Alta">
      <formula>NOT(ISERROR(SEARCH("Muy Alta",H11)))</formula>
    </cfRule>
  </conditionalFormatting>
  <conditionalFormatting sqref="I11:I15">
    <cfRule type="containsText" dxfId="656" priority="627" operator="containsText" text="Catastrófico">
      <formula>NOT(ISERROR(SEARCH("Catastrófico",I11)))</formula>
    </cfRule>
    <cfRule type="containsText" dxfId="655" priority="628" operator="containsText" text="Mayor">
      <formula>NOT(ISERROR(SEARCH("Mayor",I11)))</formula>
    </cfRule>
    <cfRule type="containsText" dxfId="654" priority="629" operator="containsText" text="Menor">
      <formula>NOT(ISERROR(SEARCH("Menor",I11)))</formula>
    </cfRule>
    <cfRule type="containsText" dxfId="653" priority="630" operator="containsText" text="Leve">
      <formula>NOT(ISERROR(SEARCH("Leve",I11)))</formula>
    </cfRule>
    <cfRule type="containsText" dxfId="652" priority="635" operator="containsText" text="Moderado">
      <formula>NOT(ISERROR(SEARCH("Moderado",I11)))</formula>
    </cfRule>
  </conditionalFormatting>
  <conditionalFormatting sqref="K11:K15">
    <cfRule type="containsText" dxfId="651" priority="622" operator="containsText" text="Media">
      <formula>NOT(ISERROR(SEARCH("Media",K11)))</formula>
    </cfRule>
  </conditionalFormatting>
  <conditionalFormatting sqref="L11:L15">
    <cfRule type="containsText" dxfId="650" priority="621" operator="containsText" text="Moderado">
      <formula>NOT(ISERROR(SEARCH("Moderado",L11)))</formula>
    </cfRule>
  </conditionalFormatting>
  <conditionalFormatting sqref="J11:J15">
    <cfRule type="containsText" dxfId="649" priority="620" operator="containsText" text="Moderado">
      <formula>NOT(ISERROR(SEARCH("Moderado",J11)))</formula>
    </cfRule>
  </conditionalFormatting>
  <conditionalFormatting sqref="J11:J15">
    <cfRule type="containsText" dxfId="648" priority="618" operator="containsText" text="Bajo">
      <formula>NOT(ISERROR(SEARCH("Bajo",J11)))</formula>
    </cfRule>
    <cfRule type="containsText" dxfId="647" priority="619" operator="containsText" text="Extremo">
      <formula>NOT(ISERROR(SEARCH("Extremo",J11)))</formula>
    </cfRule>
  </conditionalFormatting>
  <conditionalFormatting sqref="K11:K15">
    <cfRule type="containsText" dxfId="646" priority="616" operator="containsText" text="Baja">
      <formula>NOT(ISERROR(SEARCH("Baja",K11)))</formula>
    </cfRule>
    <cfRule type="containsText" dxfId="645" priority="617" operator="containsText" text="Muy Baja">
      <formula>NOT(ISERROR(SEARCH("Muy Baja",K11)))</formula>
    </cfRule>
  </conditionalFormatting>
  <conditionalFormatting sqref="K11:K15">
    <cfRule type="containsText" dxfId="644" priority="614" operator="containsText" text="Muy Alta">
      <formula>NOT(ISERROR(SEARCH("Muy Alta",K11)))</formula>
    </cfRule>
    <cfRule type="containsText" dxfId="643" priority="615" operator="containsText" text="Alta">
      <formula>NOT(ISERROR(SEARCH("Alta",K11)))</formula>
    </cfRule>
  </conditionalFormatting>
  <conditionalFormatting sqref="L11:L15">
    <cfRule type="containsText" dxfId="642" priority="610" operator="containsText" text="Catastrófico">
      <formula>NOT(ISERROR(SEARCH("Catastrófico",L11)))</formula>
    </cfRule>
    <cfRule type="containsText" dxfId="641" priority="611" operator="containsText" text="Mayor">
      <formula>NOT(ISERROR(SEARCH("Mayor",L11)))</formula>
    </cfRule>
    <cfRule type="containsText" dxfId="640" priority="612" operator="containsText" text="Menor">
      <formula>NOT(ISERROR(SEARCH("Menor",L11)))</formula>
    </cfRule>
    <cfRule type="containsText" dxfId="639" priority="613" operator="containsText" text="Leve">
      <formula>NOT(ISERROR(SEARCH("Leve",L11)))</formula>
    </cfRule>
  </conditionalFormatting>
  <conditionalFormatting sqref="K16:L16">
    <cfRule type="containsText" dxfId="638" priority="604" operator="containsText" text="3- Moderado">
      <formula>NOT(ISERROR(SEARCH("3- Moderado",K16)))</formula>
    </cfRule>
    <cfRule type="containsText" dxfId="637" priority="605" operator="containsText" text="6- Moderado">
      <formula>NOT(ISERROR(SEARCH("6- Moderado",K16)))</formula>
    </cfRule>
    <cfRule type="containsText" dxfId="636" priority="606" operator="containsText" text="4- Moderado">
      <formula>NOT(ISERROR(SEARCH("4- Moderado",K16)))</formula>
    </cfRule>
    <cfRule type="containsText" dxfId="635" priority="607" operator="containsText" text="3- Bajo">
      <formula>NOT(ISERROR(SEARCH("3- Bajo",K16)))</formula>
    </cfRule>
    <cfRule type="containsText" dxfId="634" priority="608" operator="containsText" text="4- Bajo">
      <formula>NOT(ISERROR(SEARCH("4- Bajo",K16)))</formula>
    </cfRule>
    <cfRule type="containsText" dxfId="633" priority="609" operator="containsText" text="1- Bajo">
      <formula>NOT(ISERROR(SEARCH("1- Bajo",K16)))</formula>
    </cfRule>
  </conditionalFormatting>
  <conditionalFormatting sqref="H16:I16">
    <cfRule type="containsText" dxfId="632" priority="598" operator="containsText" text="3- Moderado">
      <formula>NOT(ISERROR(SEARCH("3- Moderado",H16)))</formula>
    </cfRule>
    <cfRule type="containsText" dxfId="631" priority="599" operator="containsText" text="6- Moderado">
      <formula>NOT(ISERROR(SEARCH("6- Moderado",H16)))</formula>
    </cfRule>
    <cfRule type="containsText" dxfId="630" priority="600" operator="containsText" text="4- Moderado">
      <formula>NOT(ISERROR(SEARCH("4- Moderado",H16)))</formula>
    </cfRule>
    <cfRule type="containsText" dxfId="629" priority="601" operator="containsText" text="3- Bajo">
      <formula>NOT(ISERROR(SEARCH("3- Bajo",H16)))</formula>
    </cfRule>
    <cfRule type="containsText" dxfId="628" priority="602" operator="containsText" text="4- Bajo">
      <formula>NOT(ISERROR(SEARCH("4- Bajo",H16)))</formula>
    </cfRule>
    <cfRule type="containsText" dxfId="627" priority="603" operator="containsText" text="1- Bajo">
      <formula>NOT(ISERROR(SEARCH("1- Bajo",H16)))</formula>
    </cfRule>
  </conditionalFormatting>
  <conditionalFormatting sqref="A16 C16:E16">
    <cfRule type="containsText" dxfId="626" priority="592" operator="containsText" text="3- Moderado">
      <formula>NOT(ISERROR(SEARCH("3- Moderado",A16)))</formula>
    </cfRule>
    <cfRule type="containsText" dxfId="625" priority="593" operator="containsText" text="6- Moderado">
      <formula>NOT(ISERROR(SEARCH("6- Moderado",A16)))</formula>
    </cfRule>
    <cfRule type="containsText" dxfId="624" priority="594" operator="containsText" text="4- Moderado">
      <formula>NOT(ISERROR(SEARCH("4- Moderado",A16)))</formula>
    </cfRule>
    <cfRule type="containsText" dxfId="623" priority="595" operator="containsText" text="3- Bajo">
      <formula>NOT(ISERROR(SEARCH("3- Bajo",A16)))</formula>
    </cfRule>
    <cfRule type="containsText" dxfId="622" priority="596" operator="containsText" text="4- Bajo">
      <formula>NOT(ISERROR(SEARCH("4- Bajo",A16)))</formula>
    </cfRule>
    <cfRule type="containsText" dxfId="621" priority="597" operator="containsText" text="1- Bajo">
      <formula>NOT(ISERROR(SEARCH("1- Bajo",A16)))</formula>
    </cfRule>
  </conditionalFormatting>
  <conditionalFormatting sqref="F16:G16">
    <cfRule type="containsText" dxfId="620" priority="586" operator="containsText" text="3- Moderado">
      <formula>NOT(ISERROR(SEARCH("3- Moderado",F16)))</formula>
    </cfRule>
    <cfRule type="containsText" dxfId="619" priority="587" operator="containsText" text="6- Moderado">
      <formula>NOT(ISERROR(SEARCH("6- Moderado",F16)))</formula>
    </cfRule>
    <cfRule type="containsText" dxfId="618" priority="588" operator="containsText" text="4- Moderado">
      <formula>NOT(ISERROR(SEARCH("4- Moderado",F16)))</formula>
    </cfRule>
    <cfRule type="containsText" dxfId="617" priority="589" operator="containsText" text="3- Bajo">
      <formula>NOT(ISERROR(SEARCH("3- Bajo",F16)))</formula>
    </cfRule>
    <cfRule type="containsText" dxfId="616" priority="590" operator="containsText" text="4- Bajo">
      <formula>NOT(ISERROR(SEARCH("4- Bajo",F16)))</formula>
    </cfRule>
    <cfRule type="containsText" dxfId="615" priority="591" operator="containsText" text="1- Bajo">
      <formula>NOT(ISERROR(SEARCH("1- Bajo",F16)))</formula>
    </cfRule>
  </conditionalFormatting>
  <conditionalFormatting sqref="J16:J20">
    <cfRule type="containsText" dxfId="614" priority="581" operator="containsText" text="Bajo">
      <formula>NOT(ISERROR(SEARCH("Bajo",J16)))</formula>
    </cfRule>
    <cfRule type="containsText" dxfId="613" priority="582" operator="containsText" text="Moderado">
      <formula>NOT(ISERROR(SEARCH("Moderado",J16)))</formula>
    </cfRule>
    <cfRule type="containsText" dxfId="612" priority="583" operator="containsText" text="Alto">
      <formula>NOT(ISERROR(SEARCH("Alto",J16)))</formula>
    </cfRule>
    <cfRule type="containsText" dxfId="611" priority="584" operator="containsText" text="Extremo">
      <formula>NOT(ISERROR(SEARCH("Extremo",J16)))</formula>
    </cfRule>
    <cfRule type="colorScale" priority="585">
      <colorScale>
        <cfvo type="min"/>
        <cfvo type="max"/>
        <color rgb="FFFF7128"/>
        <color rgb="FFFFEF9C"/>
      </colorScale>
    </cfRule>
  </conditionalFormatting>
  <conditionalFormatting sqref="M16:M20">
    <cfRule type="containsText" dxfId="610" priority="556" operator="containsText" text="Moderado">
      <formula>NOT(ISERROR(SEARCH("Moderado",M16)))</formula>
    </cfRule>
    <cfRule type="containsText" dxfId="609" priority="576" operator="containsText" text="Bajo">
      <formula>NOT(ISERROR(SEARCH("Bajo",M16)))</formula>
    </cfRule>
    <cfRule type="containsText" dxfId="608" priority="577" operator="containsText" text="Moderado">
      <formula>NOT(ISERROR(SEARCH("Moderado",M16)))</formula>
    </cfRule>
    <cfRule type="containsText" dxfId="607" priority="578" operator="containsText" text="Alto">
      <formula>NOT(ISERROR(SEARCH("Alto",M16)))</formula>
    </cfRule>
    <cfRule type="containsText" dxfId="606" priority="579" operator="containsText" text="Extremo">
      <formula>NOT(ISERROR(SEARCH("Extremo",M16)))</formula>
    </cfRule>
    <cfRule type="colorScale" priority="580">
      <colorScale>
        <cfvo type="min"/>
        <cfvo type="max"/>
        <color rgb="FFFF7128"/>
        <color rgb="FFFFEF9C"/>
      </colorScale>
    </cfRule>
  </conditionalFormatting>
  <conditionalFormatting sqref="N16">
    <cfRule type="containsText" dxfId="605" priority="570" operator="containsText" text="3- Moderado">
      <formula>NOT(ISERROR(SEARCH("3- Moderado",N16)))</formula>
    </cfRule>
    <cfRule type="containsText" dxfId="604" priority="571" operator="containsText" text="6- Moderado">
      <formula>NOT(ISERROR(SEARCH("6- Moderado",N16)))</formula>
    </cfRule>
    <cfRule type="containsText" dxfId="603" priority="572" operator="containsText" text="4- Moderado">
      <formula>NOT(ISERROR(SEARCH("4- Moderado",N16)))</formula>
    </cfRule>
    <cfRule type="containsText" dxfId="602" priority="573" operator="containsText" text="3- Bajo">
      <formula>NOT(ISERROR(SEARCH("3- Bajo",N16)))</formula>
    </cfRule>
    <cfRule type="containsText" dxfId="601" priority="574" operator="containsText" text="4- Bajo">
      <formula>NOT(ISERROR(SEARCH("4- Bajo",N16)))</formula>
    </cfRule>
    <cfRule type="containsText" dxfId="600" priority="575" operator="containsText" text="1- Bajo">
      <formula>NOT(ISERROR(SEARCH("1- Bajo",N16)))</formula>
    </cfRule>
  </conditionalFormatting>
  <conditionalFormatting sqref="H16:H20">
    <cfRule type="containsText" dxfId="599" priority="557" operator="containsText" text="Muy Alta">
      <formula>NOT(ISERROR(SEARCH("Muy Alta",H16)))</formula>
    </cfRule>
    <cfRule type="containsText" dxfId="598" priority="558" operator="containsText" text="Alta">
      <formula>NOT(ISERROR(SEARCH("Alta",H16)))</formula>
    </cfRule>
    <cfRule type="containsText" dxfId="597" priority="559" operator="containsText" text="Muy Alta">
      <formula>NOT(ISERROR(SEARCH("Muy Alta",H16)))</formula>
    </cfRule>
    <cfRule type="containsText" dxfId="596" priority="564" operator="containsText" text="Muy Baja">
      <formula>NOT(ISERROR(SEARCH("Muy Baja",H16)))</formula>
    </cfRule>
    <cfRule type="containsText" dxfId="595" priority="565" operator="containsText" text="Baja">
      <formula>NOT(ISERROR(SEARCH("Baja",H16)))</formula>
    </cfRule>
    <cfRule type="containsText" dxfId="594" priority="566" operator="containsText" text="Media">
      <formula>NOT(ISERROR(SEARCH("Media",H16)))</formula>
    </cfRule>
    <cfRule type="containsText" dxfId="593" priority="567" operator="containsText" text="Alta">
      <formula>NOT(ISERROR(SEARCH("Alta",H16)))</formula>
    </cfRule>
    <cfRule type="containsText" dxfId="592" priority="569" operator="containsText" text="Muy Alta">
      <formula>NOT(ISERROR(SEARCH("Muy Alta",H16)))</formula>
    </cfRule>
  </conditionalFormatting>
  <conditionalFormatting sqref="I16:I20">
    <cfRule type="containsText" dxfId="591" priority="560" operator="containsText" text="Catastrófico">
      <formula>NOT(ISERROR(SEARCH("Catastrófico",I16)))</formula>
    </cfRule>
    <cfRule type="containsText" dxfId="590" priority="561" operator="containsText" text="Mayor">
      <formula>NOT(ISERROR(SEARCH("Mayor",I16)))</formula>
    </cfRule>
    <cfRule type="containsText" dxfId="589" priority="562" operator="containsText" text="Menor">
      <formula>NOT(ISERROR(SEARCH("Menor",I16)))</formula>
    </cfRule>
    <cfRule type="containsText" dxfId="588" priority="563" operator="containsText" text="Leve">
      <formula>NOT(ISERROR(SEARCH("Leve",I16)))</formula>
    </cfRule>
    <cfRule type="containsText" dxfId="587" priority="568" operator="containsText" text="Moderado">
      <formula>NOT(ISERROR(SEARCH("Moderado",I16)))</formula>
    </cfRule>
  </conditionalFormatting>
  <conditionalFormatting sqref="K16:K20">
    <cfRule type="containsText" dxfId="586" priority="555" operator="containsText" text="Media">
      <formula>NOT(ISERROR(SEARCH("Media",K16)))</formula>
    </cfRule>
  </conditionalFormatting>
  <conditionalFormatting sqref="L16:L20">
    <cfRule type="containsText" dxfId="585" priority="554" operator="containsText" text="Moderado">
      <formula>NOT(ISERROR(SEARCH("Moderado",L16)))</formula>
    </cfRule>
  </conditionalFormatting>
  <conditionalFormatting sqref="J16:J20">
    <cfRule type="containsText" dxfId="584" priority="553" operator="containsText" text="Moderado">
      <formula>NOT(ISERROR(SEARCH("Moderado",J16)))</formula>
    </cfRule>
  </conditionalFormatting>
  <conditionalFormatting sqref="J16:J20">
    <cfRule type="containsText" dxfId="583" priority="551" operator="containsText" text="Bajo">
      <formula>NOT(ISERROR(SEARCH("Bajo",J16)))</formula>
    </cfRule>
    <cfRule type="containsText" dxfId="582" priority="552" operator="containsText" text="Extremo">
      <formula>NOT(ISERROR(SEARCH("Extremo",J16)))</formula>
    </cfRule>
  </conditionalFormatting>
  <conditionalFormatting sqref="K16:K20">
    <cfRule type="containsText" dxfId="581" priority="549" operator="containsText" text="Baja">
      <formula>NOT(ISERROR(SEARCH("Baja",K16)))</formula>
    </cfRule>
    <cfRule type="containsText" dxfId="580" priority="550" operator="containsText" text="Muy Baja">
      <formula>NOT(ISERROR(SEARCH("Muy Baja",K16)))</formula>
    </cfRule>
  </conditionalFormatting>
  <conditionalFormatting sqref="K16:K20">
    <cfRule type="containsText" dxfId="579" priority="547" operator="containsText" text="Muy Alta">
      <formula>NOT(ISERROR(SEARCH("Muy Alta",K16)))</formula>
    </cfRule>
    <cfRule type="containsText" dxfId="578" priority="548" operator="containsText" text="Alta">
      <formula>NOT(ISERROR(SEARCH("Alta",K16)))</formula>
    </cfRule>
  </conditionalFormatting>
  <conditionalFormatting sqref="L16:L20">
    <cfRule type="containsText" dxfId="577" priority="543" operator="containsText" text="Catastrófico">
      <formula>NOT(ISERROR(SEARCH("Catastrófico",L16)))</formula>
    </cfRule>
    <cfRule type="containsText" dxfId="576" priority="544" operator="containsText" text="Mayor">
      <formula>NOT(ISERROR(SEARCH("Mayor",L16)))</formula>
    </cfRule>
    <cfRule type="containsText" dxfId="575" priority="545" operator="containsText" text="Menor">
      <formula>NOT(ISERROR(SEARCH("Menor",L16)))</formula>
    </cfRule>
    <cfRule type="containsText" dxfId="574" priority="546" operator="containsText" text="Leve">
      <formula>NOT(ISERROR(SEARCH("Leve",L16)))</formula>
    </cfRule>
  </conditionalFormatting>
  <conditionalFormatting sqref="K21:L21">
    <cfRule type="containsText" dxfId="573" priority="537" operator="containsText" text="3- Moderado">
      <formula>NOT(ISERROR(SEARCH("3- Moderado",K21)))</formula>
    </cfRule>
    <cfRule type="containsText" dxfId="572" priority="538" operator="containsText" text="6- Moderado">
      <formula>NOT(ISERROR(SEARCH("6- Moderado",K21)))</formula>
    </cfRule>
    <cfRule type="containsText" dxfId="571" priority="539" operator="containsText" text="4- Moderado">
      <formula>NOT(ISERROR(SEARCH("4- Moderado",K21)))</formula>
    </cfRule>
    <cfRule type="containsText" dxfId="570" priority="540" operator="containsText" text="3- Bajo">
      <formula>NOT(ISERROR(SEARCH("3- Bajo",K21)))</formula>
    </cfRule>
    <cfRule type="containsText" dxfId="569" priority="541" operator="containsText" text="4- Bajo">
      <formula>NOT(ISERROR(SEARCH("4- Bajo",K21)))</formula>
    </cfRule>
    <cfRule type="containsText" dxfId="568" priority="542" operator="containsText" text="1- Bajo">
      <formula>NOT(ISERROR(SEARCH("1- Bajo",K21)))</formula>
    </cfRule>
  </conditionalFormatting>
  <conditionalFormatting sqref="H21:I21">
    <cfRule type="containsText" dxfId="567" priority="531" operator="containsText" text="3- Moderado">
      <formula>NOT(ISERROR(SEARCH("3- Moderado",H21)))</formula>
    </cfRule>
    <cfRule type="containsText" dxfId="566" priority="532" operator="containsText" text="6- Moderado">
      <formula>NOT(ISERROR(SEARCH("6- Moderado",H21)))</formula>
    </cfRule>
    <cfRule type="containsText" dxfId="565" priority="533" operator="containsText" text="4- Moderado">
      <formula>NOT(ISERROR(SEARCH("4- Moderado",H21)))</formula>
    </cfRule>
    <cfRule type="containsText" dxfId="564" priority="534" operator="containsText" text="3- Bajo">
      <formula>NOT(ISERROR(SEARCH("3- Bajo",H21)))</formula>
    </cfRule>
    <cfRule type="containsText" dxfId="563" priority="535" operator="containsText" text="4- Bajo">
      <formula>NOT(ISERROR(SEARCH("4- Bajo",H21)))</formula>
    </cfRule>
    <cfRule type="containsText" dxfId="562" priority="536" operator="containsText" text="1- Bajo">
      <formula>NOT(ISERROR(SEARCH("1- Bajo",H21)))</formula>
    </cfRule>
  </conditionalFormatting>
  <conditionalFormatting sqref="A21 C21:E21">
    <cfRule type="containsText" dxfId="561" priority="525" operator="containsText" text="3- Moderado">
      <formula>NOT(ISERROR(SEARCH("3- Moderado",A21)))</formula>
    </cfRule>
    <cfRule type="containsText" dxfId="560" priority="526" operator="containsText" text="6- Moderado">
      <formula>NOT(ISERROR(SEARCH("6- Moderado",A21)))</formula>
    </cfRule>
    <cfRule type="containsText" dxfId="559" priority="527" operator="containsText" text="4- Moderado">
      <formula>NOT(ISERROR(SEARCH("4- Moderado",A21)))</formula>
    </cfRule>
    <cfRule type="containsText" dxfId="558" priority="528" operator="containsText" text="3- Bajo">
      <formula>NOT(ISERROR(SEARCH("3- Bajo",A21)))</formula>
    </cfRule>
    <cfRule type="containsText" dxfId="557" priority="529" operator="containsText" text="4- Bajo">
      <formula>NOT(ISERROR(SEARCH("4- Bajo",A21)))</formula>
    </cfRule>
    <cfRule type="containsText" dxfId="556" priority="530" operator="containsText" text="1- Bajo">
      <formula>NOT(ISERROR(SEARCH("1- Bajo",A21)))</formula>
    </cfRule>
  </conditionalFormatting>
  <conditionalFormatting sqref="F21:G21">
    <cfRule type="containsText" dxfId="555" priority="519" operator="containsText" text="3- Moderado">
      <formula>NOT(ISERROR(SEARCH("3- Moderado",F21)))</formula>
    </cfRule>
    <cfRule type="containsText" dxfId="554" priority="520" operator="containsText" text="6- Moderado">
      <formula>NOT(ISERROR(SEARCH("6- Moderado",F21)))</formula>
    </cfRule>
    <cfRule type="containsText" dxfId="553" priority="521" operator="containsText" text="4- Moderado">
      <formula>NOT(ISERROR(SEARCH("4- Moderado",F21)))</formula>
    </cfRule>
    <cfRule type="containsText" dxfId="552" priority="522" operator="containsText" text="3- Bajo">
      <formula>NOT(ISERROR(SEARCH("3- Bajo",F21)))</formula>
    </cfRule>
    <cfRule type="containsText" dxfId="551" priority="523" operator="containsText" text="4- Bajo">
      <formula>NOT(ISERROR(SEARCH("4- Bajo",F21)))</formula>
    </cfRule>
    <cfRule type="containsText" dxfId="550" priority="524" operator="containsText" text="1- Bajo">
      <formula>NOT(ISERROR(SEARCH("1- Bajo",F21)))</formula>
    </cfRule>
  </conditionalFormatting>
  <conditionalFormatting sqref="J21:J25">
    <cfRule type="containsText" dxfId="549" priority="514" operator="containsText" text="Bajo">
      <formula>NOT(ISERROR(SEARCH("Bajo",J21)))</formula>
    </cfRule>
    <cfRule type="containsText" dxfId="548" priority="515" operator="containsText" text="Moderado">
      <formula>NOT(ISERROR(SEARCH("Moderado",J21)))</formula>
    </cfRule>
    <cfRule type="containsText" dxfId="547" priority="516" operator="containsText" text="Alto">
      <formula>NOT(ISERROR(SEARCH("Alto",J21)))</formula>
    </cfRule>
    <cfRule type="containsText" dxfId="546" priority="517" operator="containsText" text="Extremo">
      <formula>NOT(ISERROR(SEARCH("Extremo",J21)))</formula>
    </cfRule>
    <cfRule type="colorScale" priority="518">
      <colorScale>
        <cfvo type="min"/>
        <cfvo type="max"/>
        <color rgb="FFFF7128"/>
        <color rgb="FFFFEF9C"/>
      </colorScale>
    </cfRule>
  </conditionalFormatting>
  <conditionalFormatting sqref="M21:M25">
    <cfRule type="containsText" dxfId="545" priority="489" operator="containsText" text="Moderado">
      <formula>NOT(ISERROR(SEARCH("Moderado",M21)))</formula>
    </cfRule>
    <cfRule type="containsText" dxfId="544" priority="509" operator="containsText" text="Bajo">
      <formula>NOT(ISERROR(SEARCH("Bajo",M21)))</formula>
    </cfRule>
    <cfRule type="containsText" dxfId="543" priority="510" operator="containsText" text="Moderado">
      <formula>NOT(ISERROR(SEARCH("Moderado",M21)))</formula>
    </cfRule>
    <cfRule type="containsText" dxfId="542" priority="511" operator="containsText" text="Alto">
      <formula>NOT(ISERROR(SEARCH("Alto",M21)))</formula>
    </cfRule>
    <cfRule type="containsText" dxfId="541" priority="512" operator="containsText" text="Extremo">
      <formula>NOT(ISERROR(SEARCH("Extremo",M21)))</formula>
    </cfRule>
    <cfRule type="colorScale" priority="513">
      <colorScale>
        <cfvo type="min"/>
        <cfvo type="max"/>
        <color rgb="FFFF7128"/>
        <color rgb="FFFFEF9C"/>
      </colorScale>
    </cfRule>
  </conditionalFormatting>
  <conditionalFormatting sqref="N21">
    <cfRule type="containsText" dxfId="540" priority="503" operator="containsText" text="3- Moderado">
      <formula>NOT(ISERROR(SEARCH("3- Moderado",N21)))</formula>
    </cfRule>
    <cfRule type="containsText" dxfId="539" priority="504" operator="containsText" text="6- Moderado">
      <formula>NOT(ISERROR(SEARCH("6- Moderado",N21)))</formula>
    </cfRule>
    <cfRule type="containsText" dxfId="538" priority="505" operator="containsText" text="4- Moderado">
      <formula>NOT(ISERROR(SEARCH("4- Moderado",N21)))</formula>
    </cfRule>
    <cfRule type="containsText" dxfId="537" priority="506" operator="containsText" text="3- Bajo">
      <formula>NOT(ISERROR(SEARCH("3- Bajo",N21)))</formula>
    </cfRule>
    <cfRule type="containsText" dxfId="536" priority="507" operator="containsText" text="4- Bajo">
      <formula>NOT(ISERROR(SEARCH("4- Bajo",N21)))</formula>
    </cfRule>
    <cfRule type="containsText" dxfId="535" priority="508" operator="containsText" text="1- Bajo">
      <formula>NOT(ISERROR(SEARCH("1- Bajo",N21)))</formula>
    </cfRule>
  </conditionalFormatting>
  <conditionalFormatting sqref="H21:H25">
    <cfRule type="containsText" dxfId="534" priority="490" operator="containsText" text="Muy Alta">
      <formula>NOT(ISERROR(SEARCH("Muy Alta",H21)))</formula>
    </cfRule>
    <cfRule type="containsText" dxfId="533" priority="491" operator="containsText" text="Alta">
      <formula>NOT(ISERROR(SEARCH("Alta",H21)))</formula>
    </cfRule>
    <cfRule type="containsText" dxfId="532" priority="492" operator="containsText" text="Muy Alta">
      <formula>NOT(ISERROR(SEARCH("Muy Alta",H21)))</formula>
    </cfRule>
    <cfRule type="containsText" dxfId="531" priority="497" operator="containsText" text="Muy Baja">
      <formula>NOT(ISERROR(SEARCH("Muy Baja",H21)))</formula>
    </cfRule>
    <cfRule type="containsText" dxfId="530" priority="498" operator="containsText" text="Baja">
      <formula>NOT(ISERROR(SEARCH("Baja",H21)))</formula>
    </cfRule>
    <cfRule type="containsText" dxfId="529" priority="499" operator="containsText" text="Media">
      <formula>NOT(ISERROR(SEARCH("Media",H21)))</formula>
    </cfRule>
    <cfRule type="containsText" dxfId="528" priority="500" operator="containsText" text="Alta">
      <formula>NOT(ISERROR(SEARCH("Alta",H21)))</formula>
    </cfRule>
    <cfRule type="containsText" dxfId="527" priority="502" operator="containsText" text="Muy Alta">
      <formula>NOT(ISERROR(SEARCH("Muy Alta",H21)))</formula>
    </cfRule>
  </conditionalFormatting>
  <conditionalFormatting sqref="I21:I25">
    <cfRule type="containsText" dxfId="526" priority="493" operator="containsText" text="Catastrófico">
      <formula>NOT(ISERROR(SEARCH("Catastrófico",I21)))</formula>
    </cfRule>
    <cfRule type="containsText" dxfId="525" priority="494" operator="containsText" text="Mayor">
      <formula>NOT(ISERROR(SEARCH("Mayor",I21)))</formula>
    </cfRule>
    <cfRule type="containsText" dxfId="524" priority="495" operator="containsText" text="Menor">
      <formula>NOT(ISERROR(SEARCH("Menor",I21)))</formula>
    </cfRule>
    <cfRule type="containsText" dxfId="523" priority="496" operator="containsText" text="Leve">
      <formula>NOT(ISERROR(SEARCH("Leve",I21)))</formula>
    </cfRule>
    <cfRule type="containsText" dxfId="522" priority="501" operator="containsText" text="Moderado">
      <formula>NOT(ISERROR(SEARCH("Moderado",I21)))</formula>
    </cfRule>
  </conditionalFormatting>
  <conditionalFormatting sqref="K21:K25">
    <cfRule type="containsText" dxfId="521" priority="488" operator="containsText" text="Media">
      <formula>NOT(ISERROR(SEARCH("Media",K21)))</formula>
    </cfRule>
  </conditionalFormatting>
  <conditionalFormatting sqref="L21:L25">
    <cfRule type="containsText" dxfId="520" priority="487" operator="containsText" text="Moderado">
      <formula>NOT(ISERROR(SEARCH("Moderado",L21)))</formula>
    </cfRule>
  </conditionalFormatting>
  <conditionalFormatting sqref="J21:J25">
    <cfRule type="containsText" dxfId="519" priority="486" operator="containsText" text="Moderado">
      <formula>NOT(ISERROR(SEARCH("Moderado",J21)))</formula>
    </cfRule>
  </conditionalFormatting>
  <conditionalFormatting sqref="J21:J25">
    <cfRule type="containsText" dxfId="518" priority="484" operator="containsText" text="Bajo">
      <formula>NOT(ISERROR(SEARCH("Bajo",J21)))</formula>
    </cfRule>
    <cfRule type="containsText" dxfId="517" priority="485" operator="containsText" text="Extremo">
      <formula>NOT(ISERROR(SEARCH("Extremo",J21)))</formula>
    </cfRule>
  </conditionalFormatting>
  <conditionalFormatting sqref="K21:K25">
    <cfRule type="containsText" dxfId="516" priority="482" operator="containsText" text="Baja">
      <formula>NOT(ISERROR(SEARCH("Baja",K21)))</formula>
    </cfRule>
    <cfRule type="containsText" dxfId="515" priority="483" operator="containsText" text="Muy Baja">
      <formula>NOT(ISERROR(SEARCH("Muy Baja",K21)))</formula>
    </cfRule>
  </conditionalFormatting>
  <conditionalFormatting sqref="K21:K25">
    <cfRule type="containsText" dxfId="514" priority="480" operator="containsText" text="Muy Alta">
      <formula>NOT(ISERROR(SEARCH("Muy Alta",K21)))</formula>
    </cfRule>
    <cfRule type="containsText" dxfId="513" priority="481" operator="containsText" text="Alta">
      <formula>NOT(ISERROR(SEARCH("Alta",K21)))</formula>
    </cfRule>
  </conditionalFormatting>
  <conditionalFormatting sqref="L21:L25">
    <cfRule type="containsText" dxfId="512" priority="476" operator="containsText" text="Catastrófico">
      <formula>NOT(ISERROR(SEARCH("Catastrófico",L21)))</formula>
    </cfRule>
    <cfRule type="containsText" dxfId="511" priority="477" operator="containsText" text="Mayor">
      <formula>NOT(ISERROR(SEARCH("Mayor",L21)))</formula>
    </cfRule>
    <cfRule type="containsText" dxfId="510" priority="478" operator="containsText" text="Menor">
      <formula>NOT(ISERROR(SEARCH("Menor",L21)))</formula>
    </cfRule>
    <cfRule type="containsText" dxfId="509" priority="479" operator="containsText" text="Leve">
      <formula>NOT(ISERROR(SEARCH("Leve",L21)))</formula>
    </cfRule>
  </conditionalFormatting>
  <conditionalFormatting sqref="K31:L31">
    <cfRule type="containsText" dxfId="508" priority="470" operator="containsText" text="3- Moderado">
      <formula>NOT(ISERROR(SEARCH("3- Moderado",K31)))</formula>
    </cfRule>
    <cfRule type="containsText" dxfId="507" priority="471" operator="containsText" text="6- Moderado">
      <formula>NOT(ISERROR(SEARCH("6- Moderado",K31)))</formula>
    </cfRule>
    <cfRule type="containsText" dxfId="506" priority="472" operator="containsText" text="4- Moderado">
      <formula>NOT(ISERROR(SEARCH("4- Moderado",K31)))</formula>
    </cfRule>
    <cfRule type="containsText" dxfId="505" priority="473" operator="containsText" text="3- Bajo">
      <formula>NOT(ISERROR(SEARCH("3- Bajo",K31)))</formula>
    </cfRule>
    <cfRule type="containsText" dxfId="504" priority="474" operator="containsText" text="4- Bajo">
      <formula>NOT(ISERROR(SEARCH("4- Bajo",K31)))</formula>
    </cfRule>
    <cfRule type="containsText" dxfId="503" priority="475" operator="containsText" text="1- Bajo">
      <formula>NOT(ISERROR(SEARCH("1- Bajo",K31)))</formula>
    </cfRule>
  </conditionalFormatting>
  <conditionalFormatting sqref="H31:I31">
    <cfRule type="containsText" dxfId="502" priority="464" operator="containsText" text="3- Moderado">
      <formula>NOT(ISERROR(SEARCH("3- Moderado",H31)))</formula>
    </cfRule>
    <cfRule type="containsText" dxfId="501" priority="465" operator="containsText" text="6- Moderado">
      <formula>NOT(ISERROR(SEARCH("6- Moderado",H31)))</formula>
    </cfRule>
    <cfRule type="containsText" dxfId="500" priority="466" operator="containsText" text="4- Moderado">
      <formula>NOT(ISERROR(SEARCH("4- Moderado",H31)))</formula>
    </cfRule>
    <cfRule type="containsText" dxfId="499" priority="467" operator="containsText" text="3- Bajo">
      <formula>NOT(ISERROR(SEARCH("3- Bajo",H31)))</formula>
    </cfRule>
    <cfRule type="containsText" dxfId="498" priority="468" operator="containsText" text="4- Bajo">
      <formula>NOT(ISERROR(SEARCH("4- Bajo",H31)))</formula>
    </cfRule>
    <cfRule type="containsText" dxfId="497" priority="469" operator="containsText" text="1- Bajo">
      <formula>NOT(ISERROR(SEARCH("1- Bajo",H31)))</formula>
    </cfRule>
  </conditionalFormatting>
  <conditionalFormatting sqref="A31 C31:E31">
    <cfRule type="containsText" dxfId="496" priority="458" operator="containsText" text="3- Moderado">
      <formula>NOT(ISERROR(SEARCH("3- Moderado",A31)))</formula>
    </cfRule>
    <cfRule type="containsText" dxfId="495" priority="459" operator="containsText" text="6- Moderado">
      <formula>NOT(ISERROR(SEARCH("6- Moderado",A31)))</formula>
    </cfRule>
    <cfRule type="containsText" dxfId="494" priority="460" operator="containsText" text="4- Moderado">
      <formula>NOT(ISERROR(SEARCH("4- Moderado",A31)))</formula>
    </cfRule>
    <cfRule type="containsText" dxfId="493" priority="461" operator="containsText" text="3- Bajo">
      <formula>NOT(ISERROR(SEARCH("3- Bajo",A31)))</formula>
    </cfRule>
    <cfRule type="containsText" dxfId="492" priority="462" operator="containsText" text="4- Bajo">
      <formula>NOT(ISERROR(SEARCH("4- Bajo",A31)))</formula>
    </cfRule>
    <cfRule type="containsText" dxfId="491" priority="463" operator="containsText" text="1- Bajo">
      <formula>NOT(ISERROR(SEARCH("1- Bajo",A31)))</formula>
    </cfRule>
  </conditionalFormatting>
  <conditionalFormatting sqref="F31:G31">
    <cfRule type="containsText" dxfId="490" priority="452" operator="containsText" text="3- Moderado">
      <formula>NOT(ISERROR(SEARCH("3- Moderado",F31)))</formula>
    </cfRule>
    <cfRule type="containsText" dxfId="489" priority="453" operator="containsText" text="6- Moderado">
      <formula>NOT(ISERROR(SEARCH("6- Moderado",F31)))</formula>
    </cfRule>
    <cfRule type="containsText" dxfId="488" priority="454" operator="containsText" text="4- Moderado">
      <formula>NOT(ISERROR(SEARCH("4- Moderado",F31)))</formula>
    </cfRule>
    <cfRule type="containsText" dxfId="487" priority="455" operator="containsText" text="3- Bajo">
      <formula>NOT(ISERROR(SEARCH("3- Bajo",F31)))</formula>
    </cfRule>
    <cfRule type="containsText" dxfId="486" priority="456" operator="containsText" text="4- Bajo">
      <formula>NOT(ISERROR(SEARCH("4- Bajo",F31)))</formula>
    </cfRule>
    <cfRule type="containsText" dxfId="485" priority="457" operator="containsText" text="1- Bajo">
      <formula>NOT(ISERROR(SEARCH("1- Bajo",F31)))</formula>
    </cfRule>
  </conditionalFormatting>
  <conditionalFormatting sqref="J31:J35">
    <cfRule type="containsText" dxfId="484" priority="447" operator="containsText" text="Bajo">
      <formula>NOT(ISERROR(SEARCH("Bajo",J31)))</formula>
    </cfRule>
    <cfRule type="containsText" dxfId="483" priority="448" operator="containsText" text="Moderado">
      <formula>NOT(ISERROR(SEARCH("Moderado",J31)))</formula>
    </cfRule>
    <cfRule type="containsText" dxfId="482" priority="449" operator="containsText" text="Alto">
      <formula>NOT(ISERROR(SEARCH("Alto",J31)))</formula>
    </cfRule>
    <cfRule type="containsText" dxfId="481" priority="450" operator="containsText" text="Extremo">
      <formula>NOT(ISERROR(SEARCH("Extremo",J31)))</formula>
    </cfRule>
    <cfRule type="colorScale" priority="451">
      <colorScale>
        <cfvo type="min"/>
        <cfvo type="max"/>
        <color rgb="FFFF7128"/>
        <color rgb="FFFFEF9C"/>
      </colorScale>
    </cfRule>
  </conditionalFormatting>
  <conditionalFormatting sqref="M31:M35">
    <cfRule type="containsText" dxfId="480" priority="422" operator="containsText" text="Moderado">
      <formula>NOT(ISERROR(SEARCH("Moderado",M31)))</formula>
    </cfRule>
    <cfRule type="containsText" dxfId="479" priority="442" operator="containsText" text="Bajo">
      <formula>NOT(ISERROR(SEARCH("Bajo",M31)))</formula>
    </cfRule>
    <cfRule type="containsText" dxfId="478" priority="443" operator="containsText" text="Moderado">
      <formula>NOT(ISERROR(SEARCH("Moderado",M31)))</formula>
    </cfRule>
    <cfRule type="containsText" dxfId="477" priority="444" operator="containsText" text="Alto">
      <formula>NOT(ISERROR(SEARCH("Alto",M31)))</formula>
    </cfRule>
    <cfRule type="containsText" dxfId="476" priority="445" operator="containsText" text="Extremo">
      <formula>NOT(ISERROR(SEARCH("Extremo",M31)))</formula>
    </cfRule>
    <cfRule type="colorScale" priority="446">
      <colorScale>
        <cfvo type="min"/>
        <cfvo type="max"/>
        <color rgb="FFFF7128"/>
        <color rgb="FFFFEF9C"/>
      </colorScale>
    </cfRule>
  </conditionalFormatting>
  <conditionalFormatting sqref="N31">
    <cfRule type="containsText" dxfId="475" priority="436" operator="containsText" text="3- Moderado">
      <formula>NOT(ISERROR(SEARCH("3- Moderado",N31)))</formula>
    </cfRule>
    <cfRule type="containsText" dxfId="474" priority="437" operator="containsText" text="6- Moderado">
      <formula>NOT(ISERROR(SEARCH("6- Moderado",N31)))</formula>
    </cfRule>
    <cfRule type="containsText" dxfId="473" priority="438" operator="containsText" text="4- Moderado">
      <formula>NOT(ISERROR(SEARCH("4- Moderado",N31)))</formula>
    </cfRule>
    <cfRule type="containsText" dxfId="472" priority="439" operator="containsText" text="3- Bajo">
      <formula>NOT(ISERROR(SEARCH("3- Bajo",N31)))</formula>
    </cfRule>
    <cfRule type="containsText" dxfId="471" priority="440" operator="containsText" text="4- Bajo">
      <formula>NOT(ISERROR(SEARCH("4- Bajo",N31)))</formula>
    </cfRule>
    <cfRule type="containsText" dxfId="470" priority="441" operator="containsText" text="1- Bajo">
      <formula>NOT(ISERROR(SEARCH("1- Bajo",N31)))</formula>
    </cfRule>
  </conditionalFormatting>
  <conditionalFormatting sqref="H31:H35">
    <cfRule type="containsText" dxfId="469" priority="423" operator="containsText" text="Muy Alta">
      <formula>NOT(ISERROR(SEARCH("Muy Alta",H31)))</formula>
    </cfRule>
    <cfRule type="containsText" dxfId="468" priority="424" operator="containsText" text="Alta">
      <formula>NOT(ISERROR(SEARCH("Alta",H31)))</formula>
    </cfRule>
    <cfRule type="containsText" dxfId="467" priority="425" operator="containsText" text="Muy Alta">
      <formula>NOT(ISERROR(SEARCH("Muy Alta",H31)))</formula>
    </cfRule>
    <cfRule type="containsText" dxfId="466" priority="430" operator="containsText" text="Muy Baja">
      <formula>NOT(ISERROR(SEARCH("Muy Baja",H31)))</formula>
    </cfRule>
    <cfRule type="containsText" dxfId="465" priority="431" operator="containsText" text="Baja">
      <formula>NOT(ISERROR(SEARCH("Baja",H31)))</formula>
    </cfRule>
    <cfRule type="containsText" dxfId="464" priority="432" operator="containsText" text="Media">
      <formula>NOT(ISERROR(SEARCH("Media",H31)))</formula>
    </cfRule>
    <cfRule type="containsText" dxfId="463" priority="433" operator="containsText" text="Alta">
      <formula>NOT(ISERROR(SEARCH("Alta",H31)))</formula>
    </cfRule>
    <cfRule type="containsText" dxfId="462" priority="435" operator="containsText" text="Muy Alta">
      <formula>NOT(ISERROR(SEARCH("Muy Alta",H31)))</formula>
    </cfRule>
  </conditionalFormatting>
  <conditionalFormatting sqref="I31:I35">
    <cfRule type="containsText" dxfId="461" priority="426" operator="containsText" text="Catastrófico">
      <formula>NOT(ISERROR(SEARCH("Catastrófico",I31)))</formula>
    </cfRule>
    <cfRule type="containsText" dxfId="460" priority="427" operator="containsText" text="Mayor">
      <formula>NOT(ISERROR(SEARCH("Mayor",I31)))</formula>
    </cfRule>
    <cfRule type="containsText" dxfId="459" priority="428" operator="containsText" text="Menor">
      <formula>NOT(ISERROR(SEARCH("Menor",I31)))</formula>
    </cfRule>
    <cfRule type="containsText" dxfId="458" priority="429" operator="containsText" text="Leve">
      <formula>NOT(ISERROR(SEARCH("Leve",I31)))</formula>
    </cfRule>
    <cfRule type="containsText" dxfId="457" priority="434" operator="containsText" text="Moderado">
      <formula>NOT(ISERROR(SEARCH("Moderado",I31)))</formula>
    </cfRule>
  </conditionalFormatting>
  <conditionalFormatting sqref="K31:K35">
    <cfRule type="containsText" dxfId="456" priority="421" operator="containsText" text="Media">
      <formula>NOT(ISERROR(SEARCH("Media",K31)))</formula>
    </cfRule>
  </conditionalFormatting>
  <conditionalFormatting sqref="L31:L35">
    <cfRule type="containsText" dxfId="455" priority="420" operator="containsText" text="Moderado">
      <formula>NOT(ISERROR(SEARCH("Moderado",L31)))</formula>
    </cfRule>
  </conditionalFormatting>
  <conditionalFormatting sqref="J31:J35">
    <cfRule type="containsText" dxfId="454" priority="419" operator="containsText" text="Moderado">
      <formula>NOT(ISERROR(SEARCH("Moderado",J31)))</formula>
    </cfRule>
  </conditionalFormatting>
  <conditionalFormatting sqref="J31:J35">
    <cfRule type="containsText" dxfId="453" priority="417" operator="containsText" text="Bajo">
      <formula>NOT(ISERROR(SEARCH("Bajo",J31)))</formula>
    </cfRule>
    <cfRule type="containsText" dxfId="452" priority="418" operator="containsText" text="Extremo">
      <formula>NOT(ISERROR(SEARCH("Extremo",J31)))</formula>
    </cfRule>
  </conditionalFormatting>
  <conditionalFormatting sqref="K31:K35">
    <cfRule type="containsText" dxfId="451" priority="415" operator="containsText" text="Baja">
      <formula>NOT(ISERROR(SEARCH("Baja",K31)))</formula>
    </cfRule>
    <cfRule type="containsText" dxfId="450" priority="416" operator="containsText" text="Muy Baja">
      <formula>NOT(ISERROR(SEARCH("Muy Baja",K31)))</formula>
    </cfRule>
  </conditionalFormatting>
  <conditionalFormatting sqref="K31:K35">
    <cfRule type="containsText" dxfId="449" priority="413" operator="containsText" text="Muy Alta">
      <formula>NOT(ISERROR(SEARCH("Muy Alta",K31)))</formula>
    </cfRule>
    <cfRule type="containsText" dxfId="448" priority="414" operator="containsText" text="Alta">
      <formula>NOT(ISERROR(SEARCH("Alta",K31)))</formula>
    </cfRule>
  </conditionalFormatting>
  <conditionalFormatting sqref="L31:L35">
    <cfRule type="containsText" dxfId="447" priority="409" operator="containsText" text="Catastrófico">
      <formula>NOT(ISERROR(SEARCH("Catastrófico",L31)))</formula>
    </cfRule>
    <cfRule type="containsText" dxfId="446" priority="410" operator="containsText" text="Mayor">
      <formula>NOT(ISERROR(SEARCH("Mayor",L31)))</formula>
    </cfRule>
    <cfRule type="containsText" dxfId="445" priority="411" operator="containsText" text="Menor">
      <formula>NOT(ISERROR(SEARCH("Menor",L31)))</formula>
    </cfRule>
    <cfRule type="containsText" dxfId="444" priority="412" operator="containsText" text="Leve">
      <formula>NOT(ISERROR(SEARCH("Leve",L31)))</formula>
    </cfRule>
  </conditionalFormatting>
  <conditionalFormatting sqref="K26:L26">
    <cfRule type="containsText" dxfId="443" priority="68" operator="containsText" text="3- Moderado">
      <formula>NOT(ISERROR(SEARCH("3- Moderado",K26)))</formula>
    </cfRule>
    <cfRule type="containsText" dxfId="442" priority="69" operator="containsText" text="6- Moderado">
      <formula>NOT(ISERROR(SEARCH("6- Moderado",K26)))</formula>
    </cfRule>
    <cfRule type="containsText" dxfId="441" priority="70" operator="containsText" text="4- Moderado">
      <formula>NOT(ISERROR(SEARCH("4- Moderado",K26)))</formula>
    </cfRule>
    <cfRule type="containsText" dxfId="440" priority="71" operator="containsText" text="3- Bajo">
      <formula>NOT(ISERROR(SEARCH("3- Bajo",K26)))</formula>
    </cfRule>
    <cfRule type="containsText" dxfId="439" priority="72" operator="containsText" text="4- Bajo">
      <formula>NOT(ISERROR(SEARCH("4- Bajo",K26)))</formula>
    </cfRule>
    <cfRule type="containsText" dxfId="438" priority="73" operator="containsText" text="1- Bajo">
      <formula>NOT(ISERROR(SEARCH("1- Bajo",K26)))</formula>
    </cfRule>
  </conditionalFormatting>
  <conditionalFormatting sqref="H26:I26">
    <cfRule type="containsText" dxfId="437" priority="62" operator="containsText" text="3- Moderado">
      <formula>NOT(ISERROR(SEARCH("3- Moderado",H26)))</formula>
    </cfRule>
    <cfRule type="containsText" dxfId="436" priority="63" operator="containsText" text="6- Moderado">
      <formula>NOT(ISERROR(SEARCH("6- Moderado",H26)))</formula>
    </cfRule>
    <cfRule type="containsText" dxfId="435" priority="64" operator="containsText" text="4- Moderado">
      <formula>NOT(ISERROR(SEARCH("4- Moderado",H26)))</formula>
    </cfRule>
    <cfRule type="containsText" dxfId="434" priority="65" operator="containsText" text="3- Bajo">
      <formula>NOT(ISERROR(SEARCH("3- Bajo",H26)))</formula>
    </cfRule>
    <cfRule type="containsText" dxfId="433" priority="66" operator="containsText" text="4- Bajo">
      <formula>NOT(ISERROR(SEARCH("4- Bajo",H26)))</formula>
    </cfRule>
    <cfRule type="containsText" dxfId="432" priority="67" operator="containsText" text="1- Bajo">
      <formula>NOT(ISERROR(SEARCH("1- Bajo",H26)))</formula>
    </cfRule>
  </conditionalFormatting>
  <conditionalFormatting sqref="A26 C26:E26">
    <cfRule type="containsText" dxfId="431" priority="56" operator="containsText" text="3- Moderado">
      <formula>NOT(ISERROR(SEARCH("3- Moderado",A26)))</formula>
    </cfRule>
    <cfRule type="containsText" dxfId="430" priority="57" operator="containsText" text="6- Moderado">
      <formula>NOT(ISERROR(SEARCH("6- Moderado",A26)))</formula>
    </cfRule>
    <cfRule type="containsText" dxfId="429" priority="58" operator="containsText" text="4- Moderado">
      <formula>NOT(ISERROR(SEARCH("4- Moderado",A26)))</formula>
    </cfRule>
    <cfRule type="containsText" dxfId="428" priority="59" operator="containsText" text="3- Bajo">
      <formula>NOT(ISERROR(SEARCH("3- Bajo",A26)))</formula>
    </cfRule>
    <cfRule type="containsText" dxfId="427" priority="60" operator="containsText" text="4- Bajo">
      <formula>NOT(ISERROR(SEARCH("4- Bajo",A26)))</formula>
    </cfRule>
    <cfRule type="containsText" dxfId="426" priority="61" operator="containsText" text="1- Bajo">
      <formula>NOT(ISERROR(SEARCH("1- Bajo",A26)))</formula>
    </cfRule>
  </conditionalFormatting>
  <conditionalFormatting sqref="F26:G26">
    <cfRule type="containsText" dxfId="425" priority="50" operator="containsText" text="3- Moderado">
      <formula>NOT(ISERROR(SEARCH("3- Moderado",F26)))</formula>
    </cfRule>
    <cfRule type="containsText" dxfId="424" priority="51" operator="containsText" text="6- Moderado">
      <formula>NOT(ISERROR(SEARCH("6- Moderado",F26)))</formula>
    </cfRule>
    <cfRule type="containsText" dxfId="423" priority="52" operator="containsText" text="4- Moderado">
      <formula>NOT(ISERROR(SEARCH("4- Moderado",F26)))</formula>
    </cfRule>
    <cfRule type="containsText" dxfId="422" priority="53" operator="containsText" text="3- Bajo">
      <formula>NOT(ISERROR(SEARCH("3- Bajo",F26)))</formula>
    </cfRule>
    <cfRule type="containsText" dxfId="421" priority="54" operator="containsText" text="4- Bajo">
      <formula>NOT(ISERROR(SEARCH("4- Bajo",F26)))</formula>
    </cfRule>
    <cfRule type="containsText" dxfId="420" priority="55" operator="containsText" text="1- Bajo">
      <formula>NOT(ISERROR(SEARCH("1- Bajo",F26)))</formula>
    </cfRule>
  </conditionalFormatting>
  <conditionalFormatting sqref="J26:J30">
    <cfRule type="containsText" dxfId="419" priority="45" operator="containsText" text="Bajo">
      <formula>NOT(ISERROR(SEARCH("Bajo",J26)))</formula>
    </cfRule>
    <cfRule type="containsText" dxfId="418" priority="46" operator="containsText" text="Moderado">
      <formula>NOT(ISERROR(SEARCH("Moderado",J26)))</formula>
    </cfRule>
    <cfRule type="containsText" dxfId="417" priority="47" operator="containsText" text="Alto">
      <formula>NOT(ISERROR(SEARCH("Alto",J26)))</formula>
    </cfRule>
    <cfRule type="containsText" dxfId="416" priority="48" operator="containsText" text="Extremo">
      <formula>NOT(ISERROR(SEARCH("Extremo",J26)))</formula>
    </cfRule>
    <cfRule type="colorScale" priority="49">
      <colorScale>
        <cfvo type="min"/>
        <cfvo type="max"/>
        <color rgb="FFFF7128"/>
        <color rgb="FFFFEF9C"/>
      </colorScale>
    </cfRule>
  </conditionalFormatting>
  <conditionalFormatting sqref="M26:M30">
    <cfRule type="containsText" dxfId="415" priority="20" operator="containsText" text="Moderado">
      <formula>NOT(ISERROR(SEARCH("Moderado",M26)))</formula>
    </cfRule>
    <cfRule type="containsText" dxfId="414" priority="40" operator="containsText" text="Bajo">
      <formula>NOT(ISERROR(SEARCH("Bajo",M26)))</formula>
    </cfRule>
    <cfRule type="containsText" dxfId="413" priority="41" operator="containsText" text="Moderado">
      <formula>NOT(ISERROR(SEARCH("Moderado",M26)))</formula>
    </cfRule>
    <cfRule type="containsText" dxfId="412" priority="42" operator="containsText" text="Alto">
      <formula>NOT(ISERROR(SEARCH("Alto",M26)))</formula>
    </cfRule>
    <cfRule type="containsText" dxfId="411" priority="43" operator="containsText" text="Extremo">
      <formula>NOT(ISERROR(SEARCH("Extremo",M26)))</formula>
    </cfRule>
    <cfRule type="colorScale" priority="44">
      <colorScale>
        <cfvo type="min"/>
        <cfvo type="max"/>
        <color rgb="FFFF7128"/>
        <color rgb="FFFFEF9C"/>
      </colorScale>
    </cfRule>
  </conditionalFormatting>
  <conditionalFormatting sqref="N26">
    <cfRule type="containsText" dxfId="410" priority="34" operator="containsText" text="3- Moderado">
      <formula>NOT(ISERROR(SEARCH("3- Moderado",N26)))</formula>
    </cfRule>
    <cfRule type="containsText" dxfId="409" priority="35" operator="containsText" text="6- Moderado">
      <formula>NOT(ISERROR(SEARCH("6- Moderado",N26)))</formula>
    </cfRule>
    <cfRule type="containsText" dxfId="408" priority="36" operator="containsText" text="4- Moderado">
      <formula>NOT(ISERROR(SEARCH("4- Moderado",N26)))</formula>
    </cfRule>
    <cfRule type="containsText" dxfId="407" priority="37" operator="containsText" text="3- Bajo">
      <formula>NOT(ISERROR(SEARCH("3- Bajo",N26)))</formula>
    </cfRule>
    <cfRule type="containsText" dxfId="406" priority="38" operator="containsText" text="4- Bajo">
      <formula>NOT(ISERROR(SEARCH("4- Bajo",N26)))</formula>
    </cfRule>
    <cfRule type="containsText" dxfId="405" priority="39" operator="containsText" text="1- Bajo">
      <formula>NOT(ISERROR(SEARCH("1- Bajo",N26)))</formula>
    </cfRule>
  </conditionalFormatting>
  <conditionalFormatting sqref="H26:H30">
    <cfRule type="containsText" dxfId="404" priority="21" operator="containsText" text="Muy Alta">
      <formula>NOT(ISERROR(SEARCH("Muy Alta",H26)))</formula>
    </cfRule>
    <cfRule type="containsText" dxfId="403" priority="22" operator="containsText" text="Alta">
      <formula>NOT(ISERROR(SEARCH("Alta",H26)))</formula>
    </cfRule>
    <cfRule type="containsText" dxfId="402" priority="23" operator="containsText" text="Muy Alta">
      <formula>NOT(ISERROR(SEARCH("Muy Alta",H26)))</formula>
    </cfRule>
    <cfRule type="containsText" dxfId="401" priority="28" operator="containsText" text="Muy Baja">
      <formula>NOT(ISERROR(SEARCH("Muy Baja",H26)))</formula>
    </cfRule>
    <cfRule type="containsText" dxfId="400" priority="29" operator="containsText" text="Baja">
      <formula>NOT(ISERROR(SEARCH("Baja",H26)))</formula>
    </cfRule>
    <cfRule type="containsText" dxfId="399" priority="30" operator="containsText" text="Media">
      <formula>NOT(ISERROR(SEARCH("Media",H26)))</formula>
    </cfRule>
    <cfRule type="containsText" dxfId="398" priority="31" operator="containsText" text="Alta">
      <formula>NOT(ISERROR(SEARCH("Alta",H26)))</formula>
    </cfRule>
    <cfRule type="containsText" dxfId="397" priority="33" operator="containsText" text="Muy Alta">
      <formula>NOT(ISERROR(SEARCH("Muy Alta",H26)))</formula>
    </cfRule>
  </conditionalFormatting>
  <conditionalFormatting sqref="I26:I30">
    <cfRule type="containsText" dxfId="396" priority="24" operator="containsText" text="Catastrófico">
      <formula>NOT(ISERROR(SEARCH("Catastrófico",I26)))</formula>
    </cfRule>
    <cfRule type="containsText" dxfId="395" priority="25" operator="containsText" text="Mayor">
      <formula>NOT(ISERROR(SEARCH("Mayor",I26)))</formula>
    </cfRule>
    <cfRule type="containsText" dxfId="394" priority="26" operator="containsText" text="Menor">
      <formula>NOT(ISERROR(SEARCH("Menor",I26)))</formula>
    </cfRule>
    <cfRule type="containsText" dxfId="393" priority="27" operator="containsText" text="Leve">
      <formula>NOT(ISERROR(SEARCH("Leve",I26)))</formula>
    </cfRule>
    <cfRule type="containsText" dxfId="392" priority="32" operator="containsText" text="Moderado">
      <formula>NOT(ISERROR(SEARCH("Moderado",I26)))</formula>
    </cfRule>
  </conditionalFormatting>
  <conditionalFormatting sqref="K26:K30">
    <cfRule type="containsText" dxfId="391" priority="19" operator="containsText" text="Media">
      <formula>NOT(ISERROR(SEARCH("Media",K26)))</formula>
    </cfRule>
  </conditionalFormatting>
  <conditionalFormatting sqref="L26:L30">
    <cfRule type="containsText" dxfId="390" priority="18" operator="containsText" text="Moderado">
      <formula>NOT(ISERROR(SEARCH("Moderado",L26)))</formula>
    </cfRule>
  </conditionalFormatting>
  <conditionalFormatting sqref="J26:J30">
    <cfRule type="containsText" dxfId="389" priority="17" operator="containsText" text="Moderado">
      <formula>NOT(ISERROR(SEARCH("Moderado",J26)))</formula>
    </cfRule>
  </conditionalFormatting>
  <conditionalFormatting sqref="J26:J30">
    <cfRule type="containsText" dxfId="388" priority="15" operator="containsText" text="Bajo">
      <formula>NOT(ISERROR(SEARCH("Bajo",J26)))</formula>
    </cfRule>
    <cfRule type="containsText" dxfId="387" priority="16" operator="containsText" text="Extremo">
      <formula>NOT(ISERROR(SEARCH("Extremo",J26)))</formula>
    </cfRule>
  </conditionalFormatting>
  <conditionalFormatting sqref="K26:K30">
    <cfRule type="containsText" dxfId="386" priority="13" operator="containsText" text="Baja">
      <formula>NOT(ISERROR(SEARCH("Baja",K26)))</formula>
    </cfRule>
    <cfRule type="containsText" dxfId="385" priority="14" operator="containsText" text="Muy Baja">
      <formula>NOT(ISERROR(SEARCH("Muy Baja",K26)))</formula>
    </cfRule>
  </conditionalFormatting>
  <conditionalFormatting sqref="K26:K30">
    <cfRule type="containsText" dxfId="384" priority="11" operator="containsText" text="Muy Alta">
      <formula>NOT(ISERROR(SEARCH("Muy Alta",K26)))</formula>
    </cfRule>
    <cfRule type="containsText" dxfId="383" priority="12" operator="containsText" text="Alta">
      <formula>NOT(ISERROR(SEARCH("Alta",K26)))</formula>
    </cfRule>
  </conditionalFormatting>
  <conditionalFormatting sqref="L26:L30">
    <cfRule type="containsText" dxfId="382" priority="7" operator="containsText" text="Catastrófico">
      <formula>NOT(ISERROR(SEARCH("Catastrófico",L26)))</formula>
    </cfRule>
    <cfRule type="containsText" dxfId="381" priority="8" operator="containsText" text="Mayor">
      <formula>NOT(ISERROR(SEARCH("Mayor",L26)))</formula>
    </cfRule>
    <cfRule type="containsText" dxfId="380" priority="9" operator="containsText" text="Menor">
      <formula>NOT(ISERROR(SEARCH("Menor",L26)))</formula>
    </cfRule>
    <cfRule type="containsText" dxfId="379" priority="10" operator="containsText" text="Leve">
      <formula>NOT(ISERROR(SEARCH("Leve",L26)))</formula>
    </cfRule>
  </conditionalFormatting>
  <conditionalFormatting sqref="B11 B16 B21 B26 B31">
    <cfRule type="containsText" dxfId="378" priority="1" operator="containsText" text="3- Moderado">
      <formula>NOT(ISERROR(SEARCH("3- Moderado",B11)))</formula>
    </cfRule>
    <cfRule type="containsText" dxfId="377" priority="2" operator="containsText" text="6- Moderado">
      <formula>NOT(ISERROR(SEARCH("6- Moderado",B11)))</formula>
    </cfRule>
    <cfRule type="containsText" dxfId="376" priority="3" operator="containsText" text="4- Moderado">
      <formula>NOT(ISERROR(SEARCH("4- Moderado",B11)))</formula>
    </cfRule>
    <cfRule type="containsText" dxfId="375" priority="4" operator="containsText" text="3- Bajo">
      <formula>NOT(ISERROR(SEARCH("3- Bajo",B11)))</formula>
    </cfRule>
    <cfRule type="containsText" dxfId="374" priority="5" operator="containsText" text="4- Bajo">
      <formula>NOT(ISERROR(SEARCH("4- Bajo",B11)))</formula>
    </cfRule>
    <cfRule type="containsText" dxfId="373" priority="6" operator="containsText" text="1- Bajo">
      <formula>NOT(ISERROR(SEARCH("1- Bajo",B11)))</formula>
    </cfRule>
  </conditionalFormatting>
  <dataValidations count="7">
    <dataValidation allowBlank="1" showInputMessage="1" showErrorMessage="1" prompt="Seleccionar el tipo de riesgo teniendo en cuenta que  factor organizaconal afecta. Ver explicacion en hoja " sqref="E9" xr:uid="{00000000-0002-0000-0E00-000000000000}"/>
    <dataValidation allowBlank="1" showInputMessage="1" showErrorMessage="1" prompt="Registrar qué factor  que ocasina el riesgo: un facot identtficado el contexto._x000a_O  personas, recursos, estilo de direccion , factores externos, , codiciones ambientales" sqref="F9:G9" xr:uid="{00000000-0002-0000-0E00-000001000000}"/>
    <dataValidation allowBlank="1" showInputMessage="1" showErrorMessage="1" prompt="Que tan factible es que materialize el riesgo?" sqref="H9" xr:uid="{00000000-0002-0000-0E00-000002000000}"/>
    <dataValidation allowBlank="1" showInputMessage="1" showErrorMessage="1" prompt="El grado de afectación puede ser " sqref="I9" xr:uid="{00000000-0002-0000-0E00-000003000000}"/>
    <dataValidation allowBlank="1" showInputMessage="1" showErrorMessage="1" prompt="Describir las actividades que se van a desarrollar para el proyecto" sqref="O8" xr:uid="{00000000-0002-0000-0E00-000004000000}"/>
    <dataValidation allowBlank="1" showInputMessage="1" showErrorMessage="1" prompt="Seleccionar si el responsable es el responsable de las acciones es el nivel central" sqref="P8:P9" xr:uid="{00000000-0002-0000-0E00-000005000000}"/>
    <dataValidation allowBlank="1" showInputMessage="1" showErrorMessage="1" prompt="seleccionar si el responsable de ejecutar las acciones es el nivel central" sqref="Q9:R9" xr:uid="{00000000-0002-0000-0E00-000006000000}"/>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sheetPr>
  <dimension ref="A1:JS35"/>
  <sheetViews>
    <sheetView topLeftCell="A282" zoomScale="71" zoomScaleNormal="71" workbookViewId="0">
      <selection activeCell="B1" sqref="B1"/>
    </sheetView>
  </sheetViews>
  <sheetFormatPr baseColWidth="10" defaultColWidth="11.5" defaultRowHeight="15"/>
  <cols>
    <col min="1" max="2" width="18.5" style="77" customWidth="1"/>
    <col min="3" max="3" width="15.5" customWidth="1"/>
    <col min="4" max="4" width="27.5" style="77" customWidth="1"/>
    <col min="5" max="5" width="18" style="176" customWidth="1"/>
    <col min="6" max="6" width="40.1640625" customWidth="1"/>
    <col min="7" max="7" width="20.5" customWidth="1"/>
    <col min="8" max="8" width="10.5" style="177" customWidth="1"/>
    <col min="9" max="9" width="11.5" style="177" customWidth="1"/>
    <col min="10" max="10" width="10.1640625" style="178" customWidth="1"/>
    <col min="11" max="11" width="11.5" style="177" customWidth="1"/>
    <col min="12" max="12" width="10.83203125" style="177" customWidth="1"/>
    <col min="13" max="13" width="18.33203125" style="177" bestFit="1" customWidth="1"/>
    <col min="14" max="14" width="18.33203125" bestFit="1" customWidth="1"/>
    <col min="15" max="15" width="32.83203125" customWidth="1"/>
    <col min="16" max="16" width="16.5" customWidth="1"/>
    <col min="17" max="18" width="14.33203125" customWidth="1"/>
    <col min="19" max="19" width="17.83203125" customWidth="1"/>
    <col min="20" max="20" width="15.1640625" customWidth="1"/>
    <col min="21" max="21" width="16.1640625" customWidth="1"/>
    <col min="22" max="177" width="11.5" style="6"/>
  </cols>
  <sheetData>
    <row r="1" spans="1:279" ht="105" customHeight="1"/>
    <row r="2" spans="1:279" s="161" customFormat="1" ht="16.5" customHeight="1">
      <c r="A2" s="360"/>
      <c r="B2" s="361"/>
      <c r="C2" s="361"/>
      <c r="D2" s="513" t="s">
        <v>601</v>
      </c>
      <c r="E2" s="513"/>
      <c r="F2" s="513"/>
      <c r="G2" s="513"/>
      <c r="H2" s="513"/>
      <c r="I2" s="513"/>
      <c r="J2" s="513"/>
      <c r="K2" s="513"/>
      <c r="L2" s="513"/>
      <c r="M2" s="513"/>
      <c r="N2" s="513"/>
      <c r="O2" s="513"/>
      <c r="P2" s="513"/>
      <c r="Q2" s="514"/>
      <c r="R2" s="211"/>
      <c r="S2" s="352" t="s">
        <v>257</v>
      </c>
      <c r="T2" s="352"/>
      <c r="U2" s="352"/>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row>
    <row r="3" spans="1:279" s="161" customFormat="1" ht="39.75" customHeight="1">
      <c r="A3" s="362"/>
      <c r="B3" s="363"/>
      <c r="C3" s="363"/>
      <c r="D3" s="515"/>
      <c r="E3" s="515"/>
      <c r="F3" s="515"/>
      <c r="G3" s="515"/>
      <c r="H3" s="515"/>
      <c r="I3" s="515"/>
      <c r="J3" s="515"/>
      <c r="K3" s="515"/>
      <c r="L3" s="515"/>
      <c r="M3" s="515"/>
      <c r="N3" s="515"/>
      <c r="O3" s="515"/>
      <c r="P3" s="515"/>
      <c r="Q3" s="516"/>
      <c r="R3" s="211"/>
      <c r="S3" s="352"/>
      <c r="T3" s="352"/>
      <c r="U3" s="352"/>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row>
    <row r="4" spans="1:279" s="161" customFormat="1" ht="3" customHeight="1">
      <c r="A4" s="2"/>
      <c r="B4" s="2"/>
      <c r="C4" s="201"/>
      <c r="D4" s="515"/>
      <c r="E4" s="515"/>
      <c r="F4" s="515"/>
      <c r="G4" s="515"/>
      <c r="H4" s="515"/>
      <c r="I4" s="515"/>
      <c r="J4" s="515"/>
      <c r="K4" s="515"/>
      <c r="L4" s="515"/>
      <c r="M4" s="515"/>
      <c r="N4" s="515"/>
      <c r="O4" s="515"/>
      <c r="P4" s="515"/>
      <c r="Q4" s="516"/>
      <c r="R4" s="211"/>
      <c r="S4" s="352"/>
      <c r="T4" s="352"/>
      <c r="U4" s="352"/>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row>
    <row r="5" spans="1:279" s="161" customFormat="1" ht="41.25" customHeight="1">
      <c r="A5" s="353" t="s">
        <v>258</v>
      </c>
      <c r="B5" s="354"/>
      <c r="C5" s="355"/>
      <c r="D5" s="356" t="str">
        <f>'Mapa Final'!D5</f>
        <v>Administración de Justicia</v>
      </c>
      <c r="E5" s="357"/>
      <c r="F5" s="357"/>
      <c r="G5" s="357"/>
      <c r="H5" s="357"/>
      <c r="I5" s="357"/>
      <c r="J5" s="357"/>
      <c r="K5" s="357"/>
      <c r="L5" s="357"/>
      <c r="M5" s="357"/>
      <c r="N5" s="358"/>
      <c r="O5" s="359"/>
      <c r="P5" s="359"/>
      <c r="Q5" s="359"/>
      <c r="R5" s="201"/>
      <c r="S5" s="1"/>
      <c r="T5" s="1"/>
      <c r="U5" s="1"/>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c r="JS5" s="160"/>
    </row>
    <row r="6" spans="1:279" s="161" customFormat="1" ht="52.5" customHeight="1">
      <c r="A6" s="353" t="s">
        <v>260</v>
      </c>
      <c r="B6" s="354"/>
      <c r="C6" s="355"/>
      <c r="D6" s="364" t="str">
        <f>'Mapa Final'!D6</f>
        <v>Administrar justicia dirigiendo la actuación procesal, hacia la emisión de una decisión de carácter definitivo mediante la aplicación de la normatividad vigente.</v>
      </c>
      <c r="E6" s="365"/>
      <c r="F6" s="365"/>
      <c r="G6" s="365"/>
      <c r="H6" s="365"/>
      <c r="I6" s="365"/>
      <c r="J6" s="365"/>
      <c r="K6" s="365"/>
      <c r="L6" s="365"/>
      <c r="M6" s="365"/>
      <c r="N6" s="366"/>
      <c r="O6" s="1"/>
      <c r="P6" s="1"/>
      <c r="Q6" s="1"/>
      <c r="R6" s="1"/>
      <c r="S6" s="1"/>
      <c r="T6" s="1"/>
      <c r="U6" s="1"/>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c r="JS6" s="160"/>
    </row>
    <row r="7" spans="1:279" s="161" customFormat="1" ht="32.25" customHeight="1" thickBot="1">
      <c r="A7" s="353" t="s">
        <v>261</v>
      </c>
      <c r="B7" s="354"/>
      <c r="C7" s="355"/>
      <c r="D7" s="364" t="str">
        <f>'Mapa Final'!D7</f>
        <v>Despachos Judiciales Certificados</v>
      </c>
      <c r="E7" s="365"/>
      <c r="F7" s="365"/>
      <c r="G7" s="365"/>
      <c r="H7" s="365"/>
      <c r="I7" s="365"/>
      <c r="J7" s="365"/>
      <c r="K7" s="365"/>
      <c r="L7" s="365"/>
      <c r="M7" s="365"/>
      <c r="N7" s="366"/>
      <c r="O7" s="1"/>
      <c r="P7" s="1"/>
      <c r="Q7" s="1"/>
      <c r="R7" s="1"/>
      <c r="S7" s="1"/>
      <c r="T7" s="1"/>
      <c r="U7" s="1"/>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row>
    <row r="8" spans="1:279" s="164" customFormat="1" ht="38.25" customHeight="1" thickTop="1" thickBot="1">
      <c r="A8" s="508" t="s">
        <v>580</v>
      </c>
      <c r="B8" s="509"/>
      <c r="C8" s="509"/>
      <c r="D8" s="509"/>
      <c r="E8" s="509"/>
      <c r="F8" s="510"/>
      <c r="G8" s="162"/>
      <c r="H8" s="511" t="s">
        <v>581</v>
      </c>
      <c r="I8" s="511"/>
      <c r="J8" s="511"/>
      <c r="K8" s="511" t="s">
        <v>582</v>
      </c>
      <c r="L8" s="511"/>
      <c r="M8" s="511"/>
      <c r="N8" s="512" t="s">
        <v>526</v>
      </c>
      <c r="O8" s="517" t="s">
        <v>583</v>
      </c>
      <c r="P8" s="519" t="s">
        <v>584</v>
      </c>
      <c r="Q8" s="522"/>
      <c r="R8" s="520"/>
      <c r="S8" s="519" t="s">
        <v>585</v>
      </c>
      <c r="T8" s="520"/>
      <c r="U8" s="521" t="s">
        <v>602</v>
      </c>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row>
    <row r="9" spans="1:279" s="171" customFormat="1" ht="81" customHeight="1" thickTop="1" thickBot="1">
      <c r="A9" s="165" t="s">
        <v>26</v>
      </c>
      <c r="B9" s="165" t="s">
        <v>269</v>
      </c>
      <c r="C9" s="166" t="s">
        <v>210</v>
      </c>
      <c r="D9" s="167" t="s">
        <v>587</v>
      </c>
      <c r="E9" s="210" t="s">
        <v>214</v>
      </c>
      <c r="F9" s="210" t="s">
        <v>216</v>
      </c>
      <c r="G9" s="210" t="s">
        <v>218</v>
      </c>
      <c r="H9" s="168" t="s">
        <v>588</v>
      </c>
      <c r="I9" s="168" t="s">
        <v>517</v>
      </c>
      <c r="J9" s="168" t="s">
        <v>589</v>
      </c>
      <c r="K9" s="168" t="s">
        <v>588</v>
      </c>
      <c r="L9" s="168" t="s">
        <v>590</v>
      </c>
      <c r="M9" s="168" t="s">
        <v>589</v>
      </c>
      <c r="N9" s="512"/>
      <c r="O9" s="518"/>
      <c r="P9" s="169" t="s">
        <v>591</v>
      </c>
      <c r="Q9" s="169" t="s">
        <v>592</v>
      </c>
      <c r="R9" s="169" t="s">
        <v>593</v>
      </c>
      <c r="S9" s="169" t="s">
        <v>594</v>
      </c>
      <c r="T9" s="169" t="s">
        <v>595</v>
      </c>
      <c r="U9" s="521"/>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row>
    <row r="10" spans="1:279" s="172" customFormat="1" ht="10.5" customHeight="1" thickTop="1" thickBot="1">
      <c r="A10" s="506"/>
      <c r="B10" s="507"/>
      <c r="C10" s="507"/>
      <c r="D10" s="507"/>
      <c r="E10" s="507"/>
      <c r="F10" s="507"/>
      <c r="G10" s="507"/>
      <c r="H10" s="507"/>
      <c r="I10" s="507"/>
      <c r="J10" s="507"/>
      <c r="K10" s="507"/>
      <c r="L10" s="507"/>
      <c r="M10" s="507"/>
      <c r="N10" s="507"/>
      <c r="U10" s="173"/>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74"/>
      <c r="DB10" s="174"/>
      <c r="DC10" s="174"/>
      <c r="DD10" s="174"/>
      <c r="DE10" s="174"/>
      <c r="DF10" s="174"/>
      <c r="DG10" s="174"/>
      <c r="DH10" s="174"/>
      <c r="DI10" s="174"/>
      <c r="DJ10" s="174"/>
      <c r="DK10" s="174"/>
      <c r="DL10" s="174"/>
      <c r="DM10" s="174"/>
      <c r="DN10" s="174"/>
      <c r="DO10" s="174"/>
      <c r="DP10" s="174"/>
      <c r="DQ10" s="174"/>
      <c r="DR10" s="174"/>
      <c r="DS10" s="174"/>
      <c r="DT10" s="174"/>
      <c r="DU10" s="174"/>
      <c r="DV10" s="174"/>
      <c r="DW10" s="174"/>
      <c r="DX10" s="174"/>
      <c r="DY10" s="174"/>
      <c r="DZ10" s="174"/>
      <c r="EA10" s="174"/>
      <c r="EB10" s="174"/>
      <c r="EC10" s="174"/>
      <c r="ED10" s="174"/>
      <c r="EE10" s="174"/>
      <c r="EF10" s="174"/>
      <c r="EG10" s="174"/>
      <c r="EH10" s="174"/>
      <c r="EI10" s="174"/>
      <c r="EJ10" s="174"/>
      <c r="EK10" s="174"/>
      <c r="EL10" s="174"/>
      <c r="EM10" s="174"/>
      <c r="EN10" s="174"/>
      <c r="EO10" s="174"/>
      <c r="EP10" s="174"/>
      <c r="EQ10" s="174"/>
      <c r="ER10" s="174"/>
      <c r="ES10" s="174"/>
      <c r="ET10" s="174"/>
      <c r="EU10" s="174"/>
      <c r="EV10" s="174"/>
      <c r="EW10" s="174"/>
      <c r="EX10" s="174"/>
      <c r="EY10" s="174"/>
      <c r="EZ10" s="174"/>
      <c r="FA10" s="174"/>
      <c r="FB10" s="174"/>
      <c r="FC10" s="174"/>
      <c r="FD10" s="174"/>
      <c r="FE10" s="174"/>
      <c r="FF10" s="174"/>
      <c r="FG10" s="174"/>
      <c r="FH10" s="174"/>
      <c r="FI10" s="174"/>
      <c r="FJ10" s="174"/>
      <c r="FK10" s="174"/>
      <c r="FL10" s="174"/>
      <c r="FM10" s="174"/>
      <c r="FN10" s="174"/>
      <c r="FO10" s="174"/>
      <c r="FP10" s="174"/>
      <c r="FQ10" s="174"/>
      <c r="FR10" s="174"/>
      <c r="FS10" s="174"/>
      <c r="FT10" s="174"/>
      <c r="FU10" s="174"/>
    </row>
    <row r="11" spans="1:279" s="175" customFormat="1" ht="15" customHeight="1">
      <c r="A11" s="503">
        <f>'Mapa Final'!A11</f>
        <v>1</v>
      </c>
      <c r="B11" s="482" t="str">
        <f>'Mapa Final'!B11</f>
        <v>Errores de comunicación con y entre las partes interesadas</v>
      </c>
      <c r="C11" s="482" t="str">
        <f>'Mapa Final'!C11</f>
        <v>Incumplimiento de las metas establecidas</v>
      </c>
      <c r="D11" s="482" t="str">
        <f>'Mapa Final'!D11</f>
        <v>1. Error en los correos electronicos aportados por las partes interesadas.
2. Información deficiente para realizar la actividad (correos errados y/o incompletos). 
3. Inadecuado manejo del uso de las tecnologías de la información por las partes interesadas</v>
      </c>
      <c r="E11" s="488" t="str">
        <f>'Mapa Final'!E11</f>
        <v>Inadecuado suministro de la información por las partes interesadas</v>
      </c>
      <c r="F11" s="488" t="str">
        <f>'Mapa Final'!F11</f>
        <v xml:space="preserve">Imposibilidad de cumplimiento de los tiempos procesales debido al retraso en la expedición de las providencias subsiguientes.             </v>
      </c>
      <c r="G11" s="488" t="str">
        <f>'Mapa Final'!G11</f>
        <v>Fallas Tecnológicas</v>
      </c>
      <c r="H11" s="491" t="str">
        <f>'Mapa Final'!I11</f>
        <v>Media</v>
      </c>
      <c r="I11" s="494" t="str">
        <f>'Mapa Final'!L11</f>
        <v>Leve</v>
      </c>
      <c r="J11" s="497" t="str">
        <f>'Mapa Final'!N11</f>
        <v>Moderado</v>
      </c>
      <c r="K11" s="500" t="str">
        <f>'Mapa Final'!AA11</f>
        <v>Media</v>
      </c>
      <c r="L11" s="500" t="str">
        <f>'Mapa Final'!AE11</f>
        <v>Leve</v>
      </c>
      <c r="M11" s="485" t="str">
        <f>'Mapa Final'!AG11</f>
        <v>Moderado</v>
      </c>
      <c r="N11" s="500" t="str">
        <f>'Mapa Final'!AH11</f>
        <v>Reducir(mitigar)</v>
      </c>
      <c r="O11" s="479"/>
      <c r="P11" s="479"/>
      <c r="Q11" s="479"/>
      <c r="R11" s="479"/>
      <c r="S11" s="479" t="s">
        <v>598</v>
      </c>
      <c r="T11" s="479"/>
      <c r="U11" s="479"/>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75" customFormat="1" ht="13.5" customHeight="1">
      <c r="A12" s="504"/>
      <c r="B12" s="483"/>
      <c r="C12" s="483"/>
      <c r="D12" s="483"/>
      <c r="E12" s="489"/>
      <c r="F12" s="489"/>
      <c r="G12" s="489"/>
      <c r="H12" s="492"/>
      <c r="I12" s="495"/>
      <c r="J12" s="498"/>
      <c r="K12" s="501"/>
      <c r="L12" s="501"/>
      <c r="M12" s="486"/>
      <c r="N12" s="501"/>
      <c r="O12" s="480"/>
      <c r="P12" s="480"/>
      <c r="Q12" s="480"/>
      <c r="R12" s="480"/>
      <c r="S12" s="480"/>
      <c r="T12" s="480"/>
      <c r="U12" s="480"/>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75" customFormat="1" ht="13.5" customHeight="1">
      <c r="A13" s="504"/>
      <c r="B13" s="483"/>
      <c r="C13" s="483"/>
      <c r="D13" s="483"/>
      <c r="E13" s="489"/>
      <c r="F13" s="489"/>
      <c r="G13" s="489"/>
      <c r="H13" s="492"/>
      <c r="I13" s="495"/>
      <c r="J13" s="498"/>
      <c r="K13" s="501"/>
      <c r="L13" s="501"/>
      <c r="M13" s="486"/>
      <c r="N13" s="501"/>
      <c r="O13" s="480"/>
      <c r="P13" s="480"/>
      <c r="Q13" s="480"/>
      <c r="R13" s="480"/>
      <c r="S13" s="480"/>
      <c r="T13" s="480"/>
      <c r="U13" s="480"/>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75" customFormat="1" ht="13.5" customHeight="1">
      <c r="A14" s="504"/>
      <c r="B14" s="483"/>
      <c r="C14" s="483"/>
      <c r="D14" s="483"/>
      <c r="E14" s="489"/>
      <c r="F14" s="489"/>
      <c r="G14" s="489"/>
      <c r="H14" s="492"/>
      <c r="I14" s="495"/>
      <c r="J14" s="498"/>
      <c r="K14" s="501"/>
      <c r="L14" s="501"/>
      <c r="M14" s="486"/>
      <c r="N14" s="501"/>
      <c r="O14" s="480"/>
      <c r="P14" s="480"/>
      <c r="Q14" s="480"/>
      <c r="R14" s="480"/>
      <c r="S14" s="480"/>
      <c r="T14" s="480"/>
      <c r="U14" s="480"/>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75" customFormat="1" ht="238.5" customHeight="1" thickBot="1">
      <c r="A15" s="505"/>
      <c r="B15" s="484"/>
      <c r="C15" s="484"/>
      <c r="D15" s="484"/>
      <c r="E15" s="490"/>
      <c r="F15" s="490"/>
      <c r="G15" s="490"/>
      <c r="H15" s="493"/>
      <c r="I15" s="496"/>
      <c r="J15" s="499"/>
      <c r="K15" s="502"/>
      <c r="L15" s="502"/>
      <c r="M15" s="487"/>
      <c r="N15" s="502"/>
      <c r="O15" s="481"/>
      <c r="P15" s="481"/>
      <c r="Q15" s="481"/>
      <c r="R15" s="481"/>
      <c r="S15" s="481"/>
      <c r="T15" s="481"/>
      <c r="U15" s="481"/>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75" customFormat="1" ht="15" customHeight="1">
      <c r="A16" s="503">
        <f>'Mapa Final'!A14</f>
        <v>2</v>
      </c>
      <c r="B16" s="482" t="str">
        <f>'Mapa Final'!B14</f>
        <v xml:space="preserve">Expedientes incompletos y/o perdida de la información </v>
      </c>
      <c r="C16" s="482" t="str">
        <f>'Mapa Final'!C14</f>
        <v>Incumplimiento de las metas establecidas</v>
      </c>
      <c r="D16" s="482" t="str">
        <f>'Mapa Final'!D14</f>
        <v>1. Falta o indebida incorporacion de los documentos fisicos y/o virtuales al expediente digital                                        2. Perdida o afectación de los archivos digitales de las audiencias virtuales</v>
      </c>
      <c r="E16" s="488" t="str">
        <f>'Mapa Final'!E14</f>
        <v>Extravío de documentos temporal de los procesos judiciales</v>
      </c>
      <c r="F16" s="488" t="str">
        <f>'Mapa Final'!F14</f>
        <v>Errores en la incorporación de los documentos fisicos y/o virtuales en el expediente digital</v>
      </c>
      <c r="G16" s="488" t="str">
        <f>'Mapa Final'!G14</f>
        <v>Usuarios, productos y prácticas organizacionales</v>
      </c>
      <c r="H16" s="491" t="str">
        <f>'Mapa Final'!I14</f>
        <v>Media</v>
      </c>
      <c r="I16" s="494" t="str">
        <f>'Mapa Final'!L14</f>
        <v>Leve</v>
      </c>
      <c r="J16" s="497" t="str">
        <f>'Mapa Final'!N14</f>
        <v>Moderado</v>
      </c>
      <c r="K16" s="500" t="str">
        <f>'Mapa Final'!AA14</f>
        <v>Baja</v>
      </c>
      <c r="L16" s="500" t="str">
        <f>'Mapa Final'!AE14</f>
        <v>Leve</v>
      </c>
      <c r="M16" s="485" t="str">
        <f>'Mapa Final'!AG14</f>
        <v>Bajo</v>
      </c>
      <c r="N16" s="500" t="str">
        <f>'Mapa Final'!AH14</f>
        <v>Evitar</v>
      </c>
      <c r="O16" s="479"/>
      <c r="P16" s="479"/>
      <c r="Q16" s="479"/>
      <c r="R16" s="479"/>
      <c r="S16" s="479"/>
      <c r="T16" s="479"/>
      <c r="U16" s="479"/>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75" customFormat="1" ht="13.5" customHeight="1">
      <c r="A17" s="504"/>
      <c r="B17" s="483"/>
      <c r="C17" s="483"/>
      <c r="D17" s="483"/>
      <c r="E17" s="489"/>
      <c r="F17" s="489"/>
      <c r="G17" s="489"/>
      <c r="H17" s="492"/>
      <c r="I17" s="495"/>
      <c r="J17" s="498"/>
      <c r="K17" s="501"/>
      <c r="L17" s="501"/>
      <c r="M17" s="486"/>
      <c r="N17" s="501"/>
      <c r="O17" s="480"/>
      <c r="P17" s="480"/>
      <c r="Q17" s="480"/>
      <c r="R17" s="480"/>
      <c r="S17" s="480"/>
      <c r="T17" s="480"/>
      <c r="U17" s="480"/>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75" customFormat="1" ht="13.5" customHeight="1">
      <c r="A18" s="504"/>
      <c r="B18" s="483"/>
      <c r="C18" s="483"/>
      <c r="D18" s="483"/>
      <c r="E18" s="489"/>
      <c r="F18" s="489"/>
      <c r="G18" s="489"/>
      <c r="H18" s="492"/>
      <c r="I18" s="495"/>
      <c r="J18" s="498"/>
      <c r="K18" s="501"/>
      <c r="L18" s="501"/>
      <c r="M18" s="486"/>
      <c r="N18" s="501"/>
      <c r="O18" s="480"/>
      <c r="P18" s="480"/>
      <c r="Q18" s="480"/>
      <c r="R18" s="480"/>
      <c r="S18" s="480"/>
      <c r="T18" s="480"/>
      <c r="U18" s="480"/>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75" customFormat="1" ht="13.5" customHeight="1">
      <c r="A19" s="504"/>
      <c r="B19" s="483"/>
      <c r="C19" s="483"/>
      <c r="D19" s="483"/>
      <c r="E19" s="489"/>
      <c r="F19" s="489"/>
      <c r="G19" s="489"/>
      <c r="H19" s="492"/>
      <c r="I19" s="495"/>
      <c r="J19" s="498"/>
      <c r="K19" s="501"/>
      <c r="L19" s="501"/>
      <c r="M19" s="486"/>
      <c r="N19" s="501"/>
      <c r="O19" s="480"/>
      <c r="P19" s="480"/>
      <c r="Q19" s="480"/>
      <c r="R19" s="480"/>
      <c r="S19" s="480"/>
      <c r="T19" s="480"/>
      <c r="U19" s="480"/>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s="175" customFormat="1" ht="255.75" customHeight="1" thickBot="1">
      <c r="A20" s="505"/>
      <c r="B20" s="484"/>
      <c r="C20" s="484"/>
      <c r="D20" s="484"/>
      <c r="E20" s="490"/>
      <c r="F20" s="490"/>
      <c r="G20" s="490"/>
      <c r="H20" s="493"/>
      <c r="I20" s="496"/>
      <c r="J20" s="499"/>
      <c r="K20" s="502"/>
      <c r="L20" s="502"/>
      <c r="M20" s="487"/>
      <c r="N20" s="502"/>
      <c r="O20" s="481"/>
      <c r="P20" s="481"/>
      <c r="Q20" s="481"/>
      <c r="R20" s="481"/>
      <c r="S20" s="481"/>
      <c r="T20" s="481"/>
      <c r="U20" s="481"/>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row>
    <row r="21" spans="1:177" ht="15" customHeight="1">
      <c r="A21" s="503">
        <f>'Mapa Final'!A17</f>
        <v>3</v>
      </c>
      <c r="B21" s="482" t="str">
        <f>'Mapa Final'!B17</f>
        <v>Falta o inadecuada planeación</v>
      </c>
      <c r="C21" s="482" t="str">
        <f>'Mapa Final'!C17</f>
        <v>Afectación en la Prestación del Servicio de Justicia</v>
      </c>
      <c r="D21" s="482" t="str">
        <f>'Mapa Final'!D17</f>
        <v>1. Falta de seguimiento.                                                                                  2. Falta de implementacion de ajustes por ocurrencia de factores internos o externos que afectan la gestión. (Pandemia).                                                              3. Omisión en la utilización de herramientas ofimaticas y/o tecnologicas, que afectan la comunicación con los equipos de trabajo.</v>
      </c>
      <c r="E21" s="488" t="str">
        <f>'Mapa Final'!E17</f>
        <v xml:space="preserve">Inadecuada gestión de los procesos misionales </v>
      </c>
      <c r="F21" s="488" t="str">
        <f>'Mapa Final'!F17</f>
        <v xml:space="preserve">Omisión y/o indebida planeación de los objetivos y las metas propuestas que afectan la gestión del Despacho.                                                                          </v>
      </c>
      <c r="G21" s="488" t="str">
        <f>'Mapa Final'!G17</f>
        <v>Ejecución y Administración de Procesos</v>
      </c>
      <c r="H21" s="491" t="str">
        <f>'Mapa Final'!I17</f>
        <v>Media</v>
      </c>
      <c r="I21" s="494" t="str">
        <f>'Mapa Final'!L17</f>
        <v>Menor</v>
      </c>
      <c r="J21" s="497" t="str">
        <f>'Mapa Final'!N17</f>
        <v>Moderado</v>
      </c>
      <c r="K21" s="500" t="str">
        <f>'Mapa Final'!AA17</f>
        <v>Baja</v>
      </c>
      <c r="L21" s="500" t="str">
        <f>'Mapa Final'!AE17</f>
        <v>Menor</v>
      </c>
      <c r="M21" s="485" t="str">
        <f>'Mapa Final'!AG17</f>
        <v>Moderado</v>
      </c>
      <c r="N21" s="500" t="str">
        <f>'Mapa Final'!AH17</f>
        <v>Evitar</v>
      </c>
      <c r="O21" s="479"/>
      <c r="P21" s="479"/>
      <c r="Q21" s="479"/>
      <c r="R21" s="479"/>
      <c r="S21" s="479"/>
      <c r="T21" s="479"/>
      <c r="U21" s="479"/>
      <c r="V21" s="34"/>
      <c r="W21" s="34"/>
    </row>
    <row r="22" spans="1:177">
      <c r="A22" s="504"/>
      <c r="B22" s="483"/>
      <c r="C22" s="483"/>
      <c r="D22" s="483"/>
      <c r="E22" s="489"/>
      <c r="F22" s="489"/>
      <c r="G22" s="489"/>
      <c r="H22" s="492"/>
      <c r="I22" s="495"/>
      <c r="J22" s="498"/>
      <c r="K22" s="501"/>
      <c r="L22" s="501"/>
      <c r="M22" s="486"/>
      <c r="N22" s="501"/>
      <c r="O22" s="480"/>
      <c r="P22" s="480"/>
      <c r="Q22" s="480"/>
      <c r="R22" s="480"/>
      <c r="S22" s="480"/>
      <c r="T22" s="480"/>
      <c r="U22" s="480"/>
      <c r="V22" s="34"/>
      <c r="W22" s="34"/>
    </row>
    <row r="23" spans="1:177">
      <c r="A23" s="504"/>
      <c r="B23" s="483"/>
      <c r="C23" s="483"/>
      <c r="D23" s="483"/>
      <c r="E23" s="489"/>
      <c r="F23" s="489"/>
      <c r="G23" s="489"/>
      <c r="H23" s="492"/>
      <c r="I23" s="495"/>
      <c r="J23" s="498"/>
      <c r="K23" s="501"/>
      <c r="L23" s="501"/>
      <c r="M23" s="486"/>
      <c r="N23" s="501"/>
      <c r="O23" s="480"/>
      <c r="P23" s="480"/>
      <c r="Q23" s="480"/>
      <c r="R23" s="480"/>
      <c r="S23" s="480"/>
      <c r="T23" s="480"/>
      <c r="U23" s="480"/>
      <c r="V23" s="34"/>
      <c r="W23" s="34"/>
    </row>
    <row r="24" spans="1:177">
      <c r="A24" s="504"/>
      <c r="B24" s="483"/>
      <c r="C24" s="483"/>
      <c r="D24" s="483"/>
      <c r="E24" s="489"/>
      <c r="F24" s="489"/>
      <c r="G24" s="489"/>
      <c r="H24" s="492"/>
      <c r="I24" s="495"/>
      <c r="J24" s="498"/>
      <c r="K24" s="501"/>
      <c r="L24" s="501"/>
      <c r="M24" s="486"/>
      <c r="N24" s="501"/>
      <c r="O24" s="480"/>
      <c r="P24" s="480"/>
      <c r="Q24" s="480"/>
      <c r="R24" s="480"/>
      <c r="S24" s="480"/>
      <c r="T24" s="480"/>
      <c r="U24" s="480"/>
      <c r="V24" s="34"/>
      <c r="W24" s="34"/>
    </row>
    <row r="25" spans="1:177" ht="307.5" customHeight="1" thickBot="1">
      <c r="A25" s="505"/>
      <c r="B25" s="484"/>
      <c r="C25" s="484"/>
      <c r="D25" s="484"/>
      <c r="E25" s="490"/>
      <c r="F25" s="490"/>
      <c r="G25" s="490"/>
      <c r="H25" s="493"/>
      <c r="I25" s="496"/>
      <c r="J25" s="499"/>
      <c r="K25" s="502"/>
      <c r="L25" s="502"/>
      <c r="M25" s="487"/>
      <c r="N25" s="502"/>
      <c r="O25" s="481"/>
      <c r="P25" s="481"/>
      <c r="Q25" s="481"/>
      <c r="R25" s="481"/>
      <c r="S25" s="481"/>
      <c r="T25" s="481"/>
      <c r="U25" s="481"/>
      <c r="V25" s="34"/>
      <c r="W25" s="34"/>
    </row>
    <row r="26" spans="1:177" ht="15" customHeight="1">
      <c r="A26" s="503">
        <f>'Mapa Final'!A20</f>
        <v>4</v>
      </c>
      <c r="B26" s="482" t="str">
        <f>'Mapa Final'!B20</f>
        <v>Interrupción o demora en el ejercicio de la Función Pública de Administrar  Justicia.</v>
      </c>
      <c r="C26" s="482" t="str">
        <f>'Mapa Final'!C20</f>
        <v>Afectación en la Prestación del Servicio de Justicia</v>
      </c>
      <c r="D26" s="482" t="str">
        <f>'Mapa Final'!D20</f>
        <v>1. Falta de herramientas ofimaticas apropiadas para desarrollo de la actividad judicial
2. Afectación de servidores electrónicos donde reposa el expediente judicial
3. Aumento de demanda de justicia sin incremento de personal.                                                4. Pandemia
5. Emergencias Ambientales</v>
      </c>
      <c r="E26" s="488" t="str">
        <f>'Mapa Final'!E20</f>
        <v>Eventos de fuerza mayor o caso fortuito que imposibilitan la gestión judicial</v>
      </c>
      <c r="F26" s="488" t="str">
        <f>'Mapa Final'!F20</f>
        <v>Posibilidad de  afectación  del ejercicio de la Función Pública de Administrar Justicia debido a un suceso de fuerza mayor o caso fortuito que imposibilita la gestión judicial</v>
      </c>
      <c r="G26" s="488" t="str">
        <f>'Mapa Final'!G20</f>
        <v>Daños Activos Fijos/Eventos Externos</v>
      </c>
      <c r="H26" s="491" t="str">
        <f>'Mapa Final'!I20</f>
        <v>Alta</v>
      </c>
      <c r="I26" s="494" t="str">
        <f>'Mapa Final'!L20</f>
        <v>Moderado</v>
      </c>
      <c r="J26" s="497" t="str">
        <f>'Mapa Final'!N20</f>
        <v xml:space="preserve">Alto </v>
      </c>
      <c r="K26" s="500" t="str">
        <f>'Mapa Final'!AA20</f>
        <v>Media</v>
      </c>
      <c r="L26" s="500" t="str">
        <f>'Mapa Final'!AE20</f>
        <v>Moderado</v>
      </c>
      <c r="M26" s="485" t="str">
        <f>'Mapa Final'!AG20</f>
        <v>Moderado</v>
      </c>
      <c r="N26" s="500" t="str">
        <f>'Mapa Final'!AH20</f>
        <v>Reducir(compartir)</v>
      </c>
      <c r="O26" s="479"/>
      <c r="P26" s="479"/>
      <c r="Q26" s="479"/>
      <c r="R26" s="479"/>
      <c r="S26" s="479"/>
      <c r="T26" s="479"/>
      <c r="U26" s="479"/>
    </row>
    <row r="27" spans="1:177">
      <c r="A27" s="504"/>
      <c r="B27" s="483"/>
      <c r="C27" s="483"/>
      <c r="D27" s="483"/>
      <c r="E27" s="489"/>
      <c r="F27" s="489"/>
      <c r="G27" s="489"/>
      <c r="H27" s="492"/>
      <c r="I27" s="495"/>
      <c r="J27" s="498"/>
      <c r="K27" s="501"/>
      <c r="L27" s="501"/>
      <c r="M27" s="486"/>
      <c r="N27" s="501"/>
      <c r="O27" s="480"/>
      <c r="P27" s="480"/>
      <c r="Q27" s="480"/>
      <c r="R27" s="480"/>
      <c r="S27" s="480"/>
      <c r="T27" s="480"/>
      <c r="U27" s="480"/>
    </row>
    <row r="28" spans="1:177">
      <c r="A28" s="504"/>
      <c r="B28" s="483"/>
      <c r="C28" s="483"/>
      <c r="D28" s="483"/>
      <c r="E28" s="489"/>
      <c r="F28" s="489"/>
      <c r="G28" s="489"/>
      <c r="H28" s="492"/>
      <c r="I28" s="495"/>
      <c r="J28" s="498"/>
      <c r="K28" s="501"/>
      <c r="L28" s="501"/>
      <c r="M28" s="486"/>
      <c r="N28" s="501"/>
      <c r="O28" s="480"/>
      <c r="P28" s="480"/>
      <c r="Q28" s="480"/>
      <c r="R28" s="480"/>
      <c r="S28" s="480"/>
      <c r="T28" s="480"/>
      <c r="U28" s="480"/>
    </row>
    <row r="29" spans="1:177">
      <c r="A29" s="504"/>
      <c r="B29" s="483"/>
      <c r="C29" s="483"/>
      <c r="D29" s="483"/>
      <c r="E29" s="489"/>
      <c r="F29" s="489"/>
      <c r="G29" s="489"/>
      <c r="H29" s="492"/>
      <c r="I29" s="495"/>
      <c r="J29" s="498"/>
      <c r="K29" s="501"/>
      <c r="L29" s="501"/>
      <c r="M29" s="486"/>
      <c r="N29" s="501"/>
      <c r="O29" s="480"/>
      <c r="P29" s="480"/>
      <c r="Q29" s="480"/>
      <c r="R29" s="480"/>
      <c r="S29" s="480"/>
      <c r="T29" s="480"/>
      <c r="U29" s="480"/>
    </row>
    <row r="30" spans="1:177" ht="254.25" customHeight="1" thickBot="1">
      <c r="A30" s="505"/>
      <c r="B30" s="484"/>
      <c r="C30" s="484"/>
      <c r="D30" s="484"/>
      <c r="E30" s="490"/>
      <c r="F30" s="490"/>
      <c r="G30" s="490"/>
      <c r="H30" s="493"/>
      <c r="I30" s="496"/>
      <c r="J30" s="499"/>
      <c r="K30" s="502"/>
      <c r="L30" s="502"/>
      <c r="M30" s="487"/>
      <c r="N30" s="502"/>
      <c r="O30" s="481"/>
      <c r="P30" s="481"/>
      <c r="Q30" s="481"/>
      <c r="R30" s="481"/>
      <c r="S30" s="481"/>
      <c r="T30" s="481"/>
      <c r="U30" s="481"/>
    </row>
    <row r="31" spans="1:177" ht="15" customHeight="1">
      <c r="A31" s="503">
        <f>'Mapa Final'!A24</f>
        <v>5</v>
      </c>
      <c r="B31" s="482" t="str">
        <f>'Mapa Final'!B24</f>
        <v>Decertificación</v>
      </c>
      <c r="C31" s="482" t="str">
        <f>'Mapa Final'!C24</f>
        <v>Reputacional</v>
      </c>
      <c r="D31" s="482" t="str">
        <f>'Mapa Final'!D24</f>
        <v xml:space="preserve">1. Ausencia de gestion, liderazgo, planeacion, recursos, medicion y acciones de mejora por los lideres del procesos
2.  Falta de inducción, entrenamiento y/o capacitación del personal.
3. Falta de actualización o conocimiento de las normas que aplican para la implementación del SIGCMA - SGC del JCAS
</v>
      </c>
      <c r="E31" s="488" t="str">
        <f>'Mapa Final'!E24</f>
        <v>Falta de liderazgo y compromiso con el mejoramiento continuo del SIGCMA - SGC del JCAS</v>
      </c>
      <c r="F31" s="488" t="str">
        <f>'Mapa Final'!F24</f>
        <v>Suspender la certificación de alguna de las dependencias que integran la Jurisdicción de lo Contencioso Administrativo de Santander</v>
      </c>
      <c r="G31" s="488" t="str">
        <f>'Mapa Final'!G24</f>
        <v>Usuarios, productos y prácticas organizacionales</v>
      </c>
      <c r="H31" s="491" t="str">
        <f>'Mapa Final'!I24</f>
        <v>Muy Baja</v>
      </c>
      <c r="I31" s="494" t="str">
        <f>'Mapa Final'!L24</f>
        <v>Moderado</v>
      </c>
      <c r="J31" s="497" t="str">
        <f>'Mapa Final'!N24</f>
        <v>Moderado</v>
      </c>
      <c r="K31" s="500" t="str">
        <f>'Mapa Final'!AA24</f>
        <v>Muy Baja</v>
      </c>
      <c r="L31" s="500" t="str">
        <f>'Mapa Final'!AE24</f>
        <v>Moderado</v>
      </c>
      <c r="M31" s="485" t="str">
        <f>'Mapa Final'!AG24</f>
        <v>Moderado</v>
      </c>
      <c r="N31" s="500" t="str">
        <f>'Mapa Final'!AH24</f>
        <v>Evitar</v>
      </c>
      <c r="O31" s="479"/>
      <c r="P31" s="479"/>
      <c r="Q31" s="479"/>
      <c r="R31" s="479"/>
      <c r="S31" s="479"/>
      <c r="T31" s="479"/>
      <c r="U31" s="479"/>
    </row>
    <row r="32" spans="1:177">
      <c r="A32" s="504"/>
      <c r="B32" s="483"/>
      <c r="C32" s="483"/>
      <c r="D32" s="483"/>
      <c r="E32" s="489"/>
      <c r="F32" s="489"/>
      <c r="G32" s="489"/>
      <c r="H32" s="492"/>
      <c r="I32" s="495"/>
      <c r="J32" s="498"/>
      <c r="K32" s="501"/>
      <c r="L32" s="501"/>
      <c r="M32" s="486"/>
      <c r="N32" s="501"/>
      <c r="O32" s="480"/>
      <c r="P32" s="480"/>
      <c r="Q32" s="480"/>
      <c r="R32" s="480"/>
      <c r="S32" s="480"/>
      <c r="T32" s="480"/>
      <c r="U32" s="480"/>
    </row>
    <row r="33" spans="1:21">
      <c r="A33" s="504"/>
      <c r="B33" s="483"/>
      <c r="C33" s="483"/>
      <c r="D33" s="483"/>
      <c r="E33" s="489"/>
      <c r="F33" s="489"/>
      <c r="G33" s="489"/>
      <c r="H33" s="492"/>
      <c r="I33" s="495"/>
      <c r="J33" s="498"/>
      <c r="K33" s="501"/>
      <c r="L33" s="501"/>
      <c r="M33" s="486"/>
      <c r="N33" s="501"/>
      <c r="O33" s="480"/>
      <c r="P33" s="480"/>
      <c r="Q33" s="480"/>
      <c r="R33" s="480"/>
      <c r="S33" s="480"/>
      <c r="T33" s="480"/>
      <c r="U33" s="480"/>
    </row>
    <row r="34" spans="1:21">
      <c r="A34" s="504"/>
      <c r="B34" s="483"/>
      <c r="C34" s="483"/>
      <c r="D34" s="483"/>
      <c r="E34" s="489"/>
      <c r="F34" s="489"/>
      <c r="G34" s="489"/>
      <c r="H34" s="492"/>
      <c r="I34" s="495"/>
      <c r="J34" s="498"/>
      <c r="K34" s="501"/>
      <c r="L34" s="501"/>
      <c r="M34" s="486"/>
      <c r="N34" s="501"/>
      <c r="O34" s="480"/>
      <c r="P34" s="480"/>
      <c r="Q34" s="480"/>
      <c r="R34" s="480"/>
      <c r="S34" s="480"/>
      <c r="T34" s="480"/>
      <c r="U34" s="480"/>
    </row>
    <row r="35" spans="1:21" ht="230.25" customHeight="1" thickBot="1">
      <c r="A35" s="505"/>
      <c r="B35" s="484"/>
      <c r="C35" s="484"/>
      <c r="D35" s="484"/>
      <c r="E35" s="490"/>
      <c r="F35" s="490"/>
      <c r="G35" s="490"/>
      <c r="H35" s="493"/>
      <c r="I35" s="496"/>
      <c r="J35" s="499"/>
      <c r="K35" s="502"/>
      <c r="L35" s="502"/>
      <c r="M35" s="487"/>
      <c r="N35" s="502"/>
      <c r="O35" s="481"/>
      <c r="P35" s="481"/>
      <c r="Q35" s="481"/>
      <c r="R35" s="481"/>
      <c r="S35" s="481"/>
      <c r="T35" s="481"/>
      <c r="U35" s="481"/>
    </row>
  </sheetData>
  <mergeCells count="124">
    <mergeCell ref="S2:U4"/>
    <mergeCell ref="A5:C5"/>
    <mergeCell ref="D5:N5"/>
    <mergeCell ref="O5:Q5"/>
    <mergeCell ref="A6:C6"/>
    <mergeCell ref="D6:N6"/>
    <mergeCell ref="A7:C7"/>
    <mergeCell ref="D7:N7"/>
    <mergeCell ref="A8:F8"/>
    <mergeCell ref="H8:J8"/>
    <mergeCell ref="K8:M8"/>
    <mergeCell ref="N8:N9"/>
    <mergeCell ref="A2:C3"/>
    <mergeCell ref="D2:Q4"/>
    <mergeCell ref="O8:O9"/>
    <mergeCell ref="P8:R8"/>
    <mergeCell ref="S8:T8"/>
    <mergeCell ref="U8:U9"/>
    <mergeCell ref="A10:N10"/>
    <mergeCell ref="A11:A15"/>
    <mergeCell ref="B11:B15"/>
    <mergeCell ref="C11:C15"/>
    <mergeCell ref="D11:D15"/>
    <mergeCell ref="E11:E15"/>
    <mergeCell ref="L16:L20"/>
    <mergeCell ref="R11:R15"/>
    <mergeCell ref="S11:S15"/>
    <mergeCell ref="P16:P20"/>
    <mergeCell ref="Q16:Q20"/>
    <mergeCell ref="R16:R20"/>
    <mergeCell ref="T11:T15"/>
    <mergeCell ref="U11:U15"/>
    <mergeCell ref="A16:A20"/>
    <mergeCell ref="B16:B20"/>
    <mergeCell ref="C16:C20"/>
    <mergeCell ref="D16:D20"/>
    <mergeCell ref="E16:E20"/>
    <mergeCell ref="F16:F20"/>
    <mergeCell ref="L11:L15"/>
    <mergeCell ref="M11:M15"/>
    <mergeCell ref="N11:N15"/>
    <mergeCell ref="O11:O15"/>
    <mergeCell ref="P11:P15"/>
    <mergeCell ref="Q11:Q15"/>
    <mergeCell ref="F11:F15"/>
    <mergeCell ref="G11:G15"/>
    <mergeCell ref="H11:H15"/>
    <mergeCell ref="I11:I15"/>
    <mergeCell ref="J11:J15"/>
    <mergeCell ref="K11:K15"/>
    <mergeCell ref="S16:S20"/>
    <mergeCell ref="T16:T20"/>
    <mergeCell ref="U16:U20"/>
    <mergeCell ref="O16:O20"/>
    <mergeCell ref="A21:A25"/>
    <mergeCell ref="B21:B25"/>
    <mergeCell ref="C21:C25"/>
    <mergeCell ref="D21:D25"/>
    <mergeCell ref="E21:E25"/>
    <mergeCell ref="F21:F25"/>
    <mergeCell ref="G21:G25"/>
    <mergeCell ref="M16:M20"/>
    <mergeCell ref="N16:N20"/>
    <mergeCell ref="G16:G20"/>
    <mergeCell ref="H16:H20"/>
    <mergeCell ref="I16:I20"/>
    <mergeCell ref="J16:J20"/>
    <mergeCell ref="K16:K20"/>
    <mergeCell ref="T21:T25"/>
    <mergeCell ref="U21:U25"/>
    <mergeCell ref="A26:A30"/>
    <mergeCell ref="B26:B30"/>
    <mergeCell ref="C26:C30"/>
    <mergeCell ref="D26:D30"/>
    <mergeCell ref="E26:E30"/>
    <mergeCell ref="F26:F30"/>
    <mergeCell ref="G26:G30"/>
    <mergeCell ref="H26:H30"/>
    <mergeCell ref="N21:N25"/>
    <mergeCell ref="O21:O25"/>
    <mergeCell ref="P21:P25"/>
    <mergeCell ref="Q21:Q25"/>
    <mergeCell ref="R21:R25"/>
    <mergeCell ref="S21:S25"/>
    <mergeCell ref="H21:H25"/>
    <mergeCell ref="I21:I25"/>
    <mergeCell ref="J21:J25"/>
    <mergeCell ref="K21:K25"/>
    <mergeCell ref="L21:L25"/>
    <mergeCell ref="M21:M25"/>
    <mergeCell ref="U26:U30"/>
    <mergeCell ref="O26:O30"/>
    <mergeCell ref="A31:A35"/>
    <mergeCell ref="B31:B35"/>
    <mergeCell ref="C31:C35"/>
    <mergeCell ref="D31:D35"/>
    <mergeCell ref="E31:E35"/>
    <mergeCell ref="F31:F35"/>
    <mergeCell ref="G31:G35"/>
    <mergeCell ref="H31:H35"/>
    <mergeCell ref="I31:I35"/>
    <mergeCell ref="P26:P30"/>
    <mergeCell ref="Q26:Q30"/>
    <mergeCell ref="R26:R30"/>
    <mergeCell ref="S26:S30"/>
    <mergeCell ref="T26:T30"/>
    <mergeCell ref="I26:I30"/>
    <mergeCell ref="J26:J30"/>
    <mergeCell ref="K26:K30"/>
    <mergeCell ref="L26:L30"/>
    <mergeCell ref="M26:M30"/>
    <mergeCell ref="N26:N30"/>
    <mergeCell ref="P31:P35"/>
    <mergeCell ref="Q31:Q35"/>
    <mergeCell ref="R31:R35"/>
    <mergeCell ref="S31:S35"/>
    <mergeCell ref="T31:T35"/>
    <mergeCell ref="U31:U35"/>
    <mergeCell ref="J31:J35"/>
    <mergeCell ref="K31:K35"/>
    <mergeCell ref="L31:L35"/>
    <mergeCell ref="M31:M35"/>
    <mergeCell ref="N31:N35"/>
    <mergeCell ref="O31:O35"/>
  </mergeCells>
  <conditionalFormatting sqref="D9:G9 H8 A8:B8 H36:J1048576">
    <cfRule type="containsText" dxfId="372" priority="713" operator="containsText" text="3- Moderado">
      <formula>NOT(ISERROR(SEARCH("3- Moderado",A8)))</formula>
    </cfRule>
    <cfRule type="containsText" dxfId="371" priority="714" operator="containsText" text="6- Moderado">
      <formula>NOT(ISERROR(SEARCH("6- Moderado",A8)))</formula>
    </cfRule>
    <cfRule type="containsText" dxfId="370" priority="715" operator="containsText" text="4- Moderado">
      <formula>NOT(ISERROR(SEARCH("4- Moderado",A8)))</formula>
    </cfRule>
    <cfRule type="containsText" dxfId="369" priority="716" operator="containsText" text="3- Bajo">
      <formula>NOT(ISERROR(SEARCH("3- Bajo",A8)))</formula>
    </cfRule>
    <cfRule type="containsText" dxfId="368" priority="717" operator="containsText" text="4- Bajo">
      <formula>NOT(ISERROR(SEARCH("4- Bajo",A8)))</formula>
    </cfRule>
    <cfRule type="containsText" dxfId="367" priority="718" operator="containsText" text="1- Bajo">
      <formula>NOT(ISERROR(SEARCH("1- Bajo",A8)))</formula>
    </cfRule>
  </conditionalFormatting>
  <conditionalFormatting sqref="H9:J9">
    <cfRule type="containsText" dxfId="366" priority="706" operator="containsText" text="3- Moderado">
      <formula>NOT(ISERROR(SEARCH("3- Moderado",H9)))</formula>
    </cfRule>
    <cfRule type="containsText" dxfId="365" priority="707" operator="containsText" text="6- Moderado">
      <formula>NOT(ISERROR(SEARCH("6- Moderado",H9)))</formula>
    </cfRule>
    <cfRule type="containsText" dxfId="364" priority="708" operator="containsText" text="4- Moderado">
      <formula>NOT(ISERROR(SEARCH("4- Moderado",H9)))</formula>
    </cfRule>
    <cfRule type="containsText" dxfId="363" priority="709" operator="containsText" text="3- Bajo">
      <formula>NOT(ISERROR(SEARCH("3- Bajo",H9)))</formula>
    </cfRule>
    <cfRule type="containsText" dxfId="362" priority="710" operator="containsText" text="4- Bajo">
      <formula>NOT(ISERROR(SEARCH("4- Bajo",H9)))</formula>
    </cfRule>
    <cfRule type="containsText" dxfId="361" priority="712" operator="containsText" text="1- Bajo">
      <formula>NOT(ISERROR(SEARCH("1- Bajo",H9)))</formula>
    </cfRule>
  </conditionalFormatting>
  <conditionalFormatting sqref="J9 J36:J1048576">
    <cfRule type="containsText" dxfId="360" priority="695" operator="containsText" text="25- Extremo">
      <formula>NOT(ISERROR(SEARCH("25- Extremo",J9)))</formula>
    </cfRule>
    <cfRule type="containsText" dxfId="359" priority="696" operator="containsText" text="20- Extremo">
      <formula>NOT(ISERROR(SEARCH("20- Extremo",J9)))</formula>
    </cfRule>
    <cfRule type="containsText" dxfId="358" priority="697" operator="containsText" text="15- Extremo">
      <formula>NOT(ISERROR(SEARCH("15- Extremo",J9)))</formula>
    </cfRule>
    <cfRule type="containsText" dxfId="357" priority="698" operator="containsText" text="10- Extremo">
      <formula>NOT(ISERROR(SEARCH("10- Extremo",J9)))</formula>
    </cfRule>
    <cfRule type="containsText" dxfId="356" priority="699" operator="containsText" text="5- Extremo">
      <formula>NOT(ISERROR(SEARCH("5- Extremo",J9)))</formula>
    </cfRule>
    <cfRule type="containsText" dxfId="355" priority="700" operator="containsText" text="12- Alto">
      <formula>NOT(ISERROR(SEARCH("12- Alto",J9)))</formula>
    </cfRule>
    <cfRule type="containsText" dxfId="354" priority="701" operator="containsText" text="10- Alto">
      <formula>NOT(ISERROR(SEARCH("10- Alto",J9)))</formula>
    </cfRule>
    <cfRule type="containsText" dxfId="353" priority="702" operator="containsText" text="9- Alto">
      <formula>NOT(ISERROR(SEARCH("9- Alto",J9)))</formula>
    </cfRule>
    <cfRule type="containsText" dxfId="352" priority="703" operator="containsText" text="8- Alto">
      <formula>NOT(ISERROR(SEARCH("8- Alto",J9)))</formula>
    </cfRule>
    <cfRule type="containsText" dxfId="351" priority="704" operator="containsText" text="5- Alto">
      <formula>NOT(ISERROR(SEARCH("5- Alto",J9)))</formula>
    </cfRule>
    <cfRule type="containsText" dxfId="350" priority="705" operator="containsText" text="4- Alto">
      <formula>NOT(ISERROR(SEARCH("4- Alto",J9)))</formula>
    </cfRule>
    <cfRule type="containsText" dxfId="349" priority="711" operator="containsText" text="2- Bajo">
      <formula>NOT(ISERROR(SEARCH("2- Bajo",J9)))</formula>
    </cfRule>
  </conditionalFormatting>
  <conditionalFormatting sqref="K11:L11">
    <cfRule type="containsText" dxfId="348" priority="689" operator="containsText" text="3- Moderado">
      <formula>NOT(ISERROR(SEARCH("3- Moderado",K11)))</formula>
    </cfRule>
    <cfRule type="containsText" dxfId="347" priority="690" operator="containsText" text="6- Moderado">
      <formula>NOT(ISERROR(SEARCH("6- Moderado",K11)))</formula>
    </cfRule>
    <cfRule type="containsText" dxfId="346" priority="691" operator="containsText" text="4- Moderado">
      <formula>NOT(ISERROR(SEARCH("4- Moderado",K11)))</formula>
    </cfRule>
    <cfRule type="containsText" dxfId="345" priority="692" operator="containsText" text="3- Bajo">
      <formula>NOT(ISERROR(SEARCH("3- Bajo",K11)))</formula>
    </cfRule>
    <cfRule type="containsText" dxfId="344" priority="693" operator="containsText" text="4- Bajo">
      <formula>NOT(ISERROR(SEARCH("4- Bajo",K11)))</formula>
    </cfRule>
    <cfRule type="containsText" dxfId="343" priority="694" operator="containsText" text="1- Bajo">
      <formula>NOT(ISERROR(SEARCH("1- Bajo",K11)))</formula>
    </cfRule>
  </conditionalFormatting>
  <conditionalFormatting sqref="H11:I11">
    <cfRule type="containsText" dxfId="342" priority="683" operator="containsText" text="3- Moderado">
      <formula>NOT(ISERROR(SEARCH("3- Moderado",H11)))</formula>
    </cfRule>
    <cfRule type="containsText" dxfId="341" priority="684" operator="containsText" text="6- Moderado">
      <formula>NOT(ISERROR(SEARCH("6- Moderado",H11)))</formula>
    </cfRule>
    <cfRule type="containsText" dxfId="340" priority="685" operator="containsText" text="4- Moderado">
      <formula>NOT(ISERROR(SEARCH("4- Moderado",H11)))</formula>
    </cfRule>
    <cfRule type="containsText" dxfId="339" priority="686" operator="containsText" text="3- Bajo">
      <formula>NOT(ISERROR(SEARCH("3- Bajo",H11)))</formula>
    </cfRule>
    <cfRule type="containsText" dxfId="338" priority="687" operator="containsText" text="4- Bajo">
      <formula>NOT(ISERROR(SEARCH("4- Bajo",H11)))</formula>
    </cfRule>
    <cfRule type="containsText" dxfId="337" priority="688" operator="containsText" text="1- Bajo">
      <formula>NOT(ISERROR(SEARCH("1- Bajo",H11)))</formula>
    </cfRule>
  </conditionalFormatting>
  <conditionalFormatting sqref="A11 C11:E11">
    <cfRule type="containsText" dxfId="336" priority="677" operator="containsText" text="3- Moderado">
      <formula>NOT(ISERROR(SEARCH("3- Moderado",A11)))</formula>
    </cfRule>
    <cfRule type="containsText" dxfId="335" priority="678" operator="containsText" text="6- Moderado">
      <formula>NOT(ISERROR(SEARCH("6- Moderado",A11)))</formula>
    </cfRule>
    <cfRule type="containsText" dxfId="334" priority="679" operator="containsText" text="4- Moderado">
      <formula>NOT(ISERROR(SEARCH("4- Moderado",A11)))</formula>
    </cfRule>
    <cfRule type="containsText" dxfId="333" priority="680" operator="containsText" text="3- Bajo">
      <formula>NOT(ISERROR(SEARCH("3- Bajo",A11)))</formula>
    </cfRule>
    <cfRule type="containsText" dxfId="332" priority="681" operator="containsText" text="4- Bajo">
      <formula>NOT(ISERROR(SEARCH("4- Bajo",A11)))</formula>
    </cfRule>
    <cfRule type="containsText" dxfId="331" priority="682" operator="containsText" text="1- Bajo">
      <formula>NOT(ISERROR(SEARCH("1- Bajo",A11)))</formula>
    </cfRule>
  </conditionalFormatting>
  <conditionalFormatting sqref="F11:G11">
    <cfRule type="containsText" dxfId="330" priority="671" operator="containsText" text="3- Moderado">
      <formula>NOT(ISERROR(SEARCH("3- Moderado",F11)))</formula>
    </cfRule>
    <cfRule type="containsText" dxfId="329" priority="672" operator="containsText" text="6- Moderado">
      <formula>NOT(ISERROR(SEARCH("6- Moderado",F11)))</formula>
    </cfRule>
    <cfRule type="containsText" dxfId="328" priority="673" operator="containsText" text="4- Moderado">
      <formula>NOT(ISERROR(SEARCH("4- Moderado",F11)))</formula>
    </cfRule>
    <cfRule type="containsText" dxfId="327" priority="674" operator="containsText" text="3- Bajo">
      <formula>NOT(ISERROR(SEARCH("3- Bajo",F11)))</formula>
    </cfRule>
    <cfRule type="containsText" dxfId="326" priority="675" operator="containsText" text="4- Bajo">
      <formula>NOT(ISERROR(SEARCH("4- Bajo",F11)))</formula>
    </cfRule>
    <cfRule type="containsText" dxfId="325" priority="676" operator="containsText" text="1- Bajo">
      <formula>NOT(ISERROR(SEARCH("1- Bajo",F11)))</formula>
    </cfRule>
  </conditionalFormatting>
  <conditionalFormatting sqref="K9">
    <cfRule type="containsText" dxfId="324" priority="665" operator="containsText" text="3- Moderado">
      <formula>NOT(ISERROR(SEARCH("3- Moderado",K9)))</formula>
    </cfRule>
    <cfRule type="containsText" dxfId="323" priority="666" operator="containsText" text="6- Moderado">
      <formula>NOT(ISERROR(SEARCH("6- Moderado",K9)))</formula>
    </cfRule>
    <cfRule type="containsText" dxfId="322" priority="667" operator="containsText" text="4- Moderado">
      <formula>NOT(ISERROR(SEARCH("4- Moderado",K9)))</formula>
    </cfRule>
    <cfRule type="containsText" dxfId="321" priority="668" operator="containsText" text="3- Bajo">
      <formula>NOT(ISERROR(SEARCH("3- Bajo",K9)))</formula>
    </cfRule>
    <cfRule type="containsText" dxfId="320" priority="669" operator="containsText" text="4- Bajo">
      <formula>NOT(ISERROR(SEARCH("4- Bajo",K9)))</formula>
    </cfRule>
    <cfRule type="containsText" dxfId="319" priority="670" operator="containsText" text="1- Bajo">
      <formula>NOT(ISERROR(SEARCH("1- Bajo",K9)))</formula>
    </cfRule>
  </conditionalFormatting>
  <conditionalFormatting sqref="L9">
    <cfRule type="containsText" dxfId="318" priority="659" operator="containsText" text="3- Moderado">
      <formula>NOT(ISERROR(SEARCH("3- Moderado",L9)))</formula>
    </cfRule>
    <cfRule type="containsText" dxfId="317" priority="660" operator="containsText" text="6- Moderado">
      <formula>NOT(ISERROR(SEARCH("6- Moderado",L9)))</formula>
    </cfRule>
    <cfRule type="containsText" dxfId="316" priority="661" operator="containsText" text="4- Moderado">
      <formula>NOT(ISERROR(SEARCH("4- Moderado",L9)))</formula>
    </cfRule>
    <cfRule type="containsText" dxfId="315" priority="662" operator="containsText" text="3- Bajo">
      <formula>NOT(ISERROR(SEARCH("3- Bajo",L9)))</formula>
    </cfRule>
    <cfRule type="containsText" dxfId="314" priority="663" operator="containsText" text="4- Bajo">
      <formula>NOT(ISERROR(SEARCH("4- Bajo",L9)))</formula>
    </cfRule>
    <cfRule type="containsText" dxfId="313" priority="664" operator="containsText" text="1- Bajo">
      <formula>NOT(ISERROR(SEARCH("1- Bajo",L9)))</formula>
    </cfRule>
  </conditionalFormatting>
  <conditionalFormatting sqref="M9">
    <cfRule type="containsText" dxfId="312" priority="653" operator="containsText" text="3- Moderado">
      <formula>NOT(ISERROR(SEARCH("3- Moderado",M9)))</formula>
    </cfRule>
    <cfRule type="containsText" dxfId="311" priority="654" operator="containsText" text="6- Moderado">
      <formula>NOT(ISERROR(SEARCH("6- Moderado",M9)))</formula>
    </cfRule>
    <cfRule type="containsText" dxfId="310" priority="655" operator="containsText" text="4- Moderado">
      <formula>NOT(ISERROR(SEARCH("4- Moderado",M9)))</formula>
    </cfRule>
    <cfRule type="containsText" dxfId="309" priority="656" operator="containsText" text="3- Bajo">
      <formula>NOT(ISERROR(SEARCH("3- Bajo",M9)))</formula>
    </cfRule>
    <cfRule type="containsText" dxfId="308" priority="657" operator="containsText" text="4- Bajo">
      <formula>NOT(ISERROR(SEARCH("4- Bajo",M9)))</formula>
    </cfRule>
    <cfRule type="containsText" dxfId="307" priority="658" operator="containsText" text="1- Bajo">
      <formula>NOT(ISERROR(SEARCH("1- Bajo",M9)))</formula>
    </cfRule>
  </conditionalFormatting>
  <conditionalFormatting sqref="J11:J15">
    <cfRule type="containsText" dxfId="306" priority="648" operator="containsText" text="Bajo">
      <formula>NOT(ISERROR(SEARCH("Bajo",J11)))</formula>
    </cfRule>
    <cfRule type="containsText" dxfId="305" priority="649" operator="containsText" text="Moderado">
      <formula>NOT(ISERROR(SEARCH("Moderado",J11)))</formula>
    </cfRule>
    <cfRule type="containsText" dxfId="304" priority="650" operator="containsText" text="Alto">
      <formula>NOT(ISERROR(SEARCH("Alto",J11)))</formula>
    </cfRule>
    <cfRule type="containsText" dxfId="303" priority="651" operator="containsText" text="Extremo">
      <formula>NOT(ISERROR(SEARCH("Extremo",J11)))</formula>
    </cfRule>
    <cfRule type="colorScale" priority="652">
      <colorScale>
        <cfvo type="min"/>
        <cfvo type="max"/>
        <color rgb="FFFF7128"/>
        <color rgb="FFFFEF9C"/>
      </colorScale>
    </cfRule>
  </conditionalFormatting>
  <conditionalFormatting sqref="M11:M15">
    <cfRule type="containsText" dxfId="302" priority="623" operator="containsText" text="Moderado">
      <formula>NOT(ISERROR(SEARCH("Moderado",M11)))</formula>
    </cfRule>
    <cfRule type="containsText" dxfId="301" priority="643" operator="containsText" text="Bajo">
      <formula>NOT(ISERROR(SEARCH("Bajo",M11)))</formula>
    </cfRule>
    <cfRule type="containsText" dxfId="300" priority="644" operator="containsText" text="Moderado">
      <formula>NOT(ISERROR(SEARCH("Moderado",M11)))</formula>
    </cfRule>
    <cfRule type="containsText" dxfId="299" priority="645" operator="containsText" text="Alto">
      <formula>NOT(ISERROR(SEARCH("Alto",M11)))</formula>
    </cfRule>
    <cfRule type="containsText" dxfId="298" priority="646" operator="containsText" text="Extremo">
      <formula>NOT(ISERROR(SEARCH("Extremo",M11)))</formula>
    </cfRule>
    <cfRule type="colorScale" priority="647">
      <colorScale>
        <cfvo type="min"/>
        <cfvo type="max"/>
        <color rgb="FFFF7128"/>
        <color rgb="FFFFEF9C"/>
      </colorScale>
    </cfRule>
  </conditionalFormatting>
  <conditionalFormatting sqref="N11">
    <cfRule type="containsText" dxfId="297" priority="637" operator="containsText" text="3- Moderado">
      <formula>NOT(ISERROR(SEARCH("3- Moderado",N11)))</formula>
    </cfRule>
    <cfRule type="containsText" dxfId="296" priority="638" operator="containsText" text="6- Moderado">
      <formula>NOT(ISERROR(SEARCH("6- Moderado",N11)))</formula>
    </cfRule>
    <cfRule type="containsText" dxfId="295" priority="639" operator="containsText" text="4- Moderado">
      <formula>NOT(ISERROR(SEARCH("4- Moderado",N11)))</formula>
    </cfRule>
    <cfRule type="containsText" dxfId="294" priority="640" operator="containsText" text="3- Bajo">
      <formula>NOT(ISERROR(SEARCH("3- Bajo",N11)))</formula>
    </cfRule>
    <cfRule type="containsText" dxfId="293" priority="641" operator="containsText" text="4- Bajo">
      <formula>NOT(ISERROR(SEARCH("4- Bajo",N11)))</formula>
    </cfRule>
    <cfRule type="containsText" dxfId="292" priority="642" operator="containsText" text="1- Bajo">
      <formula>NOT(ISERROR(SEARCH("1- Bajo",N11)))</formula>
    </cfRule>
  </conditionalFormatting>
  <conditionalFormatting sqref="H11:H15">
    <cfRule type="containsText" dxfId="291" priority="624" operator="containsText" text="Muy Alta">
      <formula>NOT(ISERROR(SEARCH("Muy Alta",H11)))</formula>
    </cfRule>
    <cfRule type="containsText" dxfId="290" priority="625" operator="containsText" text="Alta">
      <formula>NOT(ISERROR(SEARCH("Alta",H11)))</formula>
    </cfRule>
    <cfRule type="containsText" dxfId="289" priority="626" operator="containsText" text="Muy Alta">
      <formula>NOT(ISERROR(SEARCH("Muy Alta",H11)))</formula>
    </cfRule>
    <cfRule type="containsText" dxfId="288" priority="631" operator="containsText" text="Muy Baja">
      <formula>NOT(ISERROR(SEARCH("Muy Baja",H11)))</formula>
    </cfRule>
    <cfRule type="containsText" dxfId="287" priority="632" operator="containsText" text="Baja">
      <formula>NOT(ISERROR(SEARCH("Baja",H11)))</formula>
    </cfRule>
    <cfRule type="containsText" dxfId="286" priority="633" operator="containsText" text="Media">
      <formula>NOT(ISERROR(SEARCH("Media",H11)))</formula>
    </cfRule>
    <cfRule type="containsText" dxfId="285" priority="634" operator="containsText" text="Alta">
      <formula>NOT(ISERROR(SEARCH("Alta",H11)))</formula>
    </cfRule>
    <cfRule type="containsText" dxfId="284" priority="636" operator="containsText" text="Muy Alta">
      <formula>NOT(ISERROR(SEARCH("Muy Alta",H11)))</formula>
    </cfRule>
  </conditionalFormatting>
  <conditionalFormatting sqref="I11:I15">
    <cfRule type="containsText" dxfId="283" priority="627" operator="containsText" text="Catastrófico">
      <formula>NOT(ISERROR(SEARCH("Catastrófico",I11)))</formula>
    </cfRule>
    <cfRule type="containsText" dxfId="282" priority="628" operator="containsText" text="Mayor">
      <formula>NOT(ISERROR(SEARCH("Mayor",I11)))</formula>
    </cfRule>
    <cfRule type="containsText" dxfId="281" priority="629" operator="containsText" text="Menor">
      <formula>NOT(ISERROR(SEARCH("Menor",I11)))</formula>
    </cfRule>
    <cfRule type="containsText" dxfId="280" priority="630" operator="containsText" text="Leve">
      <formula>NOT(ISERROR(SEARCH("Leve",I11)))</formula>
    </cfRule>
    <cfRule type="containsText" dxfId="279" priority="635" operator="containsText" text="Moderado">
      <formula>NOT(ISERROR(SEARCH("Moderado",I11)))</formula>
    </cfRule>
  </conditionalFormatting>
  <conditionalFormatting sqref="K11:K15">
    <cfRule type="containsText" dxfId="278" priority="622" operator="containsText" text="Media">
      <formula>NOT(ISERROR(SEARCH("Media",K11)))</formula>
    </cfRule>
  </conditionalFormatting>
  <conditionalFormatting sqref="L11:L15">
    <cfRule type="containsText" dxfId="277" priority="621" operator="containsText" text="Moderado">
      <formula>NOT(ISERROR(SEARCH("Moderado",L11)))</formula>
    </cfRule>
  </conditionalFormatting>
  <conditionalFormatting sqref="J11:J15">
    <cfRule type="containsText" dxfId="276" priority="620" operator="containsText" text="Moderado">
      <formula>NOT(ISERROR(SEARCH("Moderado",J11)))</formula>
    </cfRule>
  </conditionalFormatting>
  <conditionalFormatting sqref="J11:J15">
    <cfRule type="containsText" dxfId="275" priority="618" operator="containsText" text="Bajo">
      <formula>NOT(ISERROR(SEARCH("Bajo",J11)))</formula>
    </cfRule>
    <cfRule type="containsText" dxfId="274" priority="619" operator="containsText" text="Extremo">
      <formula>NOT(ISERROR(SEARCH("Extremo",J11)))</formula>
    </cfRule>
  </conditionalFormatting>
  <conditionalFormatting sqref="K11:K15">
    <cfRule type="containsText" dxfId="273" priority="616" operator="containsText" text="Baja">
      <formula>NOT(ISERROR(SEARCH("Baja",K11)))</formula>
    </cfRule>
    <cfRule type="containsText" dxfId="272" priority="617" operator="containsText" text="Muy Baja">
      <formula>NOT(ISERROR(SEARCH("Muy Baja",K11)))</formula>
    </cfRule>
  </conditionalFormatting>
  <conditionalFormatting sqref="K11:K15">
    <cfRule type="containsText" dxfId="271" priority="614" operator="containsText" text="Muy Alta">
      <formula>NOT(ISERROR(SEARCH("Muy Alta",K11)))</formula>
    </cfRule>
    <cfRule type="containsText" dxfId="270" priority="615" operator="containsText" text="Alta">
      <formula>NOT(ISERROR(SEARCH("Alta",K11)))</formula>
    </cfRule>
  </conditionalFormatting>
  <conditionalFormatting sqref="L11:L15">
    <cfRule type="containsText" dxfId="269" priority="610" operator="containsText" text="Catastrófico">
      <formula>NOT(ISERROR(SEARCH("Catastrófico",L11)))</formula>
    </cfRule>
    <cfRule type="containsText" dxfId="268" priority="611" operator="containsText" text="Mayor">
      <formula>NOT(ISERROR(SEARCH("Mayor",L11)))</formula>
    </cfRule>
    <cfRule type="containsText" dxfId="267" priority="612" operator="containsText" text="Menor">
      <formula>NOT(ISERROR(SEARCH("Menor",L11)))</formula>
    </cfRule>
    <cfRule type="containsText" dxfId="266" priority="613" operator="containsText" text="Leve">
      <formula>NOT(ISERROR(SEARCH("Leve",L11)))</formula>
    </cfRule>
  </conditionalFormatting>
  <conditionalFormatting sqref="K16:L16">
    <cfRule type="containsText" dxfId="265" priority="604" operator="containsText" text="3- Moderado">
      <formula>NOT(ISERROR(SEARCH("3- Moderado",K16)))</formula>
    </cfRule>
    <cfRule type="containsText" dxfId="264" priority="605" operator="containsText" text="6- Moderado">
      <formula>NOT(ISERROR(SEARCH("6- Moderado",K16)))</formula>
    </cfRule>
    <cfRule type="containsText" dxfId="263" priority="606" operator="containsText" text="4- Moderado">
      <formula>NOT(ISERROR(SEARCH("4- Moderado",K16)))</formula>
    </cfRule>
    <cfRule type="containsText" dxfId="262" priority="607" operator="containsText" text="3- Bajo">
      <formula>NOT(ISERROR(SEARCH("3- Bajo",K16)))</formula>
    </cfRule>
    <cfRule type="containsText" dxfId="261" priority="608" operator="containsText" text="4- Bajo">
      <formula>NOT(ISERROR(SEARCH("4- Bajo",K16)))</formula>
    </cfRule>
    <cfRule type="containsText" dxfId="260" priority="609" operator="containsText" text="1- Bajo">
      <formula>NOT(ISERROR(SEARCH("1- Bajo",K16)))</formula>
    </cfRule>
  </conditionalFormatting>
  <conditionalFormatting sqref="H16:I16">
    <cfRule type="containsText" dxfId="259" priority="598" operator="containsText" text="3- Moderado">
      <formula>NOT(ISERROR(SEARCH("3- Moderado",H16)))</formula>
    </cfRule>
    <cfRule type="containsText" dxfId="258" priority="599" operator="containsText" text="6- Moderado">
      <formula>NOT(ISERROR(SEARCH("6- Moderado",H16)))</formula>
    </cfRule>
    <cfRule type="containsText" dxfId="257" priority="600" operator="containsText" text="4- Moderado">
      <formula>NOT(ISERROR(SEARCH("4- Moderado",H16)))</formula>
    </cfRule>
    <cfRule type="containsText" dxfId="256" priority="601" operator="containsText" text="3- Bajo">
      <formula>NOT(ISERROR(SEARCH("3- Bajo",H16)))</formula>
    </cfRule>
    <cfRule type="containsText" dxfId="255" priority="602" operator="containsText" text="4- Bajo">
      <formula>NOT(ISERROR(SEARCH("4- Bajo",H16)))</formula>
    </cfRule>
    <cfRule type="containsText" dxfId="254" priority="603" operator="containsText" text="1- Bajo">
      <formula>NOT(ISERROR(SEARCH("1- Bajo",H16)))</formula>
    </cfRule>
  </conditionalFormatting>
  <conditionalFormatting sqref="A16 C16:E16">
    <cfRule type="containsText" dxfId="253" priority="592" operator="containsText" text="3- Moderado">
      <formula>NOT(ISERROR(SEARCH("3- Moderado",A16)))</formula>
    </cfRule>
    <cfRule type="containsText" dxfId="252" priority="593" operator="containsText" text="6- Moderado">
      <formula>NOT(ISERROR(SEARCH("6- Moderado",A16)))</formula>
    </cfRule>
    <cfRule type="containsText" dxfId="251" priority="594" operator="containsText" text="4- Moderado">
      <formula>NOT(ISERROR(SEARCH("4- Moderado",A16)))</formula>
    </cfRule>
    <cfRule type="containsText" dxfId="250" priority="595" operator="containsText" text="3- Bajo">
      <formula>NOT(ISERROR(SEARCH("3- Bajo",A16)))</formula>
    </cfRule>
    <cfRule type="containsText" dxfId="249" priority="596" operator="containsText" text="4- Bajo">
      <formula>NOT(ISERROR(SEARCH("4- Bajo",A16)))</formula>
    </cfRule>
    <cfRule type="containsText" dxfId="248" priority="597" operator="containsText" text="1- Bajo">
      <formula>NOT(ISERROR(SEARCH("1- Bajo",A16)))</formula>
    </cfRule>
  </conditionalFormatting>
  <conditionalFormatting sqref="F16:G16">
    <cfRule type="containsText" dxfId="247" priority="586" operator="containsText" text="3- Moderado">
      <formula>NOT(ISERROR(SEARCH("3- Moderado",F16)))</formula>
    </cfRule>
    <cfRule type="containsText" dxfId="246" priority="587" operator="containsText" text="6- Moderado">
      <formula>NOT(ISERROR(SEARCH("6- Moderado",F16)))</formula>
    </cfRule>
    <cfRule type="containsText" dxfId="245" priority="588" operator="containsText" text="4- Moderado">
      <formula>NOT(ISERROR(SEARCH("4- Moderado",F16)))</formula>
    </cfRule>
    <cfRule type="containsText" dxfId="244" priority="589" operator="containsText" text="3- Bajo">
      <formula>NOT(ISERROR(SEARCH("3- Bajo",F16)))</formula>
    </cfRule>
    <cfRule type="containsText" dxfId="243" priority="590" operator="containsText" text="4- Bajo">
      <formula>NOT(ISERROR(SEARCH("4- Bajo",F16)))</formula>
    </cfRule>
    <cfRule type="containsText" dxfId="242" priority="591" operator="containsText" text="1- Bajo">
      <formula>NOT(ISERROR(SEARCH("1- Bajo",F16)))</formula>
    </cfRule>
  </conditionalFormatting>
  <conditionalFormatting sqref="J16:J20">
    <cfRule type="containsText" dxfId="241" priority="581" operator="containsText" text="Bajo">
      <formula>NOT(ISERROR(SEARCH("Bajo",J16)))</formula>
    </cfRule>
    <cfRule type="containsText" dxfId="240" priority="582" operator="containsText" text="Moderado">
      <formula>NOT(ISERROR(SEARCH("Moderado",J16)))</formula>
    </cfRule>
    <cfRule type="containsText" dxfId="239" priority="583" operator="containsText" text="Alto">
      <formula>NOT(ISERROR(SEARCH("Alto",J16)))</formula>
    </cfRule>
    <cfRule type="containsText" dxfId="238" priority="584" operator="containsText" text="Extremo">
      <formula>NOT(ISERROR(SEARCH("Extremo",J16)))</formula>
    </cfRule>
    <cfRule type="colorScale" priority="585">
      <colorScale>
        <cfvo type="min"/>
        <cfvo type="max"/>
        <color rgb="FFFF7128"/>
        <color rgb="FFFFEF9C"/>
      </colorScale>
    </cfRule>
  </conditionalFormatting>
  <conditionalFormatting sqref="M16:M20">
    <cfRule type="containsText" dxfId="237" priority="556" operator="containsText" text="Moderado">
      <formula>NOT(ISERROR(SEARCH("Moderado",M16)))</formula>
    </cfRule>
    <cfRule type="containsText" dxfId="236" priority="576" operator="containsText" text="Bajo">
      <formula>NOT(ISERROR(SEARCH("Bajo",M16)))</formula>
    </cfRule>
    <cfRule type="containsText" dxfId="235" priority="577" operator="containsText" text="Moderado">
      <formula>NOT(ISERROR(SEARCH("Moderado",M16)))</formula>
    </cfRule>
    <cfRule type="containsText" dxfId="234" priority="578" operator="containsText" text="Alto">
      <formula>NOT(ISERROR(SEARCH("Alto",M16)))</formula>
    </cfRule>
    <cfRule type="containsText" dxfId="233" priority="579" operator="containsText" text="Extremo">
      <formula>NOT(ISERROR(SEARCH("Extremo",M16)))</formula>
    </cfRule>
    <cfRule type="colorScale" priority="580">
      <colorScale>
        <cfvo type="min"/>
        <cfvo type="max"/>
        <color rgb="FFFF7128"/>
        <color rgb="FFFFEF9C"/>
      </colorScale>
    </cfRule>
  </conditionalFormatting>
  <conditionalFormatting sqref="N16">
    <cfRule type="containsText" dxfId="232" priority="570" operator="containsText" text="3- Moderado">
      <formula>NOT(ISERROR(SEARCH("3- Moderado",N16)))</formula>
    </cfRule>
    <cfRule type="containsText" dxfId="231" priority="571" operator="containsText" text="6- Moderado">
      <formula>NOT(ISERROR(SEARCH("6- Moderado",N16)))</formula>
    </cfRule>
    <cfRule type="containsText" dxfId="230" priority="572" operator="containsText" text="4- Moderado">
      <formula>NOT(ISERROR(SEARCH("4- Moderado",N16)))</formula>
    </cfRule>
    <cfRule type="containsText" dxfId="229" priority="573" operator="containsText" text="3- Bajo">
      <formula>NOT(ISERROR(SEARCH("3- Bajo",N16)))</formula>
    </cfRule>
    <cfRule type="containsText" dxfId="228" priority="574" operator="containsText" text="4- Bajo">
      <formula>NOT(ISERROR(SEARCH("4- Bajo",N16)))</formula>
    </cfRule>
    <cfRule type="containsText" dxfId="227" priority="575" operator="containsText" text="1- Bajo">
      <formula>NOT(ISERROR(SEARCH("1- Bajo",N16)))</formula>
    </cfRule>
  </conditionalFormatting>
  <conditionalFormatting sqref="H16:H20">
    <cfRule type="containsText" dxfId="226" priority="557" operator="containsText" text="Muy Alta">
      <formula>NOT(ISERROR(SEARCH("Muy Alta",H16)))</formula>
    </cfRule>
    <cfRule type="containsText" dxfId="225" priority="558" operator="containsText" text="Alta">
      <formula>NOT(ISERROR(SEARCH("Alta",H16)))</formula>
    </cfRule>
    <cfRule type="containsText" dxfId="224" priority="559" operator="containsText" text="Muy Alta">
      <formula>NOT(ISERROR(SEARCH("Muy Alta",H16)))</formula>
    </cfRule>
    <cfRule type="containsText" dxfId="223" priority="564" operator="containsText" text="Muy Baja">
      <formula>NOT(ISERROR(SEARCH("Muy Baja",H16)))</formula>
    </cfRule>
    <cfRule type="containsText" dxfId="222" priority="565" operator="containsText" text="Baja">
      <formula>NOT(ISERROR(SEARCH("Baja",H16)))</formula>
    </cfRule>
    <cfRule type="containsText" dxfId="221" priority="566" operator="containsText" text="Media">
      <formula>NOT(ISERROR(SEARCH("Media",H16)))</formula>
    </cfRule>
    <cfRule type="containsText" dxfId="220" priority="567" operator="containsText" text="Alta">
      <formula>NOT(ISERROR(SEARCH("Alta",H16)))</formula>
    </cfRule>
    <cfRule type="containsText" dxfId="219" priority="569" operator="containsText" text="Muy Alta">
      <formula>NOT(ISERROR(SEARCH("Muy Alta",H16)))</formula>
    </cfRule>
  </conditionalFormatting>
  <conditionalFormatting sqref="I16:I20">
    <cfRule type="containsText" dxfId="218" priority="560" operator="containsText" text="Catastrófico">
      <formula>NOT(ISERROR(SEARCH("Catastrófico",I16)))</formula>
    </cfRule>
    <cfRule type="containsText" dxfId="217" priority="561" operator="containsText" text="Mayor">
      <formula>NOT(ISERROR(SEARCH("Mayor",I16)))</formula>
    </cfRule>
    <cfRule type="containsText" dxfId="216" priority="562" operator="containsText" text="Menor">
      <formula>NOT(ISERROR(SEARCH("Menor",I16)))</formula>
    </cfRule>
    <cfRule type="containsText" dxfId="215" priority="563" operator="containsText" text="Leve">
      <formula>NOT(ISERROR(SEARCH("Leve",I16)))</formula>
    </cfRule>
    <cfRule type="containsText" dxfId="214" priority="568" operator="containsText" text="Moderado">
      <formula>NOT(ISERROR(SEARCH("Moderado",I16)))</formula>
    </cfRule>
  </conditionalFormatting>
  <conditionalFormatting sqref="K16:K20">
    <cfRule type="containsText" dxfId="213" priority="555" operator="containsText" text="Media">
      <formula>NOT(ISERROR(SEARCH("Media",K16)))</formula>
    </cfRule>
  </conditionalFormatting>
  <conditionalFormatting sqref="L16:L20">
    <cfRule type="containsText" dxfId="212" priority="554" operator="containsText" text="Moderado">
      <formula>NOT(ISERROR(SEARCH("Moderado",L16)))</formula>
    </cfRule>
  </conditionalFormatting>
  <conditionalFormatting sqref="J16:J20">
    <cfRule type="containsText" dxfId="211" priority="553" operator="containsText" text="Moderado">
      <formula>NOT(ISERROR(SEARCH("Moderado",J16)))</formula>
    </cfRule>
  </conditionalFormatting>
  <conditionalFormatting sqref="J16:J20">
    <cfRule type="containsText" dxfId="210" priority="551" operator="containsText" text="Bajo">
      <formula>NOT(ISERROR(SEARCH("Bajo",J16)))</formula>
    </cfRule>
    <cfRule type="containsText" dxfId="209" priority="552" operator="containsText" text="Extremo">
      <formula>NOT(ISERROR(SEARCH("Extremo",J16)))</formula>
    </cfRule>
  </conditionalFormatting>
  <conditionalFormatting sqref="K16:K20">
    <cfRule type="containsText" dxfId="208" priority="549" operator="containsText" text="Baja">
      <formula>NOT(ISERROR(SEARCH("Baja",K16)))</formula>
    </cfRule>
    <cfRule type="containsText" dxfId="207" priority="550" operator="containsText" text="Muy Baja">
      <formula>NOT(ISERROR(SEARCH("Muy Baja",K16)))</formula>
    </cfRule>
  </conditionalFormatting>
  <conditionalFormatting sqref="K16:K20">
    <cfRule type="containsText" dxfId="206" priority="547" operator="containsText" text="Muy Alta">
      <formula>NOT(ISERROR(SEARCH("Muy Alta",K16)))</formula>
    </cfRule>
    <cfRule type="containsText" dxfId="205" priority="548" operator="containsText" text="Alta">
      <formula>NOT(ISERROR(SEARCH("Alta",K16)))</formula>
    </cfRule>
  </conditionalFormatting>
  <conditionalFormatting sqref="L16:L20">
    <cfRule type="containsText" dxfId="204" priority="543" operator="containsText" text="Catastrófico">
      <formula>NOT(ISERROR(SEARCH("Catastrófico",L16)))</formula>
    </cfRule>
    <cfRule type="containsText" dxfId="203" priority="544" operator="containsText" text="Mayor">
      <formula>NOT(ISERROR(SEARCH("Mayor",L16)))</formula>
    </cfRule>
    <cfRule type="containsText" dxfId="202" priority="545" operator="containsText" text="Menor">
      <formula>NOT(ISERROR(SEARCH("Menor",L16)))</formula>
    </cfRule>
    <cfRule type="containsText" dxfId="201" priority="546" operator="containsText" text="Leve">
      <formula>NOT(ISERROR(SEARCH("Leve",L16)))</formula>
    </cfRule>
  </conditionalFormatting>
  <conditionalFormatting sqref="K21:L21">
    <cfRule type="containsText" dxfId="200" priority="537" operator="containsText" text="3- Moderado">
      <formula>NOT(ISERROR(SEARCH("3- Moderado",K21)))</formula>
    </cfRule>
    <cfRule type="containsText" dxfId="199" priority="538" operator="containsText" text="6- Moderado">
      <formula>NOT(ISERROR(SEARCH("6- Moderado",K21)))</formula>
    </cfRule>
    <cfRule type="containsText" dxfId="198" priority="539" operator="containsText" text="4- Moderado">
      <formula>NOT(ISERROR(SEARCH("4- Moderado",K21)))</formula>
    </cfRule>
    <cfRule type="containsText" dxfId="197" priority="540" operator="containsText" text="3- Bajo">
      <formula>NOT(ISERROR(SEARCH("3- Bajo",K21)))</formula>
    </cfRule>
    <cfRule type="containsText" dxfId="196" priority="541" operator="containsText" text="4- Bajo">
      <formula>NOT(ISERROR(SEARCH("4- Bajo",K21)))</formula>
    </cfRule>
    <cfRule type="containsText" dxfId="195" priority="542" operator="containsText" text="1- Bajo">
      <formula>NOT(ISERROR(SEARCH("1- Bajo",K21)))</formula>
    </cfRule>
  </conditionalFormatting>
  <conditionalFormatting sqref="H21:I21">
    <cfRule type="containsText" dxfId="194" priority="531" operator="containsText" text="3- Moderado">
      <formula>NOT(ISERROR(SEARCH("3- Moderado",H21)))</formula>
    </cfRule>
    <cfRule type="containsText" dxfId="193" priority="532" operator="containsText" text="6- Moderado">
      <formula>NOT(ISERROR(SEARCH("6- Moderado",H21)))</formula>
    </cfRule>
    <cfRule type="containsText" dxfId="192" priority="533" operator="containsText" text="4- Moderado">
      <formula>NOT(ISERROR(SEARCH("4- Moderado",H21)))</formula>
    </cfRule>
    <cfRule type="containsText" dxfId="191" priority="534" operator="containsText" text="3- Bajo">
      <formula>NOT(ISERROR(SEARCH("3- Bajo",H21)))</formula>
    </cfRule>
    <cfRule type="containsText" dxfId="190" priority="535" operator="containsText" text="4- Bajo">
      <formula>NOT(ISERROR(SEARCH("4- Bajo",H21)))</formula>
    </cfRule>
    <cfRule type="containsText" dxfId="189" priority="536" operator="containsText" text="1- Bajo">
      <formula>NOT(ISERROR(SEARCH("1- Bajo",H21)))</formula>
    </cfRule>
  </conditionalFormatting>
  <conditionalFormatting sqref="A21 C21:E21">
    <cfRule type="containsText" dxfId="188" priority="525" operator="containsText" text="3- Moderado">
      <formula>NOT(ISERROR(SEARCH("3- Moderado",A21)))</formula>
    </cfRule>
    <cfRule type="containsText" dxfId="187" priority="526" operator="containsText" text="6- Moderado">
      <formula>NOT(ISERROR(SEARCH("6- Moderado",A21)))</formula>
    </cfRule>
    <cfRule type="containsText" dxfId="186" priority="527" operator="containsText" text="4- Moderado">
      <formula>NOT(ISERROR(SEARCH("4- Moderado",A21)))</formula>
    </cfRule>
    <cfRule type="containsText" dxfId="185" priority="528" operator="containsText" text="3- Bajo">
      <formula>NOT(ISERROR(SEARCH("3- Bajo",A21)))</formula>
    </cfRule>
    <cfRule type="containsText" dxfId="184" priority="529" operator="containsText" text="4- Bajo">
      <formula>NOT(ISERROR(SEARCH("4- Bajo",A21)))</formula>
    </cfRule>
    <cfRule type="containsText" dxfId="183" priority="530" operator="containsText" text="1- Bajo">
      <formula>NOT(ISERROR(SEARCH("1- Bajo",A21)))</formula>
    </cfRule>
  </conditionalFormatting>
  <conditionalFormatting sqref="F21:G21">
    <cfRule type="containsText" dxfId="182" priority="519" operator="containsText" text="3- Moderado">
      <formula>NOT(ISERROR(SEARCH("3- Moderado",F21)))</formula>
    </cfRule>
    <cfRule type="containsText" dxfId="181" priority="520" operator="containsText" text="6- Moderado">
      <formula>NOT(ISERROR(SEARCH("6- Moderado",F21)))</formula>
    </cfRule>
    <cfRule type="containsText" dxfId="180" priority="521" operator="containsText" text="4- Moderado">
      <formula>NOT(ISERROR(SEARCH("4- Moderado",F21)))</formula>
    </cfRule>
    <cfRule type="containsText" dxfId="179" priority="522" operator="containsText" text="3- Bajo">
      <formula>NOT(ISERROR(SEARCH("3- Bajo",F21)))</formula>
    </cfRule>
    <cfRule type="containsText" dxfId="178" priority="523" operator="containsText" text="4- Bajo">
      <formula>NOT(ISERROR(SEARCH("4- Bajo",F21)))</formula>
    </cfRule>
    <cfRule type="containsText" dxfId="177" priority="524" operator="containsText" text="1- Bajo">
      <formula>NOT(ISERROR(SEARCH("1- Bajo",F21)))</formula>
    </cfRule>
  </conditionalFormatting>
  <conditionalFormatting sqref="J21:J25">
    <cfRule type="containsText" dxfId="176" priority="514" operator="containsText" text="Bajo">
      <formula>NOT(ISERROR(SEARCH("Bajo",J21)))</formula>
    </cfRule>
    <cfRule type="containsText" dxfId="175" priority="515" operator="containsText" text="Moderado">
      <formula>NOT(ISERROR(SEARCH("Moderado",J21)))</formula>
    </cfRule>
    <cfRule type="containsText" dxfId="174" priority="516" operator="containsText" text="Alto">
      <formula>NOT(ISERROR(SEARCH("Alto",J21)))</formula>
    </cfRule>
    <cfRule type="containsText" dxfId="173" priority="517" operator="containsText" text="Extremo">
      <formula>NOT(ISERROR(SEARCH("Extremo",J21)))</formula>
    </cfRule>
    <cfRule type="colorScale" priority="518">
      <colorScale>
        <cfvo type="min"/>
        <cfvo type="max"/>
        <color rgb="FFFF7128"/>
        <color rgb="FFFFEF9C"/>
      </colorScale>
    </cfRule>
  </conditionalFormatting>
  <conditionalFormatting sqref="M21:M25">
    <cfRule type="containsText" dxfId="172" priority="489" operator="containsText" text="Moderado">
      <formula>NOT(ISERROR(SEARCH("Moderado",M21)))</formula>
    </cfRule>
    <cfRule type="containsText" dxfId="171" priority="509" operator="containsText" text="Bajo">
      <formula>NOT(ISERROR(SEARCH("Bajo",M21)))</formula>
    </cfRule>
    <cfRule type="containsText" dxfId="170" priority="510" operator="containsText" text="Moderado">
      <formula>NOT(ISERROR(SEARCH("Moderado",M21)))</formula>
    </cfRule>
    <cfRule type="containsText" dxfId="169" priority="511" operator="containsText" text="Alto">
      <formula>NOT(ISERROR(SEARCH("Alto",M21)))</formula>
    </cfRule>
    <cfRule type="containsText" dxfId="168" priority="512" operator="containsText" text="Extremo">
      <formula>NOT(ISERROR(SEARCH("Extremo",M21)))</formula>
    </cfRule>
    <cfRule type="colorScale" priority="513">
      <colorScale>
        <cfvo type="min"/>
        <cfvo type="max"/>
        <color rgb="FFFF7128"/>
        <color rgb="FFFFEF9C"/>
      </colorScale>
    </cfRule>
  </conditionalFormatting>
  <conditionalFormatting sqref="N21">
    <cfRule type="containsText" dxfId="167" priority="503" operator="containsText" text="3- Moderado">
      <formula>NOT(ISERROR(SEARCH("3- Moderado",N21)))</formula>
    </cfRule>
    <cfRule type="containsText" dxfId="166" priority="504" operator="containsText" text="6- Moderado">
      <formula>NOT(ISERROR(SEARCH("6- Moderado",N21)))</formula>
    </cfRule>
    <cfRule type="containsText" dxfId="165" priority="505" operator="containsText" text="4- Moderado">
      <formula>NOT(ISERROR(SEARCH("4- Moderado",N21)))</formula>
    </cfRule>
    <cfRule type="containsText" dxfId="164" priority="506" operator="containsText" text="3- Bajo">
      <formula>NOT(ISERROR(SEARCH("3- Bajo",N21)))</formula>
    </cfRule>
    <cfRule type="containsText" dxfId="163" priority="507" operator="containsText" text="4- Bajo">
      <formula>NOT(ISERROR(SEARCH("4- Bajo",N21)))</formula>
    </cfRule>
    <cfRule type="containsText" dxfId="162" priority="508" operator="containsText" text="1- Bajo">
      <formula>NOT(ISERROR(SEARCH("1- Bajo",N21)))</formula>
    </cfRule>
  </conditionalFormatting>
  <conditionalFormatting sqref="H21:H25">
    <cfRule type="containsText" dxfId="161" priority="490" operator="containsText" text="Muy Alta">
      <formula>NOT(ISERROR(SEARCH("Muy Alta",H21)))</formula>
    </cfRule>
    <cfRule type="containsText" dxfId="160" priority="491" operator="containsText" text="Alta">
      <formula>NOT(ISERROR(SEARCH("Alta",H21)))</formula>
    </cfRule>
    <cfRule type="containsText" dxfId="159" priority="492" operator="containsText" text="Muy Alta">
      <formula>NOT(ISERROR(SEARCH("Muy Alta",H21)))</formula>
    </cfRule>
    <cfRule type="containsText" dxfId="158" priority="497" operator="containsText" text="Muy Baja">
      <formula>NOT(ISERROR(SEARCH("Muy Baja",H21)))</formula>
    </cfRule>
    <cfRule type="containsText" dxfId="157" priority="498" operator="containsText" text="Baja">
      <formula>NOT(ISERROR(SEARCH("Baja",H21)))</formula>
    </cfRule>
    <cfRule type="containsText" dxfId="156" priority="499" operator="containsText" text="Media">
      <formula>NOT(ISERROR(SEARCH("Media",H21)))</formula>
    </cfRule>
    <cfRule type="containsText" dxfId="155" priority="500" operator="containsText" text="Alta">
      <formula>NOT(ISERROR(SEARCH("Alta",H21)))</formula>
    </cfRule>
    <cfRule type="containsText" dxfId="154" priority="502" operator="containsText" text="Muy Alta">
      <formula>NOT(ISERROR(SEARCH("Muy Alta",H21)))</formula>
    </cfRule>
  </conditionalFormatting>
  <conditionalFormatting sqref="I21:I25">
    <cfRule type="containsText" dxfId="153" priority="493" operator="containsText" text="Catastrófico">
      <formula>NOT(ISERROR(SEARCH("Catastrófico",I21)))</formula>
    </cfRule>
    <cfRule type="containsText" dxfId="152" priority="494" operator="containsText" text="Mayor">
      <formula>NOT(ISERROR(SEARCH("Mayor",I21)))</formula>
    </cfRule>
    <cfRule type="containsText" dxfId="151" priority="495" operator="containsText" text="Menor">
      <formula>NOT(ISERROR(SEARCH("Menor",I21)))</formula>
    </cfRule>
    <cfRule type="containsText" dxfId="150" priority="496" operator="containsText" text="Leve">
      <formula>NOT(ISERROR(SEARCH("Leve",I21)))</formula>
    </cfRule>
    <cfRule type="containsText" dxfId="149" priority="501" operator="containsText" text="Moderado">
      <formula>NOT(ISERROR(SEARCH("Moderado",I21)))</formula>
    </cfRule>
  </conditionalFormatting>
  <conditionalFormatting sqref="K21:K25">
    <cfRule type="containsText" dxfId="148" priority="488" operator="containsText" text="Media">
      <formula>NOT(ISERROR(SEARCH("Media",K21)))</formula>
    </cfRule>
  </conditionalFormatting>
  <conditionalFormatting sqref="L21:L25">
    <cfRule type="containsText" dxfId="147" priority="487" operator="containsText" text="Moderado">
      <formula>NOT(ISERROR(SEARCH("Moderado",L21)))</formula>
    </cfRule>
  </conditionalFormatting>
  <conditionalFormatting sqref="J21:J25">
    <cfRule type="containsText" dxfId="146" priority="486" operator="containsText" text="Moderado">
      <formula>NOT(ISERROR(SEARCH("Moderado",J21)))</formula>
    </cfRule>
  </conditionalFormatting>
  <conditionalFormatting sqref="J21:J25">
    <cfRule type="containsText" dxfId="145" priority="484" operator="containsText" text="Bajo">
      <formula>NOT(ISERROR(SEARCH("Bajo",J21)))</formula>
    </cfRule>
    <cfRule type="containsText" dxfId="144" priority="485" operator="containsText" text="Extremo">
      <formula>NOT(ISERROR(SEARCH("Extremo",J21)))</formula>
    </cfRule>
  </conditionalFormatting>
  <conditionalFormatting sqref="K21:K25">
    <cfRule type="containsText" dxfId="143" priority="482" operator="containsText" text="Baja">
      <formula>NOT(ISERROR(SEARCH("Baja",K21)))</formula>
    </cfRule>
    <cfRule type="containsText" dxfId="142" priority="483" operator="containsText" text="Muy Baja">
      <formula>NOT(ISERROR(SEARCH("Muy Baja",K21)))</formula>
    </cfRule>
  </conditionalFormatting>
  <conditionalFormatting sqref="K21:K25">
    <cfRule type="containsText" dxfId="141" priority="480" operator="containsText" text="Muy Alta">
      <formula>NOT(ISERROR(SEARCH("Muy Alta",K21)))</formula>
    </cfRule>
    <cfRule type="containsText" dxfId="140" priority="481" operator="containsText" text="Alta">
      <formula>NOT(ISERROR(SEARCH("Alta",K21)))</formula>
    </cfRule>
  </conditionalFormatting>
  <conditionalFormatting sqref="L21:L25">
    <cfRule type="containsText" dxfId="139" priority="476" operator="containsText" text="Catastrófico">
      <formula>NOT(ISERROR(SEARCH("Catastrófico",L21)))</formula>
    </cfRule>
    <cfRule type="containsText" dxfId="138" priority="477" operator="containsText" text="Mayor">
      <formula>NOT(ISERROR(SEARCH("Mayor",L21)))</formula>
    </cfRule>
    <cfRule type="containsText" dxfId="137" priority="478" operator="containsText" text="Menor">
      <formula>NOT(ISERROR(SEARCH("Menor",L21)))</formula>
    </cfRule>
    <cfRule type="containsText" dxfId="136" priority="479" operator="containsText" text="Leve">
      <formula>NOT(ISERROR(SEARCH("Leve",L21)))</formula>
    </cfRule>
  </conditionalFormatting>
  <conditionalFormatting sqref="K31:L31">
    <cfRule type="containsText" dxfId="135" priority="470" operator="containsText" text="3- Moderado">
      <formula>NOT(ISERROR(SEARCH("3- Moderado",K31)))</formula>
    </cfRule>
    <cfRule type="containsText" dxfId="134" priority="471" operator="containsText" text="6- Moderado">
      <formula>NOT(ISERROR(SEARCH("6- Moderado",K31)))</formula>
    </cfRule>
    <cfRule type="containsText" dxfId="133" priority="472" operator="containsText" text="4- Moderado">
      <formula>NOT(ISERROR(SEARCH("4- Moderado",K31)))</formula>
    </cfRule>
    <cfRule type="containsText" dxfId="132" priority="473" operator="containsText" text="3- Bajo">
      <formula>NOT(ISERROR(SEARCH("3- Bajo",K31)))</formula>
    </cfRule>
    <cfRule type="containsText" dxfId="131" priority="474" operator="containsText" text="4- Bajo">
      <formula>NOT(ISERROR(SEARCH("4- Bajo",K31)))</formula>
    </cfRule>
    <cfRule type="containsText" dxfId="130" priority="475" operator="containsText" text="1- Bajo">
      <formula>NOT(ISERROR(SEARCH("1- Bajo",K31)))</formula>
    </cfRule>
  </conditionalFormatting>
  <conditionalFormatting sqref="H31:I31">
    <cfRule type="containsText" dxfId="129" priority="464" operator="containsText" text="3- Moderado">
      <formula>NOT(ISERROR(SEARCH("3- Moderado",H31)))</formula>
    </cfRule>
    <cfRule type="containsText" dxfId="128" priority="465" operator="containsText" text="6- Moderado">
      <formula>NOT(ISERROR(SEARCH("6- Moderado",H31)))</formula>
    </cfRule>
    <cfRule type="containsText" dxfId="127" priority="466" operator="containsText" text="4- Moderado">
      <formula>NOT(ISERROR(SEARCH("4- Moderado",H31)))</formula>
    </cfRule>
    <cfRule type="containsText" dxfId="126" priority="467" operator="containsText" text="3- Bajo">
      <formula>NOT(ISERROR(SEARCH("3- Bajo",H31)))</formula>
    </cfRule>
    <cfRule type="containsText" dxfId="125" priority="468" operator="containsText" text="4- Bajo">
      <formula>NOT(ISERROR(SEARCH("4- Bajo",H31)))</formula>
    </cfRule>
    <cfRule type="containsText" dxfId="124" priority="469" operator="containsText" text="1- Bajo">
      <formula>NOT(ISERROR(SEARCH("1- Bajo",H31)))</formula>
    </cfRule>
  </conditionalFormatting>
  <conditionalFormatting sqref="A31 C31:E31">
    <cfRule type="containsText" dxfId="123" priority="458" operator="containsText" text="3- Moderado">
      <formula>NOT(ISERROR(SEARCH("3- Moderado",A31)))</formula>
    </cfRule>
    <cfRule type="containsText" dxfId="122" priority="459" operator="containsText" text="6- Moderado">
      <formula>NOT(ISERROR(SEARCH("6- Moderado",A31)))</formula>
    </cfRule>
    <cfRule type="containsText" dxfId="121" priority="460" operator="containsText" text="4- Moderado">
      <formula>NOT(ISERROR(SEARCH("4- Moderado",A31)))</formula>
    </cfRule>
    <cfRule type="containsText" dxfId="120" priority="461" operator="containsText" text="3- Bajo">
      <formula>NOT(ISERROR(SEARCH("3- Bajo",A31)))</formula>
    </cfRule>
    <cfRule type="containsText" dxfId="119" priority="462" operator="containsText" text="4- Bajo">
      <formula>NOT(ISERROR(SEARCH("4- Bajo",A31)))</formula>
    </cfRule>
    <cfRule type="containsText" dxfId="118" priority="463" operator="containsText" text="1- Bajo">
      <formula>NOT(ISERROR(SEARCH("1- Bajo",A31)))</formula>
    </cfRule>
  </conditionalFormatting>
  <conditionalFormatting sqref="F31:G31">
    <cfRule type="containsText" dxfId="117" priority="452" operator="containsText" text="3- Moderado">
      <formula>NOT(ISERROR(SEARCH("3- Moderado",F31)))</formula>
    </cfRule>
    <cfRule type="containsText" dxfId="116" priority="453" operator="containsText" text="6- Moderado">
      <formula>NOT(ISERROR(SEARCH("6- Moderado",F31)))</formula>
    </cfRule>
    <cfRule type="containsText" dxfId="115" priority="454" operator="containsText" text="4- Moderado">
      <formula>NOT(ISERROR(SEARCH("4- Moderado",F31)))</formula>
    </cfRule>
    <cfRule type="containsText" dxfId="114" priority="455" operator="containsText" text="3- Bajo">
      <formula>NOT(ISERROR(SEARCH("3- Bajo",F31)))</formula>
    </cfRule>
    <cfRule type="containsText" dxfId="113" priority="456" operator="containsText" text="4- Bajo">
      <formula>NOT(ISERROR(SEARCH("4- Bajo",F31)))</formula>
    </cfRule>
    <cfRule type="containsText" dxfId="112" priority="457" operator="containsText" text="1- Bajo">
      <formula>NOT(ISERROR(SEARCH("1- Bajo",F31)))</formula>
    </cfRule>
  </conditionalFormatting>
  <conditionalFormatting sqref="J31:J35">
    <cfRule type="containsText" dxfId="111" priority="447" operator="containsText" text="Bajo">
      <formula>NOT(ISERROR(SEARCH("Bajo",J31)))</formula>
    </cfRule>
    <cfRule type="containsText" dxfId="110" priority="448" operator="containsText" text="Moderado">
      <formula>NOT(ISERROR(SEARCH("Moderado",J31)))</formula>
    </cfRule>
    <cfRule type="containsText" dxfId="109" priority="449" operator="containsText" text="Alto">
      <formula>NOT(ISERROR(SEARCH("Alto",J31)))</formula>
    </cfRule>
    <cfRule type="containsText" dxfId="108" priority="450" operator="containsText" text="Extremo">
      <formula>NOT(ISERROR(SEARCH("Extremo",J31)))</formula>
    </cfRule>
    <cfRule type="colorScale" priority="451">
      <colorScale>
        <cfvo type="min"/>
        <cfvo type="max"/>
        <color rgb="FFFF7128"/>
        <color rgb="FFFFEF9C"/>
      </colorScale>
    </cfRule>
  </conditionalFormatting>
  <conditionalFormatting sqref="M31:M35">
    <cfRule type="containsText" dxfId="107" priority="422" operator="containsText" text="Moderado">
      <formula>NOT(ISERROR(SEARCH("Moderado",M31)))</formula>
    </cfRule>
    <cfRule type="containsText" dxfId="106" priority="442" operator="containsText" text="Bajo">
      <formula>NOT(ISERROR(SEARCH("Bajo",M31)))</formula>
    </cfRule>
    <cfRule type="containsText" dxfId="105" priority="443" operator="containsText" text="Moderado">
      <formula>NOT(ISERROR(SEARCH("Moderado",M31)))</formula>
    </cfRule>
    <cfRule type="containsText" dxfId="104" priority="444" operator="containsText" text="Alto">
      <formula>NOT(ISERROR(SEARCH("Alto",M31)))</formula>
    </cfRule>
    <cfRule type="containsText" dxfId="103" priority="445" operator="containsText" text="Extremo">
      <formula>NOT(ISERROR(SEARCH("Extremo",M31)))</formula>
    </cfRule>
    <cfRule type="colorScale" priority="446">
      <colorScale>
        <cfvo type="min"/>
        <cfvo type="max"/>
        <color rgb="FFFF7128"/>
        <color rgb="FFFFEF9C"/>
      </colorScale>
    </cfRule>
  </conditionalFormatting>
  <conditionalFormatting sqref="N31">
    <cfRule type="containsText" dxfId="102" priority="436" operator="containsText" text="3- Moderado">
      <formula>NOT(ISERROR(SEARCH("3- Moderado",N31)))</formula>
    </cfRule>
    <cfRule type="containsText" dxfId="101" priority="437" operator="containsText" text="6- Moderado">
      <formula>NOT(ISERROR(SEARCH("6- Moderado",N31)))</formula>
    </cfRule>
    <cfRule type="containsText" dxfId="100" priority="438" operator="containsText" text="4- Moderado">
      <formula>NOT(ISERROR(SEARCH("4- Moderado",N31)))</formula>
    </cfRule>
    <cfRule type="containsText" dxfId="99" priority="439" operator="containsText" text="3- Bajo">
      <formula>NOT(ISERROR(SEARCH("3- Bajo",N31)))</formula>
    </cfRule>
    <cfRule type="containsText" dxfId="98" priority="440" operator="containsText" text="4- Bajo">
      <formula>NOT(ISERROR(SEARCH("4- Bajo",N31)))</formula>
    </cfRule>
    <cfRule type="containsText" dxfId="97" priority="441" operator="containsText" text="1- Bajo">
      <formula>NOT(ISERROR(SEARCH("1- Bajo",N31)))</formula>
    </cfRule>
  </conditionalFormatting>
  <conditionalFormatting sqref="H31:H35">
    <cfRule type="containsText" dxfId="96" priority="423" operator="containsText" text="Muy Alta">
      <formula>NOT(ISERROR(SEARCH("Muy Alta",H31)))</formula>
    </cfRule>
    <cfRule type="containsText" dxfId="95" priority="424" operator="containsText" text="Alta">
      <formula>NOT(ISERROR(SEARCH("Alta",H31)))</formula>
    </cfRule>
    <cfRule type="containsText" dxfId="94" priority="425" operator="containsText" text="Muy Alta">
      <formula>NOT(ISERROR(SEARCH("Muy Alta",H31)))</formula>
    </cfRule>
    <cfRule type="containsText" dxfId="93" priority="430" operator="containsText" text="Muy Baja">
      <formula>NOT(ISERROR(SEARCH("Muy Baja",H31)))</formula>
    </cfRule>
    <cfRule type="containsText" dxfId="92" priority="431" operator="containsText" text="Baja">
      <formula>NOT(ISERROR(SEARCH("Baja",H31)))</formula>
    </cfRule>
    <cfRule type="containsText" dxfId="91" priority="432" operator="containsText" text="Media">
      <formula>NOT(ISERROR(SEARCH("Media",H31)))</formula>
    </cfRule>
    <cfRule type="containsText" dxfId="90" priority="433" operator="containsText" text="Alta">
      <formula>NOT(ISERROR(SEARCH("Alta",H31)))</formula>
    </cfRule>
    <cfRule type="containsText" dxfId="89" priority="435" operator="containsText" text="Muy Alta">
      <formula>NOT(ISERROR(SEARCH("Muy Alta",H31)))</formula>
    </cfRule>
  </conditionalFormatting>
  <conditionalFormatting sqref="I31:I35">
    <cfRule type="containsText" dxfId="88" priority="426" operator="containsText" text="Catastrófico">
      <formula>NOT(ISERROR(SEARCH("Catastrófico",I31)))</formula>
    </cfRule>
    <cfRule type="containsText" dxfId="87" priority="427" operator="containsText" text="Mayor">
      <formula>NOT(ISERROR(SEARCH("Mayor",I31)))</formula>
    </cfRule>
    <cfRule type="containsText" dxfId="86" priority="428" operator="containsText" text="Menor">
      <formula>NOT(ISERROR(SEARCH("Menor",I31)))</formula>
    </cfRule>
    <cfRule type="containsText" dxfId="85" priority="429" operator="containsText" text="Leve">
      <formula>NOT(ISERROR(SEARCH("Leve",I31)))</formula>
    </cfRule>
    <cfRule type="containsText" dxfId="84" priority="434" operator="containsText" text="Moderado">
      <formula>NOT(ISERROR(SEARCH("Moderado",I31)))</formula>
    </cfRule>
  </conditionalFormatting>
  <conditionalFormatting sqref="K31:K35">
    <cfRule type="containsText" dxfId="83" priority="421" operator="containsText" text="Media">
      <formula>NOT(ISERROR(SEARCH("Media",K31)))</formula>
    </cfRule>
  </conditionalFormatting>
  <conditionalFormatting sqref="L31:L35">
    <cfRule type="containsText" dxfId="82" priority="420" operator="containsText" text="Moderado">
      <formula>NOT(ISERROR(SEARCH("Moderado",L31)))</formula>
    </cfRule>
  </conditionalFormatting>
  <conditionalFormatting sqref="J31:J35">
    <cfRule type="containsText" dxfId="81" priority="419" operator="containsText" text="Moderado">
      <formula>NOT(ISERROR(SEARCH("Moderado",J31)))</formula>
    </cfRule>
  </conditionalFormatting>
  <conditionalFormatting sqref="J31:J35">
    <cfRule type="containsText" dxfId="80" priority="417" operator="containsText" text="Bajo">
      <formula>NOT(ISERROR(SEARCH("Bajo",J31)))</formula>
    </cfRule>
    <cfRule type="containsText" dxfId="79" priority="418" operator="containsText" text="Extremo">
      <formula>NOT(ISERROR(SEARCH("Extremo",J31)))</formula>
    </cfRule>
  </conditionalFormatting>
  <conditionalFormatting sqref="K31:K35">
    <cfRule type="containsText" dxfId="78" priority="415" operator="containsText" text="Baja">
      <formula>NOT(ISERROR(SEARCH("Baja",K31)))</formula>
    </cfRule>
    <cfRule type="containsText" dxfId="77" priority="416" operator="containsText" text="Muy Baja">
      <formula>NOT(ISERROR(SEARCH("Muy Baja",K31)))</formula>
    </cfRule>
  </conditionalFormatting>
  <conditionalFormatting sqref="K31:K35">
    <cfRule type="containsText" dxfId="76" priority="413" operator="containsText" text="Muy Alta">
      <formula>NOT(ISERROR(SEARCH("Muy Alta",K31)))</formula>
    </cfRule>
    <cfRule type="containsText" dxfId="75" priority="414" operator="containsText" text="Alta">
      <formula>NOT(ISERROR(SEARCH("Alta",K31)))</formula>
    </cfRule>
  </conditionalFormatting>
  <conditionalFormatting sqref="L31:L35">
    <cfRule type="containsText" dxfId="74" priority="409" operator="containsText" text="Catastrófico">
      <formula>NOT(ISERROR(SEARCH("Catastrófico",L31)))</formula>
    </cfRule>
    <cfRule type="containsText" dxfId="73" priority="410" operator="containsText" text="Mayor">
      <formula>NOT(ISERROR(SEARCH("Mayor",L31)))</formula>
    </cfRule>
    <cfRule type="containsText" dxfId="72" priority="411" operator="containsText" text="Menor">
      <formula>NOT(ISERROR(SEARCH("Menor",L31)))</formula>
    </cfRule>
    <cfRule type="containsText" dxfId="71" priority="412" operator="containsText" text="Leve">
      <formula>NOT(ISERROR(SEARCH("Leve",L31)))</formula>
    </cfRule>
  </conditionalFormatting>
  <conditionalFormatting sqref="K26:L26">
    <cfRule type="containsText" dxfId="70" priority="68" operator="containsText" text="3- Moderado">
      <formula>NOT(ISERROR(SEARCH("3- Moderado",K26)))</formula>
    </cfRule>
    <cfRule type="containsText" dxfId="69" priority="69" operator="containsText" text="6- Moderado">
      <formula>NOT(ISERROR(SEARCH("6- Moderado",K26)))</formula>
    </cfRule>
    <cfRule type="containsText" dxfId="68" priority="70" operator="containsText" text="4- Moderado">
      <formula>NOT(ISERROR(SEARCH("4- Moderado",K26)))</formula>
    </cfRule>
    <cfRule type="containsText" dxfId="67" priority="71" operator="containsText" text="3- Bajo">
      <formula>NOT(ISERROR(SEARCH("3- Bajo",K26)))</formula>
    </cfRule>
    <cfRule type="containsText" dxfId="66" priority="72" operator="containsText" text="4- Bajo">
      <formula>NOT(ISERROR(SEARCH("4- Bajo",K26)))</formula>
    </cfRule>
    <cfRule type="containsText" dxfId="65" priority="73" operator="containsText" text="1- Bajo">
      <formula>NOT(ISERROR(SEARCH("1- Bajo",K26)))</formula>
    </cfRule>
  </conditionalFormatting>
  <conditionalFormatting sqref="H26:I26">
    <cfRule type="containsText" dxfId="64" priority="62" operator="containsText" text="3- Moderado">
      <formula>NOT(ISERROR(SEARCH("3- Moderado",H26)))</formula>
    </cfRule>
    <cfRule type="containsText" dxfId="63" priority="63" operator="containsText" text="6- Moderado">
      <formula>NOT(ISERROR(SEARCH("6- Moderado",H26)))</formula>
    </cfRule>
    <cfRule type="containsText" dxfId="62" priority="64" operator="containsText" text="4- Moderado">
      <formula>NOT(ISERROR(SEARCH("4- Moderado",H26)))</formula>
    </cfRule>
    <cfRule type="containsText" dxfId="61" priority="65" operator="containsText" text="3- Bajo">
      <formula>NOT(ISERROR(SEARCH("3- Bajo",H26)))</formula>
    </cfRule>
    <cfRule type="containsText" dxfId="60" priority="66" operator="containsText" text="4- Bajo">
      <formula>NOT(ISERROR(SEARCH("4- Bajo",H26)))</formula>
    </cfRule>
    <cfRule type="containsText" dxfId="59" priority="67" operator="containsText" text="1- Bajo">
      <formula>NOT(ISERROR(SEARCH("1- Bajo",H26)))</formula>
    </cfRule>
  </conditionalFormatting>
  <conditionalFormatting sqref="A26 C26:E26">
    <cfRule type="containsText" dxfId="58" priority="56" operator="containsText" text="3- Moderado">
      <formula>NOT(ISERROR(SEARCH("3- Moderado",A26)))</formula>
    </cfRule>
    <cfRule type="containsText" dxfId="57" priority="57" operator="containsText" text="6- Moderado">
      <formula>NOT(ISERROR(SEARCH("6- Moderado",A26)))</formula>
    </cfRule>
    <cfRule type="containsText" dxfId="56" priority="58" operator="containsText" text="4- Moderado">
      <formula>NOT(ISERROR(SEARCH("4- Moderado",A26)))</formula>
    </cfRule>
    <cfRule type="containsText" dxfId="55" priority="59" operator="containsText" text="3- Bajo">
      <formula>NOT(ISERROR(SEARCH("3- Bajo",A26)))</formula>
    </cfRule>
    <cfRule type="containsText" dxfId="54" priority="60" operator="containsText" text="4- Bajo">
      <formula>NOT(ISERROR(SEARCH("4- Bajo",A26)))</formula>
    </cfRule>
    <cfRule type="containsText" dxfId="53" priority="61" operator="containsText" text="1- Bajo">
      <formula>NOT(ISERROR(SEARCH("1- Bajo",A26)))</formula>
    </cfRule>
  </conditionalFormatting>
  <conditionalFormatting sqref="F26:G26">
    <cfRule type="containsText" dxfId="52" priority="50" operator="containsText" text="3- Moderado">
      <formula>NOT(ISERROR(SEARCH("3- Moderado",F26)))</formula>
    </cfRule>
    <cfRule type="containsText" dxfId="51" priority="51" operator="containsText" text="6- Moderado">
      <formula>NOT(ISERROR(SEARCH("6- Moderado",F26)))</formula>
    </cfRule>
    <cfRule type="containsText" dxfId="50" priority="52" operator="containsText" text="4- Moderado">
      <formula>NOT(ISERROR(SEARCH("4- Moderado",F26)))</formula>
    </cfRule>
    <cfRule type="containsText" dxfId="49" priority="53" operator="containsText" text="3- Bajo">
      <formula>NOT(ISERROR(SEARCH("3- Bajo",F26)))</formula>
    </cfRule>
    <cfRule type="containsText" dxfId="48" priority="54" operator="containsText" text="4- Bajo">
      <formula>NOT(ISERROR(SEARCH("4- Bajo",F26)))</formula>
    </cfRule>
    <cfRule type="containsText" dxfId="47" priority="55" operator="containsText" text="1- Bajo">
      <formula>NOT(ISERROR(SEARCH("1- Bajo",F26)))</formula>
    </cfRule>
  </conditionalFormatting>
  <conditionalFormatting sqref="J26:J30">
    <cfRule type="containsText" dxfId="46" priority="45" operator="containsText" text="Bajo">
      <formula>NOT(ISERROR(SEARCH("Bajo",J26)))</formula>
    </cfRule>
    <cfRule type="containsText" dxfId="45" priority="46" operator="containsText" text="Moderado">
      <formula>NOT(ISERROR(SEARCH("Moderado",J26)))</formula>
    </cfRule>
    <cfRule type="containsText" dxfId="44" priority="47" operator="containsText" text="Alto">
      <formula>NOT(ISERROR(SEARCH("Alto",J26)))</formula>
    </cfRule>
    <cfRule type="containsText" dxfId="43" priority="48" operator="containsText" text="Extremo">
      <formula>NOT(ISERROR(SEARCH("Extremo",J26)))</formula>
    </cfRule>
    <cfRule type="colorScale" priority="49">
      <colorScale>
        <cfvo type="min"/>
        <cfvo type="max"/>
        <color rgb="FFFF7128"/>
        <color rgb="FFFFEF9C"/>
      </colorScale>
    </cfRule>
  </conditionalFormatting>
  <conditionalFormatting sqref="M26:M30">
    <cfRule type="containsText" dxfId="42" priority="20" operator="containsText" text="Moderado">
      <formula>NOT(ISERROR(SEARCH("Moderado",M26)))</formula>
    </cfRule>
    <cfRule type="containsText" dxfId="41" priority="40" operator="containsText" text="Bajo">
      <formula>NOT(ISERROR(SEARCH("Bajo",M26)))</formula>
    </cfRule>
    <cfRule type="containsText" dxfId="40" priority="41" operator="containsText" text="Moderado">
      <formula>NOT(ISERROR(SEARCH("Moderado",M26)))</formula>
    </cfRule>
    <cfRule type="containsText" dxfId="39" priority="42" operator="containsText" text="Alto">
      <formula>NOT(ISERROR(SEARCH("Alto",M26)))</formula>
    </cfRule>
    <cfRule type="containsText" dxfId="38" priority="43" operator="containsText" text="Extremo">
      <formula>NOT(ISERROR(SEARCH("Extremo",M26)))</formula>
    </cfRule>
    <cfRule type="colorScale" priority="44">
      <colorScale>
        <cfvo type="min"/>
        <cfvo type="max"/>
        <color rgb="FFFF7128"/>
        <color rgb="FFFFEF9C"/>
      </colorScale>
    </cfRule>
  </conditionalFormatting>
  <conditionalFormatting sqref="N26">
    <cfRule type="containsText" dxfId="37" priority="34" operator="containsText" text="3- Moderado">
      <formula>NOT(ISERROR(SEARCH("3- Moderado",N26)))</formula>
    </cfRule>
    <cfRule type="containsText" dxfId="36" priority="35" operator="containsText" text="6- Moderado">
      <formula>NOT(ISERROR(SEARCH("6- Moderado",N26)))</formula>
    </cfRule>
    <cfRule type="containsText" dxfId="35" priority="36" operator="containsText" text="4- Moderado">
      <formula>NOT(ISERROR(SEARCH("4- Moderado",N26)))</formula>
    </cfRule>
    <cfRule type="containsText" dxfId="34" priority="37" operator="containsText" text="3- Bajo">
      <formula>NOT(ISERROR(SEARCH("3- Bajo",N26)))</formula>
    </cfRule>
    <cfRule type="containsText" dxfId="33" priority="38" operator="containsText" text="4- Bajo">
      <formula>NOT(ISERROR(SEARCH("4- Bajo",N26)))</formula>
    </cfRule>
    <cfRule type="containsText" dxfId="32" priority="39" operator="containsText" text="1- Bajo">
      <formula>NOT(ISERROR(SEARCH("1- Bajo",N26)))</formula>
    </cfRule>
  </conditionalFormatting>
  <conditionalFormatting sqref="H26:H30">
    <cfRule type="containsText" dxfId="31" priority="21" operator="containsText" text="Muy Alta">
      <formula>NOT(ISERROR(SEARCH("Muy Alta",H26)))</formula>
    </cfRule>
    <cfRule type="containsText" dxfId="30" priority="22" operator="containsText" text="Alta">
      <formula>NOT(ISERROR(SEARCH("Alta",H26)))</formula>
    </cfRule>
    <cfRule type="containsText" dxfId="29" priority="23" operator="containsText" text="Muy Alta">
      <formula>NOT(ISERROR(SEARCH("Muy Alta",H26)))</formula>
    </cfRule>
    <cfRule type="containsText" dxfId="28" priority="28" operator="containsText" text="Muy Baja">
      <formula>NOT(ISERROR(SEARCH("Muy Baja",H26)))</formula>
    </cfRule>
    <cfRule type="containsText" dxfId="27" priority="29" operator="containsText" text="Baja">
      <formula>NOT(ISERROR(SEARCH("Baja",H26)))</formula>
    </cfRule>
    <cfRule type="containsText" dxfId="26" priority="30" operator="containsText" text="Media">
      <formula>NOT(ISERROR(SEARCH("Media",H26)))</formula>
    </cfRule>
    <cfRule type="containsText" dxfId="25" priority="31" operator="containsText" text="Alta">
      <formula>NOT(ISERROR(SEARCH("Alta",H26)))</formula>
    </cfRule>
    <cfRule type="containsText" dxfId="24" priority="33" operator="containsText" text="Muy Alta">
      <formula>NOT(ISERROR(SEARCH("Muy Alta",H26)))</formula>
    </cfRule>
  </conditionalFormatting>
  <conditionalFormatting sqref="I26:I30">
    <cfRule type="containsText" dxfId="23" priority="24" operator="containsText" text="Catastrófico">
      <formula>NOT(ISERROR(SEARCH("Catastrófico",I26)))</formula>
    </cfRule>
    <cfRule type="containsText" dxfId="22" priority="25" operator="containsText" text="Mayor">
      <formula>NOT(ISERROR(SEARCH("Mayor",I26)))</formula>
    </cfRule>
    <cfRule type="containsText" dxfId="21" priority="26" operator="containsText" text="Menor">
      <formula>NOT(ISERROR(SEARCH("Menor",I26)))</formula>
    </cfRule>
    <cfRule type="containsText" dxfId="20" priority="27" operator="containsText" text="Leve">
      <formula>NOT(ISERROR(SEARCH("Leve",I26)))</formula>
    </cfRule>
    <cfRule type="containsText" dxfId="19" priority="32" operator="containsText" text="Moderado">
      <formula>NOT(ISERROR(SEARCH("Moderado",I26)))</formula>
    </cfRule>
  </conditionalFormatting>
  <conditionalFormatting sqref="K26:K30">
    <cfRule type="containsText" dxfId="18" priority="19" operator="containsText" text="Media">
      <formula>NOT(ISERROR(SEARCH("Media",K26)))</formula>
    </cfRule>
  </conditionalFormatting>
  <conditionalFormatting sqref="L26:L30">
    <cfRule type="containsText" dxfId="17" priority="18" operator="containsText" text="Moderado">
      <formula>NOT(ISERROR(SEARCH("Moderado",L26)))</formula>
    </cfRule>
  </conditionalFormatting>
  <conditionalFormatting sqref="J26:J30">
    <cfRule type="containsText" dxfId="16" priority="17" operator="containsText" text="Moderado">
      <formula>NOT(ISERROR(SEARCH("Moderado",J26)))</formula>
    </cfRule>
  </conditionalFormatting>
  <conditionalFormatting sqref="J26:J30">
    <cfRule type="containsText" dxfId="15" priority="15" operator="containsText" text="Bajo">
      <formula>NOT(ISERROR(SEARCH("Bajo",J26)))</formula>
    </cfRule>
    <cfRule type="containsText" dxfId="14" priority="16" operator="containsText" text="Extremo">
      <formula>NOT(ISERROR(SEARCH("Extremo",J26)))</formula>
    </cfRule>
  </conditionalFormatting>
  <conditionalFormatting sqref="K26:K30">
    <cfRule type="containsText" dxfId="13" priority="13" operator="containsText" text="Baja">
      <formula>NOT(ISERROR(SEARCH("Baja",K26)))</formula>
    </cfRule>
    <cfRule type="containsText" dxfId="12" priority="14" operator="containsText" text="Muy Baja">
      <formula>NOT(ISERROR(SEARCH("Muy Baja",K26)))</formula>
    </cfRule>
  </conditionalFormatting>
  <conditionalFormatting sqref="K26:K30">
    <cfRule type="containsText" dxfId="11" priority="11" operator="containsText" text="Muy Alta">
      <formula>NOT(ISERROR(SEARCH("Muy Alta",K26)))</formula>
    </cfRule>
    <cfRule type="containsText" dxfId="10" priority="12" operator="containsText" text="Alta">
      <formula>NOT(ISERROR(SEARCH("Alta",K26)))</formula>
    </cfRule>
  </conditionalFormatting>
  <conditionalFormatting sqref="L26:L30">
    <cfRule type="containsText" dxfId="9" priority="7" operator="containsText" text="Catastrófico">
      <formula>NOT(ISERROR(SEARCH("Catastrófico",L26)))</formula>
    </cfRule>
    <cfRule type="containsText" dxfId="8" priority="8" operator="containsText" text="Mayor">
      <formula>NOT(ISERROR(SEARCH("Mayor",L26)))</formula>
    </cfRule>
    <cfRule type="containsText" dxfId="7" priority="9" operator="containsText" text="Menor">
      <formula>NOT(ISERROR(SEARCH("Menor",L26)))</formula>
    </cfRule>
    <cfRule type="containsText" dxfId="6" priority="10" operator="containsText" text="Leve">
      <formula>NOT(ISERROR(SEARCH("Leve",L26)))</formula>
    </cfRule>
  </conditionalFormatting>
  <conditionalFormatting sqref="B11 B16 B21 B26 B31">
    <cfRule type="containsText" dxfId="5" priority="1" operator="containsText" text="3- Moderado">
      <formula>NOT(ISERROR(SEARCH("3- Moderado",B11)))</formula>
    </cfRule>
    <cfRule type="containsText" dxfId="4" priority="2" operator="containsText" text="6- Moderado">
      <formula>NOT(ISERROR(SEARCH("6- Moderado",B11)))</formula>
    </cfRule>
    <cfRule type="containsText" dxfId="3" priority="3" operator="containsText" text="4- Moderado">
      <formula>NOT(ISERROR(SEARCH("4- Moderado",B11)))</formula>
    </cfRule>
    <cfRule type="containsText" dxfId="2" priority="4" operator="containsText" text="3- Bajo">
      <formula>NOT(ISERROR(SEARCH("3- Bajo",B11)))</formula>
    </cfRule>
    <cfRule type="containsText" dxfId="1" priority="5" operator="containsText" text="4- Bajo">
      <formula>NOT(ISERROR(SEARCH("4- Bajo",B11)))</formula>
    </cfRule>
    <cfRule type="containsText" dxfId="0" priority="6" operator="containsText" text="1- Bajo">
      <formula>NOT(ISERROR(SEARCH("1- Bajo",B11)))</formula>
    </cfRule>
  </conditionalFormatting>
  <dataValidations count="7">
    <dataValidation allowBlank="1" showInputMessage="1" showErrorMessage="1" prompt="seleccionar si el responsable de ejecutar las acciones es el nivel central" sqref="Q9:R9" xr:uid="{00000000-0002-0000-0F00-000000000000}"/>
    <dataValidation allowBlank="1" showInputMessage="1" showErrorMessage="1" prompt="Seleccionar si el responsable es el responsable de las acciones es el nivel central" sqref="P8:P9" xr:uid="{00000000-0002-0000-0F00-000001000000}"/>
    <dataValidation allowBlank="1" showInputMessage="1" showErrorMessage="1" prompt="Describir las actividades que se van a desarrollar para el proyecto" sqref="O8" xr:uid="{00000000-0002-0000-0F00-000002000000}"/>
    <dataValidation allowBlank="1" showInputMessage="1" showErrorMessage="1" prompt="El grado de afectación puede ser " sqref="I9" xr:uid="{00000000-0002-0000-0F00-000003000000}"/>
    <dataValidation allowBlank="1" showInputMessage="1" showErrorMessage="1" prompt="Que tan factible es que materialize el riesgo?" sqref="H9" xr:uid="{00000000-0002-0000-0F00-000004000000}"/>
    <dataValidation allowBlank="1" showInputMessage="1" showErrorMessage="1" prompt="Registrar qué factor  que ocasina el riesgo: un facot identtficado el contexto._x000a_O  personas, recursos, estilo de direccion , factores externos, , codiciones ambientales" sqref="F9:G9" xr:uid="{00000000-0002-0000-0F00-000005000000}"/>
    <dataValidation allowBlank="1" showInputMessage="1" showErrorMessage="1" prompt="Seleccionar el tipo de riesgo teniendo en cuenta que  factor organizaconal afecta. Ver explicacion en hoja " sqref="E9" xr:uid="{00000000-0002-0000-0F00-000006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F58"/>
  <sheetViews>
    <sheetView zoomScale="70" zoomScaleNormal="70" workbookViewId="0">
      <selection activeCell="J14" sqref="J14"/>
    </sheetView>
  </sheetViews>
  <sheetFormatPr baseColWidth="10" defaultColWidth="10.5" defaultRowHeight="14"/>
  <cols>
    <col min="1" max="1" width="44.5" style="107" customWidth="1"/>
    <col min="2" max="2" width="12.6640625" style="108" customWidth="1"/>
    <col min="3" max="3" width="46.33203125" style="82" customWidth="1"/>
    <col min="4" max="4" width="19.1640625" style="108" customWidth="1"/>
    <col min="5" max="5" width="46.5" style="82" customWidth="1"/>
    <col min="6" max="16384" width="10.5" style="82"/>
  </cols>
  <sheetData>
    <row r="1" spans="1:6" ht="12.75" customHeight="1">
      <c r="A1" s="94"/>
      <c r="B1" s="283"/>
      <c r="C1" s="283"/>
      <c r="D1" s="283"/>
      <c r="E1" s="95"/>
      <c r="F1" s="96"/>
    </row>
    <row r="2" spans="1:6" ht="12.75" customHeight="1">
      <c r="A2" s="94"/>
      <c r="B2" s="283" t="s">
        <v>12</v>
      </c>
      <c r="C2" s="283"/>
      <c r="D2" s="283"/>
      <c r="E2" s="95"/>
      <c r="F2" s="96"/>
    </row>
    <row r="3" spans="1:6" ht="12.75" customHeight="1">
      <c r="A3" s="94"/>
      <c r="B3" s="283" t="s">
        <v>13</v>
      </c>
      <c r="C3" s="283"/>
      <c r="D3" s="283"/>
      <c r="E3" s="95"/>
      <c r="F3" s="96"/>
    </row>
    <row r="4" spans="1:6" ht="12.75" customHeight="1">
      <c r="A4" s="94"/>
      <c r="B4" s="196"/>
      <c r="C4" s="196"/>
      <c r="D4" s="196"/>
      <c r="E4" s="95"/>
      <c r="F4" s="96"/>
    </row>
    <row r="5" spans="1:6" ht="87" customHeight="1">
      <c r="A5" s="97" t="s">
        <v>14</v>
      </c>
      <c r="B5" s="284" t="s">
        <v>15</v>
      </c>
      <c r="C5" s="284"/>
      <c r="D5" s="97" t="s">
        <v>16</v>
      </c>
      <c r="E5" s="98" t="s">
        <v>17</v>
      </c>
      <c r="F5" s="99"/>
    </row>
    <row r="6" spans="1:6" ht="16.75" customHeight="1">
      <c r="A6" s="88"/>
      <c r="B6" s="89"/>
      <c r="C6" s="89"/>
      <c r="D6" s="88"/>
      <c r="E6" s="87"/>
      <c r="F6" s="96"/>
    </row>
    <row r="7" spans="1:6" ht="54.75" customHeight="1">
      <c r="A7" s="100" t="s">
        <v>18</v>
      </c>
      <c r="B7" s="285" t="s">
        <v>19</v>
      </c>
      <c r="C7" s="285"/>
      <c r="D7" s="285"/>
      <c r="E7" s="285"/>
    </row>
    <row r="8" spans="1:6" ht="13.25" customHeight="1">
      <c r="A8" s="101"/>
      <c r="B8" s="101"/>
      <c r="D8" s="102"/>
      <c r="E8" s="102"/>
    </row>
    <row r="9" spans="1:6" ht="28.5" customHeight="1">
      <c r="A9" s="103" t="s">
        <v>20</v>
      </c>
      <c r="B9" s="286" t="s">
        <v>21</v>
      </c>
      <c r="C9" s="286"/>
      <c r="D9" s="286"/>
      <c r="E9" s="286"/>
    </row>
    <row r="10" spans="1:6" ht="21" customHeight="1">
      <c r="A10" s="101"/>
      <c r="B10" s="101"/>
      <c r="D10" s="102"/>
      <c r="E10" s="102"/>
    </row>
    <row r="11" spans="1:6" s="104" customFormat="1" ht="13">
      <c r="A11" s="287" t="s">
        <v>22</v>
      </c>
      <c r="B11" s="287"/>
      <c r="C11" s="287"/>
      <c r="D11" s="287"/>
      <c r="E11" s="287"/>
    </row>
    <row r="12" spans="1:6" s="104" customFormat="1" ht="12.75" customHeight="1">
      <c r="A12" s="105" t="s">
        <v>23</v>
      </c>
      <c r="B12" s="105" t="s">
        <v>24</v>
      </c>
      <c r="C12" s="106" t="s">
        <v>25</v>
      </c>
      <c r="D12" s="106" t="s">
        <v>26</v>
      </c>
      <c r="E12" s="106" t="s">
        <v>27</v>
      </c>
    </row>
    <row r="13" spans="1:6" s="104" customFormat="1" ht="12.75" customHeight="1">
      <c r="A13" s="105"/>
      <c r="B13" s="105"/>
      <c r="C13" s="106"/>
      <c r="D13" s="106"/>
      <c r="E13" s="106"/>
    </row>
    <row r="14" spans="1:6" s="221" customFormat="1" ht="130.5" customHeight="1">
      <c r="A14" s="288" t="s">
        <v>28</v>
      </c>
      <c r="B14" s="219">
        <v>1</v>
      </c>
      <c r="C14" s="220" t="s">
        <v>29</v>
      </c>
      <c r="D14" s="219">
        <v>1</v>
      </c>
      <c r="E14" s="220" t="s">
        <v>30</v>
      </c>
    </row>
    <row r="15" spans="1:6" s="221" customFormat="1" ht="77.25" customHeight="1">
      <c r="A15" s="288"/>
      <c r="B15" s="219">
        <v>2</v>
      </c>
      <c r="C15" s="222" t="s">
        <v>31</v>
      </c>
      <c r="D15" s="219">
        <v>2</v>
      </c>
      <c r="E15" s="222" t="s">
        <v>32</v>
      </c>
      <c r="F15" s="223"/>
    </row>
    <row r="16" spans="1:6" s="221" customFormat="1" ht="77.25" customHeight="1">
      <c r="A16" s="279" t="s">
        <v>33</v>
      </c>
      <c r="B16" s="219">
        <v>3</v>
      </c>
      <c r="C16" s="222" t="s">
        <v>34</v>
      </c>
      <c r="D16" s="219">
        <v>3</v>
      </c>
      <c r="E16" s="222" t="s">
        <v>35</v>
      </c>
    </row>
    <row r="17" spans="1:5" s="221" customFormat="1" ht="98">
      <c r="A17" s="281"/>
      <c r="B17" s="219">
        <v>4</v>
      </c>
      <c r="C17" s="222" t="s">
        <v>36</v>
      </c>
      <c r="D17" s="219">
        <v>4</v>
      </c>
      <c r="E17" s="222" t="s">
        <v>37</v>
      </c>
    </row>
    <row r="18" spans="1:5" s="221" customFormat="1" ht="84">
      <c r="A18" s="279" t="s">
        <v>38</v>
      </c>
      <c r="B18" s="219">
        <v>5</v>
      </c>
      <c r="C18" s="222" t="s">
        <v>39</v>
      </c>
      <c r="D18" s="224">
        <v>5</v>
      </c>
      <c r="E18" s="220" t="s">
        <v>40</v>
      </c>
    </row>
    <row r="19" spans="1:5" s="221" customFormat="1" ht="84">
      <c r="A19" s="280"/>
      <c r="B19" s="219">
        <v>6</v>
      </c>
      <c r="C19" s="222" t="s">
        <v>41</v>
      </c>
      <c r="D19" s="219">
        <v>6</v>
      </c>
      <c r="E19" s="220" t="s">
        <v>42</v>
      </c>
    </row>
    <row r="20" spans="1:5" s="221" customFormat="1" ht="93" customHeight="1">
      <c r="A20" s="280"/>
      <c r="B20" s="219">
        <v>7</v>
      </c>
      <c r="C20" s="222" t="s">
        <v>43</v>
      </c>
      <c r="D20" s="224">
        <v>7</v>
      </c>
      <c r="E20" s="220" t="s">
        <v>44</v>
      </c>
    </row>
    <row r="21" spans="1:5" s="221" customFormat="1" ht="81.75" customHeight="1">
      <c r="A21" s="279" t="s">
        <v>45</v>
      </c>
      <c r="B21" s="219">
        <v>8</v>
      </c>
      <c r="C21" s="220" t="s">
        <v>46</v>
      </c>
      <c r="D21" s="219">
        <v>8</v>
      </c>
      <c r="E21" s="225" t="s">
        <v>47</v>
      </c>
    </row>
    <row r="22" spans="1:5" s="221" customFormat="1" ht="98">
      <c r="A22" s="280"/>
      <c r="B22" s="219">
        <v>9</v>
      </c>
      <c r="C22" s="220" t="s">
        <v>48</v>
      </c>
      <c r="D22" s="224">
        <v>9</v>
      </c>
      <c r="E22" s="225" t="s">
        <v>49</v>
      </c>
    </row>
    <row r="23" spans="1:5" s="221" customFormat="1" ht="57" thickBot="1">
      <c r="A23" s="226" t="s">
        <v>50</v>
      </c>
      <c r="B23" s="219">
        <v>10</v>
      </c>
      <c r="C23" s="220" t="s">
        <v>51</v>
      </c>
      <c r="D23" s="219">
        <v>10</v>
      </c>
      <c r="E23" s="225" t="s">
        <v>52</v>
      </c>
    </row>
    <row r="24" spans="1:5" s="221" customFormat="1" ht="58.5" customHeight="1" thickBot="1">
      <c r="A24" s="269" t="s">
        <v>53</v>
      </c>
      <c r="B24" s="219">
        <v>11</v>
      </c>
      <c r="C24" s="227" t="s">
        <v>54</v>
      </c>
      <c r="D24" s="224">
        <v>11</v>
      </c>
      <c r="E24" s="228" t="s">
        <v>55</v>
      </c>
    </row>
    <row r="25" spans="1:5" s="221" customFormat="1" ht="58.5" customHeight="1" thickBot="1">
      <c r="A25" s="282"/>
      <c r="B25" s="219">
        <v>12</v>
      </c>
      <c r="C25" s="229" t="s">
        <v>56</v>
      </c>
      <c r="D25" s="219">
        <v>12</v>
      </c>
      <c r="E25" s="230" t="s">
        <v>57</v>
      </c>
    </row>
    <row r="26" spans="1:5" s="221" customFormat="1" ht="13">
      <c r="A26" s="273" t="s">
        <v>58</v>
      </c>
      <c r="B26" s="274"/>
      <c r="C26" s="274"/>
      <c r="D26" s="274"/>
      <c r="E26" s="275"/>
    </row>
    <row r="27" spans="1:5" s="221" customFormat="1" ht="12.75" customHeight="1">
      <c r="A27" s="231" t="s">
        <v>59</v>
      </c>
      <c r="B27" s="232" t="s">
        <v>24</v>
      </c>
      <c r="C27" s="233" t="s">
        <v>60</v>
      </c>
      <c r="D27" s="233" t="s">
        <v>26</v>
      </c>
      <c r="E27" s="233" t="s">
        <v>61</v>
      </c>
    </row>
    <row r="28" spans="1:5" s="221" customFormat="1" ht="60">
      <c r="A28" s="276" t="s">
        <v>62</v>
      </c>
      <c r="B28" s="234">
        <v>1</v>
      </c>
      <c r="C28" s="220" t="s">
        <v>63</v>
      </c>
      <c r="D28" s="235">
        <v>1</v>
      </c>
      <c r="E28" s="236" t="s">
        <v>64</v>
      </c>
    </row>
    <row r="29" spans="1:5" s="221" customFormat="1" ht="49.5" customHeight="1">
      <c r="A29" s="277"/>
      <c r="B29" s="234">
        <v>2</v>
      </c>
      <c r="C29" s="220" t="s">
        <v>65</v>
      </c>
      <c r="D29" s="235">
        <v>2</v>
      </c>
      <c r="E29" s="236" t="s">
        <v>66</v>
      </c>
    </row>
    <row r="30" spans="1:5" s="221" customFormat="1" ht="68.25" customHeight="1">
      <c r="A30" s="277"/>
      <c r="B30" s="234">
        <v>3</v>
      </c>
      <c r="C30" s="220" t="s">
        <v>67</v>
      </c>
      <c r="D30" s="237">
        <v>3</v>
      </c>
      <c r="E30" s="238" t="s">
        <v>68</v>
      </c>
    </row>
    <row r="31" spans="1:5" s="221" customFormat="1" ht="57.75" customHeight="1">
      <c r="A31" s="278"/>
      <c r="B31" s="239">
        <v>4</v>
      </c>
      <c r="C31" s="220" t="s">
        <v>69</v>
      </c>
      <c r="D31" s="240">
        <v>4</v>
      </c>
      <c r="E31" s="241" t="s">
        <v>70</v>
      </c>
    </row>
    <row r="32" spans="1:5" s="245" customFormat="1" ht="80.25" customHeight="1">
      <c r="A32" s="242" t="s">
        <v>71</v>
      </c>
      <c r="B32" s="235">
        <v>5</v>
      </c>
      <c r="C32" s="243" t="s">
        <v>72</v>
      </c>
      <c r="D32" s="235">
        <v>5</v>
      </c>
      <c r="E32" s="244" t="s">
        <v>73</v>
      </c>
    </row>
    <row r="33" spans="1:5" s="245" customFormat="1" ht="78" customHeight="1">
      <c r="A33" s="279" t="s">
        <v>74</v>
      </c>
      <c r="B33" s="219">
        <v>6</v>
      </c>
      <c r="C33" s="246" t="s">
        <v>75</v>
      </c>
      <c r="D33" s="235">
        <v>6</v>
      </c>
      <c r="E33" s="241" t="s">
        <v>76</v>
      </c>
    </row>
    <row r="34" spans="1:5" s="245" customFormat="1" ht="81" customHeight="1">
      <c r="A34" s="280"/>
      <c r="B34" s="219">
        <v>7</v>
      </c>
      <c r="C34" s="247" t="s">
        <v>77</v>
      </c>
      <c r="D34" s="235">
        <v>7</v>
      </c>
      <c r="E34" s="247" t="s">
        <v>78</v>
      </c>
    </row>
    <row r="35" spans="1:5" s="245" customFormat="1" ht="75.75" customHeight="1">
      <c r="A35" s="280"/>
      <c r="B35" s="219">
        <v>8</v>
      </c>
      <c r="C35" s="247" t="s">
        <v>79</v>
      </c>
      <c r="D35" s="248">
        <v>8</v>
      </c>
      <c r="E35" s="249" t="s">
        <v>80</v>
      </c>
    </row>
    <row r="36" spans="1:5" s="245" customFormat="1" ht="99" customHeight="1">
      <c r="A36" s="280"/>
      <c r="B36" s="219">
        <v>9</v>
      </c>
      <c r="C36" s="247" t="s">
        <v>81</v>
      </c>
      <c r="D36" s="235">
        <v>9</v>
      </c>
      <c r="E36" s="250" t="s">
        <v>82</v>
      </c>
    </row>
    <row r="37" spans="1:5" s="245" customFormat="1" ht="66" customHeight="1">
      <c r="A37" s="280"/>
      <c r="B37" s="219">
        <v>10</v>
      </c>
      <c r="C37" s="244" t="s">
        <v>83</v>
      </c>
      <c r="D37" s="235">
        <v>10</v>
      </c>
      <c r="E37" s="247" t="s">
        <v>84</v>
      </c>
    </row>
    <row r="38" spans="1:5" s="252" customFormat="1" ht="66" customHeight="1">
      <c r="A38" s="251"/>
      <c r="B38" s="219">
        <v>11</v>
      </c>
      <c r="C38" s="244" t="s">
        <v>85</v>
      </c>
      <c r="D38" s="219">
        <v>11</v>
      </c>
      <c r="E38" s="244" t="s">
        <v>86</v>
      </c>
    </row>
    <row r="39" spans="1:5" s="252" customFormat="1" ht="70.25" customHeight="1">
      <c r="A39" s="251"/>
      <c r="B39" s="219">
        <v>12</v>
      </c>
      <c r="C39" s="244" t="s">
        <v>87</v>
      </c>
      <c r="D39" s="242">
        <v>12</v>
      </c>
      <c r="E39" s="244" t="s">
        <v>88</v>
      </c>
    </row>
    <row r="40" spans="1:5" s="245" customFormat="1" ht="95.25" customHeight="1">
      <c r="A40" s="251"/>
      <c r="B40" s="219">
        <v>13</v>
      </c>
      <c r="C40" s="244" t="s">
        <v>89</v>
      </c>
      <c r="D40" s="219">
        <v>13</v>
      </c>
      <c r="E40" s="244" t="s">
        <v>90</v>
      </c>
    </row>
    <row r="41" spans="1:5" s="221" customFormat="1" ht="82.5" customHeight="1">
      <c r="A41" s="279" t="s">
        <v>91</v>
      </c>
      <c r="B41" s="219">
        <v>14</v>
      </c>
      <c r="C41" s="241" t="s">
        <v>92</v>
      </c>
      <c r="D41" s="253">
        <v>14</v>
      </c>
      <c r="E41" s="244" t="s">
        <v>93</v>
      </c>
    </row>
    <row r="42" spans="1:5" s="221" customFormat="1" ht="103.5" customHeight="1">
      <c r="A42" s="280"/>
      <c r="B42" s="219">
        <v>15</v>
      </c>
      <c r="C42" s="241" t="s">
        <v>94</v>
      </c>
      <c r="D42" s="253">
        <v>15</v>
      </c>
      <c r="E42" s="254" t="s">
        <v>95</v>
      </c>
    </row>
    <row r="43" spans="1:5" s="221" customFormat="1" ht="103.5" customHeight="1">
      <c r="A43" s="280"/>
      <c r="B43" s="219">
        <v>16</v>
      </c>
      <c r="C43" s="255" t="s">
        <v>96</v>
      </c>
      <c r="D43" s="253">
        <v>16</v>
      </c>
      <c r="E43" s="254" t="s">
        <v>97</v>
      </c>
    </row>
    <row r="44" spans="1:5" s="221" customFormat="1" ht="98.5" customHeight="1">
      <c r="A44" s="279" t="s">
        <v>98</v>
      </c>
      <c r="B44" s="219">
        <v>17</v>
      </c>
      <c r="C44" s="241" t="s">
        <v>99</v>
      </c>
      <c r="D44" s="253">
        <v>17</v>
      </c>
      <c r="E44" s="241" t="s">
        <v>100</v>
      </c>
    </row>
    <row r="45" spans="1:5" s="221" customFormat="1" ht="94.5" customHeight="1">
      <c r="A45" s="280"/>
      <c r="B45" s="219">
        <v>18</v>
      </c>
      <c r="C45" s="256" t="s">
        <v>101</v>
      </c>
      <c r="D45" s="253">
        <v>18</v>
      </c>
      <c r="E45" s="244" t="s">
        <v>102</v>
      </c>
    </row>
    <row r="46" spans="1:5" s="221" customFormat="1" ht="48.75" customHeight="1">
      <c r="A46" s="280"/>
      <c r="B46" s="219">
        <v>19</v>
      </c>
      <c r="C46" s="241" t="s">
        <v>103</v>
      </c>
      <c r="D46" s="253">
        <v>19</v>
      </c>
      <c r="E46" s="241" t="s">
        <v>104</v>
      </c>
    </row>
    <row r="47" spans="1:5" s="221" customFormat="1" ht="45">
      <c r="A47" s="280"/>
      <c r="B47" s="219">
        <v>20</v>
      </c>
      <c r="C47" s="256" t="s">
        <v>105</v>
      </c>
      <c r="D47" s="253">
        <v>20</v>
      </c>
      <c r="E47" s="241" t="s">
        <v>106</v>
      </c>
    </row>
    <row r="48" spans="1:5" s="221" customFormat="1" ht="30">
      <c r="A48" s="280"/>
      <c r="B48" s="219">
        <v>21</v>
      </c>
      <c r="C48" s="256" t="s">
        <v>107</v>
      </c>
      <c r="D48" s="253">
        <v>21</v>
      </c>
      <c r="E48" s="241" t="s">
        <v>108</v>
      </c>
    </row>
    <row r="49" spans="1:5" s="221" customFormat="1" ht="50.25" customHeight="1">
      <c r="A49" s="280"/>
      <c r="B49" s="219">
        <v>22</v>
      </c>
      <c r="C49" s="241" t="s">
        <v>109</v>
      </c>
      <c r="D49" s="253">
        <v>22</v>
      </c>
      <c r="E49" s="241" t="s">
        <v>110</v>
      </c>
    </row>
    <row r="50" spans="1:5" s="221" customFormat="1" ht="49.5" customHeight="1">
      <c r="A50" s="279" t="s">
        <v>111</v>
      </c>
      <c r="B50" s="219">
        <v>23</v>
      </c>
      <c r="C50" s="241" t="s">
        <v>112</v>
      </c>
      <c r="D50" s="253">
        <v>23</v>
      </c>
      <c r="E50" s="241" t="s">
        <v>113</v>
      </c>
    </row>
    <row r="51" spans="1:5" s="221" customFormat="1" ht="90">
      <c r="A51" s="280"/>
      <c r="B51" s="219">
        <v>24</v>
      </c>
      <c r="C51" s="256" t="s">
        <v>114</v>
      </c>
      <c r="D51" s="253">
        <v>24</v>
      </c>
      <c r="E51" s="241" t="s">
        <v>115</v>
      </c>
    </row>
    <row r="52" spans="1:5" s="221" customFormat="1" ht="33" customHeight="1">
      <c r="A52" s="281"/>
      <c r="B52" s="219">
        <v>25</v>
      </c>
      <c r="C52" s="257" t="s">
        <v>116</v>
      </c>
      <c r="D52" s="253">
        <v>25</v>
      </c>
      <c r="E52" s="241" t="s">
        <v>117</v>
      </c>
    </row>
    <row r="53" spans="1:5" s="221" customFormat="1" ht="63.75" customHeight="1">
      <c r="A53" s="269" t="s">
        <v>118</v>
      </c>
      <c r="B53" s="219">
        <v>26</v>
      </c>
      <c r="C53" s="256" t="s">
        <v>119</v>
      </c>
      <c r="D53" s="253">
        <v>26</v>
      </c>
      <c r="E53" s="241" t="s">
        <v>120</v>
      </c>
    </row>
    <row r="54" spans="1:5" s="221" customFormat="1" ht="40.5" customHeight="1">
      <c r="A54" s="270"/>
      <c r="B54" s="219">
        <v>27</v>
      </c>
      <c r="C54" s="256" t="s">
        <v>121</v>
      </c>
      <c r="D54" s="253">
        <v>27</v>
      </c>
      <c r="E54" s="241" t="s">
        <v>122</v>
      </c>
    </row>
    <row r="55" spans="1:5" s="221" customFormat="1" ht="47.5" customHeight="1">
      <c r="A55" s="219" t="s">
        <v>123</v>
      </c>
      <c r="B55" s="219">
        <v>28</v>
      </c>
      <c r="C55" s="241" t="s">
        <v>124</v>
      </c>
      <c r="D55" s="253">
        <v>22</v>
      </c>
      <c r="E55" s="241" t="s">
        <v>125</v>
      </c>
    </row>
    <row r="56" spans="1:5" s="221" customFormat="1" ht="91.25" customHeight="1">
      <c r="A56" s="271" t="s">
        <v>126</v>
      </c>
      <c r="B56" s="219">
        <v>29</v>
      </c>
      <c r="C56" s="241" t="s">
        <v>127</v>
      </c>
      <c r="D56" s="253">
        <v>29</v>
      </c>
      <c r="E56" s="241" t="s">
        <v>128</v>
      </c>
    </row>
    <row r="57" spans="1:5" s="221" customFormat="1" ht="42" customHeight="1">
      <c r="A57" s="272"/>
      <c r="B57" s="219">
        <v>30</v>
      </c>
      <c r="C57" s="256" t="s">
        <v>129</v>
      </c>
      <c r="D57" s="253">
        <v>30</v>
      </c>
      <c r="E57" s="241" t="s">
        <v>130</v>
      </c>
    </row>
    <row r="58" spans="1:5" s="260" customFormat="1">
      <c r="A58" s="219" t="s">
        <v>131</v>
      </c>
      <c r="B58" s="258"/>
      <c r="C58" s="259"/>
      <c r="D58" s="258"/>
      <c r="E58" s="259"/>
    </row>
  </sheetData>
  <mergeCells count="20">
    <mergeCell ref="A24:A25"/>
    <mergeCell ref="B1:D1"/>
    <mergeCell ref="B2:D2"/>
    <mergeCell ref="B3:D3"/>
    <mergeCell ref="B5:C5"/>
    <mergeCell ref="B7:E7"/>
    <mergeCell ref="B9:E9"/>
    <mergeCell ref="A11:E11"/>
    <mergeCell ref="A14:A15"/>
    <mergeCell ref="A16:A17"/>
    <mergeCell ref="A18:A20"/>
    <mergeCell ref="A21:A22"/>
    <mergeCell ref="A53:A54"/>
    <mergeCell ref="A56:A57"/>
    <mergeCell ref="A26:E26"/>
    <mergeCell ref="A28:A31"/>
    <mergeCell ref="A33:A37"/>
    <mergeCell ref="A41:A43"/>
    <mergeCell ref="A44:A49"/>
    <mergeCell ref="A50:A5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showGridLines="0" zoomScale="117" zoomScaleNormal="117" workbookViewId="0">
      <selection activeCell="I14" sqref="I14"/>
    </sheetView>
  </sheetViews>
  <sheetFormatPr baseColWidth="10" defaultColWidth="10.6640625" defaultRowHeight="19"/>
  <cols>
    <col min="1" max="1" width="50.5" style="92" customWidth="1"/>
    <col min="2" max="2" width="6.83203125" style="93" customWidth="1"/>
    <col min="3" max="3" width="6.6640625" style="91" customWidth="1"/>
    <col min="4" max="4" width="8.83203125" style="91" customWidth="1"/>
    <col min="5" max="5" width="9.5" style="91" customWidth="1"/>
    <col min="6" max="6" width="44.5" style="92" customWidth="1"/>
  </cols>
  <sheetData>
    <row r="1" spans="1:6" ht="32" customHeight="1">
      <c r="A1" s="190"/>
      <c r="B1" s="289" t="s">
        <v>13</v>
      </c>
      <c r="C1" s="289"/>
      <c r="D1" s="289"/>
      <c r="E1" s="289"/>
      <c r="F1" s="190"/>
    </row>
    <row r="2" spans="1:6" ht="27" customHeight="1">
      <c r="A2" s="191"/>
      <c r="B2" s="290" t="s">
        <v>132</v>
      </c>
      <c r="C2" s="290"/>
      <c r="D2" s="290"/>
      <c r="E2" s="290"/>
      <c r="F2" s="191"/>
    </row>
    <row r="3" spans="1:6">
      <c r="A3" s="291" t="s">
        <v>133</v>
      </c>
      <c r="B3" s="292"/>
      <c r="C3" s="292"/>
      <c r="D3" s="292"/>
      <c r="E3" s="292"/>
      <c r="F3" s="293"/>
    </row>
    <row r="4" spans="1:6" ht="28.5" customHeight="1">
      <c r="A4" s="192" t="s">
        <v>134</v>
      </c>
      <c r="B4" s="294" t="s">
        <v>135</v>
      </c>
      <c r="C4" s="295"/>
      <c r="D4" s="295"/>
      <c r="E4" s="296"/>
      <c r="F4" s="90" t="s">
        <v>136</v>
      </c>
    </row>
    <row r="5" spans="1:6">
      <c r="A5" s="193"/>
      <c r="B5" s="194" t="s">
        <v>137</v>
      </c>
      <c r="C5" s="195" t="s">
        <v>138</v>
      </c>
      <c r="D5" s="195" t="s">
        <v>139</v>
      </c>
      <c r="E5" s="195" t="s">
        <v>140</v>
      </c>
      <c r="F5" s="193"/>
    </row>
    <row r="6" spans="1:6" ht="93" customHeight="1">
      <c r="A6" s="261" t="s">
        <v>141</v>
      </c>
      <c r="B6" s="262" t="s">
        <v>142</v>
      </c>
      <c r="C6" s="262" t="s">
        <v>143</v>
      </c>
      <c r="D6" s="262" t="s">
        <v>144</v>
      </c>
      <c r="E6" s="262" t="s">
        <v>145</v>
      </c>
      <c r="F6" s="261" t="s">
        <v>146</v>
      </c>
    </row>
    <row r="7" spans="1:6" ht="42">
      <c r="A7" s="263" t="s">
        <v>147</v>
      </c>
      <c r="B7" s="262" t="s">
        <v>148</v>
      </c>
      <c r="C7" s="262" t="s">
        <v>149</v>
      </c>
      <c r="D7" s="262" t="s">
        <v>150</v>
      </c>
      <c r="E7" s="262" t="s">
        <v>151</v>
      </c>
      <c r="F7" s="263" t="s">
        <v>152</v>
      </c>
    </row>
    <row r="8" spans="1:6" ht="42">
      <c r="A8" s="220" t="s">
        <v>153</v>
      </c>
      <c r="B8" s="262" t="s">
        <v>154</v>
      </c>
      <c r="C8" s="262" t="s">
        <v>154</v>
      </c>
      <c r="D8" s="262">
        <v>15</v>
      </c>
      <c r="E8" s="262" t="s">
        <v>155</v>
      </c>
      <c r="F8" s="263" t="s">
        <v>156</v>
      </c>
    </row>
    <row r="9" spans="1:6" ht="28">
      <c r="A9" s="263" t="s">
        <v>157</v>
      </c>
      <c r="B9" s="262">
        <v>8.9</v>
      </c>
      <c r="C9" s="262">
        <v>6</v>
      </c>
      <c r="D9" s="262">
        <v>15</v>
      </c>
      <c r="E9" s="262" t="s">
        <v>158</v>
      </c>
      <c r="F9" s="263" t="s">
        <v>156</v>
      </c>
    </row>
    <row r="10" spans="1:6" ht="70">
      <c r="A10" s="263" t="s">
        <v>159</v>
      </c>
      <c r="B10" s="262" t="s">
        <v>160</v>
      </c>
      <c r="C10" s="262" t="s">
        <v>161</v>
      </c>
      <c r="D10" s="262" t="s">
        <v>162</v>
      </c>
      <c r="E10" s="262" t="s">
        <v>163</v>
      </c>
      <c r="F10" s="263" t="s">
        <v>156</v>
      </c>
    </row>
    <row r="11" spans="1:6" ht="42">
      <c r="A11" s="263" t="s">
        <v>164</v>
      </c>
      <c r="B11" s="262">
        <v>5.6</v>
      </c>
      <c r="C11" s="262" t="s">
        <v>165</v>
      </c>
      <c r="D11" s="262" t="s">
        <v>166</v>
      </c>
      <c r="E11" s="262">
        <v>15</v>
      </c>
      <c r="F11" s="263" t="s">
        <v>156</v>
      </c>
    </row>
    <row r="12" spans="1:6" ht="56">
      <c r="A12" s="263" t="s">
        <v>167</v>
      </c>
      <c r="B12" s="262" t="s">
        <v>168</v>
      </c>
      <c r="C12" s="262" t="s">
        <v>169</v>
      </c>
      <c r="D12" s="262" t="s">
        <v>170</v>
      </c>
      <c r="E12" s="262" t="s">
        <v>171</v>
      </c>
      <c r="F12" s="263" t="s">
        <v>156</v>
      </c>
    </row>
    <row r="13" spans="1:6" ht="28">
      <c r="A13" s="263" t="s">
        <v>172</v>
      </c>
      <c r="B13" s="262" t="s">
        <v>173</v>
      </c>
      <c r="C13" s="262"/>
      <c r="D13" s="262" t="s">
        <v>174</v>
      </c>
      <c r="E13" s="262">
        <v>1</v>
      </c>
      <c r="F13" s="263" t="s">
        <v>156</v>
      </c>
    </row>
    <row r="14" spans="1:6" ht="70">
      <c r="A14" s="263" t="s">
        <v>175</v>
      </c>
      <c r="B14" s="262" t="s">
        <v>176</v>
      </c>
      <c r="C14" s="262" t="s">
        <v>177</v>
      </c>
      <c r="D14" s="262" t="s">
        <v>178</v>
      </c>
      <c r="E14" s="262" t="s">
        <v>179</v>
      </c>
      <c r="F14" s="263" t="s">
        <v>146</v>
      </c>
    </row>
    <row r="15" spans="1:6" ht="56">
      <c r="A15" s="263" t="s">
        <v>180</v>
      </c>
      <c r="B15" s="262">
        <v>8</v>
      </c>
      <c r="C15" s="262" t="s">
        <v>181</v>
      </c>
      <c r="D15" s="262" t="s">
        <v>182</v>
      </c>
      <c r="E15" s="262" t="s">
        <v>183</v>
      </c>
      <c r="F15" s="263" t="s">
        <v>156</v>
      </c>
    </row>
    <row r="16" spans="1:6" ht="56">
      <c r="A16" s="263" t="s">
        <v>184</v>
      </c>
      <c r="B16" s="262"/>
      <c r="C16" s="262"/>
      <c r="D16" s="262" t="s">
        <v>169</v>
      </c>
      <c r="E16" s="262" t="s">
        <v>185</v>
      </c>
      <c r="F16" s="263" t="s">
        <v>146</v>
      </c>
    </row>
    <row r="17" spans="1:6" ht="56">
      <c r="A17" s="263" t="s">
        <v>186</v>
      </c>
      <c r="B17" s="262" t="s">
        <v>187</v>
      </c>
      <c r="C17" s="262" t="s">
        <v>188</v>
      </c>
      <c r="D17" s="262" t="s">
        <v>189</v>
      </c>
      <c r="E17" s="262" t="s">
        <v>190</v>
      </c>
      <c r="F17" s="263" t="s">
        <v>146</v>
      </c>
    </row>
    <row r="18" spans="1:6" ht="70">
      <c r="A18" s="225" t="s">
        <v>191</v>
      </c>
      <c r="B18" s="262">
        <v>4</v>
      </c>
      <c r="C18" s="262"/>
      <c r="D18" s="262" t="s">
        <v>192</v>
      </c>
      <c r="E18" s="262" t="s">
        <v>193</v>
      </c>
      <c r="F18" s="263" t="s">
        <v>194</v>
      </c>
    </row>
    <row r="19" spans="1:6" ht="28">
      <c r="A19" s="263" t="s">
        <v>195</v>
      </c>
      <c r="B19" s="262"/>
      <c r="C19" s="262">
        <v>10</v>
      </c>
      <c r="D19" s="262">
        <v>25</v>
      </c>
      <c r="E19" s="262">
        <v>25</v>
      </c>
      <c r="F19" s="263" t="s">
        <v>194</v>
      </c>
    </row>
  </sheetData>
  <mergeCells count="4">
    <mergeCell ref="B1:E1"/>
    <mergeCell ref="B2:E2"/>
    <mergeCell ref="A3:F3"/>
    <mergeCell ref="B4: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zoomScale="112" zoomScaleNormal="112" workbookViewId="0">
      <selection activeCell="E10" sqref="E10:F10"/>
    </sheetView>
  </sheetViews>
  <sheetFormatPr baseColWidth="10" defaultColWidth="11.5" defaultRowHeight="15"/>
  <cols>
    <col min="1" max="1" width="2.83203125" style="6" customWidth="1"/>
    <col min="2" max="3" width="24.6640625" style="6" customWidth="1"/>
    <col min="4" max="4" width="16" style="6" customWidth="1"/>
    <col min="5" max="5" width="24.6640625" style="6" customWidth="1"/>
    <col min="6" max="6" width="27.6640625" style="6" customWidth="1"/>
    <col min="7" max="8" width="24.6640625" style="6" customWidth="1"/>
    <col min="9" max="16384" width="11.5" style="6"/>
  </cols>
  <sheetData>
    <row r="1" spans="2:8" ht="74.25" customHeight="1" thickBot="1"/>
    <row r="2" spans="2:8" ht="18">
      <c r="B2" s="297" t="s">
        <v>196</v>
      </c>
      <c r="C2" s="298"/>
      <c r="D2" s="298"/>
      <c r="E2" s="298"/>
      <c r="F2" s="298"/>
      <c r="G2" s="298"/>
      <c r="H2" s="299"/>
    </row>
    <row r="3" spans="2:8">
      <c r="B3" s="300" t="s">
        <v>197</v>
      </c>
      <c r="C3" s="301"/>
      <c r="D3" s="301"/>
      <c r="E3" s="301"/>
      <c r="F3" s="301"/>
      <c r="G3" s="301"/>
      <c r="H3" s="302"/>
    </row>
    <row r="4" spans="2:8" ht="88.5" customHeight="1">
      <c r="B4" s="303" t="s">
        <v>198</v>
      </c>
      <c r="C4" s="304"/>
      <c r="D4" s="304"/>
      <c r="E4" s="304"/>
      <c r="F4" s="304"/>
      <c r="G4" s="304"/>
      <c r="H4" s="305"/>
    </row>
    <row r="5" spans="2:8">
      <c r="B5" s="7"/>
      <c r="C5" s="8"/>
      <c r="D5" s="8"/>
      <c r="E5" s="8"/>
      <c r="F5" s="8"/>
      <c r="G5" s="8"/>
      <c r="H5" s="9"/>
    </row>
    <row r="6" spans="2:8" ht="16.5" customHeight="1">
      <c r="B6" s="306" t="s">
        <v>199</v>
      </c>
      <c r="C6" s="307"/>
      <c r="D6" s="307"/>
      <c r="E6" s="307"/>
      <c r="F6" s="307"/>
      <c r="G6" s="307"/>
      <c r="H6" s="308"/>
    </row>
    <row r="7" spans="2:8" ht="44.25" customHeight="1">
      <c r="B7" s="306"/>
      <c r="C7" s="307"/>
      <c r="D7" s="307"/>
      <c r="E7" s="307"/>
      <c r="F7" s="307"/>
      <c r="G7" s="307"/>
      <c r="H7" s="308"/>
    </row>
    <row r="8" spans="2:8" ht="16" thickBot="1">
      <c r="B8" s="10"/>
      <c r="C8" s="11"/>
      <c r="D8" s="12"/>
      <c r="E8" s="13"/>
      <c r="F8" s="13"/>
      <c r="G8" s="14"/>
      <c r="H8" s="15"/>
    </row>
    <row r="9" spans="2:8" ht="16" thickTop="1">
      <c r="B9" s="10"/>
      <c r="C9" s="309" t="s">
        <v>200</v>
      </c>
      <c r="D9" s="310"/>
      <c r="E9" s="311" t="s">
        <v>201</v>
      </c>
      <c r="F9" s="312"/>
      <c r="G9" s="11"/>
      <c r="H9" s="15"/>
    </row>
    <row r="10" spans="2:8" ht="35.25" customHeight="1">
      <c r="B10" s="10"/>
      <c r="C10" s="313" t="s">
        <v>202</v>
      </c>
      <c r="D10" s="314"/>
      <c r="E10" s="315" t="s">
        <v>203</v>
      </c>
      <c r="F10" s="316"/>
      <c r="G10" s="11"/>
      <c r="H10" s="15"/>
    </row>
    <row r="11" spans="2:8" ht="17.25" customHeight="1">
      <c r="B11" s="10"/>
      <c r="C11" s="313" t="s">
        <v>204</v>
      </c>
      <c r="D11" s="314"/>
      <c r="E11" s="315" t="s">
        <v>205</v>
      </c>
      <c r="F11" s="316"/>
      <c r="G11" s="11"/>
      <c r="H11" s="15"/>
    </row>
    <row r="12" spans="2:8" ht="19.5" customHeight="1">
      <c r="B12" s="10"/>
      <c r="C12" s="313" t="s">
        <v>206</v>
      </c>
      <c r="D12" s="314"/>
      <c r="E12" s="315" t="s">
        <v>207</v>
      </c>
      <c r="F12" s="316"/>
      <c r="G12" s="11"/>
      <c r="H12" s="15"/>
    </row>
    <row r="13" spans="2:8" ht="27" customHeight="1">
      <c r="B13" s="10"/>
      <c r="C13" s="313" t="s">
        <v>208</v>
      </c>
      <c r="D13" s="314"/>
      <c r="E13" s="315" t="s">
        <v>209</v>
      </c>
      <c r="F13" s="316"/>
      <c r="G13" s="11"/>
      <c r="H13" s="15"/>
    </row>
    <row r="14" spans="2:8" ht="34.5" customHeight="1">
      <c r="B14" s="10"/>
      <c r="C14" s="317" t="s">
        <v>210</v>
      </c>
      <c r="D14" s="318"/>
      <c r="E14" s="319" t="s">
        <v>211</v>
      </c>
      <c r="F14" s="320"/>
      <c r="G14" s="11"/>
      <c r="H14" s="15"/>
    </row>
    <row r="15" spans="2:8" ht="27.75" customHeight="1">
      <c r="B15" s="10"/>
      <c r="C15" s="317" t="s">
        <v>212</v>
      </c>
      <c r="D15" s="318"/>
      <c r="E15" s="319" t="s">
        <v>213</v>
      </c>
      <c r="F15" s="320"/>
      <c r="G15" s="11"/>
      <c r="H15" s="15"/>
    </row>
    <row r="16" spans="2:8" ht="28.5" customHeight="1">
      <c r="B16" s="10"/>
      <c r="C16" s="317" t="s">
        <v>214</v>
      </c>
      <c r="D16" s="318"/>
      <c r="E16" s="319" t="s">
        <v>215</v>
      </c>
      <c r="F16" s="320"/>
      <c r="G16" s="11"/>
      <c r="H16" s="15"/>
    </row>
    <row r="17" spans="2:8" ht="72.75" customHeight="1">
      <c r="B17" s="10"/>
      <c r="C17" s="317" t="s">
        <v>216</v>
      </c>
      <c r="D17" s="318"/>
      <c r="E17" s="319" t="s">
        <v>217</v>
      </c>
      <c r="F17" s="320"/>
      <c r="G17" s="11"/>
      <c r="H17" s="15"/>
    </row>
    <row r="18" spans="2:8" ht="64.5" customHeight="1">
      <c r="B18" s="10"/>
      <c r="C18" s="317" t="s">
        <v>218</v>
      </c>
      <c r="D18" s="318"/>
      <c r="E18" s="319" t="s">
        <v>219</v>
      </c>
      <c r="F18" s="320"/>
      <c r="G18" s="11"/>
      <c r="H18" s="15"/>
    </row>
    <row r="19" spans="2:8" ht="71.25" customHeight="1">
      <c r="B19" s="10"/>
      <c r="C19" s="317" t="s">
        <v>220</v>
      </c>
      <c r="D19" s="318"/>
      <c r="E19" s="319" t="s">
        <v>221</v>
      </c>
      <c r="F19" s="320"/>
      <c r="G19" s="11"/>
      <c r="H19" s="15"/>
    </row>
    <row r="20" spans="2:8" ht="55.5" customHeight="1">
      <c r="B20" s="10"/>
      <c r="C20" s="321" t="s">
        <v>222</v>
      </c>
      <c r="D20" s="322"/>
      <c r="E20" s="319" t="s">
        <v>223</v>
      </c>
      <c r="F20" s="320"/>
      <c r="G20" s="11"/>
      <c r="H20" s="15"/>
    </row>
    <row r="21" spans="2:8" ht="42" customHeight="1">
      <c r="B21" s="10"/>
      <c r="C21" s="321" t="s">
        <v>224</v>
      </c>
      <c r="D21" s="322"/>
      <c r="E21" s="319" t="s">
        <v>225</v>
      </c>
      <c r="F21" s="320"/>
      <c r="G21" s="11"/>
      <c r="H21" s="15"/>
    </row>
    <row r="22" spans="2:8" ht="59.25" customHeight="1">
      <c r="B22" s="10"/>
      <c r="C22" s="321" t="s">
        <v>226</v>
      </c>
      <c r="D22" s="322"/>
      <c r="E22" s="319" t="s">
        <v>227</v>
      </c>
      <c r="F22" s="320"/>
      <c r="G22" s="11"/>
      <c r="H22" s="15"/>
    </row>
    <row r="23" spans="2:8" ht="23.25" customHeight="1">
      <c r="B23" s="10"/>
      <c r="C23" s="321" t="s">
        <v>228</v>
      </c>
      <c r="D23" s="322"/>
      <c r="E23" s="319" t="s">
        <v>229</v>
      </c>
      <c r="F23" s="320"/>
      <c r="G23" s="11"/>
      <c r="H23" s="15"/>
    </row>
    <row r="24" spans="2:8" ht="30.75" customHeight="1">
      <c r="B24" s="10"/>
      <c r="C24" s="321" t="s">
        <v>230</v>
      </c>
      <c r="D24" s="322"/>
      <c r="E24" s="319" t="s">
        <v>231</v>
      </c>
      <c r="F24" s="320"/>
      <c r="G24" s="11"/>
      <c r="H24" s="15"/>
    </row>
    <row r="25" spans="2:8" ht="33" customHeight="1">
      <c r="B25" s="10"/>
      <c r="C25" s="321" t="s">
        <v>232</v>
      </c>
      <c r="D25" s="322"/>
      <c r="E25" s="319" t="s">
        <v>233</v>
      </c>
      <c r="F25" s="320"/>
      <c r="G25" s="11"/>
      <c r="H25" s="15"/>
    </row>
    <row r="26" spans="2:8" ht="30" customHeight="1">
      <c r="B26" s="10"/>
      <c r="C26" s="321" t="s">
        <v>234</v>
      </c>
      <c r="D26" s="322"/>
      <c r="E26" s="319" t="s">
        <v>235</v>
      </c>
      <c r="F26" s="320"/>
      <c r="G26" s="11"/>
      <c r="H26" s="15"/>
    </row>
    <row r="27" spans="2:8" ht="35.25" customHeight="1">
      <c r="B27" s="10"/>
      <c r="C27" s="321" t="s">
        <v>236</v>
      </c>
      <c r="D27" s="322"/>
      <c r="E27" s="319" t="s">
        <v>237</v>
      </c>
      <c r="F27" s="320"/>
      <c r="G27" s="11"/>
      <c r="H27" s="15"/>
    </row>
    <row r="28" spans="2:8" ht="31.5" customHeight="1">
      <c r="B28" s="10"/>
      <c r="C28" s="321" t="s">
        <v>238</v>
      </c>
      <c r="D28" s="322"/>
      <c r="E28" s="319" t="s">
        <v>239</v>
      </c>
      <c r="F28" s="320"/>
      <c r="G28" s="11"/>
      <c r="H28" s="15"/>
    </row>
    <row r="29" spans="2:8" ht="35.25" customHeight="1">
      <c r="B29" s="10"/>
      <c r="C29" s="321" t="s">
        <v>240</v>
      </c>
      <c r="D29" s="322"/>
      <c r="E29" s="319" t="s">
        <v>241</v>
      </c>
      <c r="F29" s="320"/>
      <c r="G29" s="11"/>
      <c r="H29" s="15"/>
    </row>
    <row r="30" spans="2:8" ht="59.25" customHeight="1">
      <c r="B30" s="10"/>
      <c r="C30" s="321" t="s">
        <v>242</v>
      </c>
      <c r="D30" s="322"/>
      <c r="E30" s="319" t="s">
        <v>243</v>
      </c>
      <c r="F30" s="320"/>
      <c r="G30" s="11"/>
      <c r="H30" s="15"/>
    </row>
    <row r="31" spans="2:8" ht="57" customHeight="1">
      <c r="B31" s="10"/>
      <c r="C31" s="321" t="s">
        <v>244</v>
      </c>
      <c r="D31" s="322"/>
      <c r="E31" s="319" t="s">
        <v>245</v>
      </c>
      <c r="F31" s="320"/>
      <c r="G31" s="11"/>
      <c r="H31" s="15"/>
    </row>
    <row r="32" spans="2:8" ht="82.5" customHeight="1">
      <c r="B32" s="10"/>
      <c r="C32" s="321" t="s">
        <v>246</v>
      </c>
      <c r="D32" s="322"/>
      <c r="E32" s="319" t="s">
        <v>247</v>
      </c>
      <c r="F32" s="320"/>
      <c r="G32" s="11"/>
      <c r="H32" s="15"/>
    </row>
    <row r="33" spans="2:8" ht="46.5" customHeight="1">
      <c r="B33" s="10"/>
      <c r="C33" s="321" t="s">
        <v>248</v>
      </c>
      <c r="D33" s="322"/>
      <c r="E33" s="319" t="s">
        <v>249</v>
      </c>
      <c r="F33" s="320"/>
      <c r="G33" s="11"/>
      <c r="H33" s="15"/>
    </row>
    <row r="34" spans="2:8" ht="6.75" customHeight="1" thickBot="1">
      <c r="B34" s="10"/>
      <c r="C34" s="329"/>
      <c r="D34" s="330"/>
      <c r="E34" s="331"/>
      <c r="F34" s="332"/>
      <c r="G34" s="11"/>
      <c r="H34" s="15"/>
    </row>
    <row r="35" spans="2:8" ht="16" thickTop="1">
      <c r="B35" s="10"/>
      <c r="C35" s="16"/>
      <c r="D35" s="16"/>
      <c r="E35" s="17"/>
      <c r="F35" s="17"/>
      <c r="G35" s="11"/>
      <c r="H35" s="15"/>
    </row>
    <row r="36" spans="2:8" ht="21" customHeight="1">
      <c r="B36" s="323" t="s">
        <v>250</v>
      </c>
      <c r="C36" s="324"/>
      <c r="D36" s="324"/>
      <c r="E36" s="324"/>
      <c r="F36" s="324"/>
      <c r="G36" s="324"/>
      <c r="H36" s="325"/>
    </row>
    <row r="37" spans="2:8" ht="20.25" customHeight="1">
      <c r="B37" s="323" t="s">
        <v>251</v>
      </c>
      <c r="C37" s="324"/>
      <c r="D37" s="324"/>
      <c r="E37" s="324"/>
      <c r="F37" s="324"/>
      <c r="G37" s="324"/>
      <c r="H37" s="325"/>
    </row>
    <row r="38" spans="2:8" ht="20.25" customHeight="1">
      <c r="B38" s="323" t="s">
        <v>252</v>
      </c>
      <c r="C38" s="324"/>
      <c r="D38" s="324"/>
      <c r="E38" s="324"/>
      <c r="F38" s="324"/>
      <c r="G38" s="324"/>
      <c r="H38" s="325"/>
    </row>
    <row r="39" spans="2:8" ht="21.75" customHeight="1">
      <c r="B39" s="323" t="s">
        <v>253</v>
      </c>
      <c r="C39" s="324"/>
      <c r="D39" s="324"/>
      <c r="E39" s="324"/>
      <c r="F39" s="324"/>
      <c r="G39" s="324"/>
      <c r="H39" s="325"/>
    </row>
    <row r="40" spans="2:8" ht="22.5" customHeight="1">
      <c r="B40" s="323" t="s">
        <v>254</v>
      </c>
      <c r="C40" s="324"/>
      <c r="D40" s="324"/>
      <c r="E40" s="324"/>
      <c r="F40" s="324"/>
      <c r="G40" s="324"/>
      <c r="H40" s="325"/>
    </row>
    <row r="41" spans="2:8" ht="32.25" customHeight="1" thickBot="1">
      <c r="B41" s="326" t="s">
        <v>255</v>
      </c>
      <c r="C41" s="327"/>
      <c r="D41" s="327"/>
      <c r="E41" s="327"/>
      <c r="F41" s="327"/>
      <c r="G41" s="327"/>
      <c r="H41" s="328"/>
    </row>
  </sheetData>
  <mergeCells count="62">
    <mergeCell ref="B40:H40"/>
    <mergeCell ref="B41:H41"/>
    <mergeCell ref="C34:D34"/>
    <mergeCell ref="E34:F34"/>
    <mergeCell ref="B36:H36"/>
    <mergeCell ref="B37:H37"/>
    <mergeCell ref="B38:H38"/>
    <mergeCell ref="B39:H39"/>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2:H2"/>
    <mergeCell ref="B3:H3"/>
    <mergeCell ref="B4:H4"/>
    <mergeCell ref="B6:H7"/>
    <mergeCell ref="C9:D9"/>
    <mergeCell ref="E9:F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26"/>
  <sheetViews>
    <sheetView zoomScaleNormal="100" workbookViewId="0">
      <selection activeCell="G11" sqref="G11:G13"/>
    </sheetView>
  </sheetViews>
  <sheetFormatPr baseColWidth="10" defaultColWidth="11.5" defaultRowHeight="15"/>
  <cols>
    <col min="1" max="1" width="11.5" customWidth="1"/>
    <col min="2" max="2" width="21" customWidth="1"/>
    <col min="3" max="3" width="19.6640625" customWidth="1"/>
    <col min="4" max="4" width="28.33203125" customWidth="1"/>
    <col min="5" max="5" width="21.5" customWidth="1"/>
    <col min="6" max="6" width="30.6640625" customWidth="1"/>
    <col min="7" max="7" width="23.33203125" customWidth="1"/>
    <col min="8" max="8" width="12.1640625" customWidth="1"/>
    <col min="9" max="9" width="13.33203125" customWidth="1"/>
    <col min="11" max="11" width="28.5" customWidth="1"/>
    <col min="12" max="12" width="22.83203125" customWidth="1"/>
    <col min="16" max="16" width="33.5" customWidth="1"/>
    <col min="17" max="17" width="18.33203125" customWidth="1"/>
    <col min="21" max="21" width="17.33203125" customWidth="1"/>
    <col min="22" max="22" width="14" customWidth="1"/>
    <col min="23" max="23" width="14" bestFit="1" customWidth="1"/>
    <col min="24" max="24" width="38.6640625" hidden="1" customWidth="1"/>
    <col min="25" max="25" width="44.83203125" hidden="1" customWidth="1"/>
    <col min="26" max="26" width="4.83203125" hidden="1" customWidth="1"/>
    <col min="27" max="28" width="11.83203125" customWidth="1"/>
    <col min="29" max="29" width="41.6640625" hidden="1" customWidth="1"/>
    <col min="30" max="30" width="4.83203125" hidden="1" customWidth="1"/>
    <col min="31" max="31" width="13.5" customWidth="1"/>
    <col min="33" max="33" width="13.5" customWidth="1"/>
    <col min="34" max="34" width="21.1640625" customWidth="1"/>
    <col min="36" max="36" width="15" customWidth="1"/>
    <col min="37" max="37" width="16.1640625" customWidth="1"/>
    <col min="38" max="38" width="17.83203125" bestFit="1" customWidth="1"/>
    <col min="39" max="39" width="12" bestFit="1" customWidth="1"/>
    <col min="41" max="298" width="11.5" style="121"/>
    <col min="299" max="16384" width="11.5" style="150"/>
  </cols>
  <sheetData>
    <row r="1" spans="1:298" ht="71.25" customHeight="1"/>
    <row r="2" spans="1:298" s="147" customFormat="1" ht="16.5" customHeight="1">
      <c r="A2" s="360"/>
      <c r="B2" s="361"/>
      <c r="C2" s="361"/>
      <c r="D2" s="350" t="s">
        <v>256</v>
      </c>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2" t="s">
        <v>257</v>
      </c>
      <c r="AM2" s="352"/>
      <c r="AN2" s="352"/>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row>
    <row r="3" spans="1:298" s="147" customFormat="1" ht="39.75" customHeight="1">
      <c r="A3" s="362"/>
      <c r="B3" s="363"/>
      <c r="C3" s="363"/>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2"/>
      <c r="AM3" s="352"/>
      <c r="AN3" s="352"/>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row>
    <row r="4" spans="1:298" s="147" customFormat="1" ht="14">
      <c r="A4" s="2"/>
      <c r="B4" s="2"/>
      <c r="C4" s="20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2"/>
      <c r="AM4" s="352"/>
      <c r="AN4" s="352"/>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row>
    <row r="5" spans="1:298" s="147" customFormat="1" ht="26.25" customHeight="1">
      <c r="A5" s="353" t="s">
        <v>258</v>
      </c>
      <c r="B5" s="354"/>
      <c r="C5" s="355"/>
      <c r="D5" s="356" t="s">
        <v>259</v>
      </c>
      <c r="E5" s="357"/>
      <c r="F5" s="357"/>
      <c r="G5" s="357"/>
      <c r="H5" s="357"/>
      <c r="I5" s="357"/>
      <c r="J5" s="357"/>
      <c r="K5" s="357"/>
      <c r="L5" s="357"/>
      <c r="M5" s="357"/>
      <c r="N5" s="358"/>
      <c r="O5" s="359"/>
      <c r="P5" s="359"/>
      <c r="Q5" s="359"/>
      <c r="R5" s="1"/>
      <c r="S5" s="1"/>
      <c r="T5" s="1"/>
      <c r="U5" s="1"/>
      <c r="V5" s="1"/>
      <c r="W5" s="1"/>
      <c r="X5" s="1"/>
      <c r="Y5" s="1"/>
      <c r="Z5" s="1"/>
      <c r="AA5" s="1"/>
      <c r="AB5" s="1"/>
      <c r="AC5" s="1"/>
      <c r="AD5" s="1"/>
      <c r="AE5" s="1"/>
      <c r="AF5" s="1"/>
      <c r="AG5" s="1"/>
      <c r="AH5" s="1"/>
      <c r="AI5" s="1"/>
      <c r="AJ5" s="1"/>
      <c r="AK5" s="1"/>
      <c r="AL5" s="1"/>
      <c r="AM5" s="1"/>
      <c r="AN5" s="1"/>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c r="IV5" s="146"/>
      <c r="IW5" s="146"/>
      <c r="IX5" s="146"/>
      <c r="IY5" s="146"/>
      <c r="IZ5" s="146"/>
      <c r="JA5" s="146"/>
      <c r="JB5" s="146"/>
      <c r="JC5" s="146"/>
      <c r="JD5" s="146"/>
      <c r="JE5" s="146"/>
      <c r="JF5" s="146"/>
      <c r="JG5" s="146"/>
      <c r="JH5" s="146"/>
      <c r="JI5" s="146"/>
      <c r="JJ5" s="146"/>
      <c r="JK5" s="146"/>
      <c r="JL5" s="146"/>
      <c r="JM5" s="146"/>
      <c r="JN5" s="146"/>
      <c r="JO5" s="146"/>
      <c r="JP5" s="146"/>
      <c r="JQ5" s="146"/>
      <c r="JR5" s="146"/>
      <c r="JS5" s="146"/>
      <c r="JT5" s="146"/>
      <c r="JU5" s="146"/>
      <c r="JV5" s="146"/>
      <c r="JW5" s="146"/>
      <c r="JX5" s="146"/>
      <c r="JY5" s="146"/>
      <c r="JZ5" s="146"/>
      <c r="KA5" s="146"/>
      <c r="KB5" s="146"/>
      <c r="KC5" s="146"/>
      <c r="KD5" s="146"/>
      <c r="KE5" s="146"/>
      <c r="KF5" s="146"/>
      <c r="KG5" s="146"/>
      <c r="KH5" s="146"/>
      <c r="KI5" s="146"/>
      <c r="KJ5" s="146"/>
      <c r="KK5" s="146"/>
      <c r="KL5" s="146"/>
    </row>
    <row r="6" spans="1:298" s="147" customFormat="1" ht="30" customHeight="1">
      <c r="A6" s="353" t="s">
        <v>260</v>
      </c>
      <c r="B6" s="354"/>
      <c r="C6" s="355"/>
      <c r="D6" s="356" t="s">
        <v>21</v>
      </c>
      <c r="E6" s="357"/>
      <c r="F6" s="357"/>
      <c r="G6" s="357"/>
      <c r="H6" s="357"/>
      <c r="I6" s="357"/>
      <c r="J6" s="357"/>
      <c r="K6" s="357"/>
      <c r="L6" s="357"/>
      <c r="M6" s="357"/>
      <c r="N6" s="358"/>
      <c r="O6" s="1"/>
      <c r="P6" s="1"/>
      <c r="Q6" s="1"/>
      <c r="R6" s="1"/>
      <c r="S6" s="1"/>
      <c r="T6" s="1"/>
      <c r="U6" s="1"/>
      <c r="V6" s="1"/>
      <c r="W6" s="1"/>
      <c r="X6" s="1"/>
      <c r="Y6" s="1"/>
      <c r="Z6" s="1"/>
      <c r="AA6" s="1"/>
      <c r="AB6" s="1"/>
      <c r="AC6" s="1"/>
      <c r="AD6" s="1"/>
      <c r="AE6" s="1"/>
      <c r="AF6" s="1"/>
      <c r="AG6" s="1"/>
      <c r="AH6" s="1"/>
      <c r="AI6" s="1"/>
      <c r="AJ6" s="1"/>
      <c r="AK6" s="1"/>
      <c r="AL6" s="1"/>
      <c r="AM6" s="1"/>
      <c r="AN6" s="1"/>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c r="IF6" s="146"/>
      <c r="IG6" s="146"/>
      <c r="IH6" s="146"/>
      <c r="II6" s="146"/>
      <c r="IJ6" s="146"/>
      <c r="IK6" s="146"/>
      <c r="IL6" s="146"/>
      <c r="IM6" s="146"/>
      <c r="IN6" s="146"/>
      <c r="IO6" s="146"/>
      <c r="IP6" s="146"/>
      <c r="IQ6" s="146"/>
      <c r="IR6" s="146"/>
      <c r="IS6" s="146"/>
      <c r="IT6" s="146"/>
      <c r="IU6" s="146"/>
      <c r="IV6" s="146"/>
      <c r="IW6" s="146"/>
      <c r="IX6" s="146"/>
      <c r="IY6" s="146"/>
      <c r="IZ6" s="146"/>
      <c r="JA6" s="146"/>
      <c r="JB6" s="146"/>
      <c r="JC6" s="146"/>
      <c r="JD6" s="146"/>
      <c r="JE6" s="146"/>
      <c r="JF6" s="146"/>
      <c r="JG6" s="146"/>
      <c r="JH6" s="146"/>
      <c r="JI6" s="146"/>
      <c r="JJ6" s="146"/>
      <c r="JK6" s="146"/>
      <c r="JL6" s="146"/>
      <c r="JM6" s="146"/>
      <c r="JN6" s="146"/>
      <c r="JO6" s="146"/>
      <c r="JP6" s="146"/>
      <c r="JQ6" s="146"/>
      <c r="JR6" s="146"/>
      <c r="JS6" s="146"/>
      <c r="JT6" s="146"/>
      <c r="JU6" s="146"/>
      <c r="JV6" s="146"/>
      <c r="JW6" s="146"/>
      <c r="JX6" s="146"/>
      <c r="JY6" s="146"/>
      <c r="JZ6" s="146"/>
      <c r="KA6" s="146"/>
      <c r="KB6" s="146"/>
      <c r="KC6" s="146"/>
      <c r="KD6" s="146"/>
      <c r="KE6" s="146"/>
      <c r="KF6" s="146"/>
      <c r="KG6" s="146"/>
      <c r="KH6" s="146"/>
      <c r="KI6" s="146"/>
      <c r="KJ6" s="146"/>
      <c r="KK6" s="146"/>
      <c r="KL6" s="146"/>
    </row>
    <row r="7" spans="1:298" s="147" customFormat="1" ht="49.5" customHeight="1">
      <c r="A7" s="353" t="s">
        <v>261</v>
      </c>
      <c r="B7" s="354"/>
      <c r="C7" s="355"/>
      <c r="D7" s="364" t="s">
        <v>262</v>
      </c>
      <c r="E7" s="365"/>
      <c r="F7" s="365"/>
      <c r="G7" s="365"/>
      <c r="H7" s="365"/>
      <c r="I7" s="365"/>
      <c r="J7" s="365"/>
      <c r="K7" s="365"/>
      <c r="L7" s="365"/>
      <c r="M7" s="365"/>
      <c r="N7" s="366"/>
      <c r="O7" s="1"/>
      <c r="P7" s="1"/>
      <c r="Q7" s="1"/>
      <c r="R7" s="1"/>
      <c r="S7" s="1"/>
      <c r="T7" s="1"/>
      <c r="U7" s="1"/>
      <c r="V7" s="1"/>
      <c r="W7" s="1"/>
      <c r="X7" s="1"/>
      <c r="Y7" s="1"/>
      <c r="Z7" s="1"/>
      <c r="AA7" s="1"/>
      <c r="AB7" s="1"/>
      <c r="AC7" s="1"/>
      <c r="AD7" s="1"/>
      <c r="AE7" s="1"/>
      <c r="AF7" s="1"/>
      <c r="AG7" s="1"/>
      <c r="AH7" s="1"/>
      <c r="AI7" s="1"/>
      <c r="AJ7" s="1"/>
      <c r="AK7" s="1"/>
      <c r="AL7" s="1"/>
      <c r="AM7" s="1"/>
      <c r="AN7" s="1"/>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c r="IQ7" s="146"/>
      <c r="IR7" s="146"/>
      <c r="IS7" s="146"/>
      <c r="IT7" s="146"/>
      <c r="IU7" s="146"/>
      <c r="IV7" s="146"/>
      <c r="IW7" s="146"/>
      <c r="IX7" s="146"/>
      <c r="IY7" s="146"/>
      <c r="IZ7" s="146"/>
      <c r="JA7" s="146"/>
      <c r="JB7" s="146"/>
      <c r="JC7" s="146"/>
      <c r="JD7" s="146"/>
      <c r="JE7" s="146"/>
      <c r="JF7" s="146"/>
      <c r="JG7" s="146"/>
      <c r="JH7" s="146"/>
      <c r="JI7" s="146"/>
      <c r="JJ7" s="146"/>
      <c r="JK7" s="146"/>
      <c r="JL7" s="146"/>
      <c r="JM7" s="146"/>
      <c r="JN7" s="146"/>
      <c r="JO7" s="146"/>
      <c r="JP7" s="146"/>
      <c r="JQ7" s="146"/>
      <c r="JR7" s="146"/>
      <c r="JS7" s="146"/>
      <c r="JT7" s="146"/>
      <c r="JU7" s="146"/>
      <c r="JV7" s="146"/>
      <c r="JW7" s="146"/>
      <c r="JX7" s="146"/>
      <c r="JY7" s="146"/>
      <c r="JZ7" s="146"/>
      <c r="KA7" s="146"/>
      <c r="KB7" s="146"/>
      <c r="KC7" s="146"/>
      <c r="KD7" s="146"/>
      <c r="KE7" s="146"/>
      <c r="KF7" s="146"/>
      <c r="KG7" s="146"/>
      <c r="KH7" s="146"/>
      <c r="KI7" s="146"/>
      <c r="KJ7" s="146"/>
      <c r="KK7" s="146"/>
      <c r="KL7" s="146"/>
    </row>
    <row r="8" spans="1:298" s="147" customFormat="1" ht="14">
      <c r="A8" s="347" t="s">
        <v>263</v>
      </c>
      <c r="B8" s="348"/>
      <c r="C8" s="348"/>
      <c r="D8" s="348"/>
      <c r="E8" s="348"/>
      <c r="F8" s="348"/>
      <c r="G8" s="348"/>
      <c r="H8" s="349"/>
      <c r="I8" s="347" t="s">
        <v>264</v>
      </c>
      <c r="J8" s="348"/>
      <c r="K8" s="348"/>
      <c r="L8" s="348"/>
      <c r="M8" s="348"/>
      <c r="N8" s="349"/>
      <c r="O8" s="347" t="s">
        <v>265</v>
      </c>
      <c r="P8" s="348"/>
      <c r="Q8" s="348"/>
      <c r="R8" s="348"/>
      <c r="S8" s="348"/>
      <c r="T8" s="348"/>
      <c r="U8" s="348"/>
      <c r="V8" s="348"/>
      <c r="W8" s="349"/>
      <c r="X8" s="347" t="s">
        <v>266</v>
      </c>
      <c r="Y8" s="348"/>
      <c r="Z8" s="348"/>
      <c r="AA8" s="348"/>
      <c r="AB8" s="348"/>
      <c r="AC8" s="348"/>
      <c r="AD8" s="348"/>
      <c r="AE8" s="348"/>
      <c r="AF8" s="348"/>
      <c r="AG8" s="348"/>
      <c r="AH8" s="349"/>
      <c r="AI8" s="347" t="s">
        <v>267</v>
      </c>
      <c r="AJ8" s="348"/>
      <c r="AK8" s="348"/>
      <c r="AL8" s="348"/>
      <c r="AM8" s="348"/>
      <c r="AN8" s="367"/>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c r="IF8" s="146"/>
      <c r="IG8" s="146"/>
      <c r="IH8" s="146"/>
      <c r="II8" s="146"/>
      <c r="IJ8" s="146"/>
      <c r="IK8" s="146"/>
      <c r="IL8" s="146"/>
      <c r="IM8" s="146"/>
      <c r="IN8" s="146"/>
      <c r="IO8" s="146"/>
      <c r="IP8" s="146"/>
      <c r="IQ8" s="146"/>
      <c r="IR8" s="146"/>
      <c r="IS8" s="146"/>
      <c r="IT8" s="146"/>
      <c r="IU8" s="146"/>
      <c r="IV8" s="146"/>
      <c r="IW8" s="146"/>
      <c r="IX8" s="146"/>
      <c r="IY8" s="146"/>
      <c r="IZ8" s="146"/>
      <c r="JA8" s="146"/>
      <c r="JB8" s="146"/>
      <c r="JC8" s="146"/>
      <c r="JD8" s="146"/>
      <c r="JE8" s="146"/>
      <c r="JF8" s="146"/>
      <c r="JG8" s="146"/>
      <c r="JH8" s="146"/>
      <c r="JI8" s="146"/>
      <c r="JJ8" s="146"/>
      <c r="JK8" s="146"/>
      <c r="JL8" s="146"/>
      <c r="JM8" s="146"/>
      <c r="JN8" s="146"/>
      <c r="JO8" s="146"/>
      <c r="JP8" s="146"/>
      <c r="JQ8" s="146"/>
      <c r="JR8" s="146"/>
      <c r="JS8" s="146"/>
      <c r="JT8" s="146"/>
      <c r="JU8" s="146"/>
      <c r="JV8" s="146"/>
      <c r="JW8" s="146"/>
      <c r="JX8" s="146"/>
      <c r="JY8" s="146"/>
      <c r="JZ8" s="146"/>
      <c r="KA8" s="146"/>
      <c r="KB8" s="146"/>
      <c r="KC8" s="146"/>
      <c r="KD8" s="146"/>
      <c r="KE8" s="146"/>
      <c r="KF8" s="146"/>
      <c r="KG8" s="146"/>
      <c r="KH8" s="146"/>
      <c r="KI8" s="146"/>
      <c r="KJ8" s="146"/>
      <c r="KK8" s="146"/>
      <c r="KL8" s="146"/>
    </row>
    <row r="9" spans="1:298" s="147" customFormat="1" ht="16.5" customHeight="1">
      <c r="A9" s="371" t="s">
        <v>268</v>
      </c>
      <c r="B9" s="371" t="s">
        <v>269</v>
      </c>
      <c r="C9" s="373" t="s">
        <v>210</v>
      </c>
      <c r="D9" s="375" t="s">
        <v>212</v>
      </c>
      <c r="E9" s="375" t="s">
        <v>214</v>
      </c>
      <c r="F9" s="376" t="s">
        <v>216</v>
      </c>
      <c r="G9" s="368" t="s">
        <v>218</v>
      </c>
      <c r="H9" s="375" t="s">
        <v>270</v>
      </c>
      <c r="I9" s="369" t="s">
        <v>271</v>
      </c>
      <c r="J9" s="370" t="s">
        <v>272</v>
      </c>
      <c r="K9" s="368" t="s">
        <v>273</v>
      </c>
      <c r="L9" s="368" t="s">
        <v>274</v>
      </c>
      <c r="M9" s="370" t="s">
        <v>272</v>
      </c>
      <c r="N9" s="375" t="s">
        <v>224</v>
      </c>
      <c r="O9" s="378" t="s">
        <v>275</v>
      </c>
      <c r="P9" s="377" t="s">
        <v>226</v>
      </c>
      <c r="Q9" s="368" t="s">
        <v>228</v>
      </c>
      <c r="R9" s="377" t="s">
        <v>276</v>
      </c>
      <c r="S9" s="377"/>
      <c r="T9" s="377"/>
      <c r="U9" s="377"/>
      <c r="V9" s="377"/>
      <c r="W9" s="377"/>
      <c r="X9" s="383" t="s">
        <v>277</v>
      </c>
      <c r="Y9" s="378" t="s">
        <v>278</v>
      </c>
      <c r="Z9" s="378" t="s">
        <v>272</v>
      </c>
      <c r="AA9" s="202"/>
      <c r="AB9" s="202"/>
      <c r="AC9" s="378" t="s">
        <v>279</v>
      </c>
      <c r="AD9" s="378" t="s">
        <v>272</v>
      </c>
      <c r="AE9" s="202"/>
      <c r="AF9" s="202"/>
      <c r="AG9" s="383" t="s">
        <v>280</v>
      </c>
      <c r="AH9" s="378" t="s">
        <v>244</v>
      </c>
      <c r="AI9" s="377" t="s">
        <v>267</v>
      </c>
      <c r="AJ9" s="377" t="s">
        <v>281</v>
      </c>
      <c r="AK9" s="377" t="s">
        <v>282</v>
      </c>
      <c r="AL9" s="377" t="s">
        <v>283</v>
      </c>
      <c r="AM9" s="381" t="s">
        <v>284</v>
      </c>
      <c r="AN9" s="381" t="s">
        <v>248</v>
      </c>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6"/>
      <c r="JW9" s="146"/>
      <c r="JX9" s="146"/>
      <c r="JY9" s="146"/>
      <c r="JZ9" s="146"/>
      <c r="KA9" s="146"/>
      <c r="KB9" s="146"/>
      <c r="KC9" s="146"/>
      <c r="KD9" s="146"/>
      <c r="KE9" s="146"/>
      <c r="KF9" s="146"/>
      <c r="KG9" s="146"/>
      <c r="KH9" s="146"/>
      <c r="KI9" s="146"/>
      <c r="KJ9" s="146"/>
      <c r="KK9" s="146"/>
      <c r="KL9" s="146"/>
    </row>
    <row r="10" spans="1:298" s="149" customFormat="1" ht="94.5" customHeight="1">
      <c r="A10" s="372"/>
      <c r="B10" s="380"/>
      <c r="C10" s="374"/>
      <c r="D10" s="368"/>
      <c r="E10" s="368"/>
      <c r="F10" s="374"/>
      <c r="G10" s="369"/>
      <c r="H10" s="368"/>
      <c r="I10" s="369"/>
      <c r="J10" s="370"/>
      <c r="K10" s="369"/>
      <c r="L10" s="369"/>
      <c r="M10" s="370"/>
      <c r="N10" s="368"/>
      <c r="O10" s="379"/>
      <c r="P10" s="368"/>
      <c r="Q10" s="369"/>
      <c r="R10" s="136" t="s">
        <v>285</v>
      </c>
      <c r="S10" s="136" t="s">
        <v>286</v>
      </c>
      <c r="T10" s="136" t="s">
        <v>287</v>
      </c>
      <c r="U10" s="136" t="s">
        <v>288</v>
      </c>
      <c r="V10" s="136" t="s">
        <v>289</v>
      </c>
      <c r="W10" s="136" t="s">
        <v>290</v>
      </c>
      <c r="X10" s="378"/>
      <c r="Y10" s="384"/>
      <c r="Z10" s="384"/>
      <c r="AA10" s="204" t="s">
        <v>291</v>
      </c>
      <c r="AB10" s="204" t="s">
        <v>272</v>
      </c>
      <c r="AC10" s="384"/>
      <c r="AD10" s="384"/>
      <c r="AE10" s="203" t="s">
        <v>279</v>
      </c>
      <c r="AF10" s="203" t="s">
        <v>272</v>
      </c>
      <c r="AG10" s="378"/>
      <c r="AH10" s="379"/>
      <c r="AI10" s="368"/>
      <c r="AJ10" s="368"/>
      <c r="AK10" s="368"/>
      <c r="AL10" s="368"/>
      <c r="AM10" s="382"/>
      <c r="AN10" s="382"/>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8"/>
      <c r="EG10" s="148"/>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8"/>
      <c r="FZ10" s="148"/>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8"/>
      <c r="HS10" s="148"/>
      <c r="HT10" s="148"/>
      <c r="HU10" s="148"/>
      <c r="HV10" s="148"/>
      <c r="HW10" s="148"/>
      <c r="HX10" s="148"/>
      <c r="HY10" s="148"/>
      <c r="HZ10" s="148"/>
      <c r="IA10" s="148"/>
      <c r="IB10" s="148"/>
      <c r="IC10" s="148"/>
      <c r="ID10" s="148"/>
      <c r="IE10" s="148"/>
      <c r="IF10" s="148"/>
      <c r="IG10" s="148"/>
      <c r="IH10" s="148"/>
      <c r="II10" s="148"/>
      <c r="IJ10" s="148"/>
      <c r="IK10" s="148"/>
      <c r="IL10" s="148"/>
      <c r="IM10" s="148"/>
      <c r="IN10" s="148"/>
      <c r="IO10" s="148"/>
      <c r="IP10" s="148"/>
      <c r="IQ10" s="148"/>
      <c r="IR10" s="148"/>
      <c r="IS10" s="148"/>
      <c r="IT10" s="148"/>
      <c r="IU10" s="148"/>
      <c r="IV10" s="148"/>
      <c r="IW10" s="148"/>
      <c r="IX10" s="148"/>
      <c r="IY10" s="148"/>
      <c r="IZ10" s="148"/>
      <c r="JA10" s="148"/>
      <c r="JB10" s="148"/>
      <c r="JC10" s="148"/>
      <c r="JD10" s="148"/>
      <c r="JE10" s="148"/>
      <c r="JF10" s="148"/>
      <c r="JG10" s="148"/>
      <c r="JH10" s="148"/>
      <c r="JI10" s="148"/>
      <c r="JJ10" s="148"/>
      <c r="JK10" s="148"/>
      <c r="JL10" s="148"/>
      <c r="JM10" s="148"/>
      <c r="JN10" s="148"/>
      <c r="JO10" s="148"/>
      <c r="JP10" s="148"/>
      <c r="JQ10" s="148"/>
      <c r="JR10" s="148"/>
      <c r="JS10" s="148"/>
      <c r="JT10" s="148"/>
      <c r="JU10" s="148"/>
      <c r="JV10" s="148"/>
      <c r="JW10" s="148"/>
      <c r="JX10" s="148"/>
      <c r="JY10" s="148"/>
      <c r="JZ10" s="148"/>
      <c r="KA10" s="148"/>
      <c r="KB10" s="148"/>
      <c r="KC10" s="148"/>
      <c r="KD10" s="148"/>
      <c r="KE10" s="148"/>
      <c r="KF10" s="148"/>
      <c r="KG10" s="148"/>
      <c r="KH10" s="148"/>
      <c r="KI10" s="148"/>
      <c r="KJ10" s="148"/>
      <c r="KK10" s="148"/>
      <c r="KL10" s="148"/>
    </row>
    <row r="11" spans="1:298" ht="117.75" customHeight="1">
      <c r="A11" s="334">
        <v>1</v>
      </c>
      <c r="B11" s="338" t="s">
        <v>292</v>
      </c>
      <c r="C11" s="334" t="s">
        <v>293</v>
      </c>
      <c r="D11" s="385" t="s">
        <v>294</v>
      </c>
      <c r="E11" s="334" t="s">
        <v>295</v>
      </c>
      <c r="F11" s="385" t="s">
        <v>296</v>
      </c>
      <c r="G11" s="334" t="s">
        <v>297</v>
      </c>
      <c r="H11" s="334">
        <v>100</v>
      </c>
      <c r="I11" s="342" t="str">
        <f>IF(H11&lt;=2,'Tabla probabilidad'!$B$6,IF(H11&lt;=24,'Tabla probabilidad'!$B$7,IF(H11&lt;=500,'Tabla probabilidad'!$B$8,IF(H11&lt;=5000,'Tabla probabilidad'!$B$9,IF(H11&gt;5000,'Tabla probabilidad'!$B$10)))))</f>
        <v>Media</v>
      </c>
      <c r="J11" s="343">
        <f>IF(H11&lt;=2,'Tabla probabilidad'!$D$6,IF(H11&lt;=24,'Tabla probabilidad'!$D$7,IF(H11&lt;=500,'Tabla probabilidad'!$D$8,IF(H11&lt;=5000,'Tabla probabilidad'!$D$9,IF(H11&gt;5000,'Tabla probabilidad'!$D$10)))))</f>
        <v>0.6</v>
      </c>
      <c r="K11" s="334" t="s">
        <v>298</v>
      </c>
      <c r="L11" s="334" t="str">
        <f>IF(K11="El riesgo afecta la imagen de alguna área de la organización","Leve",IF(K11="El riesgo afecta la imagen de la entidad internamente, de conocimiento general, nivel interno, alta dirección, contratista y/o de provedores","Menor",IF(K11="El riesgo afecta la imagen de la entidad con algunos usuarios de relevancia frente al logro de los objetivos","Moderado",IF(K11="El riesgo afecta la imagen de de la entidad con efecto publicitario sostenido a nivel del sector justicia","Mayor",IF(K11="El riesgo afecta la imagen de la entidad a nivel nacional, con efecto publicitarios sostenible a nivel país","Catastrófico",IF(K11="Impacto que afecte la ejecución presupuestal en un valor ≥0,5%.","Leve",IF(K11="Impacto que afecte la ejecución presupuestal en un valor ≥1%.","Menor",IF(K11="Impacto que afecte la ejecución presupuestal en un valor ≥5%.","Moderado",IF(K11="Impacto que afecte la ejecución presupuestal en un valor ≥20%.","Mayor",IF(K11="Impacto que afecte la ejecución presupuestal en un valor ≥50%.","Catastrófico",IF(K11="Incumplimiento máximo del 5% de la meta planeada","Leve",IF(K11="Incumplimiento máximo del 15% de la meta planeada","Menor",IF(K11="Incumplimiento máximo del 20% de la meta planeada","Moderado",IF(K11="Incumplimiento máximo del 50% de la meta planeada","Mayor",IF(K11="Incumplimiento máximo del 80% de la meta planeada","Catastrófico",IF(K11="Cualquier afectación a la violacion de los derechos de los ciudadanos se considera con consecuencias altas","Mayor",IF(K11="Cualquier afectación a la violacion de los derechos de los ciudadanos se considera con consecuencias desastrosas","Catastrófico",IF(K11="Afecta la Prestación del Servicio de Administración de Justicia en 5%","Leve",IF(K11="Afecta la Prestación del Servicio de Administración de Justicia en 10%","Menor",IF(K11="Afecta la Prestación del Servicio de Administración de Justicia en 15%","Moderado",IF(K11="Afecta la Prestación del Servicio de Administración de Justicia en 20%","Mayor",IF(K11="Afecta la Prestación del Servicio de Administración de Justicia en más del 50%","Catastrófico",IF(K11="Cualquier acto indebido de los servidores judiciales genera altas consecuencias para la entidad","Mayor",IF(K11="Cualquier acto indebido de los servidores judiciales genera consecuencias desastrosas para la entidad","Catastrófico",IF(K11="Si el hecho llegara a presentarse, tendría consecuencias o efectos mínimos sobre la entidad","Leve",IF(K11="Si el hecho llegara a presentarse, tendría bajo impacto o efecto sobre la entidad","Menor",IF(K11="Si el hecho llegara a presentarse, tendría medianas consecuencias o efectos sobre la entidad","Moderado",IF(K11="Si el hecho llegara a presentarse, tendría altas consecuencias o efectos sobre la entidad","Mayor",IF(K11="Si el hecho llegara a presentarse, tendría desastrosas consecuencias o efectos sobre la entidad","Catastrófico")))))))))))))))))))))))))))))</f>
        <v>Leve</v>
      </c>
      <c r="M11" s="334" t="str">
        <f>IF(K11="El riesgo afecta la imagen de alguna área de la organización","20%",IF(K11="El riesgo afecta la imagen de la entidad internamente, de conocimiento general, nivel interno, alta dirección, contratista y/o de provedores","40%",IF(K11="El riesgo afecta la imagen de la entidad con algunos usuarios de relevancia frente al logro de los objetivos","60%",IF(K11="El riesgo afecta la imagen de de la entidad con efecto publicitario sostenido a nivel del sector justicia","80%",IF(K11="El riesgo afecta la imagen de la entidad a nivel nacional, con efecto publicitarios sostenible a nivel país","100%",IF(K11="Impacto que afecte la ejecución presupuestal en un valor ≥0,5%.","20%",IF(K11="Impacto que afecte la ejecución presupuestal en un valor ≥1%.","40%",IF(K11="Impacto que afecte la ejecución presupuestal en un valor ≥5%.","60%",IF(K11="Impacto que afecte la ejecución presupuestal en un valor ≥20%.","80%",IF(K11="Impacto que afecte la ejecución presupuestal en un valor ≥50%.","100%",IF(K11="Incumplimiento máximo del 5% de la meta planeada","20%",IF(K11="Incumplimiento máximo del 15% de la meta planeada","40%",IF(K11="Incumplimiento máximo del 20% de la meta planeada","60%",IF(K11="Incumplimiento máximo del 50% de la meta planeada","80%",IF(K11="Incumplimiento máximo del 80% de la meta planeada","100%",IF(K11="Cualquier afectación a la violacion de los derechos de los ciudadanos se considera con consecuencias altas","80%",IF(K11="Cualquier afectación a la violacion de los derechos de los ciudadanos se considera con consecuencias desastrosas","100%",IF(K11="Afecta la Prestación del Servicio de Administración de Justicia en 5%","20%",IF(K11="Afecta la Prestación del Servicio de Administración de Justicia en 10%","40%",IF(K11="Afecta la Prestación del Servicio de Administración de Justicia en 15%","60%",IF(K11="Afecta la Prestación del Servicio de Administración de Justicia en 20%","80%",IF(K11="Afecta la Prestación del Servicio de Administración de Justicia en más del 50%","100%",IF(K11="Cualquier acto indebido de los servidores judiciales genera altas consecuencias para la entidad","80%",IF(K11="Cualquier acto indebido de los servidores judiciales genera consecuencias desastrosas para la entidad","100%",IF(K11="Si el hecho llegara a presentarse, tendría consecuencias o efectos mínimos sobre la entidad","20%",IF(K11="Si el hecho llegara a presentarse, tendría bajo impacto o efecto sobre la entidad","40%",IF(K11="Si el hecho llegara a presentarse, tendría medianas consecuencias o efectos sobre la entidad","60%",IF(K11="Si el hecho llegara a presentarse, tendría altas consecuencias o efectos sobre la entidad","80%",IF(K11="Si el hecho llegara a presentarse, tendría desastrosas consecuencias o efectos sobre la entidad","100%")))))))))))))))))))))))))))))</f>
        <v>20%</v>
      </c>
      <c r="N11" s="334" t="str">
        <f>VLOOKUP((I11&amp;L11),Hoja1!$B$4:$C$28,2,0)</f>
        <v>Moderado</v>
      </c>
      <c r="O11" s="197">
        <v>1</v>
      </c>
      <c r="P11" s="205" t="s">
        <v>299</v>
      </c>
      <c r="Q11" s="212" t="str">
        <f>IF(R11="Preventivo","Probabilidad",IF(R11="Detectivo","Probabilidad", IF(R11="Correctivo","Impacto")))</f>
        <v>Probabilidad</v>
      </c>
      <c r="R11" s="197" t="s">
        <v>300</v>
      </c>
      <c r="S11" s="197" t="s">
        <v>301</v>
      </c>
      <c r="T11" s="200">
        <f>VLOOKUP(R11&amp;S11,Hoja1!$Q$4:$R$9,2,0)</f>
        <v>0.45</v>
      </c>
      <c r="U11" s="197" t="s">
        <v>302</v>
      </c>
      <c r="V11" s="197" t="s">
        <v>303</v>
      </c>
      <c r="W11" s="197" t="s">
        <v>304</v>
      </c>
      <c r="X11" s="200">
        <f>IF(Q11="Probabilidad",($J$11*T11),IF(Q11="Impacto"," "))</f>
        <v>0.27</v>
      </c>
      <c r="Y11" s="200" t="str">
        <f>IF(Z11&lt;=20%,'Tabla probabilidad'!$B$6,IF(Z11&lt;=40%,'Tabla probabilidad'!$B$7,IF(Z11&lt;=60%,'Tabla probabilidad'!$B$8,IF(Z11&lt;=80%,'Tabla probabilidad'!$B$9,IF(Z11&lt;=100%,'Tabla probabilidad'!$B$10)))))</f>
        <v>Baja</v>
      </c>
      <c r="Z11" s="200">
        <f>IF(R11="Preventivo",($J$11-($J$11*T11)),IF(R11="Detectivo",($J$11-($J$11*T11)),IF(R11="Correctivo",($J$11))))</f>
        <v>0.32999999999999996</v>
      </c>
      <c r="AA11" s="345" t="str">
        <f>IF(AB11&lt;=20%,'Tabla probabilidad'!$B$6,IF(AB11&lt;=40%,'Tabla probabilidad'!$B$7,IF(AB11&lt;=60%,'Tabla probabilidad'!$B$8,IF(AB11&lt;=80%,'Tabla probabilidad'!$B$9,IF(AB11&lt;=100%,'Tabla probabilidad'!$B$10)))))</f>
        <v>Media</v>
      </c>
      <c r="AB11" s="345">
        <f>AVERAGE(Z11:Z13)</f>
        <v>0.41999999999999993</v>
      </c>
      <c r="AC11" s="200" t="str">
        <f t="shared" ref="AC11:AC23" si="0">IF(AD11&lt;=20%,"Leve",IF(AD11&lt;=40%,"Menor",IF(AD11&lt;=60%,"Moderado",IF(AD11&lt;=80%,"Mayor",IF(AD11&lt;=100%,"Catastrófico")))))</f>
        <v>Leve</v>
      </c>
      <c r="AD11" s="200">
        <f>IF(Q11="Probabilidad",(($M$11-0)),IF(Q11="Impacto",($M$11-($M$11*T11))))</f>
        <v>0.2</v>
      </c>
      <c r="AE11" s="345" t="str">
        <f>IF(AF11&lt;=20%,"Leve",IF(AF11&lt;=40%,"Menor",IF(AF11&lt;=60%,"Moderado",IF(AF11&lt;=80%,"Mayor",IF(AF11&lt;=100%,"Catastrófico")))))</f>
        <v>Leve</v>
      </c>
      <c r="AF11" s="345">
        <f>AVERAGE(AD11:AD13)</f>
        <v>0.18000000000000002</v>
      </c>
      <c r="AG11" s="338" t="str">
        <f>VLOOKUP(AA11&amp;AE11,Hoja1!$B$4:$C$28,2,0)</f>
        <v>Moderado</v>
      </c>
      <c r="AH11" s="334" t="s">
        <v>305</v>
      </c>
      <c r="AI11" s="334" t="s">
        <v>306</v>
      </c>
      <c r="AJ11" s="334" t="s">
        <v>307</v>
      </c>
      <c r="AK11" s="333">
        <v>44470</v>
      </c>
      <c r="AL11" s="333">
        <v>44592</v>
      </c>
      <c r="AM11" s="334" t="s">
        <v>308</v>
      </c>
      <c r="AN11" s="334" t="s">
        <v>309</v>
      </c>
    </row>
    <row r="12" spans="1:298" ht="92.25" customHeight="1">
      <c r="A12" s="334"/>
      <c r="B12" s="341"/>
      <c r="C12" s="334"/>
      <c r="D12" s="385"/>
      <c r="E12" s="334"/>
      <c r="F12" s="385"/>
      <c r="G12" s="334"/>
      <c r="H12" s="334"/>
      <c r="I12" s="342"/>
      <c r="J12" s="343"/>
      <c r="K12" s="334"/>
      <c r="L12" s="344"/>
      <c r="M12" s="344"/>
      <c r="N12" s="334"/>
      <c r="O12" s="197">
        <v>2</v>
      </c>
      <c r="P12" s="205" t="s">
        <v>310</v>
      </c>
      <c r="Q12" s="212" t="str">
        <f>IF(R12="Preventivo","Probabilidad",IF(R12="Detectivo","Probabilidad", IF(R12="Correctivo","Impacto")))</f>
        <v>Probabilidad</v>
      </c>
      <c r="R12" s="197" t="s">
        <v>300</v>
      </c>
      <c r="S12" s="197" t="s">
        <v>301</v>
      </c>
      <c r="T12" s="200">
        <f>VLOOKUP(R12&amp;S12,Hoja1!$Q$4:$R$9,2,0)</f>
        <v>0.45</v>
      </c>
      <c r="U12" s="197" t="s">
        <v>302</v>
      </c>
      <c r="V12" s="197" t="s">
        <v>303</v>
      </c>
      <c r="W12" s="197" t="s">
        <v>304</v>
      </c>
      <c r="X12" s="200">
        <f>IF(Q12="Probabilidad",($J$11*T12),IF(Q12="Impacto"," "))</f>
        <v>0.27</v>
      </c>
      <c r="Y12" s="200" t="str">
        <f>IF(Z12&lt;=20%,'Tabla probabilidad'!$B$6,IF(Z12&lt;=40%,'Tabla probabilidad'!$B$7,IF(Z12&lt;=60%,'Tabla probabilidad'!$B$8,IF(Z12&lt;=80%,'Tabla probabilidad'!$B$9,IF(Z12&lt;=100%,'Tabla probabilidad'!$B$10)))))</f>
        <v>Baja</v>
      </c>
      <c r="Z12" s="200">
        <f t="shared" ref="Z12:Z13" si="1">IF(R12="Preventivo",($J$11-($J$11*T12)),IF(R12="Detectivo",($J$11-($J$11*T12)),IF(R12="Correctivo",($J$11))))</f>
        <v>0.32999999999999996</v>
      </c>
      <c r="AA12" s="346"/>
      <c r="AB12" s="346"/>
      <c r="AC12" s="200" t="str">
        <f t="shared" si="0"/>
        <v>Leve</v>
      </c>
      <c r="AD12" s="200">
        <f>IF(Q12="Probabilidad",(($M$11-0)),IF(Q12="Impacto",($M$11-($M$11*T12))))</f>
        <v>0.2</v>
      </c>
      <c r="AE12" s="346"/>
      <c r="AF12" s="346"/>
      <c r="AG12" s="341"/>
      <c r="AH12" s="334"/>
      <c r="AI12" s="334"/>
      <c r="AJ12" s="334"/>
      <c r="AK12" s="334"/>
      <c r="AL12" s="334"/>
      <c r="AM12" s="334"/>
      <c r="AN12" s="334"/>
    </row>
    <row r="13" spans="1:298" ht="86.25" customHeight="1">
      <c r="A13" s="334"/>
      <c r="B13" s="341"/>
      <c r="C13" s="334"/>
      <c r="D13" s="385"/>
      <c r="E13" s="334"/>
      <c r="F13" s="385"/>
      <c r="G13" s="334"/>
      <c r="H13" s="334"/>
      <c r="I13" s="342"/>
      <c r="J13" s="343"/>
      <c r="K13" s="334"/>
      <c r="L13" s="344"/>
      <c r="M13" s="344"/>
      <c r="N13" s="334"/>
      <c r="O13" s="197">
        <v>3</v>
      </c>
      <c r="P13" s="205" t="s">
        <v>311</v>
      </c>
      <c r="Q13" s="212" t="str">
        <f t="shared" ref="Q13:Q26" si="2">IF(R13="Preventivo","Probabilidad",IF(R13="Detectivo","Probabilidad", IF(R13="Correctivo","Impacto")))</f>
        <v>Impacto</v>
      </c>
      <c r="R13" s="197" t="s">
        <v>312</v>
      </c>
      <c r="S13" s="197" t="s">
        <v>301</v>
      </c>
      <c r="T13" s="200">
        <f>VLOOKUP(R13&amp;S13,Hoja1!$Q$4:$R$9,2,0)</f>
        <v>0.3</v>
      </c>
      <c r="U13" s="197" t="s">
        <v>302</v>
      </c>
      <c r="V13" s="197" t="s">
        <v>303</v>
      </c>
      <c r="W13" s="197" t="s">
        <v>304</v>
      </c>
      <c r="X13" s="200" t="str">
        <f t="shared" ref="X13" si="3">IF(Q13="Probabilidad",($J$11*T13),IF(Q13="Impacto"," "))</f>
        <v xml:space="preserve"> </v>
      </c>
      <c r="Y13" s="200" t="str">
        <f>IF(Z13&lt;=20%,'Tabla probabilidad'!$B$6,IF(Z13&lt;=40%,'Tabla probabilidad'!$B$7,IF(Z13&lt;=60%,'Tabla probabilidad'!$B$8,IF(Z13&lt;=80%,'Tabla probabilidad'!$B$9,IF(Z13&lt;=100%,'Tabla probabilidad'!$B$10)))))</f>
        <v>Media</v>
      </c>
      <c r="Z13" s="200">
        <f t="shared" si="1"/>
        <v>0.6</v>
      </c>
      <c r="AA13" s="346"/>
      <c r="AB13" s="346"/>
      <c r="AC13" s="200" t="str">
        <f t="shared" si="0"/>
        <v>Leve</v>
      </c>
      <c r="AD13" s="200">
        <f>IF(Q13="Probabilidad",(($M$11-0)),IF(Q13="Impacto",($M$11-($M$11*T13))))</f>
        <v>0.14000000000000001</v>
      </c>
      <c r="AE13" s="346"/>
      <c r="AF13" s="346"/>
      <c r="AG13" s="341"/>
      <c r="AH13" s="334"/>
      <c r="AI13" s="334"/>
      <c r="AJ13" s="334"/>
      <c r="AK13" s="334"/>
      <c r="AL13" s="334"/>
      <c r="AM13" s="334"/>
      <c r="AN13" s="334"/>
    </row>
    <row r="14" spans="1:298" ht="75.75" customHeight="1">
      <c r="A14" s="334">
        <v>2</v>
      </c>
      <c r="B14" s="338" t="s">
        <v>313</v>
      </c>
      <c r="C14" s="334" t="s">
        <v>293</v>
      </c>
      <c r="D14" s="339" t="s">
        <v>314</v>
      </c>
      <c r="E14" s="338" t="s">
        <v>315</v>
      </c>
      <c r="F14" s="338" t="s">
        <v>316</v>
      </c>
      <c r="G14" s="334" t="s">
        <v>317</v>
      </c>
      <c r="H14" s="338">
        <v>135</v>
      </c>
      <c r="I14" s="342" t="str">
        <f>IF(H14&lt;=2,'Tabla probabilidad'!$B$6,IF(H14&lt;=24,'Tabla probabilidad'!$B$7,IF(H14&lt;=500,'Tabla probabilidad'!$B$8,IF(H14&lt;=5000,'Tabla probabilidad'!$B$9,IF(H14&gt;5000,'Tabla probabilidad'!$B$10)))))</f>
        <v>Media</v>
      </c>
      <c r="J14" s="343">
        <f>IF(H14&lt;=2,'Tabla probabilidad'!$D$6,IF(H14&lt;=24,'Tabla probabilidad'!$D$7,IF(H14&lt;=500,'Tabla probabilidad'!$D$8,IF(H14&lt;=5000,'Tabla probabilidad'!$D$9,IF(H14&gt;5000,'Tabla probabilidad'!$D$10)))))</f>
        <v>0.6</v>
      </c>
      <c r="K14" s="334" t="s">
        <v>298</v>
      </c>
      <c r="L14" s="334" t="str">
        <f>IF(K14="El riesgo afecta la imagen de alguna área de la organización","Leve",IF(K14="El riesgo afecta la imagen de la entidad internamente, de conocimiento general, nivel interno, alta dirección, contratista y/o de provedores","Menor",IF(K14="El riesgo afecta la imagen de la entidad con algunos usuarios de relevancia frente al logro de los objetivos","Moderado",IF(K14="El riesgo afecta la imagen de de la entidad con efecto publicitario sostenido a nivel del sector justicia","Mayor",IF(K14="El riesgo afecta la imagen de la entidad a nivel nacional, con efecto publicitarios sostenible a nivel país","Catastrófico",IF(K14="Impacto que afecte la ejecución presupuestal en un valor ≥0,5%.","Leve",IF(K14="Impacto que afecte la ejecución presupuestal en un valor ≥1%.","Menor",IF(K14="Impacto que afecte la ejecución presupuestal en un valor ≥5%.","Moderado",IF(K14="Impacto que afecte la ejecución presupuestal en un valor ≥20%.","Mayor",IF(K14="Impacto que afecte la ejecución presupuestal en un valor ≥50%.","Catastrófico",IF(K14="Incumplimiento máximo del 5% de la meta planeada","Leve",IF(K14="Incumplimiento máximo del 15% de la meta planeada","Menor",IF(K14="Incumplimiento máximo del 20% de la meta planeada","Moderado",IF(K14="Incumplimiento máximo del 50% de la meta planeada","Mayor",IF(K14="Incumplimiento máximo del 80% de la meta planeada","Catastrófico",IF(K14="Cualquier afectación a la violacion de los derechos de los ciudadanos se considera con consecuencias altas","Mayor",IF(K14="Cualquier afectación a la violacion de los derechos de los ciudadanos se considera con consecuencias desastrosas","Catastrófico",IF(K14="Afecta la Prestación del Servicio de Administración de Justicia en 5%","Leve",IF(K14="Afecta la Prestación del Servicio de Administración de Justicia en 10%","Menor",IF(K14="Afecta la Prestación del Servicio de Administración de Justicia en 15%","Moderado",IF(K14="Afecta la Prestación del Servicio de Administración de Justicia en 20%","Mayor",IF(K14="Afecta la Prestación del Servicio de Administración de Justicia en más del 50%","Catastrófico",IF(K14="Cualquier acto indebido de los servidores judiciales genera altas consecuencias para la entidad","Mayor",IF(K14="Cualquier acto indebido de los servidores judiciales genera consecuencias desastrosas para la entidad","Catastrófico",IF(K14="Si el hecho llegara a presentarse, tendría consecuencias o efectos mínimos sobre la entidad","Leve",IF(K14="Si el hecho llegara a presentarse, tendría bajo impacto o efecto sobre la entidad","Menor",IF(K14="Si el hecho llegara a presentarse, tendría medianas consecuencias o efectos sobre la entidad","Moderado",IF(K14="Si el hecho llegara a presentarse, tendría altas consecuencias o efectos sobre la entidad","Mayor",IF(K14="Si el hecho llegara a presentarse, tendría desastrosas consecuencias o efectos sobre la entidad","Catastrófico")))))))))))))))))))))))))))))</f>
        <v>Leve</v>
      </c>
      <c r="M14" s="334" t="str">
        <f>IF(K14="El riesgo afecta la imagen de alguna área de la organización","20%",IF(K14="El riesgo afecta la imagen de la entidad internamente, de conocimiento general, nivel interno, alta dirección, contratista y/o de provedores","40%",IF(K14="El riesgo afecta la imagen de la entidad con algunos usuarios de relevancia frente al logro de los objetivos","60%",IF(K14="El riesgo afecta la imagen de de la entidad con efecto publicitario sostenido a nivel del sector justicia","80%",IF(K14="El riesgo afecta la imagen de la entidad a nivel nacional, con efecto publicitarios sostenible a nivel país","100%",IF(K14="Impacto que afecte la ejecución presupuestal en un valor ≥0,5%.","20%",IF(K14="Impacto que afecte la ejecución presupuestal en un valor ≥1%.","40%",IF(K14="Impacto que afecte la ejecución presupuestal en un valor ≥5%.","60%",IF(K14="Impacto que afecte la ejecución presupuestal en un valor ≥20%.","80%",IF(K14="Impacto que afecte la ejecución presupuestal en un valor ≥50%.","100%",IF(K14="Incumplimiento máximo del 5% de la meta planeada","20%",IF(K14="Incumplimiento máximo del 15% de la meta planeada","40%",IF(K14="Incumplimiento máximo del 20% de la meta planeada","60%",IF(K14="Incumplimiento máximo del 50% de la meta planeada","80%",IF(K14="Incumplimiento máximo del 80% de la meta planeada","100%",IF(K14="Cualquier afectación a la violacion de los derechos de los ciudadanos se considera con consecuencias altas","80%",IF(K14="Cualquier afectación a la violacion de los derechos de los ciudadanos se considera con consecuencias desastrosas","100%",IF(K14="Afecta la Prestación del Servicio de Administración de Justicia en 5%","20%",IF(K14="Afecta la Prestación del Servicio de Administración de Justicia en 10%","40%",IF(K14="Afecta la Prestación del Servicio de Administración de Justicia en 15%","60%",IF(K14="Afecta la Prestación del Servicio de Administración de Justicia en 20%","80%",IF(K14="Afecta la Prestación del Servicio de Administración de Justicia en más del 50%","100%",IF(K14="Cualquier acto indebido de los servidores judiciales genera altas consecuencias para la entidad","80%",IF(K14="Cualquier acto indebido de los servidores judiciales genera consecuencias desastrosas para la entidad","100%",IF(K14="Si el hecho llegara a presentarse, tendría consecuencias o efectos mínimos sobre la entidad","20%",IF(K14="Si el hecho llegara a presentarse, tendría bajo impacto o efecto sobre la entidad","40%",IF(K14="Si el hecho llegara a presentarse, tendría medianas consecuencias o efectos sobre la entidad","60%",IF(K14="Si el hecho llegara a presentarse, tendría altas consecuencias o efectos sobre la entidad","80%",IF(K14="Si el hecho llegara a presentarse, tendría desastrosas consecuencias o efectos sobre la entidad","100%")))))))))))))))))))))))))))))</f>
        <v>20%</v>
      </c>
      <c r="N14" s="334" t="str">
        <f>VLOOKUP((I14&amp;L14),Hoja1!$B$4:$C$28,2,0)</f>
        <v>Moderado</v>
      </c>
      <c r="O14" s="197">
        <v>1</v>
      </c>
      <c r="P14" s="205" t="s">
        <v>318</v>
      </c>
      <c r="Q14" s="212" t="str">
        <f t="shared" si="2"/>
        <v>Probabilidad</v>
      </c>
      <c r="R14" s="197" t="s">
        <v>300</v>
      </c>
      <c r="S14" s="197" t="s">
        <v>301</v>
      </c>
      <c r="T14" s="200">
        <f>VLOOKUP(R14&amp;S14,Hoja1!$Q$4:$R$9,2,0)</f>
        <v>0.45</v>
      </c>
      <c r="U14" s="197" t="s">
        <v>302</v>
      </c>
      <c r="V14" s="197" t="s">
        <v>303</v>
      </c>
      <c r="W14" s="197" t="s">
        <v>304</v>
      </c>
      <c r="X14" s="200">
        <f>IF(Q14="Probabilidad",($J$14*T14),IF(Q14="Impacto"," "))</f>
        <v>0.27</v>
      </c>
      <c r="Y14" s="200" t="str">
        <f>IF(Z14&lt;=20%,'Tabla probabilidad'!$B$6,IF(Z14&lt;=40%,'Tabla probabilidad'!$B$7,IF(Z14&lt;=60%,'Tabla probabilidad'!$B$8,IF(Z14&lt;=80%,'Tabla probabilidad'!$B$9,IF(Z14&lt;=100%,'Tabla probabilidad'!$B$10)))))</f>
        <v>Baja</v>
      </c>
      <c r="Z14" s="200">
        <f>IF(R14="Preventivo",($J$14-($J$14*T14)),IF(R14="Detectivo",($J$14-($J$14*T14)),IF(R14="Correctivo",($J$14))))</f>
        <v>0.32999999999999996</v>
      </c>
      <c r="AA14" s="345" t="str">
        <f>IF(AB14&lt;=20%,'Tabla probabilidad'!$B$6,IF(AB14&lt;=40%,'Tabla probabilidad'!$B$7,IF(AB14&lt;=60%,'Tabla probabilidad'!$B$8,IF(AB14&lt;=80%,'Tabla probabilidad'!$B$9,IF(AB14&lt;=100%,'Tabla probabilidad'!$B$10)))))</f>
        <v>Baja</v>
      </c>
      <c r="AB14" s="345">
        <f>AVERAGE(Z14:Z16)</f>
        <v>0.31</v>
      </c>
      <c r="AC14" s="200" t="str">
        <f t="shared" si="0"/>
        <v>Leve</v>
      </c>
      <c r="AD14" s="200">
        <f>IF(Q14="Probabilidad",(($M$14-0)),IF(Q14="Impacto",($M$14-($M$14*T14))))</f>
        <v>0.2</v>
      </c>
      <c r="AE14" s="345" t="str">
        <f>IF(AF14&lt;=20%,"Leve",IF(AF14&lt;=40%,"Menor",IF(AF14&lt;=60%,"Moderado",IF(AF14&lt;=80%,"Mayor",IF(AF14&lt;=100%,"Catastrófico")))))</f>
        <v>Leve</v>
      </c>
      <c r="AF14" s="345">
        <f>AVERAGE(AD14:AD16)</f>
        <v>0.20000000000000004</v>
      </c>
      <c r="AG14" s="338" t="str">
        <f>VLOOKUP(AA14&amp;AE14,Hoja1!$B$4:$C$28,2,0)</f>
        <v>Bajo</v>
      </c>
      <c r="AH14" s="334" t="s">
        <v>319</v>
      </c>
      <c r="AI14" s="334" t="s">
        <v>306</v>
      </c>
      <c r="AJ14" s="334" t="s">
        <v>307</v>
      </c>
      <c r="AK14" s="333">
        <v>44470</v>
      </c>
      <c r="AL14" s="333">
        <v>44592</v>
      </c>
      <c r="AM14" s="334" t="s">
        <v>308</v>
      </c>
      <c r="AN14" s="334" t="s">
        <v>309</v>
      </c>
    </row>
    <row r="15" spans="1:298" ht="47.25" customHeight="1">
      <c r="A15" s="334"/>
      <c r="B15" s="341"/>
      <c r="C15" s="334"/>
      <c r="D15" s="340"/>
      <c r="E15" s="341"/>
      <c r="F15" s="341"/>
      <c r="G15" s="334"/>
      <c r="H15" s="341"/>
      <c r="I15" s="342"/>
      <c r="J15" s="343"/>
      <c r="K15" s="334"/>
      <c r="L15" s="344"/>
      <c r="M15" s="344"/>
      <c r="N15" s="334"/>
      <c r="O15" s="197">
        <v>2</v>
      </c>
      <c r="P15" s="205" t="s">
        <v>320</v>
      </c>
      <c r="Q15" s="212" t="str">
        <f t="shared" si="2"/>
        <v>Probabilidad</v>
      </c>
      <c r="R15" s="197" t="s">
        <v>300</v>
      </c>
      <c r="S15" s="197" t="s">
        <v>321</v>
      </c>
      <c r="T15" s="200">
        <f>VLOOKUP(R15&amp;S15,Hoja1!$Q$4:$R$9,2,0)</f>
        <v>0.5</v>
      </c>
      <c r="U15" s="197" t="s">
        <v>302</v>
      </c>
      <c r="V15" s="197" t="s">
        <v>303</v>
      </c>
      <c r="W15" s="197" t="s">
        <v>304</v>
      </c>
      <c r="X15" s="200">
        <f>IF(Q15="Probabilidad",($J$14*T15),IF(Q15="Impacto"," "))</f>
        <v>0.3</v>
      </c>
      <c r="Y15" s="200" t="str">
        <f>IF(Z15&lt;=20%,'Tabla probabilidad'!$B$6,IF(Z15&lt;=40%,'Tabla probabilidad'!$B$7,IF(Z15&lt;=60%,'Tabla probabilidad'!$B$8,IF(Z15&lt;=80%,'Tabla probabilidad'!$B$9,IF(Z15&lt;=100%,'Tabla probabilidad'!$B$10)))))</f>
        <v>Baja</v>
      </c>
      <c r="Z15" s="200">
        <f t="shared" ref="Z15:Z16" si="4">IF(R15="Preventivo",($J$14-($J$14*T15)),IF(R15="Detectivo",($J$14-($J$14*T15)),IF(R15="Correctivo",($J$14))))</f>
        <v>0.3</v>
      </c>
      <c r="AA15" s="346"/>
      <c r="AB15" s="346"/>
      <c r="AC15" s="200" t="str">
        <f t="shared" si="0"/>
        <v>Leve</v>
      </c>
      <c r="AD15" s="200">
        <f t="shared" ref="AD15:AD16" si="5">IF(Q15="Probabilidad",(($M$14-0)),IF(Q15="Impacto",($M$14-($M$14*T15))))</f>
        <v>0.2</v>
      </c>
      <c r="AE15" s="346"/>
      <c r="AF15" s="346"/>
      <c r="AG15" s="341"/>
      <c r="AH15" s="334"/>
      <c r="AI15" s="334"/>
      <c r="AJ15" s="334"/>
      <c r="AK15" s="334"/>
      <c r="AL15" s="334"/>
      <c r="AM15" s="334"/>
      <c r="AN15" s="334"/>
    </row>
    <row r="16" spans="1:298" ht="62.25" customHeight="1">
      <c r="A16" s="334"/>
      <c r="B16" s="341"/>
      <c r="C16" s="334"/>
      <c r="D16" s="340"/>
      <c r="E16" s="341"/>
      <c r="F16" s="341"/>
      <c r="G16" s="334"/>
      <c r="H16" s="341"/>
      <c r="I16" s="342"/>
      <c r="J16" s="343"/>
      <c r="K16" s="334"/>
      <c r="L16" s="344"/>
      <c r="M16" s="344"/>
      <c r="N16" s="334"/>
      <c r="O16" s="197">
        <v>3</v>
      </c>
      <c r="P16" s="205" t="s">
        <v>322</v>
      </c>
      <c r="Q16" s="212" t="str">
        <f t="shared" si="2"/>
        <v>Probabilidad</v>
      </c>
      <c r="R16" s="197" t="s">
        <v>300</v>
      </c>
      <c r="S16" s="197" t="s">
        <v>321</v>
      </c>
      <c r="T16" s="200">
        <f>VLOOKUP(R16&amp;S16,Hoja1!$Q$4:$R$9,2,0)</f>
        <v>0.5</v>
      </c>
      <c r="U16" s="197" t="s">
        <v>302</v>
      </c>
      <c r="V16" s="197" t="s">
        <v>323</v>
      </c>
      <c r="W16" s="197" t="s">
        <v>324</v>
      </c>
      <c r="X16" s="200">
        <f t="shared" ref="X16" si="6">IF(Q16="Probabilidad",($J$14*T16),IF(Q16="Impacto"," "))</f>
        <v>0.3</v>
      </c>
      <c r="Y16" s="200" t="str">
        <f>IF(Z16&lt;=20%,'Tabla probabilidad'!$B$6,IF(Z16&lt;=40%,'Tabla probabilidad'!$B$7,IF(Z16&lt;=60%,'Tabla probabilidad'!$B$8,IF(Z16&lt;=80%,'Tabla probabilidad'!$B$9,IF(Z16&lt;=100%,'Tabla probabilidad'!$B$10)))))</f>
        <v>Baja</v>
      </c>
      <c r="Z16" s="200">
        <f t="shared" si="4"/>
        <v>0.3</v>
      </c>
      <c r="AA16" s="346"/>
      <c r="AB16" s="346"/>
      <c r="AC16" s="200" t="str">
        <f t="shared" si="0"/>
        <v>Leve</v>
      </c>
      <c r="AD16" s="200">
        <f t="shared" si="5"/>
        <v>0.2</v>
      </c>
      <c r="AE16" s="346"/>
      <c r="AF16" s="346"/>
      <c r="AG16" s="341"/>
      <c r="AH16" s="334"/>
      <c r="AI16" s="334"/>
      <c r="AJ16" s="334"/>
      <c r="AK16" s="334"/>
      <c r="AL16" s="334"/>
      <c r="AM16" s="334"/>
      <c r="AN16" s="334"/>
    </row>
    <row r="17" spans="1:40" ht="54.75" customHeight="1">
      <c r="A17" s="334">
        <v>3</v>
      </c>
      <c r="B17" s="338" t="s">
        <v>325</v>
      </c>
      <c r="C17" s="334" t="s">
        <v>326</v>
      </c>
      <c r="D17" s="339" t="s">
        <v>327</v>
      </c>
      <c r="E17" s="334" t="s">
        <v>328</v>
      </c>
      <c r="F17" s="334" t="s">
        <v>329</v>
      </c>
      <c r="G17" s="334" t="s">
        <v>330</v>
      </c>
      <c r="H17" s="334">
        <v>500</v>
      </c>
      <c r="I17" s="342" t="str">
        <f>IF(H17&lt;=2,'Tabla probabilidad'!$B$6,IF(H17&lt;=24,'Tabla probabilidad'!$B$7,IF(H17&lt;=500,'Tabla probabilidad'!$B$8,IF(H17&lt;=5000,'Tabla probabilidad'!$B$9,IF(H17&gt;5000,'Tabla probabilidad'!$B$10)))))</f>
        <v>Media</v>
      </c>
      <c r="J17" s="343">
        <f>IF(H17&lt;=2,'Tabla probabilidad'!$D$6,IF(H17&lt;=24,'Tabla probabilidad'!$D$7,IF(H17&lt;=500,'Tabla probabilidad'!$D$8,IF(H17&lt;=5000,'Tabla probabilidad'!$D$9,IF(H17&gt;5000,'Tabla probabilidad'!$D$10)))))</f>
        <v>0.6</v>
      </c>
      <c r="K17" s="334" t="s">
        <v>331</v>
      </c>
      <c r="L17" s="334" t="str">
        <f>IF(K17="El riesgo afecta la imagen de alguna área de la organización","Leve",IF(K17="El riesgo afecta la imagen de la entidad internamente, de conocimiento general, nivel interno, alta dirección, contratista y/o de provedores","Menor",IF(K17="El riesgo afecta la imagen de la entidad con algunos usuarios de relevancia frente al logro de los objetivos","Moderado",IF(K17="El riesgo afecta la imagen de de la entidad con efecto publicitario sostenido a nivel del sector justicia","Mayor",IF(K17="El riesgo afecta la imagen de la entidad a nivel nacional, con efecto publicitarios sostenible a nivel país","Catastrófico",IF(K17="Impacto que afecte la ejecución presupuestal en un valor ≥0,5%.","Leve",IF(K17="Impacto que afecte la ejecución presupuestal en un valor ≥1%.","Menor",IF(K17="Impacto que afecte la ejecución presupuestal en un valor ≥5%.","Moderado",IF(K17="Impacto que afecte la ejecución presupuestal en un valor ≥20%.","Mayor",IF(K17="Impacto que afecte la ejecución presupuestal en un valor ≥50%.","Catastrófico",IF(K17="Incumplimiento máximo del 5% de la meta planeada","Leve",IF(K17="Incumplimiento máximo del 15% de la meta planeada","Menor",IF(K17="Incumplimiento máximo del 20% de la meta planeada","Moderado",IF(K17="Incumplimiento máximo del 50% de la meta planeada","Mayor",IF(K17="Incumplimiento máximo del 80% de la meta planeada","Catastrófico",IF(K17="Cualquier afectación a la violacion de los derechos de los ciudadanos se considera con consecuencias altas","Mayor",IF(K17="Cualquier afectación a la violacion de los derechos de los ciudadanos se considera con consecuencias desastrosas","Catastrófico",IF(K17="Afecta la Prestación del Servicio de Administración de Justicia en 5%","Leve",IF(K17="Afecta la Prestación del Servicio de Administración de Justicia en 10%","Menor",IF(K17="Afecta la Prestación del Servicio de Administración de Justicia en 15%","Moderado",IF(K17="Afecta la Prestación del Servicio de Administración de Justicia en 20%","Mayor",IF(K17="Afecta la Prestación del Servicio de Administración de Justicia en más del 50%","Catastrófico",IF(K17="Cualquier acto indebido de los servidores judiciales genera altas consecuencias para la entidad","Mayor",IF(K17="Cualquier acto indebido de los servidores judiciales genera consecuencias desastrosas para la entidad","Catastrófico",IF(K17="Si el hecho llegara a presentarse, tendría consecuencias o efectos mínimos sobre la entidad","Leve",IF(K17="Si el hecho llegara a presentarse, tendría bajo impacto o efecto sobre la entidad","Menor",IF(K17="Si el hecho llegara a presentarse, tendría medianas consecuencias o efectos sobre la entidad","Moderado",IF(K17="Si el hecho llegara a presentarse, tendría altas consecuencias o efectos sobre la entidad","Mayor",IF(K17="Si el hecho llegara a presentarse, tendría desastrosas consecuencias o efectos sobre la entidad","Catastrófico")))))))))))))))))))))))))))))</f>
        <v>Menor</v>
      </c>
      <c r="M17" s="334" t="str">
        <f>IF(K17="El riesgo afecta la imagen de alguna área de la organización","20%",IF(K17="El riesgo afecta la imagen de la entidad internamente, de conocimiento general, nivel interno, alta dirección, contratista y/o de provedores","40%",IF(K17="El riesgo afecta la imagen de la entidad con algunos usuarios de relevancia frente al logro de los objetivos","60%",IF(K17="El riesgo afecta la imagen de de la entidad con efecto publicitario sostenido a nivel del sector justicia","80%",IF(K17="El riesgo afecta la imagen de la entidad a nivel nacional, con efecto publicitarios sostenible a nivel país","100%",IF(K17="Impacto que afecte la ejecución presupuestal en un valor ≥0,5%.","20%",IF(K17="Impacto que afecte la ejecución presupuestal en un valor ≥1%.","40%",IF(K17="Impacto que afecte la ejecución presupuestal en un valor ≥5%.","60%",IF(K17="Impacto que afecte la ejecución presupuestal en un valor ≥20%.","80%",IF(K17="Impacto que afecte la ejecución presupuestal en un valor ≥50%.","100%",IF(K17="Incumplimiento máximo del 5% de la meta planeada","20%",IF(K17="Incumplimiento máximo del 15% de la meta planeada","40%",IF(K17="Incumplimiento máximo del 20% de la meta planeada","60%",IF(K17="Incumplimiento máximo del 50% de la meta planeada","80%",IF(K17="Incumplimiento máximo del 80% de la meta planeada","100%",IF(K17="Cualquier afectación a la violacion de los derechos de los ciudadanos se considera con consecuencias altas","80%",IF(K17="Cualquier afectación a la violacion de los derechos de los ciudadanos se considera con consecuencias desastrosas","100%",IF(K17="Afecta la Prestación del Servicio de Administración de Justicia en 5%","20%",IF(K17="Afecta la Prestación del Servicio de Administración de Justicia en 10%","40%",IF(K17="Afecta la Prestación del Servicio de Administración de Justicia en 15%","60%",IF(K17="Afecta la Prestación del Servicio de Administración de Justicia en 20%","80%",IF(K17="Afecta la Prestación del Servicio de Administración de Justicia en más del 50%","100%",IF(K17="Cualquier acto indebido de los servidores judiciales genera altas consecuencias para la entidad","80%",IF(K17="Cualquier acto indebido de los servidores judiciales genera consecuencias desastrosas para la entidad","100%",IF(K17="Si el hecho llegara a presentarse, tendría consecuencias o efectos mínimos sobre la entidad","20%",IF(K17="Si el hecho llegara a presentarse, tendría bajo impacto o efecto sobre la entidad","40%",IF(K17="Si el hecho llegara a presentarse, tendría medianas consecuencias o efectos sobre la entidad","60%",IF(K17="Si el hecho llegara a presentarse, tendría altas consecuencias o efectos sobre la entidad","80%",IF(K17="Si el hecho llegara a presentarse, tendría desastrosas consecuencias o efectos sobre la entidad","100%")))))))))))))))))))))))))))))</f>
        <v>40%</v>
      </c>
      <c r="N17" s="334" t="str">
        <f>VLOOKUP((I17&amp;L17),Hoja1!$B$4:$C$28,2,0)</f>
        <v>Moderado</v>
      </c>
      <c r="O17" s="197">
        <v>1</v>
      </c>
      <c r="P17" s="156" t="s">
        <v>332</v>
      </c>
      <c r="Q17" s="212" t="str">
        <f t="shared" si="2"/>
        <v>Probabilidad</v>
      </c>
      <c r="R17" s="197" t="s">
        <v>300</v>
      </c>
      <c r="S17" s="197" t="s">
        <v>301</v>
      </c>
      <c r="T17" s="200">
        <f>VLOOKUP(R17&amp;S17,Hoja1!$Q$4:$R$9,2,0)</f>
        <v>0.45</v>
      </c>
      <c r="U17" s="197" t="s">
        <v>302</v>
      </c>
      <c r="V17" s="197" t="s">
        <v>303</v>
      </c>
      <c r="W17" s="197" t="s">
        <v>304</v>
      </c>
      <c r="X17" s="200">
        <f>IF(Q17="Probabilidad",($J$17*T17),IF(Q17="Impacto"," "))</f>
        <v>0.27</v>
      </c>
      <c r="Y17" s="200" t="str">
        <f>IF(Z17&lt;=20%,'Tabla probabilidad'!$B$6,IF(Z17&lt;=40%,'Tabla probabilidad'!$B$7,IF(Z17&lt;=60%,'Tabla probabilidad'!$B$8,IF(Z17&lt;=80%,'Tabla probabilidad'!$B$9,IF(Z17&lt;=100%,'Tabla probabilidad'!$B$10)))))</f>
        <v>Baja</v>
      </c>
      <c r="Z17" s="200">
        <f>IF(R17="Preventivo",($J$17-($J$17*T17)),IF(R17="Detectivo",($J$17-($J$17*T17)),IF(R17="Correctivo",($J$17))))</f>
        <v>0.32999999999999996</v>
      </c>
      <c r="AA17" s="345" t="str">
        <f>IF(AB17&lt;=20%,'Tabla probabilidad'!$B$6,IF(AB17&lt;=40%,'Tabla probabilidad'!$B$7,IF(AB17&lt;=60%,'Tabla probabilidad'!$B$8,IF(AB17&lt;=80%,'Tabla probabilidad'!$B$9,IF(AB17&lt;=100%,'Tabla probabilidad'!$B$10)))))</f>
        <v>Baja</v>
      </c>
      <c r="AB17" s="345">
        <f>AVERAGE(Z17:Z19)</f>
        <v>0.32999999999999996</v>
      </c>
      <c r="AC17" s="200" t="str">
        <f t="shared" si="0"/>
        <v>Menor</v>
      </c>
      <c r="AD17" s="200">
        <f>IF(Q17="Probabilidad",(($M$17-0)),IF(Q17="Impacto",($M$17-($M$17*T17))))</f>
        <v>0.4</v>
      </c>
      <c r="AE17" s="345" t="str">
        <f>IF(AF17&lt;=20%,"Leve",IF(AF17&lt;=40%,"Menor",IF(AF17&lt;=60%,"Moderado",IF(AF17&lt;=80%,"Mayor",IF(AF17&lt;=100%,"Catastrófico")))))</f>
        <v>Menor</v>
      </c>
      <c r="AF17" s="345">
        <f>AVERAGE(AD17:AD19)</f>
        <v>0.40000000000000008</v>
      </c>
      <c r="AG17" s="338" t="str">
        <f>VLOOKUP(AA17&amp;AE17,Hoja1!$B$4:$C$28,2,0)</f>
        <v>Moderado</v>
      </c>
      <c r="AH17" s="334" t="s">
        <v>319</v>
      </c>
      <c r="AI17" s="334" t="s">
        <v>333</v>
      </c>
      <c r="AJ17" s="334" t="s">
        <v>334</v>
      </c>
      <c r="AK17" s="333">
        <v>44470</v>
      </c>
      <c r="AL17" s="333">
        <v>44592</v>
      </c>
      <c r="AM17" s="334" t="s">
        <v>308</v>
      </c>
      <c r="AN17" s="334" t="s">
        <v>309</v>
      </c>
    </row>
    <row r="18" spans="1:40" ht="60.75" customHeight="1">
      <c r="A18" s="334"/>
      <c r="B18" s="341"/>
      <c r="C18" s="334"/>
      <c r="D18" s="340"/>
      <c r="E18" s="334"/>
      <c r="F18" s="334"/>
      <c r="G18" s="334"/>
      <c r="H18" s="334"/>
      <c r="I18" s="342"/>
      <c r="J18" s="343"/>
      <c r="K18" s="334"/>
      <c r="L18" s="344"/>
      <c r="M18" s="344"/>
      <c r="N18" s="334"/>
      <c r="O18" s="197">
        <v>2</v>
      </c>
      <c r="P18" s="205" t="s">
        <v>335</v>
      </c>
      <c r="Q18" s="212" t="str">
        <f t="shared" si="2"/>
        <v>Probabilidad</v>
      </c>
      <c r="R18" s="197" t="s">
        <v>300</v>
      </c>
      <c r="S18" s="197" t="s">
        <v>301</v>
      </c>
      <c r="T18" s="200">
        <f>VLOOKUP(R18&amp;S18,Hoja1!$Q$4:$R$9,2,0)</f>
        <v>0.45</v>
      </c>
      <c r="U18" s="197" t="s">
        <v>302</v>
      </c>
      <c r="V18" s="197" t="s">
        <v>303</v>
      </c>
      <c r="W18" s="197" t="s">
        <v>304</v>
      </c>
      <c r="X18" s="200">
        <f t="shared" ref="X18:X19" si="7">IF(Q18="Probabilidad",($J$17*T18),IF(Q18="Impacto"," "))</f>
        <v>0.27</v>
      </c>
      <c r="Y18" s="200" t="str">
        <f>IF(Z18&lt;=20%,'Tabla probabilidad'!$B$6,IF(Z18&lt;=40%,'Tabla probabilidad'!$B$7,IF(Z18&lt;=60%,'Tabla probabilidad'!$B$8,IF(Z18&lt;=80%,'Tabla probabilidad'!$B$9,IF(Z18&lt;=100%,'Tabla probabilidad'!$B$10)))))</f>
        <v>Baja</v>
      </c>
      <c r="Z18" s="200">
        <f t="shared" ref="Z18:Z19" si="8">IF(R18="Preventivo",($J$17-($J$17*T18)),IF(R18="Detectivo",($J$17-($J$17*T18)),IF(R18="Correctivo",($J$17))))</f>
        <v>0.32999999999999996</v>
      </c>
      <c r="AA18" s="346"/>
      <c r="AB18" s="346"/>
      <c r="AC18" s="200" t="str">
        <f t="shared" si="0"/>
        <v>Menor</v>
      </c>
      <c r="AD18" s="200">
        <f t="shared" ref="AD18:AD19" si="9">IF(Q18="Probabilidad",(($M$17-0)),IF(Q18="Impacto",($M$17-($M$17*T18))))</f>
        <v>0.4</v>
      </c>
      <c r="AE18" s="346"/>
      <c r="AF18" s="346"/>
      <c r="AG18" s="341"/>
      <c r="AH18" s="334"/>
      <c r="AI18" s="334"/>
      <c r="AJ18" s="334"/>
      <c r="AK18" s="334"/>
      <c r="AL18" s="334"/>
      <c r="AM18" s="334"/>
      <c r="AN18" s="334"/>
    </row>
    <row r="19" spans="1:40" ht="69" customHeight="1">
      <c r="A19" s="334"/>
      <c r="B19" s="341"/>
      <c r="C19" s="338"/>
      <c r="D19" s="340"/>
      <c r="E19" s="338"/>
      <c r="F19" s="338"/>
      <c r="G19" s="334"/>
      <c r="H19" s="334"/>
      <c r="I19" s="342"/>
      <c r="J19" s="343"/>
      <c r="K19" s="334"/>
      <c r="L19" s="344"/>
      <c r="M19" s="344"/>
      <c r="N19" s="334"/>
      <c r="O19" s="197">
        <v>3</v>
      </c>
      <c r="P19" s="156" t="s">
        <v>336</v>
      </c>
      <c r="Q19" s="212" t="str">
        <f t="shared" si="2"/>
        <v>Probabilidad</v>
      </c>
      <c r="R19" s="197" t="s">
        <v>300</v>
      </c>
      <c r="S19" s="197" t="s">
        <v>301</v>
      </c>
      <c r="T19" s="200">
        <f>VLOOKUP(R19&amp;S19,Hoja1!$Q$4:$R$9,2,0)</f>
        <v>0.45</v>
      </c>
      <c r="U19" s="197" t="s">
        <v>302</v>
      </c>
      <c r="V19" s="197" t="s">
        <v>303</v>
      </c>
      <c r="W19" s="197" t="s">
        <v>304</v>
      </c>
      <c r="X19" s="200">
        <f t="shared" si="7"/>
        <v>0.27</v>
      </c>
      <c r="Y19" s="200" t="str">
        <f>IF(Z19&lt;=20%,'Tabla probabilidad'!$B$6,IF(Z19&lt;=40%,'Tabla probabilidad'!$B$7,IF(Z19&lt;=60%,'Tabla probabilidad'!$B$8,IF(Z19&lt;=80%,'Tabla probabilidad'!$B$9,IF(Z19&lt;=100%,'Tabla probabilidad'!$B$10)))))</f>
        <v>Baja</v>
      </c>
      <c r="Z19" s="200">
        <f t="shared" si="8"/>
        <v>0.32999999999999996</v>
      </c>
      <c r="AA19" s="346"/>
      <c r="AB19" s="346"/>
      <c r="AC19" s="200" t="str">
        <f t="shared" si="0"/>
        <v>Menor</v>
      </c>
      <c r="AD19" s="200">
        <f t="shared" si="9"/>
        <v>0.4</v>
      </c>
      <c r="AE19" s="346"/>
      <c r="AF19" s="346"/>
      <c r="AG19" s="341"/>
      <c r="AH19" s="334"/>
      <c r="AI19" s="334"/>
      <c r="AJ19" s="334"/>
      <c r="AK19" s="334"/>
      <c r="AL19" s="334"/>
      <c r="AM19" s="334"/>
      <c r="AN19" s="334"/>
    </row>
    <row r="20" spans="1:40" ht="50" customHeight="1">
      <c r="A20" s="392">
        <v>4</v>
      </c>
      <c r="B20" s="335" t="s">
        <v>337</v>
      </c>
      <c r="C20" s="335" t="s">
        <v>326</v>
      </c>
      <c r="D20" s="335" t="s">
        <v>338</v>
      </c>
      <c r="E20" s="335" t="s">
        <v>339</v>
      </c>
      <c r="F20" s="335" t="s">
        <v>340</v>
      </c>
      <c r="G20" s="395" t="s">
        <v>341</v>
      </c>
      <c r="H20" s="395">
        <v>2231</v>
      </c>
      <c r="I20" s="398" t="str">
        <f>IF(H20&lt;=2,'Tabla probabilidad'!$B$6,IF(H20&lt;=24,'Tabla probabilidad'!$B$7,IF(H20&lt;=500,'Tabla probabilidad'!$B$8,IF(H20&lt;=5000,'Tabla probabilidad'!$B$9,IF(H20&gt;5000,'Tabla probabilidad'!$B$10)))))</f>
        <v>Alta</v>
      </c>
      <c r="J20" s="400">
        <f>IF(H20&lt;=2,'Tabla probabilidad'!$D$6,IF(H20&lt;=24,'Tabla probabilidad'!$D$7,IF(H20&lt;=500,'Tabla probabilidad'!$D$8,IF(H20&lt;=5000,'Tabla probabilidad'!$D$9,IF(H20&gt;5000,'Tabla probabilidad'!$D$10)))))</f>
        <v>0.8</v>
      </c>
      <c r="K20" s="386" t="s">
        <v>342</v>
      </c>
      <c r="L20" s="337"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34"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34" t="str">
        <f>VLOOKUP((I20&amp;L20),Hoja1!$B$4:$C$28,2,0)</f>
        <v xml:space="preserve">Alto </v>
      </c>
      <c r="O20" s="197">
        <v>1</v>
      </c>
      <c r="P20" s="156" t="s">
        <v>343</v>
      </c>
      <c r="Q20" s="212" t="str">
        <f t="shared" si="2"/>
        <v>Probabilidad</v>
      </c>
      <c r="R20" s="197" t="s">
        <v>300</v>
      </c>
      <c r="S20" s="197" t="s">
        <v>301</v>
      </c>
      <c r="T20" s="200">
        <f>VLOOKUP(R20&amp;S20,Hoja1!$Q$4:$R$9,2,0)</f>
        <v>0.45</v>
      </c>
      <c r="U20" s="197" t="s">
        <v>302</v>
      </c>
      <c r="V20" s="197" t="s">
        <v>303</v>
      </c>
      <c r="W20" s="197" t="s">
        <v>304</v>
      </c>
      <c r="X20" s="200">
        <f>IF(Q20="Probabilidad",($J$20*T20),IF(Q20="Impacto"," "))</f>
        <v>0.36000000000000004</v>
      </c>
      <c r="Y20" s="200" t="str">
        <f>IF(Z20&lt;=20%,'Tabla probabilidad'!$B$6,IF(Z20&lt;=40%,'Tabla probabilidad'!$B$7,IF(Z20&lt;=60%,'Tabla probabilidad'!$B$8,IF(Z20&lt;=80%,'Tabla probabilidad'!$B$9,IF(Z20&lt;=100%,'Tabla probabilidad'!$B$10)))))</f>
        <v>Media</v>
      </c>
      <c r="Z20" s="200">
        <f>IF(R20="Preventivo",($J$20-($J$20*T20)),IF(R20="Detectivo",($J$20-($J$20*T20)),IF(R20="Correctivo",($J$20))))</f>
        <v>0.44</v>
      </c>
      <c r="AA20" s="345" t="str">
        <f>IF(AB20&lt;=20%,'Tabla probabilidad'!$B$6,IF(AB20&lt;=40%,'Tabla probabilidad'!$B$7,IF(AB20&lt;=60%,'Tabla probabilidad'!$B$8,IF(AB20&lt;=80%,'Tabla probabilidad'!$B$9,IF(AB20&lt;=100%,'Tabla probabilidad'!$B$10)))))</f>
        <v>Media</v>
      </c>
      <c r="AB20" s="345">
        <f>AVERAGE(Z20:Z23)</f>
        <v>0.43</v>
      </c>
      <c r="AC20" s="200" t="str">
        <f t="shared" si="0"/>
        <v>Moderado</v>
      </c>
      <c r="AD20" s="200">
        <f>IF(Q20="Probabilidad",(($M$20-0)),IF(Q20="Impacto",($M$20-($M$20*T20))))</f>
        <v>0.6</v>
      </c>
      <c r="AE20" s="345" t="str">
        <f>IF(AF20&lt;=20%,"Leve",IF(AF20&lt;=40%,"Menor",IF(AF20&lt;=60%,"Moderado",IF(AF20&lt;=80%,"Mayor",IF(AF20&lt;=100%,"Catastrófico")))))</f>
        <v>Moderado</v>
      </c>
      <c r="AF20" s="345">
        <f>AVERAGE(AD20:AD23)</f>
        <v>0.6</v>
      </c>
      <c r="AG20" s="338" t="str">
        <f>VLOOKUP(AA20&amp;AE20,Hoja1!$B$4:$C$28,2,0)</f>
        <v>Moderado</v>
      </c>
      <c r="AH20" s="334" t="s">
        <v>344</v>
      </c>
      <c r="AI20" s="334" t="s">
        <v>345</v>
      </c>
      <c r="AJ20" s="334" t="s">
        <v>346</v>
      </c>
      <c r="AK20" s="333">
        <v>44197</v>
      </c>
      <c r="AL20" s="333">
        <v>44592</v>
      </c>
      <c r="AM20" s="334" t="s">
        <v>347</v>
      </c>
      <c r="AN20" s="334" t="s">
        <v>309</v>
      </c>
    </row>
    <row r="21" spans="1:40" ht="62.25" customHeight="1">
      <c r="A21" s="393"/>
      <c r="B21" s="335"/>
      <c r="C21" s="335"/>
      <c r="D21" s="335"/>
      <c r="E21" s="335"/>
      <c r="F21" s="335"/>
      <c r="G21" s="396"/>
      <c r="H21" s="396"/>
      <c r="I21" s="398"/>
      <c r="J21" s="400"/>
      <c r="K21" s="387"/>
      <c r="L21" s="389"/>
      <c r="M21" s="344"/>
      <c r="N21" s="334"/>
      <c r="O21" s="197">
        <v>2</v>
      </c>
      <c r="P21" s="156" t="s">
        <v>348</v>
      </c>
      <c r="Q21" s="212" t="str">
        <f t="shared" si="2"/>
        <v>Probabilidad</v>
      </c>
      <c r="R21" s="197" t="s">
        <v>300</v>
      </c>
      <c r="S21" s="197" t="s">
        <v>321</v>
      </c>
      <c r="T21" s="200">
        <f>VLOOKUP(R21&amp;S21,Hoja1!$Q$4:$R$9,2,0)</f>
        <v>0.5</v>
      </c>
      <c r="U21" s="197" t="s">
        <v>302</v>
      </c>
      <c r="V21" s="197" t="s">
        <v>303</v>
      </c>
      <c r="W21" s="197" t="s">
        <v>304</v>
      </c>
      <c r="X21" s="200">
        <f t="shared" ref="X21:X23" si="10">IF(Q21="Probabilidad",($J$20*T21),IF(Q21="Impacto"," "))</f>
        <v>0.4</v>
      </c>
      <c r="Y21" s="200" t="str">
        <f>IF(Z21&lt;=20%,'Tabla probabilidad'!$B$6,IF(Z21&lt;=40%,'Tabla probabilidad'!$B$7,IF(Z21&lt;=60%,'Tabla probabilidad'!$B$8,IF(Z21&lt;=80%,'Tabla probabilidad'!$B$9,IF(Z21&lt;=100%,'Tabla probabilidad'!$B$10)))))</f>
        <v>Baja</v>
      </c>
      <c r="Z21" s="200">
        <f t="shared" ref="Z21:Z23" si="11">IF(R21="Preventivo",($J$20-($J$20*T21)),IF(R21="Detectivo",($J$20-($J$20*T21)),IF(R21="Correctivo",($J$20))))</f>
        <v>0.4</v>
      </c>
      <c r="AA21" s="346"/>
      <c r="AB21" s="346"/>
      <c r="AC21" s="200" t="str">
        <f t="shared" si="0"/>
        <v>Moderado</v>
      </c>
      <c r="AD21" s="200">
        <f t="shared" ref="AD21:AD23" si="12">IF(Q21="Probabilidad",(($M$20-0)),IF(Q21="Impacto",($M$20-($M$20*T21))))</f>
        <v>0.6</v>
      </c>
      <c r="AE21" s="346"/>
      <c r="AF21" s="346"/>
      <c r="AG21" s="341"/>
      <c r="AH21" s="334"/>
      <c r="AI21" s="334"/>
      <c r="AJ21" s="334"/>
      <c r="AK21" s="334"/>
      <c r="AL21" s="334"/>
      <c r="AM21" s="334"/>
      <c r="AN21" s="334"/>
    </row>
    <row r="22" spans="1:40" ht="61.5" customHeight="1">
      <c r="A22" s="393"/>
      <c r="B22" s="335"/>
      <c r="C22" s="335"/>
      <c r="D22" s="335"/>
      <c r="E22" s="335"/>
      <c r="F22" s="335"/>
      <c r="G22" s="396"/>
      <c r="H22" s="396"/>
      <c r="I22" s="398"/>
      <c r="J22" s="400"/>
      <c r="K22" s="387"/>
      <c r="L22" s="389"/>
      <c r="M22" s="344"/>
      <c r="N22" s="334"/>
      <c r="O22" s="197">
        <v>3</v>
      </c>
      <c r="P22" s="156" t="s">
        <v>349</v>
      </c>
      <c r="Q22" s="212" t="str">
        <f t="shared" si="2"/>
        <v>Probabilidad</v>
      </c>
      <c r="R22" s="197" t="s">
        <v>300</v>
      </c>
      <c r="S22" s="197" t="s">
        <v>301</v>
      </c>
      <c r="T22" s="200">
        <f>VLOOKUP(R22&amp;S22,Hoja1!$Q$4:$R$9,2,0)</f>
        <v>0.45</v>
      </c>
      <c r="U22" s="197" t="s">
        <v>302</v>
      </c>
      <c r="V22" s="197" t="s">
        <v>303</v>
      </c>
      <c r="W22" s="197" t="s">
        <v>324</v>
      </c>
      <c r="X22" s="200">
        <f t="shared" si="10"/>
        <v>0.36000000000000004</v>
      </c>
      <c r="Y22" s="200" t="str">
        <f>IF(Z22&lt;=20%,'Tabla probabilidad'!$B$6,IF(Z22&lt;=40%,'Tabla probabilidad'!$B$7,IF(Z22&lt;=60%,'Tabla probabilidad'!$B$8,IF(Z22&lt;=80%,'Tabla probabilidad'!$B$9,IF(Z22&lt;=100%,'Tabla probabilidad'!$B$10)))))</f>
        <v>Media</v>
      </c>
      <c r="Z22" s="200">
        <f t="shared" si="11"/>
        <v>0.44</v>
      </c>
      <c r="AA22" s="346"/>
      <c r="AB22" s="346"/>
      <c r="AC22" s="200" t="str">
        <f t="shared" si="0"/>
        <v>Moderado</v>
      </c>
      <c r="AD22" s="200">
        <f t="shared" si="12"/>
        <v>0.6</v>
      </c>
      <c r="AE22" s="346"/>
      <c r="AF22" s="346"/>
      <c r="AG22" s="341"/>
      <c r="AH22" s="334"/>
      <c r="AI22" s="334"/>
      <c r="AJ22" s="334"/>
      <c r="AK22" s="334"/>
      <c r="AL22" s="334"/>
      <c r="AM22" s="334"/>
      <c r="AN22" s="334"/>
    </row>
    <row r="23" spans="1:40" ht="73.5" customHeight="1">
      <c r="A23" s="393"/>
      <c r="B23" s="394"/>
      <c r="C23" s="394"/>
      <c r="D23" s="394"/>
      <c r="E23" s="394"/>
      <c r="F23" s="394"/>
      <c r="G23" s="397"/>
      <c r="H23" s="397"/>
      <c r="I23" s="399"/>
      <c r="J23" s="401"/>
      <c r="K23" s="388"/>
      <c r="L23" s="390"/>
      <c r="M23" s="391"/>
      <c r="N23" s="338"/>
      <c r="O23" s="199">
        <v>4</v>
      </c>
      <c r="P23" s="158" t="s">
        <v>350</v>
      </c>
      <c r="Q23" s="218" t="str">
        <f t="shared" si="2"/>
        <v>Probabilidad</v>
      </c>
      <c r="R23" s="199" t="s">
        <v>300</v>
      </c>
      <c r="S23" s="199" t="s">
        <v>301</v>
      </c>
      <c r="T23" s="198">
        <f>VLOOKUP(R23&amp;S23,Hoja1!$Q$4:$R$9,2,0)</f>
        <v>0.45</v>
      </c>
      <c r="U23" s="199" t="s">
        <v>302</v>
      </c>
      <c r="V23" s="199" t="s">
        <v>303</v>
      </c>
      <c r="W23" s="199" t="s">
        <v>304</v>
      </c>
      <c r="X23" s="198">
        <f t="shared" si="10"/>
        <v>0.36000000000000004</v>
      </c>
      <c r="Y23" s="198" t="str">
        <f>IF(Z23&lt;=20%,'Tabla probabilidad'!$B$6,IF(Z23&lt;=40%,'Tabla probabilidad'!$B$7,IF(Z23&lt;=60%,'Tabla probabilidad'!$B$8,IF(Z23&lt;=80%,'Tabla probabilidad'!$B$9,IF(Z23&lt;=100%,'Tabla probabilidad'!$B$10)))))</f>
        <v>Media</v>
      </c>
      <c r="Z23" s="198">
        <f t="shared" si="11"/>
        <v>0.44</v>
      </c>
      <c r="AA23" s="346"/>
      <c r="AB23" s="346"/>
      <c r="AC23" s="198" t="str">
        <f t="shared" si="0"/>
        <v>Moderado</v>
      </c>
      <c r="AD23" s="198">
        <f t="shared" si="12"/>
        <v>0.6</v>
      </c>
      <c r="AE23" s="346"/>
      <c r="AF23" s="346"/>
      <c r="AG23" s="341"/>
      <c r="AH23" s="338"/>
      <c r="AI23" s="338"/>
      <c r="AJ23" s="338"/>
      <c r="AK23" s="334"/>
      <c r="AL23" s="334"/>
      <c r="AM23" s="334"/>
      <c r="AN23" s="334"/>
    </row>
    <row r="24" spans="1:40" ht="78" customHeight="1">
      <c r="A24" s="335">
        <v>5</v>
      </c>
      <c r="B24" s="335" t="s">
        <v>351</v>
      </c>
      <c r="C24" s="335" t="s">
        <v>352</v>
      </c>
      <c r="D24" s="403" t="s">
        <v>353</v>
      </c>
      <c r="E24" s="335" t="s">
        <v>354</v>
      </c>
      <c r="F24" s="335" t="s">
        <v>355</v>
      </c>
      <c r="G24" s="335" t="s">
        <v>317</v>
      </c>
      <c r="H24" s="335">
        <v>1</v>
      </c>
      <c r="I24" s="404" t="str">
        <f>IF(H24&lt;=2,'Tabla probabilidad'!$B$6,IF(H24&lt;=24,'Tabla probabilidad'!$B$7,IF(H24&lt;=500,'Tabla probabilidad'!$B$8,IF(H24&lt;=5000,'Tabla probabilidad'!$B$9,IF(H24&gt;5000,'Tabla probabilidad'!$B$10)))))</f>
        <v>Muy Baja</v>
      </c>
      <c r="J24" s="402">
        <f>IF(H24&lt;=2,'Tabla probabilidad'!$D$6,IF(H24&lt;=24,'Tabla probabilidad'!$D$7,IF(H24&lt;=500,'Tabla probabilidad'!$D$8,IF(H24&lt;=5000,'Tabla probabilidad'!$D$9,IF(H24&gt;5000,'Tabla probabilidad'!$D$10)))))</f>
        <v>0.2</v>
      </c>
      <c r="K24" s="335" t="s">
        <v>356</v>
      </c>
      <c r="L24" s="335"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Moderado</v>
      </c>
      <c r="M24" s="335"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60%</v>
      </c>
      <c r="N24" s="335" t="str">
        <f>VLOOKUP((I24&amp;L24),Hoja1!$B$4:$C$28,2,0)</f>
        <v>Moderado</v>
      </c>
      <c r="O24" s="213">
        <v>1</v>
      </c>
      <c r="P24" s="214" t="s">
        <v>357</v>
      </c>
      <c r="Q24" s="215" t="str">
        <f t="shared" si="2"/>
        <v>Probabilidad</v>
      </c>
      <c r="R24" s="213" t="s">
        <v>300</v>
      </c>
      <c r="S24" s="213" t="s">
        <v>301</v>
      </c>
      <c r="T24" s="216">
        <f>VLOOKUP(R24&amp;S24,Hoja1!$Q$4:$R$9,2,0)</f>
        <v>0.45</v>
      </c>
      <c r="U24" s="213" t="s">
        <v>302</v>
      </c>
      <c r="V24" s="213" t="s">
        <v>303</v>
      </c>
      <c r="W24" s="213" t="s">
        <v>304</v>
      </c>
      <c r="X24" s="216">
        <f>IF(Q24="Probabilidad",($J$24*T24),IF(Q24="Impacto"," "))</f>
        <v>9.0000000000000011E-2</v>
      </c>
      <c r="Y24" s="216" t="str">
        <f>IF(Z24&lt;=20%,'Tabla probabilidad'!$B$6,IF(Z24&lt;=40%,'Tabla probabilidad'!$B$7,IF(Z24&lt;=60%,'Tabla probabilidad'!$B$8,IF(Z24&lt;=80%,'Tabla probabilidad'!$B$9,IF(Z24&lt;=100%,'Tabla probabilidad'!$B$10)))))</f>
        <v>Muy Baja</v>
      </c>
      <c r="Z24" s="216">
        <f>IF(R24="Preventivo",($J$24-($J$24*T24)),IF(R24="Detectivo",($J$24-($J$24*T24)),IF(R24="Correctivo",($J$24))))</f>
        <v>0.11</v>
      </c>
      <c r="AA24" s="402" t="str">
        <f>IF(AB24&lt;=20%,'Tabla probabilidad'!$B$6,IF(AB24&lt;=40%,'Tabla probabilidad'!$B$7,IF(AB24&lt;=60%,'Tabla probabilidad'!$B$8,IF(AB24&lt;=80%,'Tabla probabilidad'!$B$9,IF(AB24&lt;=100%,'Tabla probabilidad'!$B$10)))))</f>
        <v>Muy Baja</v>
      </c>
      <c r="AB24" s="402">
        <f>AVERAGE(Z24:Z26)</f>
        <v>0.11</v>
      </c>
      <c r="AC24" s="216" t="str">
        <f t="shared" ref="AC24:AC26" si="13">IF(AD24&lt;=20%,"Leve",IF(AD24&lt;=40%,"Menor",IF(AD24&lt;=60%,"Moderado",IF(AD24&lt;=80%,"Mayor",IF(AD24&lt;=100%,"Catastrófico")))))</f>
        <v>Moderado</v>
      </c>
      <c r="AD24" s="216">
        <f>IF(Q24="Probabilidad",(($M$24-0)),IF(Q24="Impacto",($M$24-($M$24*T24))))</f>
        <v>0.6</v>
      </c>
      <c r="AE24" s="402" t="str">
        <f>IF(AF24&lt;=20%,"Leve",IF(AF24&lt;=40%,"Menor",IF(AF24&lt;=60%,"Moderado",IF(AF24&lt;=80%,"Mayor",IF(AF24&lt;=100%,"Catastrófico")))))</f>
        <v>Moderado</v>
      </c>
      <c r="AF24" s="402">
        <f>AVERAGE(AD24:AD26)</f>
        <v>0.6</v>
      </c>
      <c r="AG24" s="335" t="str">
        <f>VLOOKUP(AA24&amp;AE24,Hoja1!$B$4:$C$28,2,0)</f>
        <v>Moderado</v>
      </c>
      <c r="AH24" s="335" t="s">
        <v>319</v>
      </c>
      <c r="AI24" s="335" t="s">
        <v>358</v>
      </c>
      <c r="AJ24" s="335" t="s">
        <v>307</v>
      </c>
      <c r="AK24" s="336">
        <v>44470</v>
      </c>
      <c r="AL24" s="333">
        <v>44592</v>
      </c>
      <c r="AM24" s="334" t="s">
        <v>308</v>
      </c>
      <c r="AN24" s="334" t="s">
        <v>309</v>
      </c>
    </row>
    <row r="25" spans="1:40" ht="60.5" customHeight="1">
      <c r="A25" s="335"/>
      <c r="B25" s="335"/>
      <c r="C25" s="335"/>
      <c r="D25" s="403"/>
      <c r="E25" s="335"/>
      <c r="F25" s="335"/>
      <c r="G25" s="335"/>
      <c r="H25" s="335"/>
      <c r="I25" s="404"/>
      <c r="J25" s="402"/>
      <c r="K25" s="335"/>
      <c r="L25" s="405"/>
      <c r="M25" s="405"/>
      <c r="N25" s="335"/>
      <c r="O25" s="213">
        <v>2</v>
      </c>
      <c r="P25" s="217" t="s">
        <v>359</v>
      </c>
      <c r="Q25" s="215" t="str">
        <f t="shared" si="2"/>
        <v>Probabilidad</v>
      </c>
      <c r="R25" s="213" t="s">
        <v>300</v>
      </c>
      <c r="S25" s="213" t="s">
        <v>301</v>
      </c>
      <c r="T25" s="216">
        <f>VLOOKUP(R25&amp;S25,Hoja1!$Q$4:$R$9,2,0)</f>
        <v>0.45</v>
      </c>
      <c r="U25" s="213" t="s">
        <v>302</v>
      </c>
      <c r="V25" s="213" t="s">
        <v>303</v>
      </c>
      <c r="W25" s="213" t="s">
        <v>304</v>
      </c>
      <c r="X25" s="216">
        <f t="shared" ref="X25:X26" si="14">IF(Q25="Probabilidad",($J$24*T25),IF(Q25="Impacto"," "))</f>
        <v>9.0000000000000011E-2</v>
      </c>
      <c r="Y25" s="216" t="str">
        <f>IF(Z25&lt;=20%,'Tabla probabilidad'!$B$6,IF(Z25&lt;=40%,'Tabla probabilidad'!$B$7,IF(Z25&lt;=60%,'Tabla probabilidad'!$B$8,IF(Z25&lt;=80%,'Tabla probabilidad'!$B$9,IF(Z25&lt;=100%,'Tabla probabilidad'!$B$10)))))</f>
        <v>Muy Baja</v>
      </c>
      <c r="Z25" s="216">
        <f t="shared" ref="Z25:Z26" si="15">IF(R25="Preventivo",($J$24-($J$24*T25)),IF(R25="Detectivo",($J$24-($J$24*T25)),IF(R25="Correctivo",($J$24))))</f>
        <v>0.11</v>
      </c>
      <c r="AA25" s="402"/>
      <c r="AB25" s="402"/>
      <c r="AC25" s="216" t="str">
        <f t="shared" si="13"/>
        <v>Moderado</v>
      </c>
      <c r="AD25" s="216">
        <f t="shared" ref="AD25:AD26" si="16">IF(Q25="Probabilidad",(($M$24-0)),IF(Q25="Impacto",($M$24-($M$24*T25))))</f>
        <v>0.6</v>
      </c>
      <c r="AE25" s="402"/>
      <c r="AF25" s="402"/>
      <c r="AG25" s="335"/>
      <c r="AH25" s="335"/>
      <c r="AI25" s="335"/>
      <c r="AJ25" s="335"/>
      <c r="AK25" s="337"/>
      <c r="AL25" s="334"/>
      <c r="AM25" s="334"/>
      <c r="AN25" s="334"/>
    </row>
    <row r="26" spans="1:40" ht="106.5" customHeight="1">
      <c r="A26" s="335"/>
      <c r="B26" s="335"/>
      <c r="C26" s="335"/>
      <c r="D26" s="403"/>
      <c r="E26" s="335"/>
      <c r="F26" s="335"/>
      <c r="G26" s="335"/>
      <c r="H26" s="335"/>
      <c r="I26" s="404"/>
      <c r="J26" s="402"/>
      <c r="K26" s="335"/>
      <c r="L26" s="405"/>
      <c r="M26" s="405"/>
      <c r="N26" s="335"/>
      <c r="O26" s="213">
        <v>3</v>
      </c>
      <c r="P26" s="214" t="s">
        <v>360</v>
      </c>
      <c r="Q26" s="215" t="str">
        <f t="shared" si="2"/>
        <v>Probabilidad</v>
      </c>
      <c r="R26" s="213" t="s">
        <v>300</v>
      </c>
      <c r="S26" s="213" t="s">
        <v>301</v>
      </c>
      <c r="T26" s="216">
        <f>VLOOKUP(R26&amp;S26,Hoja1!$Q$4:$R$9,2,0)</f>
        <v>0.45</v>
      </c>
      <c r="U26" s="213" t="s">
        <v>302</v>
      </c>
      <c r="V26" s="213" t="s">
        <v>303</v>
      </c>
      <c r="W26" s="213" t="s">
        <v>324</v>
      </c>
      <c r="X26" s="216">
        <f t="shared" si="14"/>
        <v>9.0000000000000011E-2</v>
      </c>
      <c r="Y26" s="216" t="str">
        <f>IF(Z26&lt;=20%,'Tabla probabilidad'!$B$6,IF(Z26&lt;=40%,'Tabla probabilidad'!$B$7,IF(Z26&lt;=60%,'Tabla probabilidad'!$B$8,IF(Z26&lt;=80%,'Tabla probabilidad'!$B$9,IF(Z26&lt;=100%,'Tabla probabilidad'!$B$10)))))</f>
        <v>Muy Baja</v>
      </c>
      <c r="Z26" s="216">
        <f t="shared" si="15"/>
        <v>0.11</v>
      </c>
      <c r="AA26" s="402"/>
      <c r="AB26" s="402"/>
      <c r="AC26" s="216" t="str">
        <f t="shared" si="13"/>
        <v>Moderado</v>
      </c>
      <c r="AD26" s="216">
        <f t="shared" si="16"/>
        <v>0.6</v>
      </c>
      <c r="AE26" s="402"/>
      <c r="AF26" s="402"/>
      <c r="AG26" s="335"/>
      <c r="AH26" s="335"/>
      <c r="AI26" s="335"/>
      <c r="AJ26" s="335"/>
      <c r="AK26" s="337"/>
      <c r="AL26" s="334"/>
      <c r="AM26" s="334"/>
      <c r="AN26" s="334"/>
    </row>
  </sheetData>
  <mergeCells count="176">
    <mergeCell ref="AG20:AG23"/>
    <mergeCell ref="AB24:AB26"/>
    <mergeCell ref="AE24:AE26"/>
    <mergeCell ref="AF24:AF26"/>
    <mergeCell ref="AG24:AG26"/>
    <mergeCell ref="A24:A26"/>
    <mergeCell ref="C24:C26"/>
    <mergeCell ref="D24:D26"/>
    <mergeCell ref="E24:E26"/>
    <mergeCell ref="F24:F26"/>
    <mergeCell ref="G24:G26"/>
    <mergeCell ref="H24:H26"/>
    <mergeCell ref="I24:I26"/>
    <mergeCell ref="J24:J26"/>
    <mergeCell ref="B24:B26"/>
    <mergeCell ref="K24:K26"/>
    <mergeCell ref="L24:L26"/>
    <mergeCell ref="M24:M26"/>
    <mergeCell ref="N24:N26"/>
    <mergeCell ref="AA24:AA26"/>
    <mergeCell ref="AB20:AB23"/>
    <mergeCell ref="AF20:AF23"/>
    <mergeCell ref="A20:A23"/>
    <mergeCell ref="C20:C23"/>
    <mergeCell ref="D20:D23"/>
    <mergeCell ref="E20:E23"/>
    <mergeCell ref="F20:F23"/>
    <mergeCell ref="G20:G23"/>
    <mergeCell ref="H20:H23"/>
    <mergeCell ref="I20:I23"/>
    <mergeCell ref="J20:J23"/>
    <mergeCell ref="B20:B23"/>
    <mergeCell ref="AE20:AE23"/>
    <mergeCell ref="B17:B19"/>
    <mergeCell ref="K20:K23"/>
    <mergeCell ref="L20:L23"/>
    <mergeCell ref="M20:M23"/>
    <mergeCell ref="N20:N23"/>
    <mergeCell ref="AA20:AA23"/>
    <mergeCell ref="F17:F19"/>
    <mergeCell ref="K17:K19"/>
    <mergeCell ref="A17:A19"/>
    <mergeCell ref="C17:C19"/>
    <mergeCell ref="D17:D19"/>
    <mergeCell ref="E17:E19"/>
    <mergeCell ref="AN14:AN16"/>
    <mergeCell ref="AE14:AE16"/>
    <mergeCell ref="AF14:AF16"/>
    <mergeCell ref="AG14:AG16"/>
    <mergeCell ref="AH14:AH16"/>
    <mergeCell ref="AI14:AI16"/>
    <mergeCell ref="G17:G19"/>
    <mergeCell ref="H17:H19"/>
    <mergeCell ref="I17:I19"/>
    <mergeCell ref="J17:J19"/>
    <mergeCell ref="AN17:AN19"/>
    <mergeCell ref="AE17:AE19"/>
    <mergeCell ref="AF17:AF19"/>
    <mergeCell ref="AG17:AG19"/>
    <mergeCell ref="AH17:AH19"/>
    <mergeCell ref="L17:L19"/>
    <mergeCell ref="M17:M19"/>
    <mergeCell ref="N17:N19"/>
    <mergeCell ref="AA17:AA19"/>
    <mergeCell ref="AB17:AB19"/>
    <mergeCell ref="AI11:AI13"/>
    <mergeCell ref="AJ11:AJ13"/>
    <mergeCell ref="AK11:AK13"/>
    <mergeCell ref="AL11:AL13"/>
    <mergeCell ref="AM11:AM13"/>
    <mergeCell ref="AM14:AM16"/>
    <mergeCell ref="AM17:AM19"/>
    <mergeCell ref="AJ17:AJ19"/>
    <mergeCell ref="AK17:AK19"/>
    <mergeCell ref="AL17:AL19"/>
    <mergeCell ref="AI17:AI19"/>
    <mergeCell ref="A11:A13"/>
    <mergeCell ref="C11:C13"/>
    <mergeCell ref="D11:D13"/>
    <mergeCell ref="E11:E13"/>
    <mergeCell ref="F11:F13"/>
    <mergeCell ref="L11:L13"/>
    <mergeCell ref="M11:M13"/>
    <mergeCell ref="G11:G13"/>
    <mergeCell ref="H11:H13"/>
    <mergeCell ref="I11:I13"/>
    <mergeCell ref="J11:J13"/>
    <mergeCell ref="K11:K13"/>
    <mergeCell ref="B11:B13"/>
    <mergeCell ref="AL9:AL10"/>
    <mergeCell ref="AM9:AM10"/>
    <mergeCell ref="AN9:AN10"/>
    <mergeCell ref="AI9:AI10"/>
    <mergeCell ref="AJ9:AJ10"/>
    <mergeCell ref="AG9:AG10"/>
    <mergeCell ref="AH9:AH10"/>
    <mergeCell ref="Z9:Z10"/>
    <mergeCell ref="N11:N13"/>
    <mergeCell ref="N9:N10"/>
    <mergeCell ref="X9:X10"/>
    <mergeCell ref="Q9:Q10"/>
    <mergeCell ref="R9:W9"/>
    <mergeCell ref="AH11:AH13"/>
    <mergeCell ref="Y9:Y10"/>
    <mergeCell ref="AC9:AC10"/>
    <mergeCell ref="AD9:AD10"/>
    <mergeCell ref="P9:P10"/>
    <mergeCell ref="AB11:AB13"/>
    <mergeCell ref="AA11:AA13"/>
    <mergeCell ref="AF11:AF13"/>
    <mergeCell ref="AE11:AE13"/>
    <mergeCell ref="AG11:AG13"/>
    <mergeCell ref="AN11:AN13"/>
    <mergeCell ref="K9:K10"/>
    <mergeCell ref="L9:L10"/>
    <mergeCell ref="M9:M10"/>
    <mergeCell ref="A9:A10"/>
    <mergeCell ref="C9:C10"/>
    <mergeCell ref="D9:D10"/>
    <mergeCell ref="E9:E10"/>
    <mergeCell ref="F9:F10"/>
    <mergeCell ref="AK9:AK10"/>
    <mergeCell ref="G9:G10"/>
    <mergeCell ref="H9:H10"/>
    <mergeCell ref="I9:I10"/>
    <mergeCell ref="J9:J10"/>
    <mergeCell ref="O9:O10"/>
    <mergeCell ref="B9:B10"/>
    <mergeCell ref="O8:W8"/>
    <mergeCell ref="D2:AK4"/>
    <mergeCell ref="AL2:AN4"/>
    <mergeCell ref="A5:C5"/>
    <mergeCell ref="D5:N5"/>
    <mergeCell ref="O5:Q5"/>
    <mergeCell ref="A2:C3"/>
    <mergeCell ref="A6:C6"/>
    <mergeCell ref="D6:N6"/>
    <mergeCell ref="A7:C7"/>
    <mergeCell ref="D7:N7"/>
    <mergeCell ref="A8:H8"/>
    <mergeCell ref="I8:N8"/>
    <mergeCell ref="AI8:AN8"/>
    <mergeCell ref="X8:AH8"/>
    <mergeCell ref="A14:A16"/>
    <mergeCell ref="C14:C16"/>
    <mergeCell ref="D14:D16"/>
    <mergeCell ref="E14:E16"/>
    <mergeCell ref="F14:F16"/>
    <mergeCell ref="AJ14:AJ16"/>
    <mergeCell ref="AK14:AK16"/>
    <mergeCell ref="AL14:AL16"/>
    <mergeCell ref="G14:G16"/>
    <mergeCell ref="H14:H16"/>
    <mergeCell ref="I14:I16"/>
    <mergeCell ref="J14:J16"/>
    <mergeCell ref="K14:K16"/>
    <mergeCell ref="L14:L16"/>
    <mergeCell ref="M14:M16"/>
    <mergeCell ref="N14:N16"/>
    <mergeCell ref="AA14:AA16"/>
    <mergeCell ref="AB14:AB16"/>
    <mergeCell ref="B14:B16"/>
    <mergeCell ref="AK20:AK23"/>
    <mergeCell ref="AL20:AL23"/>
    <mergeCell ref="AM20:AM23"/>
    <mergeCell ref="AN20:AN23"/>
    <mergeCell ref="AH24:AH26"/>
    <mergeCell ref="AI24:AI26"/>
    <mergeCell ref="AJ24:AJ26"/>
    <mergeCell ref="AK24:AK26"/>
    <mergeCell ref="AL24:AL26"/>
    <mergeCell ref="AM24:AM26"/>
    <mergeCell ref="AN24:AN26"/>
    <mergeCell ref="AH20:AH23"/>
    <mergeCell ref="AI20:AI23"/>
    <mergeCell ref="AJ20:AJ23"/>
  </mergeCells>
  <conditionalFormatting sqref="I11">
    <cfRule type="containsText" dxfId="1717" priority="665" operator="containsText" text="Muy Baja">
      <formula>NOT(ISERROR(SEARCH("Muy Baja",I11)))</formula>
    </cfRule>
    <cfRule type="containsText" dxfId="1716" priority="666" operator="containsText" text="Baja">
      <formula>NOT(ISERROR(SEARCH("Baja",I11)))</formula>
    </cfRule>
    <cfRule type="containsText" dxfId="1715" priority="790" operator="containsText" text="Muy Alta">
      <formula>NOT(ISERROR(SEARCH("Muy Alta",I11)))</formula>
    </cfRule>
    <cfRule type="containsText" dxfId="1714" priority="791" operator="containsText" text="Alta">
      <formula>NOT(ISERROR(SEARCH("Alta",I11)))</formula>
    </cfRule>
    <cfRule type="containsText" dxfId="1713" priority="792" operator="containsText" text="Media">
      <formula>NOT(ISERROR(SEARCH("Media",I11)))</formula>
    </cfRule>
    <cfRule type="containsText" dxfId="1712" priority="793" operator="containsText" text="Media">
      <formula>NOT(ISERROR(SEARCH("Media",I11)))</formula>
    </cfRule>
    <cfRule type="containsText" dxfId="1711" priority="794" operator="containsText" text="Media">
      <formula>NOT(ISERROR(SEARCH("Media",I11)))</formula>
    </cfRule>
    <cfRule type="containsText" dxfId="1710" priority="797" operator="containsText" text="Muy Baja">
      <formula>NOT(ISERROR(SEARCH("Muy Baja",I11)))</formula>
    </cfRule>
    <cfRule type="containsText" dxfId="1709" priority="798" operator="containsText" text="Baja">
      <formula>NOT(ISERROR(SEARCH("Baja",I11)))</formula>
    </cfRule>
    <cfRule type="containsText" dxfId="1708" priority="799" operator="containsText" text="Muy Baja">
      <formula>NOT(ISERROR(SEARCH("Muy Baja",I11)))</formula>
    </cfRule>
    <cfRule type="containsText" dxfId="1707" priority="800" operator="containsText" text="Muy Baja">
      <formula>NOT(ISERROR(SEARCH("Muy Baja",I11)))</formula>
    </cfRule>
    <cfRule type="containsText" dxfId="1706" priority="801" operator="containsText" text="Muy Baja">
      <formula>NOT(ISERROR(SEARCH("Muy Baja",I11)))</formula>
    </cfRule>
    <cfRule type="containsText" dxfId="1705" priority="802" operator="containsText" text="Muy Baja'Tabla probabilidad'!">
      <formula>NOT(ISERROR(SEARCH("Muy Baja'Tabla probabilidad'!",I11)))</formula>
    </cfRule>
    <cfRule type="containsText" dxfId="1704" priority="803" operator="containsText" text="Muy bajo">
      <formula>NOT(ISERROR(SEARCH("Muy bajo",I11)))</formula>
    </cfRule>
    <cfRule type="containsText" dxfId="1703" priority="812" operator="containsText" text="Alta">
      <formula>NOT(ISERROR(SEARCH("Alta",I11)))</formula>
    </cfRule>
    <cfRule type="containsText" dxfId="1702" priority="813" operator="containsText" text="Media">
      <formula>NOT(ISERROR(SEARCH("Media",I11)))</formula>
    </cfRule>
    <cfRule type="containsText" dxfId="1701" priority="814" operator="containsText" text="Baja">
      <formula>NOT(ISERROR(SEARCH("Baja",I11)))</formula>
    </cfRule>
    <cfRule type="containsText" dxfId="1700" priority="815" operator="containsText" text="Muy baja">
      <formula>NOT(ISERROR(SEARCH("Muy baja",I11)))</formula>
    </cfRule>
    <cfRule type="cellIs" dxfId="1699" priority="818" operator="between">
      <formula>1</formula>
      <formula>2</formula>
    </cfRule>
    <cfRule type="cellIs" dxfId="1698" priority="819" operator="between">
      <formula>0</formula>
      <formula>2</formula>
    </cfRule>
  </conditionalFormatting>
  <conditionalFormatting sqref="I11">
    <cfRule type="containsText" dxfId="1697" priority="668" operator="containsText" text="Muy Alta">
      <formula>NOT(ISERROR(SEARCH("Muy Alta",I11)))</formula>
    </cfRule>
  </conditionalFormatting>
  <conditionalFormatting sqref="L11">
    <cfRule type="containsText" dxfId="1696" priority="659" operator="containsText" text="Catastrófico">
      <formula>NOT(ISERROR(SEARCH("Catastrófico",L11)))</formula>
    </cfRule>
    <cfRule type="containsText" dxfId="1695" priority="660" operator="containsText" text="Mayor">
      <formula>NOT(ISERROR(SEARCH("Mayor",L11)))</formula>
    </cfRule>
    <cfRule type="containsText" dxfId="1694" priority="661" operator="containsText" text="Alta">
      <formula>NOT(ISERROR(SEARCH("Alta",L11)))</formula>
    </cfRule>
    <cfRule type="containsText" dxfId="1693" priority="662" operator="containsText" text="Moderado">
      <formula>NOT(ISERROR(SEARCH("Moderado",L11)))</formula>
    </cfRule>
    <cfRule type="containsText" dxfId="1692" priority="663" operator="containsText" text="Menor">
      <formula>NOT(ISERROR(SEARCH("Menor",L11)))</formula>
    </cfRule>
    <cfRule type="containsText" dxfId="1691" priority="664" operator="containsText" text="Leve">
      <formula>NOT(ISERROR(SEARCH("Leve",L11)))</formula>
    </cfRule>
  </conditionalFormatting>
  <conditionalFormatting sqref="N11 N14 N17 N20">
    <cfRule type="containsText" dxfId="1690" priority="654" operator="containsText" text="Extremo">
      <formula>NOT(ISERROR(SEARCH("Extremo",N11)))</formula>
    </cfRule>
    <cfRule type="containsText" dxfId="1689" priority="655" operator="containsText" text="Alto">
      <formula>NOT(ISERROR(SEARCH("Alto",N11)))</formula>
    </cfRule>
    <cfRule type="containsText" dxfId="1688" priority="656" operator="containsText" text="Bajo">
      <formula>NOT(ISERROR(SEARCH("Bajo",N11)))</formula>
    </cfRule>
    <cfRule type="containsText" dxfId="1687" priority="657" operator="containsText" text="Moderado">
      <formula>NOT(ISERROR(SEARCH("Moderado",N11)))</formula>
    </cfRule>
    <cfRule type="containsText" dxfId="1686" priority="658" operator="containsText" text="Extremo">
      <formula>NOT(ISERROR(SEARCH("Extremo",N11)))</formula>
    </cfRule>
  </conditionalFormatting>
  <conditionalFormatting sqref="M11">
    <cfRule type="containsText" dxfId="1685" priority="648" operator="containsText" text="Catastrófico">
      <formula>NOT(ISERROR(SEARCH("Catastrófico",M11)))</formula>
    </cfRule>
    <cfRule type="containsText" dxfId="1684" priority="649" operator="containsText" text="Mayor">
      <formula>NOT(ISERROR(SEARCH("Mayor",M11)))</formula>
    </cfRule>
    <cfRule type="containsText" dxfId="1683" priority="650" operator="containsText" text="Alta">
      <formula>NOT(ISERROR(SEARCH("Alta",M11)))</formula>
    </cfRule>
    <cfRule type="containsText" dxfId="1682" priority="651" operator="containsText" text="Moderado">
      <formula>NOT(ISERROR(SEARCH("Moderado",M11)))</formula>
    </cfRule>
    <cfRule type="containsText" dxfId="1681" priority="652" operator="containsText" text="Menor">
      <formula>NOT(ISERROR(SEARCH("Menor",M11)))</formula>
    </cfRule>
    <cfRule type="containsText" dxfId="1680" priority="653" operator="containsText" text="Leve">
      <formula>NOT(ISERROR(SEARCH("Leve",M11)))</formula>
    </cfRule>
  </conditionalFormatting>
  <conditionalFormatting sqref="Y11:Y23">
    <cfRule type="containsText" dxfId="1679" priority="582" operator="containsText" text="Muy Alta">
      <formula>NOT(ISERROR(SEARCH("Muy Alta",Y11)))</formula>
    </cfRule>
    <cfRule type="containsText" dxfId="1678" priority="583" operator="containsText" text="Alta">
      <formula>NOT(ISERROR(SEARCH("Alta",Y11)))</formula>
    </cfRule>
    <cfRule type="containsText" dxfId="1677" priority="584" operator="containsText" text="Media">
      <formula>NOT(ISERROR(SEARCH("Media",Y11)))</formula>
    </cfRule>
    <cfRule type="containsText" dxfId="1676" priority="585" operator="containsText" text="Muy Baja">
      <formula>NOT(ISERROR(SEARCH("Muy Baja",Y11)))</formula>
    </cfRule>
    <cfRule type="containsText" dxfId="1675" priority="586" operator="containsText" text="Baja">
      <formula>NOT(ISERROR(SEARCH("Baja",Y11)))</formula>
    </cfRule>
    <cfRule type="containsText" dxfId="1674" priority="587" operator="containsText" text="Muy Baja">
      <formula>NOT(ISERROR(SEARCH("Muy Baja",Y11)))</formula>
    </cfRule>
  </conditionalFormatting>
  <conditionalFormatting sqref="AC11:AC23">
    <cfRule type="containsText" dxfId="1673" priority="577" operator="containsText" text="Catastrófico">
      <formula>NOT(ISERROR(SEARCH("Catastrófico",AC11)))</formula>
    </cfRule>
    <cfRule type="containsText" dxfId="1672" priority="578" operator="containsText" text="Mayor">
      <formula>NOT(ISERROR(SEARCH("Mayor",AC11)))</formula>
    </cfRule>
    <cfRule type="containsText" dxfId="1671" priority="579" operator="containsText" text="Moderado">
      <formula>NOT(ISERROR(SEARCH("Moderado",AC11)))</formula>
    </cfRule>
    <cfRule type="containsText" dxfId="1670" priority="580" operator="containsText" text="Menor">
      <formula>NOT(ISERROR(SEARCH("Menor",AC11)))</formula>
    </cfRule>
    <cfRule type="containsText" dxfId="1669" priority="581" operator="containsText" text="Leve">
      <formula>NOT(ISERROR(SEARCH("Leve",AC11)))</formula>
    </cfRule>
  </conditionalFormatting>
  <conditionalFormatting sqref="AG11">
    <cfRule type="containsText" dxfId="1668" priority="568" operator="containsText" text="Extremo">
      <formula>NOT(ISERROR(SEARCH("Extremo",AG11)))</formula>
    </cfRule>
    <cfRule type="containsText" dxfId="1667" priority="569" operator="containsText" text="Alto">
      <formula>NOT(ISERROR(SEARCH("Alto",AG11)))</formula>
    </cfRule>
    <cfRule type="containsText" dxfId="1666" priority="570" operator="containsText" text="Moderado">
      <formula>NOT(ISERROR(SEARCH("Moderado",AG11)))</formula>
    </cfRule>
    <cfRule type="containsText" dxfId="1665" priority="571" operator="containsText" text="Menor">
      <formula>NOT(ISERROR(SEARCH("Menor",AG11)))</formula>
    </cfRule>
    <cfRule type="containsText" dxfId="1664" priority="572" operator="containsText" text="Bajo">
      <formula>NOT(ISERROR(SEARCH("Bajo",AG11)))</formula>
    </cfRule>
    <cfRule type="containsText" dxfId="1663" priority="573" operator="containsText" text="Moderado">
      <formula>NOT(ISERROR(SEARCH("Moderado",AG11)))</formula>
    </cfRule>
    <cfRule type="containsText" dxfId="1662" priority="574" operator="containsText" text="Extremo">
      <formula>NOT(ISERROR(SEARCH("Extremo",AG11)))</formula>
    </cfRule>
    <cfRule type="containsText" dxfId="1661" priority="575" operator="containsText" text="Baja">
      <formula>NOT(ISERROR(SEARCH("Baja",AG11)))</formula>
    </cfRule>
    <cfRule type="containsText" dxfId="1660" priority="576" operator="containsText" text="Alto">
      <formula>NOT(ISERROR(SEARCH("Alto",AG11)))</formula>
    </cfRule>
  </conditionalFormatting>
  <conditionalFormatting sqref="AA11:AA23">
    <cfRule type="containsText" dxfId="1659" priority="557" operator="containsText" text="Muy Alta">
      <formula>NOT(ISERROR(SEARCH("Muy Alta",AA11)))</formula>
    </cfRule>
    <cfRule type="containsText" dxfId="1658" priority="558" operator="containsText" text="Alta">
      <formula>NOT(ISERROR(SEARCH("Alta",AA11)))</formula>
    </cfRule>
    <cfRule type="containsText" dxfId="1657" priority="559" operator="containsText" text="Media">
      <formula>NOT(ISERROR(SEARCH("Media",AA11)))</formula>
    </cfRule>
    <cfRule type="containsText" dxfId="1656" priority="560" operator="containsText" text="Baja">
      <formula>NOT(ISERROR(SEARCH("Baja",AA11)))</formula>
    </cfRule>
    <cfRule type="containsText" dxfId="1655" priority="561" operator="containsText" text="Muy Baja">
      <formula>NOT(ISERROR(SEARCH("Muy Baja",AA11)))</formula>
    </cfRule>
  </conditionalFormatting>
  <conditionalFormatting sqref="AE11:AE23">
    <cfRule type="containsText" dxfId="1654" priority="552" operator="containsText" text="Catastrófico">
      <formula>NOT(ISERROR(SEARCH("Catastrófico",AE11)))</formula>
    </cfRule>
    <cfRule type="containsText" dxfId="1653" priority="553" operator="containsText" text="Moderado">
      <formula>NOT(ISERROR(SEARCH("Moderado",AE11)))</formula>
    </cfRule>
    <cfRule type="containsText" dxfId="1652" priority="554" operator="containsText" text="Menor">
      <formula>NOT(ISERROR(SEARCH("Menor",AE11)))</formula>
    </cfRule>
    <cfRule type="containsText" dxfId="1651" priority="555" operator="containsText" text="Leve">
      <formula>NOT(ISERROR(SEARCH("Leve",AE11)))</formula>
    </cfRule>
    <cfRule type="containsText" dxfId="1650" priority="556" operator="containsText" text="Mayor">
      <formula>NOT(ISERROR(SEARCH("Mayor",AE11)))</formula>
    </cfRule>
  </conditionalFormatting>
  <conditionalFormatting sqref="I14 I17 I20">
    <cfRule type="containsText" dxfId="1649" priority="529" operator="containsText" text="Muy Baja">
      <formula>NOT(ISERROR(SEARCH("Muy Baja",I14)))</formula>
    </cfRule>
    <cfRule type="containsText" dxfId="1648" priority="530" operator="containsText" text="Baja">
      <formula>NOT(ISERROR(SEARCH("Baja",I14)))</formula>
    </cfRule>
    <cfRule type="containsText" dxfId="1647" priority="532" operator="containsText" text="Muy Alta">
      <formula>NOT(ISERROR(SEARCH("Muy Alta",I14)))</formula>
    </cfRule>
    <cfRule type="containsText" dxfId="1646" priority="533" operator="containsText" text="Alta">
      <formula>NOT(ISERROR(SEARCH("Alta",I14)))</formula>
    </cfRule>
    <cfRule type="containsText" dxfId="1645" priority="534" operator="containsText" text="Media">
      <formula>NOT(ISERROR(SEARCH("Media",I14)))</formula>
    </cfRule>
    <cfRule type="containsText" dxfId="1644" priority="535" operator="containsText" text="Media">
      <formula>NOT(ISERROR(SEARCH("Media",I14)))</formula>
    </cfRule>
    <cfRule type="containsText" dxfId="1643" priority="536" operator="containsText" text="Media">
      <formula>NOT(ISERROR(SEARCH("Media",I14)))</formula>
    </cfRule>
    <cfRule type="containsText" dxfId="1642" priority="537" operator="containsText" text="Muy Baja">
      <formula>NOT(ISERROR(SEARCH("Muy Baja",I14)))</formula>
    </cfRule>
    <cfRule type="containsText" dxfId="1641" priority="538" operator="containsText" text="Baja">
      <formula>NOT(ISERROR(SEARCH("Baja",I14)))</formula>
    </cfRule>
    <cfRule type="containsText" dxfId="1640" priority="539" operator="containsText" text="Muy Baja">
      <formula>NOT(ISERROR(SEARCH("Muy Baja",I14)))</formula>
    </cfRule>
    <cfRule type="containsText" dxfId="1639" priority="540" operator="containsText" text="Muy Baja">
      <formula>NOT(ISERROR(SEARCH("Muy Baja",I14)))</formula>
    </cfRule>
    <cfRule type="containsText" dxfId="1638" priority="541" operator="containsText" text="Muy Baja">
      <formula>NOT(ISERROR(SEARCH("Muy Baja",I14)))</formula>
    </cfRule>
    <cfRule type="containsText" dxfId="1637" priority="542" operator="containsText" text="Muy Baja'Tabla probabilidad'!">
      <formula>NOT(ISERROR(SEARCH("Muy Baja'Tabla probabilidad'!",I14)))</formula>
    </cfRule>
    <cfRule type="containsText" dxfId="1636" priority="543" operator="containsText" text="Muy bajo">
      <formula>NOT(ISERROR(SEARCH("Muy bajo",I14)))</formula>
    </cfRule>
    <cfRule type="containsText" dxfId="1635" priority="544" operator="containsText" text="Alta">
      <formula>NOT(ISERROR(SEARCH("Alta",I14)))</formula>
    </cfRule>
    <cfRule type="containsText" dxfId="1634" priority="545" operator="containsText" text="Media">
      <formula>NOT(ISERROR(SEARCH("Media",I14)))</formula>
    </cfRule>
    <cfRule type="containsText" dxfId="1633" priority="546" operator="containsText" text="Baja">
      <formula>NOT(ISERROR(SEARCH("Baja",I14)))</formula>
    </cfRule>
    <cfRule type="containsText" dxfId="1632" priority="547" operator="containsText" text="Muy baja">
      <formula>NOT(ISERROR(SEARCH("Muy baja",I14)))</formula>
    </cfRule>
    <cfRule type="cellIs" dxfId="1631" priority="550" operator="between">
      <formula>1</formula>
      <formula>2</formula>
    </cfRule>
    <cfRule type="cellIs" dxfId="1630" priority="551" operator="between">
      <formula>0</formula>
      <formula>2</formula>
    </cfRule>
  </conditionalFormatting>
  <conditionalFormatting sqref="I14 I17 I20">
    <cfRule type="containsText" dxfId="1629" priority="531" operator="containsText" text="Muy Alta">
      <formula>NOT(ISERROR(SEARCH("Muy Alta",I14)))</formula>
    </cfRule>
  </conditionalFormatting>
  <conditionalFormatting sqref="AG14">
    <cfRule type="containsText" dxfId="1628" priority="509" operator="containsText" text="Extremo">
      <formula>NOT(ISERROR(SEARCH("Extremo",AG14)))</formula>
    </cfRule>
    <cfRule type="containsText" dxfId="1627" priority="510" operator="containsText" text="Alto">
      <formula>NOT(ISERROR(SEARCH("Alto",AG14)))</formula>
    </cfRule>
    <cfRule type="containsText" dxfId="1626" priority="511" operator="containsText" text="Moderado">
      <formula>NOT(ISERROR(SEARCH("Moderado",AG14)))</formula>
    </cfRule>
    <cfRule type="containsText" dxfId="1625" priority="512" operator="containsText" text="Menor">
      <formula>NOT(ISERROR(SEARCH("Menor",AG14)))</formula>
    </cfRule>
    <cfRule type="containsText" dxfId="1624" priority="513" operator="containsText" text="Bajo">
      <formula>NOT(ISERROR(SEARCH("Bajo",AG14)))</formula>
    </cfRule>
    <cfRule type="containsText" dxfId="1623" priority="514" operator="containsText" text="Moderado">
      <formula>NOT(ISERROR(SEARCH("Moderado",AG14)))</formula>
    </cfRule>
    <cfRule type="containsText" dxfId="1622" priority="515" operator="containsText" text="Extremo">
      <formula>NOT(ISERROR(SEARCH("Extremo",AG14)))</formula>
    </cfRule>
    <cfRule type="containsText" dxfId="1621" priority="516" operator="containsText" text="Baja">
      <formula>NOT(ISERROR(SEARCH("Baja",AG14)))</formula>
    </cfRule>
    <cfRule type="containsText" dxfId="1620" priority="517" operator="containsText" text="Alto">
      <formula>NOT(ISERROR(SEARCH("Alto",AG14)))</formula>
    </cfRule>
  </conditionalFormatting>
  <conditionalFormatting sqref="AG17 AG20">
    <cfRule type="containsText" dxfId="1619" priority="479" operator="containsText" text="Extremo">
      <formula>NOT(ISERROR(SEARCH("Extremo",AG17)))</formula>
    </cfRule>
    <cfRule type="containsText" dxfId="1618" priority="480" operator="containsText" text="Alto">
      <formula>NOT(ISERROR(SEARCH("Alto",AG17)))</formula>
    </cfRule>
    <cfRule type="containsText" dxfId="1617" priority="481" operator="containsText" text="Moderado">
      <formula>NOT(ISERROR(SEARCH("Moderado",AG17)))</formula>
    </cfRule>
    <cfRule type="containsText" dxfId="1616" priority="482" operator="containsText" text="Menor">
      <formula>NOT(ISERROR(SEARCH("Menor",AG17)))</formula>
    </cfRule>
    <cfRule type="containsText" dxfId="1615" priority="483" operator="containsText" text="Bajo">
      <formula>NOT(ISERROR(SEARCH("Bajo",AG17)))</formula>
    </cfRule>
    <cfRule type="containsText" dxfId="1614" priority="484" operator="containsText" text="Moderado">
      <formula>NOT(ISERROR(SEARCH("Moderado",AG17)))</formula>
    </cfRule>
    <cfRule type="containsText" dxfId="1613" priority="485" operator="containsText" text="Extremo">
      <formula>NOT(ISERROR(SEARCH("Extremo",AG17)))</formula>
    </cfRule>
    <cfRule type="containsText" dxfId="1612" priority="486" operator="containsText" text="Baja">
      <formula>NOT(ISERROR(SEARCH("Baja",AG17)))</formula>
    </cfRule>
    <cfRule type="containsText" dxfId="1611" priority="487" operator="containsText" text="Alto">
      <formula>NOT(ISERROR(SEARCH("Alto",AG17)))</formula>
    </cfRule>
  </conditionalFormatting>
  <conditionalFormatting sqref="N24">
    <cfRule type="containsText" dxfId="1610" priority="244" operator="containsText" text="Extremo">
      <formula>NOT(ISERROR(SEARCH("Extremo",N24)))</formula>
    </cfRule>
    <cfRule type="containsText" dxfId="1609" priority="245" operator="containsText" text="Alto">
      <formula>NOT(ISERROR(SEARCH("Alto",N24)))</formula>
    </cfRule>
    <cfRule type="containsText" dxfId="1608" priority="246" operator="containsText" text="Bajo">
      <formula>NOT(ISERROR(SEARCH("Bajo",N24)))</formula>
    </cfRule>
    <cfRule type="containsText" dxfId="1607" priority="247" operator="containsText" text="Moderado">
      <formula>NOT(ISERROR(SEARCH("Moderado",N24)))</formula>
    </cfRule>
    <cfRule type="containsText" dxfId="1606" priority="248" operator="containsText" text="Extremo">
      <formula>NOT(ISERROR(SEARCH("Extremo",N24)))</formula>
    </cfRule>
  </conditionalFormatting>
  <conditionalFormatting sqref="I24">
    <cfRule type="containsText" dxfId="1605" priority="221" operator="containsText" text="Muy Baja">
      <formula>NOT(ISERROR(SEARCH("Muy Baja",I24)))</formula>
    </cfRule>
    <cfRule type="containsText" dxfId="1604" priority="222" operator="containsText" text="Baja">
      <formula>NOT(ISERROR(SEARCH("Baja",I24)))</formula>
    </cfRule>
    <cfRule type="containsText" dxfId="1603" priority="224" operator="containsText" text="Muy Alta">
      <formula>NOT(ISERROR(SEARCH("Muy Alta",I24)))</formula>
    </cfRule>
    <cfRule type="containsText" dxfId="1602" priority="225" operator="containsText" text="Alta">
      <formula>NOT(ISERROR(SEARCH("Alta",I24)))</formula>
    </cfRule>
    <cfRule type="containsText" dxfId="1601" priority="226" operator="containsText" text="Media">
      <formula>NOT(ISERROR(SEARCH("Media",I24)))</formula>
    </cfRule>
    <cfRule type="containsText" dxfId="1600" priority="227" operator="containsText" text="Media">
      <formula>NOT(ISERROR(SEARCH("Media",I24)))</formula>
    </cfRule>
    <cfRule type="containsText" dxfId="1599" priority="228" operator="containsText" text="Media">
      <formula>NOT(ISERROR(SEARCH("Media",I24)))</formula>
    </cfRule>
    <cfRule type="containsText" dxfId="1598" priority="229" operator="containsText" text="Muy Baja">
      <formula>NOT(ISERROR(SEARCH("Muy Baja",I24)))</formula>
    </cfRule>
    <cfRule type="containsText" dxfId="1597" priority="230" operator="containsText" text="Baja">
      <formula>NOT(ISERROR(SEARCH("Baja",I24)))</formula>
    </cfRule>
    <cfRule type="containsText" dxfId="1596" priority="231" operator="containsText" text="Muy Baja">
      <formula>NOT(ISERROR(SEARCH("Muy Baja",I24)))</formula>
    </cfRule>
    <cfRule type="containsText" dxfId="1595" priority="232" operator="containsText" text="Muy Baja">
      <formula>NOT(ISERROR(SEARCH("Muy Baja",I24)))</formula>
    </cfRule>
    <cfRule type="containsText" dxfId="1594" priority="233" operator="containsText" text="Muy Baja">
      <formula>NOT(ISERROR(SEARCH("Muy Baja",I24)))</formula>
    </cfRule>
    <cfRule type="containsText" dxfId="1593" priority="234" operator="containsText" text="Muy Baja'Tabla probabilidad'!">
      <formula>NOT(ISERROR(SEARCH("Muy Baja'Tabla probabilidad'!",I24)))</formula>
    </cfRule>
    <cfRule type="containsText" dxfId="1592" priority="235" operator="containsText" text="Muy bajo">
      <formula>NOT(ISERROR(SEARCH("Muy bajo",I24)))</formula>
    </cfRule>
    <cfRule type="containsText" dxfId="1591" priority="236" operator="containsText" text="Alta">
      <formula>NOT(ISERROR(SEARCH("Alta",I24)))</formula>
    </cfRule>
    <cfRule type="containsText" dxfId="1590" priority="237" operator="containsText" text="Media">
      <formula>NOT(ISERROR(SEARCH("Media",I24)))</formula>
    </cfRule>
    <cfRule type="containsText" dxfId="1589" priority="238" operator="containsText" text="Baja">
      <formula>NOT(ISERROR(SEARCH("Baja",I24)))</formula>
    </cfRule>
    <cfRule type="containsText" dxfId="1588" priority="239" operator="containsText" text="Muy baja">
      <formula>NOT(ISERROR(SEARCH("Muy baja",I24)))</formula>
    </cfRule>
    <cfRule type="cellIs" dxfId="1587" priority="242" operator="between">
      <formula>1</formula>
      <formula>2</formula>
    </cfRule>
    <cfRule type="cellIs" dxfId="1586" priority="243" operator="between">
      <formula>0</formula>
      <formula>2</formula>
    </cfRule>
  </conditionalFormatting>
  <conditionalFormatting sqref="I24">
    <cfRule type="containsText" dxfId="1585" priority="223" operator="containsText" text="Muy Alta">
      <formula>NOT(ISERROR(SEARCH("Muy Alta",I24)))</formula>
    </cfRule>
  </conditionalFormatting>
  <conditionalFormatting sqref="Y24:Y26">
    <cfRule type="containsText" dxfId="1584" priority="215" operator="containsText" text="Muy Alta">
      <formula>NOT(ISERROR(SEARCH("Muy Alta",Y24)))</formula>
    </cfRule>
    <cfRule type="containsText" dxfId="1583" priority="216" operator="containsText" text="Alta">
      <formula>NOT(ISERROR(SEARCH("Alta",Y24)))</formula>
    </cfRule>
    <cfRule type="containsText" dxfId="1582" priority="217" operator="containsText" text="Media">
      <formula>NOT(ISERROR(SEARCH("Media",Y24)))</formula>
    </cfRule>
    <cfRule type="containsText" dxfId="1581" priority="218" operator="containsText" text="Muy Baja">
      <formula>NOT(ISERROR(SEARCH("Muy Baja",Y24)))</formula>
    </cfRule>
    <cfRule type="containsText" dxfId="1580" priority="219" operator="containsText" text="Baja">
      <formula>NOT(ISERROR(SEARCH("Baja",Y24)))</formula>
    </cfRule>
    <cfRule type="containsText" dxfId="1579" priority="220" operator="containsText" text="Muy Baja">
      <formula>NOT(ISERROR(SEARCH("Muy Baja",Y24)))</formula>
    </cfRule>
  </conditionalFormatting>
  <conditionalFormatting sqref="AC24:AC26">
    <cfRule type="containsText" dxfId="1578" priority="210" operator="containsText" text="Catastrófico">
      <formula>NOT(ISERROR(SEARCH("Catastrófico",AC24)))</formula>
    </cfRule>
    <cfRule type="containsText" dxfId="1577" priority="211" operator="containsText" text="Mayor">
      <formula>NOT(ISERROR(SEARCH("Mayor",AC24)))</formula>
    </cfRule>
    <cfRule type="containsText" dxfId="1576" priority="212" operator="containsText" text="Moderado">
      <formula>NOT(ISERROR(SEARCH("Moderado",AC24)))</formula>
    </cfRule>
    <cfRule type="containsText" dxfId="1575" priority="213" operator="containsText" text="Menor">
      <formula>NOT(ISERROR(SEARCH("Menor",AC24)))</formula>
    </cfRule>
    <cfRule type="containsText" dxfId="1574" priority="214" operator="containsText" text="Leve">
      <formula>NOT(ISERROR(SEARCH("Leve",AC24)))</formula>
    </cfRule>
  </conditionalFormatting>
  <conditionalFormatting sqref="AG24">
    <cfRule type="containsText" dxfId="1573" priority="201" operator="containsText" text="Extremo">
      <formula>NOT(ISERROR(SEARCH("Extremo",AG24)))</formula>
    </cfRule>
    <cfRule type="containsText" dxfId="1572" priority="202" operator="containsText" text="Alto">
      <formula>NOT(ISERROR(SEARCH("Alto",AG24)))</formula>
    </cfRule>
    <cfRule type="containsText" dxfId="1571" priority="203" operator="containsText" text="Moderado">
      <formula>NOT(ISERROR(SEARCH("Moderado",AG24)))</formula>
    </cfRule>
    <cfRule type="containsText" dxfId="1570" priority="204" operator="containsText" text="Menor">
      <formula>NOT(ISERROR(SEARCH("Menor",AG24)))</formula>
    </cfRule>
    <cfRule type="containsText" dxfId="1569" priority="205" operator="containsText" text="Bajo">
      <formula>NOT(ISERROR(SEARCH("Bajo",AG24)))</formula>
    </cfRule>
    <cfRule type="containsText" dxfId="1568" priority="206" operator="containsText" text="Moderado">
      <formula>NOT(ISERROR(SEARCH("Moderado",AG24)))</formula>
    </cfRule>
    <cfRule type="containsText" dxfId="1567" priority="207" operator="containsText" text="Extremo">
      <formula>NOT(ISERROR(SEARCH("Extremo",AG24)))</formula>
    </cfRule>
    <cfRule type="containsText" dxfId="1566" priority="208" operator="containsText" text="Baja">
      <formula>NOT(ISERROR(SEARCH("Baja",AG24)))</formula>
    </cfRule>
    <cfRule type="containsText" dxfId="1565" priority="209" operator="containsText" text="Alto">
      <formula>NOT(ISERROR(SEARCH("Alto",AG24)))</formula>
    </cfRule>
  </conditionalFormatting>
  <conditionalFormatting sqref="AA24:AA26">
    <cfRule type="containsText" dxfId="1564" priority="196" operator="containsText" text="Muy Alta">
      <formula>NOT(ISERROR(SEARCH("Muy Alta",AA24)))</formula>
    </cfRule>
    <cfRule type="containsText" dxfId="1563" priority="197" operator="containsText" text="Alta">
      <formula>NOT(ISERROR(SEARCH("Alta",AA24)))</formula>
    </cfRule>
    <cfRule type="containsText" dxfId="1562" priority="198" operator="containsText" text="Media">
      <formula>NOT(ISERROR(SEARCH("Media",AA24)))</formula>
    </cfRule>
    <cfRule type="containsText" dxfId="1561" priority="199" operator="containsText" text="Baja">
      <formula>NOT(ISERROR(SEARCH("Baja",AA24)))</formula>
    </cfRule>
    <cfRule type="containsText" dxfId="1560" priority="200" operator="containsText" text="Muy Baja">
      <formula>NOT(ISERROR(SEARCH("Muy Baja",AA24)))</formula>
    </cfRule>
  </conditionalFormatting>
  <conditionalFormatting sqref="AE24:AE26">
    <cfRule type="containsText" dxfId="1559" priority="191" operator="containsText" text="Catastrófico">
      <formula>NOT(ISERROR(SEARCH("Catastrófico",AE24)))</formula>
    </cfRule>
    <cfRule type="containsText" dxfId="1558" priority="192" operator="containsText" text="Moderado">
      <formula>NOT(ISERROR(SEARCH("Moderado",AE24)))</formula>
    </cfRule>
    <cfRule type="containsText" dxfId="1557" priority="193" operator="containsText" text="Menor">
      <formula>NOT(ISERROR(SEARCH("Menor",AE24)))</formula>
    </cfRule>
    <cfRule type="containsText" dxfId="1556" priority="194" operator="containsText" text="Leve">
      <formula>NOT(ISERROR(SEARCH("Leve",AE24)))</formula>
    </cfRule>
    <cfRule type="containsText" dxfId="1555" priority="195" operator="containsText" text="Mayor">
      <formula>NOT(ISERROR(SEARCH("Mayor",AE24)))</formula>
    </cfRule>
  </conditionalFormatting>
  <conditionalFormatting sqref="L14">
    <cfRule type="containsText" dxfId="1554" priority="103" operator="containsText" text="Catastrófico">
      <formula>NOT(ISERROR(SEARCH("Catastrófico",L14)))</formula>
    </cfRule>
    <cfRule type="containsText" dxfId="1553" priority="104" operator="containsText" text="Mayor">
      <formula>NOT(ISERROR(SEARCH("Mayor",L14)))</formula>
    </cfRule>
    <cfRule type="containsText" dxfId="1552" priority="105" operator="containsText" text="Alta">
      <formula>NOT(ISERROR(SEARCH("Alta",L14)))</formula>
    </cfRule>
    <cfRule type="containsText" dxfId="1551" priority="106" operator="containsText" text="Moderado">
      <formula>NOT(ISERROR(SEARCH("Moderado",L14)))</formula>
    </cfRule>
    <cfRule type="containsText" dxfId="1550" priority="107" operator="containsText" text="Menor">
      <formula>NOT(ISERROR(SEARCH("Menor",L14)))</formula>
    </cfRule>
    <cfRule type="containsText" dxfId="1549" priority="108" operator="containsText" text="Leve">
      <formula>NOT(ISERROR(SEARCH("Leve",L14)))</formula>
    </cfRule>
  </conditionalFormatting>
  <conditionalFormatting sqref="M14">
    <cfRule type="containsText" dxfId="1548" priority="97" operator="containsText" text="Catastrófico">
      <formula>NOT(ISERROR(SEARCH("Catastrófico",M14)))</formula>
    </cfRule>
    <cfRule type="containsText" dxfId="1547" priority="98" operator="containsText" text="Mayor">
      <formula>NOT(ISERROR(SEARCH("Mayor",M14)))</formula>
    </cfRule>
    <cfRule type="containsText" dxfId="1546" priority="99" operator="containsText" text="Alta">
      <formula>NOT(ISERROR(SEARCH("Alta",M14)))</formula>
    </cfRule>
    <cfRule type="containsText" dxfId="1545" priority="100" operator="containsText" text="Moderado">
      <formula>NOT(ISERROR(SEARCH("Moderado",M14)))</formula>
    </cfRule>
    <cfRule type="containsText" dxfId="1544" priority="101" operator="containsText" text="Menor">
      <formula>NOT(ISERROR(SEARCH("Menor",M14)))</formula>
    </cfRule>
    <cfRule type="containsText" dxfId="1543" priority="102" operator="containsText" text="Leve">
      <formula>NOT(ISERROR(SEARCH("Leve",M14)))</formula>
    </cfRule>
  </conditionalFormatting>
  <conditionalFormatting sqref="L17">
    <cfRule type="containsText" dxfId="1542" priority="91" operator="containsText" text="Catastrófico">
      <formula>NOT(ISERROR(SEARCH("Catastrófico",L17)))</formula>
    </cfRule>
    <cfRule type="containsText" dxfId="1541" priority="92" operator="containsText" text="Mayor">
      <formula>NOT(ISERROR(SEARCH("Mayor",L17)))</formula>
    </cfRule>
    <cfRule type="containsText" dxfId="1540" priority="93" operator="containsText" text="Alta">
      <formula>NOT(ISERROR(SEARCH("Alta",L17)))</formula>
    </cfRule>
    <cfRule type="containsText" dxfId="1539" priority="94" operator="containsText" text="Moderado">
      <formula>NOT(ISERROR(SEARCH("Moderado",L17)))</formula>
    </cfRule>
    <cfRule type="containsText" dxfId="1538" priority="95" operator="containsText" text="Menor">
      <formula>NOT(ISERROR(SEARCH("Menor",L17)))</formula>
    </cfRule>
    <cfRule type="containsText" dxfId="1537" priority="96" operator="containsText" text="Leve">
      <formula>NOT(ISERROR(SEARCH("Leve",L17)))</formula>
    </cfRule>
  </conditionalFormatting>
  <conditionalFormatting sqref="M17">
    <cfRule type="containsText" dxfId="1536" priority="85" operator="containsText" text="Catastrófico">
      <formula>NOT(ISERROR(SEARCH("Catastrófico",M17)))</formula>
    </cfRule>
    <cfRule type="containsText" dxfId="1535" priority="86" operator="containsText" text="Mayor">
      <formula>NOT(ISERROR(SEARCH("Mayor",M17)))</formula>
    </cfRule>
    <cfRule type="containsText" dxfId="1534" priority="87" operator="containsText" text="Alta">
      <formula>NOT(ISERROR(SEARCH("Alta",M17)))</formula>
    </cfRule>
    <cfRule type="containsText" dxfId="1533" priority="88" operator="containsText" text="Moderado">
      <formula>NOT(ISERROR(SEARCH("Moderado",M17)))</formula>
    </cfRule>
    <cfRule type="containsText" dxfId="1532" priority="89" operator="containsText" text="Menor">
      <formula>NOT(ISERROR(SEARCH("Menor",M17)))</formula>
    </cfRule>
    <cfRule type="containsText" dxfId="1531" priority="90" operator="containsText" text="Leve">
      <formula>NOT(ISERROR(SEARCH("Leve",M17)))</formula>
    </cfRule>
  </conditionalFormatting>
  <conditionalFormatting sqref="L20">
    <cfRule type="containsText" dxfId="1530" priority="79" operator="containsText" text="Catastrófico">
      <formula>NOT(ISERROR(SEARCH("Catastrófico",L20)))</formula>
    </cfRule>
    <cfRule type="containsText" dxfId="1529" priority="80" operator="containsText" text="Mayor">
      <formula>NOT(ISERROR(SEARCH("Mayor",L20)))</formula>
    </cfRule>
    <cfRule type="containsText" dxfId="1528" priority="81" operator="containsText" text="Alta">
      <formula>NOT(ISERROR(SEARCH("Alta",L20)))</formula>
    </cfRule>
    <cfRule type="containsText" dxfId="1527" priority="82" operator="containsText" text="Moderado">
      <formula>NOT(ISERROR(SEARCH("Moderado",L20)))</formula>
    </cfRule>
    <cfRule type="containsText" dxfId="1526" priority="83" operator="containsText" text="Menor">
      <formula>NOT(ISERROR(SEARCH("Menor",L20)))</formula>
    </cfRule>
    <cfRule type="containsText" dxfId="1525" priority="84" operator="containsText" text="Leve">
      <formula>NOT(ISERROR(SEARCH("Leve",L20)))</formula>
    </cfRule>
  </conditionalFormatting>
  <conditionalFormatting sqref="M20">
    <cfRule type="containsText" dxfId="1524" priority="73" operator="containsText" text="Catastrófico">
      <formula>NOT(ISERROR(SEARCH("Catastrófico",M20)))</formula>
    </cfRule>
    <cfRule type="containsText" dxfId="1523" priority="74" operator="containsText" text="Mayor">
      <formula>NOT(ISERROR(SEARCH("Mayor",M20)))</formula>
    </cfRule>
    <cfRule type="containsText" dxfId="1522" priority="75" operator="containsText" text="Alta">
      <formula>NOT(ISERROR(SEARCH("Alta",M20)))</formula>
    </cfRule>
    <cfRule type="containsText" dxfId="1521" priority="76" operator="containsText" text="Moderado">
      <formula>NOT(ISERROR(SEARCH("Moderado",M20)))</formula>
    </cfRule>
    <cfRule type="containsText" dxfId="1520" priority="77" operator="containsText" text="Menor">
      <formula>NOT(ISERROR(SEARCH("Menor",M20)))</formula>
    </cfRule>
    <cfRule type="containsText" dxfId="1519" priority="78" operator="containsText" text="Leve">
      <formula>NOT(ISERROR(SEARCH("Leve",M20)))</formula>
    </cfRule>
  </conditionalFormatting>
  <conditionalFormatting sqref="L24">
    <cfRule type="containsText" dxfId="1518" priority="67" operator="containsText" text="Catastrófico">
      <formula>NOT(ISERROR(SEARCH("Catastrófico",L24)))</formula>
    </cfRule>
    <cfRule type="containsText" dxfId="1517" priority="68" operator="containsText" text="Mayor">
      <formula>NOT(ISERROR(SEARCH("Mayor",L24)))</formula>
    </cfRule>
    <cfRule type="containsText" dxfId="1516" priority="69" operator="containsText" text="Alta">
      <formula>NOT(ISERROR(SEARCH("Alta",L24)))</formula>
    </cfRule>
    <cfRule type="containsText" dxfId="1515" priority="70" operator="containsText" text="Moderado">
      <formula>NOT(ISERROR(SEARCH("Moderado",L24)))</formula>
    </cfRule>
    <cfRule type="containsText" dxfId="1514" priority="71" operator="containsText" text="Menor">
      <formula>NOT(ISERROR(SEARCH("Menor",L24)))</formula>
    </cfRule>
    <cfRule type="containsText" dxfId="1513" priority="72" operator="containsText" text="Leve">
      <formula>NOT(ISERROR(SEARCH("Leve",L24)))</formula>
    </cfRule>
  </conditionalFormatting>
  <conditionalFormatting sqref="M24">
    <cfRule type="containsText" dxfId="1512" priority="61" operator="containsText" text="Catastrófico">
      <formula>NOT(ISERROR(SEARCH("Catastrófico",M24)))</formula>
    </cfRule>
    <cfRule type="containsText" dxfId="1511" priority="62" operator="containsText" text="Mayor">
      <formula>NOT(ISERROR(SEARCH("Mayor",M24)))</formula>
    </cfRule>
    <cfRule type="containsText" dxfId="1510" priority="63" operator="containsText" text="Alta">
      <formula>NOT(ISERROR(SEARCH("Alta",M24)))</formula>
    </cfRule>
    <cfRule type="containsText" dxfId="1509" priority="64" operator="containsText" text="Moderado">
      <formula>NOT(ISERROR(SEARCH("Moderado",M24)))</formula>
    </cfRule>
    <cfRule type="containsText" dxfId="1508" priority="65" operator="containsText" text="Menor">
      <formula>NOT(ISERROR(SEARCH("Menor",M24)))</formula>
    </cfRule>
    <cfRule type="containsText" dxfId="1507" priority="66" operator="containsText" text="Leve">
      <formula>NOT(ISERROR(SEARCH("Leve",M24)))</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6" operator="containsText" id="{85F911A9-FF11-4B11-A4CC-F406EAB53E70}">
            <xm:f>NOT(ISERROR(SEARCH('Tabla probabilidad'!$B$6,I11)))</xm:f>
            <xm:f>'Tabla probabilidad'!$B$6</xm:f>
            <x14:dxf>
              <font>
                <color rgb="FF006100"/>
              </font>
              <fill>
                <patternFill>
                  <bgColor rgb="FFC6EFCE"/>
                </patternFill>
              </fill>
            </x14:dxf>
          </x14:cfRule>
          <x14:cfRule type="containsText" priority="817" operator="containsText" id="{C222FDBF-3C08-4113-9351-76033CF06434}">
            <xm:f>NOT(ISERROR(SEARCH('Tabla probabilidad'!$B$6,I11)))</xm:f>
            <xm:f>'Tabla probabilidad'!$B$6</xm:f>
            <x14:dxf>
              <font>
                <color rgb="FF9C0006"/>
              </font>
              <fill>
                <patternFill>
                  <bgColor rgb="FFFFC7CE"/>
                </patternFill>
              </fill>
            </x14:dxf>
          </x14:cfRule>
          <xm:sqref>I11 I17 I20</xm:sqref>
        </x14:conditionalFormatting>
        <x14:conditionalFormatting xmlns:xm="http://schemas.microsoft.com/office/excel/2006/main">
          <x14:cfRule type="containsText" priority="548" operator="containsText" id="{130BBF8F-6F36-4C1F-BB40-DA538C9DA4BA}">
            <xm:f>NOT(ISERROR(SEARCH('Tabla probabilidad'!$B$6,I14)))</xm:f>
            <xm:f>'Tabla probabilidad'!$B$6</xm:f>
            <x14:dxf>
              <font>
                <color rgb="FF006100"/>
              </font>
              <fill>
                <patternFill>
                  <bgColor rgb="FFC6EFCE"/>
                </patternFill>
              </fill>
            </x14:dxf>
          </x14:cfRule>
          <x14:cfRule type="containsText" priority="549" operator="containsText" id="{0DBD8F32-72F4-47FE-A8E8-92CA123A277C}">
            <xm:f>NOT(ISERROR(SEARCH('Tabla probabilidad'!$B$6,I14)))</xm:f>
            <xm:f>'Tabla probabilidad'!$B$6</xm:f>
            <x14:dxf>
              <font>
                <color rgb="FF9C0006"/>
              </font>
              <fill>
                <patternFill>
                  <bgColor rgb="FFFFC7CE"/>
                </patternFill>
              </fill>
            </x14:dxf>
          </x14:cfRule>
          <xm:sqref>I14</xm:sqref>
        </x14:conditionalFormatting>
        <x14:conditionalFormatting xmlns:xm="http://schemas.microsoft.com/office/excel/2006/main">
          <x14:cfRule type="containsText" priority="240" operator="containsText" id="{D15E9E7A-1ACF-42DD-A6D0-2985EF17902B}">
            <xm:f>NOT(ISERROR(SEARCH('Tabla probabilidad'!$B$6,I24)))</xm:f>
            <xm:f>'Tabla probabilidad'!$B$6</xm:f>
            <x14:dxf>
              <font>
                <color rgb="FF006100"/>
              </font>
              <fill>
                <patternFill>
                  <bgColor rgb="FFC6EFCE"/>
                </patternFill>
              </fill>
            </x14:dxf>
          </x14:cfRule>
          <x14:cfRule type="containsText" priority="241" operator="containsText" id="{A9CE45D5-3841-41D4-9DAC-DCC189401BFD}">
            <xm:f>NOT(ISERROR(SEARCH('Tabla probabilidad'!$B$6,I24)))</xm:f>
            <xm:f>'Tabla probabilidad'!$B$6</xm:f>
            <x14:dxf>
              <font>
                <color rgb="FF9C0006"/>
              </font>
              <fill>
                <patternFill>
                  <bgColor rgb="FFFFC7CE"/>
                </patternFill>
              </fill>
            </x14:dxf>
          </x14:cfRule>
          <xm:sqref>I24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LISTA!$C$3:$C$9</xm:f>
          </x14:formula1>
          <xm:sqref>G11 G14 G17 G20 G24</xm:sqref>
        </x14:dataValidation>
        <x14:dataValidation type="list" allowBlank="1" showInputMessage="1" showErrorMessage="1" xr:uid="{00000000-0002-0000-0400-000001000000}">
          <x14:formula1>
            <xm:f>LISTA!$J$3:$J$4</xm:f>
          </x14:formula1>
          <xm:sqref>AN11 AN14 AN17 AN20 AN24</xm:sqref>
        </x14:dataValidation>
        <x14:dataValidation type="list" allowBlank="1" showInputMessage="1" showErrorMessage="1" xr:uid="{00000000-0002-0000-0400-000002000000}">
          <x14:formula1>
            <xm:f>LISTA!$K$3:$K$6</xm:f>
          </x14:formula1>
          <xm:sqref>AH11 AH14 AH17 AH20 AH24</xm:sqref>
        </x14:dataValidation>
        <x14:dataValidation type="list" allowBlank="1" showInputMessage="1" showErrorMessage="1" xr:uid="{00000000-0002-0000-0400-000003000000}">
          <x14:formula1>
            <xm:f>LISTA!$B$3:$B$9</xm:f>
          </x14:formula1>
          <xm:sqref>C11:C26</xm:sqref>
        </x14:dataValidation>
        <x14:dataValidation type="list" allowBlank="1" showInputMessage="1" showErrorMessage="1" xr:uid="{00000000-0002-0000-0400-000004000000}">
          <x14:formula1>
            <xm:f>LISTA!$E$3:$E$5</xm:f>
          </x14:formula1>
          <xm:sqref>R11:R26</xm:sqref>
        </x14:dataValidation>
        <x14:dataValidation type="list" allowBlank="1" showInputMessage="1" showErrorMessage="1" xr:uid="{00000000-0002-0000-0400-000005000000}">
          <x14:formula1>
            <xm:f>LISTA!$F$3:$F$4</xm:f>
          </x14:formula1>
          <xm:sqref>S11:S26</xm:sqref>
        </x14:dataValidation>
        <x14:dataValidation type="list" allowBlank="1" showInputMessage="1" showErrorMessage="1" xr:uid="{00000000-0002-0000-0400-000006000000}">
          <x14:formula1>
            <xm:f>LISTA!$G$3:$G$4</xm:f>
          </x14:formula1>
          <xm:sqref>U11:U26</xm:sqref>
        </x14:dataValidation>
        <x14:dataValidation type="list" allowBlank="1" showInputMessage="1" showErrorMessage="1" xr:uid="{00000000-0002-0000-0400-000007000000}">
          <x14:formula1>
            <xm:f>LISTA!$H$3:$H$4</xm:f>
          </x14:formula1>
          <xm:sqref>V11:V26</xm:sqref>
        </x14:dataValidation>
        <x14:dataValidation type="list" allowBlank="1" showInputMessage="1" showErrorMessage="1" xr:uid="{00000000-0002-0000-0400-000008000000}">
          <x14:formula1>
            <xm:f>LISTA!$I$3:$I$4</xm:f>
          </x14:formula1>
          <xm:sqref>W11:W26</xm:sqref>
        </x14:dataValidation>
        <x14:dataValidation type="list" allowBlank="1" showInputMessage="1" showErrorMessage="1" xr:uid="{00000000-0002-0000-0400-000009000000}">
          <x14:formula1>
            <xm:f>LISTA!$D$3:$D$31</xm:f>
          </x14:formula1>
          <xm:sqref>K11:K26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I8"/>
  <sheetViews>
    <sheetView zoomScale="40" zoomScaleNormal="40" workbookViewId="0">
      <selection activeCell="B8" sqref="B8"/>
    </sheetView>
  </sheetViews>
  <sheetFormatPr baseColWidth="10" defaultColWidth="11.5" defaultRowHeight="15"/>
  <cols>
    <col min="1" max="1" width="27.5" style="6" customWidth="1"/>
    <col min="2" max="2" width="39.6640625" style="6" customWidth="1"/>
    <col min="3" max="3" width="70.5" style="6" customWidth="1"/>
    <col min="4" max="4" width="46.5" style="6" customWidth="1"/>
    <col min="5" max="5" width="40.5" style="6" customWidth="1"/>
    <col min="6" max="6" width="41.33203125" style="6" customWidth="1"/>
    <col min="7" max="7" width="47.6640625" style="6" customWidth="1"/>
    <col min="8" max="8" width="47.5" style="6" customWidth="1"/>
    <col min="9" max="9" width="32.5" style="6" customWidth="1"/>
    <col min="10" max="16384" width="11.5" style="6"/>
  </cols>
  <sheetData>
    <row r="1" spans="1:9" ht="87.75" customHeight="1"/>
    <row r="4" spans="1:9">
      <c r="A4" s="406" t="s">
        <v>218</v>
      </c>
      <c r="B4" s="406"/>
      <c r="C4" s="406"/>
      <c r="D4" s="406"/>
      <c r="E4" s="406"/>
      <c r="F4" s="406"/>
      <c r="G4" s="406"/>
      <c r="H4" s="406"/>
    </row>
    <row r="5" spans="1:9">
      <c r="A5" s="406"/>
      <c r="B5" s="406"/>
      <c r="C5" s="406"/>
      <c r="D5" s="406"/>
      <c r="E5" s="406"/>
      <c r="F5" s="406"/>
      <c r="G5" s="406"/>
      <c r="H5" s="406"/>
    </row>
    <row r="6" spans="1:9" ht="34" thickBot="1">
      <c r="A6" s="18"/>
      <c r="B6" s="18"/>
      <c r="C6" s="18"/>
      <c r="D6" s="18"/>
      <c r="E6" s="18"/>
      <c r="F6" s="18"/>
      <c r="G6" s="18"/>
      <c r="H6" s="18"/>
    </row>
    <row r="7" spans="1:9" ht="70.5" customHeight="1" thickBot="1">
      <c r="A7" s="407" t="s">
        <v>218</v>
      </c>
      <c r="B7" s="79" t="s">
        <v>361</v>
      </c>
      <c r="C7" s="80" t="s">
        <v>362</v>
      </c>
      <c r="D7" s="80" t="s">
        <v>363</v>
      </c>
      <c r="E7" s="80" t="s">
        <v>364</v>
      </c>
      <c r="F7" s="80" t="s">
        <v>365</v>
      </c>
      <c r="G7" s="153" t="s">
        <v>366</v>
      </c>
      <c r="H7" s="154" t="s">
        <v>367</v>
      </c>
      <c r="I7" s="79" t="s">
        <v>368</v>
      </c>
    </row>
    <row r="8" spans="1:9" ht="265.5" customHeight="1" thickBot="1">
      <c r="A8" s="408"/>
      <c r="B8" s="19" t="s">
        <v>369</v>
      </c>
      <c r="C8" s="19" t="s">
        <v>370</v>
      </c>
      <c r="D8" s="19" t="s">
        <v>371</v>
      </c>
      <c r="E8" s="19" t="s">
        <v>372</v>
      </c>
      <c r="F8" s="19" t="s">
        <v>373</v>
      </c>
      <c r="G8" s="20" t="s">
        <v>374</v>
      </c>
      <c r="H8" s="155" t="s">
        <v>375</v>
      </c>
      <c r="I8" s="159" t="s">
        <v>376</v>
      </c>
    </row>
  </sheetData>
  <mergeCells count="2">
    <mergeCell ref="A4:H5"/>
    <mergeCell ref="A7:A8"/>
  </mergeCells>
  <pageMargins left="0.7" right="0.7" top="0.75" bottom="0.75" header="0.3" footer="0.3"/>
  <pageSetup paperSize="14"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6"/>
  <sheetViews>
    <sheetView zoomScale="90" zoomScaleNormal="90" workbookViewId="0"/>
  </sheetViews>
  <sheetFormatPr baseColWidth="10" defaultColWidth="11.5" defaultRowHeight="15"/>
  <cols>
    <col min="2" max="2" width="24.1640625" customWidth="1"/>
    <col min="3" max="3" width="75.6640625" customWidth="1"/>
    <col min="4" max="4" width="29.83203125" customWidth="1"/>
    <col min="32" max="137" width="11.5" style="120"/>
  </cols>
  <sheetData>
    <row r="1" spans="1:31" ht="70.5" customHeight="1"/>
    <row r="2" spans="1:31" s="120" customFormat="1"/>
    <row r="3" spans="1:31" ht="23">
      <c r="A3" s="6"/>
      <c r="B3" s="409" t="s">
        <v>377</v>
      </c>
      <c r="C3" s="409"/>
      <c r="D3" s="409"/>
      <c r="E3" s="6"/>
      <c r="F3" s="6"/>
      <c r="G3" s="6"/>
      <c r="H3" s="6"/>
      <c r="I3" s="6"/>
      <c r="J3" s="6"/>
      <c r="K3" s="6"/>
      <c r="L3" s="6"/>
      <c r="M3" s="6"/>
      <c r="N3" s="6"/>
      <c r="O3" s="6"/>
      <c r="P3" s="6"/>
      <c r="Q3" s="6"/>
      <c r="R3" s="6"/>
      <c r="S3" s="6"/>
      <c r="T3" s="6"/>
      <c r="U3" s="6"/>
      <c r="V3" s="6"/>
      <c r="W3" s="6"/>
      <c r="X3" s="6"/>
      <c r="Y3" s="6"/>
      <c r="Z3" s="6"/>
      <c r="AA3" s="6"/>
      <c r="AB3" s="6"/>
      <c r="AC3" s="6"/>
      <c r="AD3" s="6"/>
      <c r="AE3" s="6"/>
    </row>
    <row r="4" spans="1:31">
      <c r="A4" s="6"/>
      <c r="B4" s="109"/>
      <c r="C4" s="109"/>
      <c r="D4" s="109"/>
      <c r="E4" s="6"/>
      <c r="F4" s="6"/>
      <c r="G4" s="6"/>
      <c r="H4" s="6"/>
      <c r="I4" s="6"/>
      <c r="J4" s="6"/>
      <c r="K4" s="6"/>
      <c r="L4" s="6"/>
      <c r="M4" s="6"/>
      <c r="N4" s="6"/>
      <c r="O4" s="6"/>
      <c r="P4" s="6"/>
      <c r="Q4" s="6"/>
      <c r="R4" s="6"/>
      <c r="S4" s="6"/>
      <c r="T4" s="6"/>
      <c r="U4" s="6"/>
      <c r="V4" s="6"/>
      <c r="W4" s="6"/>
      <c r="X4" s="6"/>
      <c r="Y4" s="6"/>
      <c r="Z4" s="6"/>
      <c r="AA4" s="6"/>
      <c r="AB4" s="6"/>
      <c r="AC4" s="6"/>
      <c r="AD4" s="6"/>
      <c r="AE4" s="6"/>
    </row>
    <row r="5" spans="1:31" ht="24">
      <c r="A5" s="6"/>
      <c r="B5" s="21"/>
      <c r="C5" s="122" t="s">
        <v>378</v>
      </c>
      <c r="D5" s="122" t="s">
        <v>379</v>
      </c>
      <c r="E5" s="6"/>
      <c r="F5" s="6"/>
      <c r="G5" s="6"/>
      <c r="H5" s="6"/>
      <c r="I5" s="6"/>
      <c r="J5" s="6"/>
      <c r="K5" s="6"/>
      <c r="L5" s="6"/>
      <c r="M5" s="6"/>
      <c r="N5" s="6"/>
      <c r="O5" s="6"/>
      <c r="P5" s="6"/>
      <c r="Q5" s="6"/>
      <c r="R5" s="6"/>
      <c r="S5" s="6"/>
      <c r="T5" s="6"/>
      <c r="U5" s="6"/>
      <c r="V5" s="6"/>
      <c r="W5" s="6"/>
      <c r="X5" s="6"/>
      <c r="Y5" s="6"/>
      <c r="Z5" s="6"/>
      <c r="AA5" s="6"/>
      <c r="AB5" s="6"/>
      <c r="AC5" s="6"/>
      <c r="AD5" s="6"/>
      <c r="AE5" s="6"/>
    </row>
    <row r="6" spans="1:31" ht="48">
      <c r="A6" s="6"/>
      <c r="B6" s="123" t="s">
        <v>380</v>
      </c>
      <c r="C6" s="124" t="s">
        <v>381</v>
      </c>
      <c r="D6" s="125">
        <v>0.2</v>
      </c>
      <c r="E6" s="6"/>
      <c r="F6" s="6"/>
      <c r="G6" s="6"/>
      <c r="H6" s="6"/>
      <c r="I6" s="6"/>
      <c r="J6" s="6"/>
      <c r="K6" s="6"/>
      <c r="L6" s="6"/>
      <c r="M6" s="6"/>
      <c r="N6" s="6"/>
      <c r="O6" s="6"/>
      <c r="P6" s="6"/>
      <c r="Q6" s="6"/>
      <c r="R6" s="6"/>
      <c r="S6" s="6"/>
      <c r="T6" s="6"/>
      <c r="U6" s="6"/>
      <c r="V6" s="6"/>
      <c r="W6" s="6"/>
      <c r="X6" s="6"/>
      <c r="Y6" s="6"/>
      <c r="Z6" s="6"/>
      <c r="AA6" s="6"/>
      <c r="AB6" s="6"/>
      <c r="AC6" s="6"/>
      <c r="AD6" s="6"/>
      <c r="AE6" s="6"/>
    </row>
    <row r="7" spans="1:31" ht="48">
      <c r="A7" s="6"/>
      <c r="B7" s="126" t="s">
        <v>382</v>
      </c>
      <c r="C7" s="127" t="s">
        <v>383</v>
      </c>
      <c r="D7" s="128">
        <v>0.4</v>
      </c>
      <c r="E7" s="6"/>
      <c r="F7" s="6"/>
      <c r="G7" s="6"/>
      <c r="H7" s="6"/>
      <c r="I7" s="6"/>
      <c r="J7" s="6"/>
      <c r="K7" s="6"/>
      <c r="L7" s="6"/>
      <c r="M7" s="6"/>
      <c r="N7" s="6"/>
      <c r="O7" s="6"/>
      <c r="P7" s="6"/>
      <c r="Q7" s="6"/>
      <c r="R7" s="6"/>
      <c r="S7" s="6"/>
      <c r="T7" s="6"/>
      <c r="U7" s="6"/>
      <c r="V7" s="6"/>
      <c r="W7" s="6"/>
      <c r="X7" s="6"/>
      <c r="Y7" s="6"/>
      <c r="Z7" s="6"/>
      <c r="AA7" s="6"/>
      <c r="AB7" s="6"/>
      <c r="AC7" s="6"/>
      <c r="AD7" s="6"/>
      <c r="AE7" s="6"/>
    </row>
    <row r="8" spans="1:31" ht="48">
      <c r="A8" s="6"/>
      <c r="B8" s="129" t="s">
        <v>384</v>
      </c>
      <c r="C8" s="127" t="s">
        <v>385</v>
      </c>
      <c r="D8" s="128">
        <v>0.6</v>
      </c>
      <c r="E8" s="6"/>
      <c r="F8" s="6"/>
      <c r="G8" s="6"/>
      <c r="H8" s="6"/>
      <c r="I8" s="6"/>
      <c r="J8" s="6"/>
      <c r="K8" s="6"/>
      <c r="L8" s="6"/>
      <c r="M8" s="6"/>
      <c r="N8" s="6"/>
      <c r="O8" s="6"/>
      <c r="P8" s="6"/>
      <c r="Q8" s="6"/>
      <c r="R8" s="6"/>
      <c r="S8" s="6"/>
      <c r="T8" s="6"/>
      <c r="U8" s="6"/>
      <c r="V8" s="6"/>
      <c r="W8" s="6"/>
      <c r="X8" s="6"/>
      <c r="Y8" s="6"/>
      <c r="Z8" s="6"/>
      <c r="AA8" s="6"/>
      <c r="AB8" s="6"/>
      <c r="AC8" s="6"/>
      <c r="AD8" s="6"/>
      <c r="AE8" s="6"/>
    </row>
    <row r="9" spans="1:31" ht="48">
      <c r="A9" s="6"/>
      <c r="B9" s="130" t="s">
        <v>386</v>
      </c>
      <c r="C9" s="127" t="s">
        <v>387</v>
      </c>
      <c r="D9" s="128">
        <v>0.8</v>
      </c>
      <c r="E9" s="6"/>
      <c r="F9" s="6"/>
      <c r="G9" s="6"/>
      <c r="H9" s="6"/>
      <c r="I9" s="6"/>
      <c r="J9" s="6"/>
      <c r="K9" s="6"/>
      <c r="L9" s="6"/>
      <c r="M9" s="6"/>
      <c r="N9" s="6"/>
      <c r="O9" s="6"/>
      <c r="P9" s="6"/>
      <c r="Q9" s="6"/>
      <c r="R9" s="6"/>
      <c r="S9" s="6"/>
      <c r="T9" s="6"/>
      <c r="U9" s="6"/>
      <c r="V9" s="6"/>
      <c r="W9" s="6"/>
      <c r="X9" s="6"/>
      <c r="Y9" s="6"/>
      <c r="Z9" s="6"/>
      <c r="AA9" s="6"/>
      <c r="AB9" s="6"/>
      <c r="AC9" s="6"/>
      <c r="AD9" s="6"/>
      <c r="AE9" s="6"/>
    </row>
    <row r="10" spans="1:31" ht="48">
      <c r="A10" s="6"/>
      <c r="B10" s="131" t="s">
        <v>388</v>
      </c>
      <c r="C10" s="127" t="s">
        <v>389</v>
      </c>
      <c r="D10" s="128">
        <v>1</v>
      </c>
      <c r="E10" s="6"/>
      <c r="F10" s="6"/>
      <c r="G10" s="6"/>
      <c r="H10" s="6"/>
      <c r="I10" s="6"/>
      <c r="J10" s="6"/>
      <c r="K10" s="6"/>
      <c r="L10" s="6"/>
      <c r="M10" s="6"/>
      <c r="N10" s="6"/>
      <c r="O10" s="6"/>
      <c r="P10" s="6"/>
      <c r="Q10" s="6"/>
      <c r="R10" s="6"/>
      <c r="S10" s="6"/>
      <c r="T10" s="6"/>
      <c r="U10" s="6"/>
      <c r="V10" s="6"/>
      <c r="W10" s="6"/>
      <c r="X10" s="6"/>
      <c r="Y10" s="6"/>
      <c r="Z10" s="6"/>
      <c r="AA10" s="6"/>
      <c r="AB10" s="6"/>
      <c r="AC10" s="6"/>
      <c r="AD10" s="6"/>
      <c r="AE10" s="6"/>
    </row>
    <row r="11" spans="1:31">
      <c r="A11" s="6"/>
      <c r="B11" s="22"/>
      <c r="C11" s="22"/>
      <c r="D11" s="22"/>
      <c r="E11" s="6"/>
      <c r="F11" s="6"/>
      <c r="G11" s="6"/>
      <c r="H11" s="6"/>
      <c r="I11" s="6"/>
      <c r="J11" s="6"/>
      <c r="K11" s="6"/>
      <c r="L11" s="6"/>
      <c r="M11" s="6"/>
      <c r="N11" s="6"/>
      <c r="O11" s="6"/>
      <c r="P11" s="6"/>
      <c r="Q11" s="6"/>
      <c r="R11" s="6"/>
      <c r="S11" s="6"/>
      <c r="T11" s="6"/>
      <c r="U11" s="6"/>
      <c r="V11" s="6"/>
      <c r="W11" s="6"/>
      <c r="X11" s="6"/>
      <c r="Y11" s="6"/>
      <c r="Z11" s="6"/>
      <c r="AA11" s="6"/>
      <c r="AB11" s="6"/>
      <c r="AC11" s="6"/>
      <c r="AD11" s="6"/>
      <c r="AE11" s="6"/>
    </row>
    <row r="12" spans="1:31">
      <c r="A12" s="6"/>
      <c r="B12" s="23"/>
      <c r="C12" s="22"/>
      <c r="D12" s="22"/>
      <c r="E12" s="6"/>
      <c r="F12" s="6"/>
      <c r="G12" s="6"/>
      <c r="H12" s="6"/>
      <c r="I12" s="6"/>
      <c r="J12" s="6"/>
      <c r="K12" s="6"/>
      <c r="L12" s="6"/>
      <c r="M12" s="6"/>
      <c r="N12" s="6"/>
      <c r="O12" s="6"/>
      <c r="P12" s="6"/>
      <c r="Q12" s="6"/>
      <c r="R12" s="6"/>
      <c r="S12" s="6"/>
      <c r="T12" s="6"/>
      <c r="U12" s="6"/>
      <c r="V12" s="6"/>
      <c r="W12" s="6"/>
      <c r="X12" s="6"/>
      <c r="Y12" s="6"/>
      <c r="Z12" s="6"/>
      <c r="AA12" s="6"/>
      <c r="AB12" s="6"/>
      <c r="AC12" s="6"/>
      <c r="AD12" s="6"/>
      <c r="AE12" s="6"/>
    </row>
    <row r="13" spans="1:31">
      <c r="A13" s="6"/>
      <c r="B13" s="22"/>
      <c r="C13" s="22"/>
      <c r="D13" s="22"/>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1">
      <c r="A14" s="6"/>
      <c r="B14" s="22"/>
      <c r="C14" s="22"/>
      <c r="D14" s="22"/>
      <c r="E14" s="6"/>
      <c r="F14" s="6"/>
      <c r="G14" s="6"/>
      <c r="H14" s="6"/>
      <c r="I14" s="6"/>
      <c r="J14" s="6"/>
      <c r="K14" s="6"/>
      <c r="L14" s="6"/>
      <c r="M14" s="6"/>
      <c r="N14" s="6"/>
      <c r="O14" s="6"/>
      <c r="P14" s="6"/>
      <c r="Q14" s="6"/>
      <c r="R14" s="6"/>
      <c r="S14" s="6"/>
      <c r="T14" s="6"/>
      <c r="U14" s="6"/>
      <c r="V14" s="6"/>
      <c r="W14" s="6"/>
      <c r="X14" s="6"/>
      <c r="Y14" s="6"/>
      <c r="Z14" s="6"/>
      <c r="AA14" s="6"/>
      <c r="AB14" s="6"/>
      <c r="AC14" s="6"/>
      <c r="AD14" s="6"/>
      <c r="AE14" s="6"/>
    </row>
    <row r="15" spans="1:31">
      <c r="A15" s="6"/>
      <c r="B15" s="22"/>
      <c r="C15" s="22"/>
      <c r="D15" s="22"/>
      <c r="E15" s="6"/>
      <c r="F15" s="6"/>
      <c r="G15" s="6"/>
      <c r="H15" s="6"/>
      <c r="I15" s="6"/>
      <c r="J15" s="6"/>
      <c r="K15" s="6"/>
      <c r="L15" s="6"/>
      <c r="M15" s="6"/>
      <c r="N15" s="6"/>
      <c r="O15" s="6"/>
      <c r="P15" s="6"/>
      <c r="Q15" s="6"/>
      <c r="R15" s="6"/>
      <c r="S15" s="6"/>
      <c r="T15" s="6"/>
      <c r="U15" s="6"/>
      <c r="V15" s="6"/>
      <c r="W15" s="6"/>
      <c r="X15" s="6"/>
      <c r="Y15" s="6"/>
      <c r="Z15" s="6"/>
      <c r="AA15" s="6"/>
      <c r="AB15" s="6"/>
      <c r="AC15" s="6"/>
      <c r="AD15" s="6"/>
      <c r="AE15" s="6"/>
    </row>
    <row r="16" spans="1:31">
      <c r="A16" s="6"/>
      <c r="B16" s="22"/>
      <c r="C16" s="22"/>
      <c r="D16" s="22"/>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1">
      <c r="A17" s="6"/>
      <c r="B17" s="22"/>
      <c r="C17" s="22"/>
      <c r="D17" s="22"/>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1">
      <c r="A18" s="6"/>
      <c r="B18" s="22"/>
      <c r="C18" s="22"/>
      <c r="D18" s="22"/>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1">
      <c r="A19" s="6"/>
      <c r="B19" s="22"/>
      <c r="C19" s="22"/>
      <c r="D19" s="22"/>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1">
      <c r="A20" s="6"/>
      <c r="B20" s="22"/>
      <c r="C20" s="22"/>
      <c r="D20" s="22"/>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spans="1:3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spans="1:3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row>
    <row r="24" spans="1:3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spans="1:3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spans="1:3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spans="1:3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row>
    <row r="32" spans="1:3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1" s="120" customFormat="1"/>
    <row r="36" spans="1:31" s="120" customFormat="1"/>
    <row r="37" spans="1:31" s="120" customFormat="1"/>
    <row r="38" spans="1:31" s="120" customFormat="1"/>
    <row r="39" spans="1:31" s="120" customFormat="1"/>
    <row r="40" spans="1:31" s="120" customFormat="1"/>
    <row r="41" spans="1:31" s="120" customFormat="1"/>
    <row r="42" spans="1:31" s="120" customFormat="1"/>
    <row r="43" spans="1:31" s="120" customFormat="1"/>
    <row r="44" spans="1:31" s="120" customFormat="1"/>
    <row r="45" spans="1:31" s="120" customFormat="1"/>
    <row r="46" spans="1:31" s="120" customFormat="1"/>
    <row r="47" spans="1:31" s="120" customFormat="1"/>
    <row r="48" spans="1:31" s="120" customFormat="1"/>
    <row r="49" s="120" customFormat="1"/>
    <row r="50" s="120" customFormat="1"/>
    <row r="51" s="120" customFormat="1"/>
    <row r="52" s="120" customFormat="1"/>
    <row r="53" s="120" customFormat="1"/>
    <row r="54" s="120" customFormat="1"/>
    <row r="55" s="120" customFormat="1"/>
    <row r="56" s="120" customFormat="1"/>
    <row r="57" s="120" customFormat="1"/>
    <row r="58" s="120" customFormat="1"/>
    <row r="59" s="120" customFormat="1"/>
    <row r="60" s="120" customFormat="1"/>
    <row r="61" s="120" customFormat="1"/>
    <row r="62" s="120" customFormat="1"/>
    <row r="63" s="120" customFormat="1"/>
    <row r="64" s="120" customFormat="1"/>
    <row r="65" s="120" customFormat="1"/>
    <row r="66" s="120" customFormat="1"/>
    <row r="67" s="120" customFormat="1"/>
    <row r="68" s="120" customFormat="1"/>
    <row r="69" s="120" customFormat="1"/>
    <row r="70" s="120" customFormat="1"/>
    <row r="71" s="120" customFormat="1"/>
    <row r="72" s="120" customFormat="1"/>
    <row r="73" s="120" customFormat="1"/>
    <row r="74" s="120" customFormat="1"/>
    <row r="75" s="120" customFormat="1"/>
    <row r="76" s="120" customFormat="1"/>
    <row r="77" s="120" customFormat="1"/>
    <row r="78" s="120" customFormat="1"/>
    <row r="79" s="120" customFormat="1"/>
    <row r="80"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row r="107" s="120" customFormat="1"/>
    <row r="108" s="120" customFormat="1"/>
    <row r="109" s="120" customFormat="1"/>
    <row r="110" s="120" customFormat="1"/>
    <row r="111" s="120" customFormat="1"/>
    <row r="112" s="120" customFormat="1"/>
    <row r="113" s="120" customFormat="1"/>
    <row r="114" s="120" customFormat="1"/>
    <row r="115" s="120" customFormat="1"/>
    <row r="116" s="120" customFormat="1"/>
    <row r="117" s="120" customFormat="1"/>
    <row r="118" s="120" customFormat="1"/>
    <row r="119" s="120" customFormat="1"/>
    <row r="120" s="120" customFormat="1"/>
    <row r="121" s="120" customFormat="1"/>
    <row r="122" s="120" customFormat="1"/>
    <row r="123" s="120" customFormat="1"/>
    <row r="124" s="120" customFormat="1"/>
    <row r="125" s="120" customFormat="1"/>
    <row r="126" s="120" customFormat="1"/>
    <row r="127" s="120" customFormat="1"/>
    <row r="128" s="120" customFormat="1"/>
    <row r="129" s="120" customFormat="1"/>
    <row r="130" s="120" customFormat="1"/>
    <row r="131" s="120" customFormat="1"/>
    <row r="132" s="120" customFormat="1"/>
    <row r="133" s="120" customFormat="1"/>
    <row r="134" s="120" customFormat="1"/>
    <row r="135" s="120" customFormat="1"/>
    <row r="136" s="120" customFormat="1"/>
    <row r="137" s="120" customFormat="1"/>
    <row r="138" s="120" customFormat="1"/>
    <row r="139" s="120" customFormat="1"/>
    <row r="140" s="120" customFormat="1"/>
    <row r="141" s="120" customFormat="1"/>
    <row r="142" s="120" customFormat="1"/>
    <row r="143" s="120" customFormat="1"/>
    <row r="144" s="120" customFormat="1"/>
    <row r="145" s="120" customFormat="1"/>
    <row r="146" s="120" customFormat="1"/>
    <row r="147" s="120" customFormat="1"/>
    <row r="148" s="120" customFormat="1"/>
    <row r="149" s="120" customFormat="1"/>
    <row r="150" s="120" customFormat="1"/>
    <row r="151" s="120" customFormat="1"/>
    <row r="152" s="120" customFormat="1"/>
    <row r="153" s="120" customFormat="1"/>
    <row r="154" s="120" customFormat="1"/>
    <row r="155" s="120" customFormat="1"/>
    <row r="156" s="120" customFormat="1"/>
    <row r="157" s="120" customFormat="1"/>
    <row r="158" s="120" customFormat="1"/>
    <row r="159" s="120" customFormat="1"/>
    <row r="160" s="120" customFormat="1"/>
    <row r="161" s="120" customFormat="1"/>
    <row r="162" s="120" customFormat="1"/>
    <row r="163" s="120" customFormat="1"/>
    <row r="164" s="120" customFormat="1"/>
    <row r="165" s="120" customFormat="1"/>
    <row r="166" s="120" customFormat="1"/>
    <row r="167" s="120" customFormat="1"/>
    <row r="168" s="120" customFormat="1"/>
    <row r="169" s="120" customFormat="1"/>
    <row r="170" s="120" customFormat="1"/>
    <row r="171" s="120" customFormat="1"/>
    <row r="172" s="120" customFormat="1"/>
    <row r="173" s="120" customFormat="1"/>
    <row r="174" s="120" customFormat="1"/>
    <row r="175" s="120" customFormat="1"/>
    <row r="176" s="120" customFormat="1"/>
    <row r="177" s="120" customFormat="1"/>
    <row r="178" s="120" customFormat="1"/>
    <row r="179" s="120" customFormat="1"/>
    <row r="180" s="120" customFormat="1"/>
    <row r="181" s="120" customFormat="1"/>
    <row r="182" s="120" customFormat="1"/>
    <row r="183" s="120" customFormat="1"/>
    <row r="184" s="120" customFormat="1"/>
    <row r="185" s="120" customFormat="1"/>
    <row r="186" s="120" customFormat="1"/>
    <row r="187" s="120" customFormat="1"/>
    <row r="188" s="120" customFormat="1"/>
    <row r="189" s="120" customFormat="1"/>
    <row r="190" s="120" customFormat="1"/>
    <row r="191" s="120" customFormat="1"/>
    <row r="192" s="120" customFormat="1"/>
    <row r="193" s="120" customFormat="1"/>
    <row r="194" s="120" customFormat="1"/>
    <row r="195" s="120" customFormat="1"/>
    <row r="196" s="120" customFormat="1"/>
    <row r="197" s="120" customFormat="1"/>
    <row r="198" s="120" customFormat="1"/>
    <row r="199" s="120" customFormat="1"/>
    <row r="200" s="120" customFormat="1"/>
    <row r="201" s="120" customFormat="1"/>
    <row r="202" s="120" customFormat="1"/>
    <row r="203" s="120" customFormat="1"/>
    <row r="204" s="120" customFormat="1"/>
    <row r="205" s="120" customFormat="1"/>
    <row r="206" s="120" customFormat="1"/>
    <row r="207" s="120" customFormat="1"/>
    <row r="208" s="120" customFormat="1"/>
    <row r="209" s="120" customFormat="1"/>
    <row r="210" s="120" customFormat="1"/>
    <row r="211" s="120" customFormat="1"/>
    <row r="212" s="120" customFormat="1"/>
    <row r="213" s="120" customFormat="1"/>
    <row r="214" s="120" customFormat="1"/>
    <row r="215" s="120" customFormat="1"/>
    <row r="216" s="120" customFormat="1"/>
    <row r="217" s="120" customFormat="1"/>
    <row r="218" s="120" customFormat="1"/>
    <row r="219" s="120" customFormat="1"/>
    <row r="220" s="120" customFormat="1"/>
    <row r="221" s="120" customFormat="1"/>
    <row r="222" s="120" customFormat="1"/>
    <row r="223" s="120" customFormat="1"/>
    <row r="224" s="120" customFormat="1"/>
    <row r="225" s="120" customFormat="1"/>
    <row r="226" s="120" customFormat="1"/>
    <row r="227" s="120" customFormat="1"/>
    <row r="228" s="120" customFormat="1"/>
    <row r="229" s="120" customFormat="1"/>
    <row r="230" s="120" customFormat="1"/>
    <row r="231" s="120" customFormat="1"/>
    <row r="232" s="120" customFormat="1"/>
    <row r="233" s="120" customFormat="1"/>
    <row r="234" s="120" customFormat="1"/>
    <row r="235" s="120" customFormat="1"/>
    <row r="236" s="120" customFormat="1"/>
    <row r="237" s="120" customFormat="1"/>
    <row r="238" s="120" customFormat="1"/>
    <row r="239" s="120" customFormat="1"/>
    <row r="240" s="120" customFormat="1"/>
    <row r="241" s="120" customFormat="1"/>
    <row r="242" s="120" customFormat="1"/>
    <row r="243" s="120" customFormat="1"/>
    <row r="244" s="120" customFormat="1"/>
    <row r="245" s="120" customFormat="1"/>
    <row r="246" s="120" customFormat="1"/>
    <row r="247" s="120" customFormat="1"/>
    <row r="248" s="120" customFormat="1"/>
    <row r="249" s="120" customFormat="1"/>
    <row r="250" s="120" customFormat="1"/>
    <row r="251" s="120" customFormat="1"/>
    <row r="252" s="120" customFormat="1"/>
    <row r="253" s="120" customFormat="1"/>
    <row r="254" s="120" customFormat="1"/>
    <row r="255" s="120" customFormat="1"/>
    <row r="256" s="120" customFormat="1"/>
    <row r="257" s="120" customFormat="1"/>
    <row r="258" s="120" customFormat="1"/>
    <row r="259" s="120" customFormat="1"/>
    <row r="260" s="120" customFormat="1"/>
    <row r="261" s="120" customFormat="1"/>
    <row r="262" s="120" customFormat="1"/>
    <row r="263" s="120" customFormat="1"/>
    <row r="264" s="120" customFormat="1"/>
    <row r="265" s="120" customFormat="1"/>
    <row r="266" s="120" customFormat="1"/>
    <row r="267" s="120" customFormat="1"/>
    <row r="268" s="120" customFormat="1"/>
    <row r="269" s="120" customFormat="1"/>
    <row r="270" s="120" customFormat="1"/>
    <row r="271" s="120" customFormat="1"/>
    <row r="272" s="120" customFormat="1"/>
    <row r="273" s="120" customFormat="1"/>
    <row r="274" s="120" customFormat="1"/>
    <row r="275" s="120" customFormat="1"/>
    <row r="276" s="120" customFormat="1"/>
    <row r="277" s="120" customFormat="1"/>
    <row r="278" s="120" customFormat="1"/>
    <row r="279" s="120" customFormat="1"/>
    <row r="280" s="120" customFormat="1"/>
    <row r="281" s="120" customFormat="1"/>
    <row r="282" s="120" customFormat="1"/>
    <row r="283" s="120" customFormat="1"/>
    <row r="284" s="120" customFormat="1"/>
    <row r="285" s="120" customFormat="1"/>
    <row r="286" s="120" customFormat="1"/>
    <row r="287" s="120" customFormat="1"/>
    <row r="288" s="120" customFormat="1"/>
    <row r="289" s="120" customFormat="1"/>
    <row r="290" s="120" customFormat="1"/>
    <row r="291" s="120" customFormat="1"/>
    <row r="292" s="120" customFormat="1"/>
    <row r="293" s="120" customFormat="1"/>
    <row r="294" s="120" customFormat="1"/>
    <row r="295" s="120" customFormat="1"/>
    <row r="296" s="120" customFormat="1"/>
    <row r="297" s="120" customFormat="1"/>
    <row r="298" s="120" customFormat="1"/>
    <row r="299" s="120" customFormat="1"/>
    <row r="300" s="120" customFormat="1"/>
    <row r="301" s="120" customFormat="1"/>
    <row r="302" s="120" customFormat="1"/>
    <row r="303" s="120" customFormat="1"/>
    <row r="304" s="120" customFormat="1"/>
    <row r="305" s="120" customFormat="1"/>
    <row r="306" s="120" customFormat="1"/>
    <row r="307" s="120" customFormat="1"/>
    <row r="308" s="120" customFormat="1"/>
    <row r="309" s="120" customFormat="1"/>
    <row r="310" s="120" customFormat="1"/>
    <row r="311" s="120" customFormat="1"/>
    <row r="312" s="120" customFormat="1"/>
    <row r="313" s="120" customFormat="1"/>
    <row r="314" s="120" customFormat="1"/>
    <row r="315" s="120" customFormat="1"/>
    <row r="316" s="120" customFormat="1"/>
    <row r="317" s="120" customFormat="1"/>
    <row r="318" s="120" customFormat="1"/>
    <row r="319" s="120" customFormat="1"/>
    <row r="320" s="120" customFormat="1"/>
    <row r="321" s="120" customFormat="1"/>
    <row r="322" s="120" customFormat="1"/>
    <row r="323" s="120" customFormat="1"/>
    <row r="324" s="120" customFormat="1"/>
    <row r="325" s="120" customFormat="1"/>
    <row r="326" s="120" customFormat="1"/>
    <row r="327" s="120" customFormat="1"/>
    <row r="328" s="120" customFormat="1"/>
    <row r="329" s="120" customFormat="1"/>
    <row r="330" s="120" customFormat="1"/>
    <row r="331" s="120" customFormat="1"/>
    <row r="332" s="120" customFormat="1"/>
    <row r="333" s="120" customFormat="1"/>
    <row r="334" s="120" customFormat="1"/>
    <row r="335" s="120" customFormat="1"/>
    <row r="336" s="120" customFormat="1"/>
    <row r="337" s="120" customFormat="1"/>
    <row r="338" s="120" customFormat="1"/>
    <row r="339" s="120" customFormat="1"/>
    <row r="340" s="120" customFormat="1"/>
    <row r="341" s="120" customFormat="1"/>
    <row r="342" s="120" customFormat="1"/>
    <row r="343" s="120" customFormat="1"/>
    <row r="344" s="120" customFormat="1"/>
    <row r="345" s="120" customFormat="1"/>
    <row r="346" s="120" customFormat="1"/>
    <row r="347" s="120" customFormat="1"/>
    <row r="348" s="120" customFormat="1"/>
    <row r="349" s="120" customFormat="1"/>
    <row r="350" s="120" customFormat="1"/>
    <row r="351" s="120" customFormat="1"/>
    <row r="352" s="120" customFormat="1"/>
    <row r="353" s="120" customFormat="1"/>
    <row r="354" s="120" customFormat="1"/>
    <row r="355" s="120" customFormat="1"/>
    <row r="356" s="120" customFormat="1"/>
    <row r="357" s="120" customFormat="1"/>
    <row r="358" s="120" customFormat="1"/>
    <row r="359" s="120" customFormat="1"/>
    <row r="360" s="120" customFormat="1"/>
    <row r="361" s="120" customFormat="1"/>
    <row r="362" s="120" customFormat="1"/>
    <row r="363" s="120" customFormat="1"/>
    <row r="364" s="120" customFormat="1"/>
    <row r="365" s="120" customFormat="1"/>
    <row r="366" s="120" customFormat="1"/>
    <row r="367" s="120" customFormat="1"/>
    <row r="368" s="120" customFormat="1"/>
    <row r="369" s="120" customFormat="1"/>
    <row r="370" s="120" customFormat="1"/>
    <row r="371" s="120" customFormat="1"/>
    <row r="372" s="120" customFormat="1"/>
    <row r="373" s="120" customFormat="1"/>
    <row r="374" s="120" customFormat="1"/>
    <row r="375" s="120" customFormat="1"/>
    <row r="376" s="120" customFormat="1"/>
    <row r="377" s="120" customFormat="1"/>
    <row r="378" s="120" customFormat="1"/>
    <row r="379" s="120" customFormat="1"/>
    <row r="380" s="120" customFormat="1"/>
    <row r="381" s="120" customFormat="1"/>
    <row r="382" s="120" customFormat="1"/>
    <row r="383" s="120" customFormat="1"/>
    <row r="384" s="120" customFormat="1"/>
    <row r="385" s="120" customFormat="1"/>
    <row r="386" s="120" customFormat="1"/>
    <row r="387" s="120" customFormat="1"/>
    <row r="388" s="120" customFormat="1"/>
    <row r="389" s="120" customFormat="1"/>
    <row r="390" s="120" customFormat="1"/>
    <row r="391" s="120" customFormat="1"/>
    <row r="392" s="120" customFormat="1"/>
    <row r="393" s="120" customFormat="1"/>
    <row r="394" s="120" customFormat="1"/>
    <row r="395" s="120" customFormat="1"/>
    <row r="396" s="120" customFormat="1"/>
    <row r="397" s="120" customFormat="1"/>
    <row r="398" s="120" customFormat="1"/>
    <row r="399" s="120" customFormat="1"/>
    <row r="400" s="120" customFormat="1"/>
    <row r="401" s="120" customFormat="1"/>
    <row r="402" s="120" customFormat="1"/>
    <row r="403" s="120" customFormat="1"/>
    <row r="404" s="120" customFormat="1"/>
    <row r="405" s="120" customFormat="1"/>
    <row r="406" s="120" customFormat="1"/>
    <row r="407" s="120" customFormat="1"/>
    <row r="408" s="120" customFormat="1"/>
    <row r="409" s="120" customFormat="1"/>
    <row r="410" s="120" customFormat="1"/>
    <row r="411" s="120" customFormat="1"/>
    <row r="412" s="120" customFormat="1"/>
    <row r="413" s="120" customFormat="1"/>
    <row r="414" s="120" customFormat="1"/>
    <row r="415" s="120" customFormat="1"/>
    <row r="416" s="120" customFormat="1"/>
    <row r="417" s="120" customFormat="1"/>
    <row r="418" s="120" customFormat="1"/>
    <row r="419" s="120" customFormat="1"/>
    <row r="420" s="120" customFormat="1"/>
    <row r="421" s="120" customFormat="1"/>
    <row r="422" s="120" customFormat="1"/>
    <row r="423" s="120" customFormat="1"/>
    <row r="424" s="120" customFormat="1"/>
    <row r="425" s="120" customFormat="1"/>
    <row r="426" s="120" customFormat="1"/>
    <row r="427" s="120" customFormat="1"/>
    <row r="428" s="120" customFormat="1"/>
    <row r="429" s="120" customFormat="1"/>
    <row r="430" s="120" customFormat="1"/>
    <row r="431" s="120" customFormat="1"/>
    <row r="432" s="120" customFormat="1"/>
    <row r="433" s="120" customFormat="1"/>
    <row r="434" s="120" customFormat="1"/>
    <row r="435" s="120" customFormat="1"/>
    <row r="436" s="120" customFormat="1"/>
    <row r="437" s="120" customFormat="1"/>
    <row r="438" s="120" customFormat="1"/>
    <row r="439" s="120" customFormat="1"/>
    <row r="440" s="120" customFormat="1"/>
    <row r="441" s="120" customFormat="1"/>
    <row r="442" s="120" customFormat="1"/>
    <row r="443" s="120" customFormat="1"/>
    <row r="444" s="120" customFormat="1"/>
    <row r="445" s="120" customFormat="1"/>
    <row r="446" s="120" customFormat="1"/>
    <row r="447" s="120" customFormat="1"/>
    <row r="448" s="120" customFormat="1"/>
    <row r="449" s="120" customFormat="1"/>
    <row r="450" s="120" customFormat="1"/>
    <row r="451" s="120" customFormat="1"/>
    <row r="452" s="120" customFormat="1"/>
    <row r="453" s="120" customFormat="1"/>
    <row r="454" s="120" customFormat="1"/>
    <row r="455" s="120" customFormat="1"/>
    <row r="456" s="120" customFormat="1"/>
    <row r="457" s="120" customFormat="1"/>
    <row r="458" s="120" customFormat="1"/>
    <row r="459" s="120" customFormat="1"/>
    <row r="460" s="120" customFormat="1"/>
    <row r="461" s="120" customFormat="1"/>
    <row r="462" s="120" customFormat="1"/>
    <row r="463" s="120" customFormat="1"/>
    <row r="464" s="120" customFormat="1"/>
    <row r="465" s="120" customFormat="1"/>
    <row r="466" s="120" customFormat="1"/>
    <row r="467" s="120" customFormat="1"/>
    <row r="468" s="120" customFormat="1"/>
    <row r="469" s="120" customFormat="1"/>
    <row r="470" s="120" customFormat="1"/>
    <row r="471" s="120" customFormat="1"/>
    <row r="472" s="120" customFormat="1"/>
    <row r="473" s="120" customFormat="1"/>
    <row r="474" s="120" customFormat="1"/>
    <row r="475" s="120" customFormat="1"/>
    <row r="476" s="120" customFormat="1"/>
    <row r="477" s="120" customFormat="1"/>
    <row r="478" s="120" customFormat="1"/>
    <row r="479" s="120" customFormat="1"/>
    <row r="480" s="120" customFormat="1"/>
    <row r="481" s="120" customFormat="1"/>
    <row r="482" s="120" customFormat="1"/>
    <row r="483" s="120" customFormat="1"/>
    <row r="484" s="120" customFormat="1"/>
    <row r="485" s="120" customFormat="1"/>
    <row r="486" s="120" customFormat="1"/>
    <row r="487" s="120" customFormat="1"/>
    <row r="488" s="120" customFormat="1"/>
    <row r="489" s="120" customFormat="1"/>
    <row r="490" s="120" customFormat="1"/>
    <row r="491" s="120" customFormat="1"/>
    <row r="492" s="120" customFormat="1"/>
    <row r="493" s="120" customFormat="1"/>
    <row r="494" s="120" customFormat="1"/>
    <row r="495" s="120" customFormat="1"/>
    <row r="496" s="120" customFormat="1"/>
    <row r="497" s="120" customFormat="1"/>
    <row r="498" s="120" customFormat="1"/>
    <row r="499" s="120" customFormat="1"/>
    <row r="500" s="120" customFormat="1"/>
    <row r="501" s="120" customFormat="1"/>
    <row r="502" s="120" customFormat="1"/>
    <row r="503" s="120" customFormat="1"/>
    <row r="504" s="120" customFormat="1"/>
    <row r="505" s="120" customFormat="1"/>
    <row r="506" s="120" customFormat="1"/>
    <row r="507" s="120" customFormat="1"/>
    <row r="508" s="120" customFormat="1"/>
    <row r="509" s="120" customFormat="1"/>
    <row r="510" s="120" customFormat="1"/>
    <row r="511" s="120" customFormat="1"/>
    <row r="512" s="120" customFormat="1"/>
    <row r="513" s="120" customFormat="1"/>
    <row r="514" s="120" customFormat="1"/>
    <row r="515" s="120" customFormat="1"/>
    <row r="516" s="120" customFormat="1"/>
    <row r="517" s="120" customFormat="1"/>
    <row r="518" s="120" customFormat="1"/>
    <row r="519" s="120" customFormat="1"/>
    <row r="520" s="120" customFormat="1"/>
    <row r="521" s="120" customFormat="1"/>
    <row r="522" s="120" customFormat="1"/>
    <row r="523" s="120" customFormat="1"/>
    <row r="524" s="120" customFormat="1"/>
    <row r="525" s="120" customFormat="1"/>
    <row r="526" s="120" customFormat="1"/>
    <row r="527" s="120" customFormat="1"/>
    <row r="528" s="120" customFormat="1"/>
    <row r="529" s="120" customFormat="1"/>
    <row r="530" s="120" customFormat="1"/>
    <row r="531" s="120" customFormat="1"/>
    <row r="532" s="120" customFormat="1"/>
    <row r="533" s="120" customFormat="1"/>
    <row r="534" s="120" customFormat="1"/>
    <row r="535" s="120" customFormat="1"/>
    <row r="536" s="120" customFormat="1"/>
    <row r="537" s="120" customFormat="1"/>
    <row r="538" s="120" customFormat="1"/>
    <row r="539" s="120" customFormat="1"/>
    <row r="540" s="120" customFormat="1"/>
    <row r="541" s="120" customFormat="1"/>
    <row r="542" s="120" customFormat="1"/>
    <row r="543" s="120" customFormat="1"/>
    <row r="544" s="120" customFormat="1"/>
    <row r="545" s="120" customFormat="1"/>
    <row r="546" s="120" customFormat="1"/>
    <row r="547" s="120" customFormat="1"/>
    <row r="548" s="120" customFormat="1"/>
    <row r="549" s="120" customFormat="1"/>
    <row r="550" s="120" customFormat="1"/>
    <row r="551" s="120" customFormat="1"/>
    <row r="552" s="120" customFormat="1"/>
    <row r="553" s="120" customFormat="1"/>
    <row r="554" s="120" customFormat="1"/>
    <row r="555" s="120" customFormat="1"/>
    <row r="556" s="120" customFormat="1"/>
    <row r="557" s="120" customFormat="1"/>
    <row r="558" s="120" customFormat="1"/>
    <row r="559" s="120" customFormat="1"/>
    <row r="560" s="120" customFormat="1"/>
    <row r="561" s="120" customFormat="1"/>
    <row r="562" s="120" customFormat="1"/>
    <row r="563" s="120" customFormat="1"/>
    <row r="564" s="120" customFormat="1"/>
    <row r="565" s="120" customFormat="1"/>
    <row r="566" s="120" customFormat="1"/>
    <row r="567" s="120" customFormat="1"/>
    <row r="568" s="120" customFormat="1"/>
    <row r="569" s="120" customFormat="1"/>
    <row r="570" s="120" customFormat="1"/>
    <row r="571" s="120" customFormat="1"/>
    <row r="572" s="120" customFormat="1"/>
    <row r="573" s="120" customFormat="1"/>
    <row r="574" s="120" customFormat="1"/>
    <row r="575" s="120" customFormat="1"/>
    <row r="576" s="120" customFormat="1"/>
    <row r="577" s="120" customFormat="1"/>
    <row r="578" s="120" customFormat="1"/>
    <row r="579" s="120" customFormat="1"/>
    <row r="580" s="120" customFormat="1"/>
    <row r="581" s="120" customFormat="1"/>
    <row r="582" s="120" customFormat="1"/>
    <row r="583" s="120" customFormat="1"/>
    <row r="584" s="120" customFormat="1"/>
    <row r="585" s="120" customFormat="1"/>
    <row r="586" s="120" customFormat="1"/>
    <row r="587" s="120" customFormat="1"/>
    <row r="588" s="120" customFormat="1"/>
    <row r="589" s="120" customFormat="1"/>
    <row r="590" s="120" customFormat="1"/>
    <row r="591" s="120" customFormat="1"/>
    <row r="592" s="120" customFormat="1"/>
    <row r="593" s="120" customFormat="1"/>
    <row r="594" s="120" customFormat="1"/>
    <row r="595" s="120" customFormat="1"/>
    <row r="596" s="120" customFormat="1"/>
    <row r="597" s="120" customFormat="1"/>
    <row r="598" s="120" customFormat="1"/>
    <row r="599" s="120" customFormat="1"/>
    <row r="600" s="120" customFormat="1"/>
    <row r="601" s="120" customFormat="1"/>
    <row r="602" s="120" customFormat="1"/>
    <row r="603" s="120" customFormat="1"/>
    <row r="604" s="120" customFormat="1"/>
    <row r="605" s="120" customFormat="1"/>
    <row r="606" s="120" customFormat="1"/>
    <row r="607" s="120" customFormat="1"/>
    <row r="608" s="120" customFormat="1"/>
    <row r="609" s="120" customFormat="1"/>
    <row r="610" s="120" customFormat="1"/>
    <row r="611" s="120" customFormat="1"/>
    <row r="612" s="120" customFormat="1"/>
    <row r="613" s="120" customFormat="1"/>
    <row r="614" s="120" customFormat="1"/>
    <row r="615" s="120" customFormat="1"/>
    <row r="616" s="120" customFormat="1"/>
    <row r="617" s="120" customFormat="1"/>
    <row r="618" s="120" customFormat="1"/>
    <row r="619" s="120" customFormat="1"/>
    <row r="620" s="120" customFormat="1"/>
    <row r="621" s="120" customFormat="1"/>
    <row r="622" s="120" customFormat="1"/>
    <row r="623" s="120" customFormat="1"/>
    <row r="624" s="120" customFormat="1"/>
    <row r="625" s="120" customFormat="1"/>
    <row r="626" s="120" customFormat="1"/>
    <row r="627" s="120" customFormat="1"/>
    <row r="628" s="120" customFormat="1"/>
    <row r="629" s="120" customFormat="1"/>
    <row r="630" s="120" customFormat="1"/>
    <row r="631" s="120" customFormat="1"/>
    <row r="632" s="120" customFormat="1"/>
    <row r="633" s="120" customFormat="1"/>
    <row r="634" s="120" customFormat="1"/>
    <row r="635" s="120" customFormat="1"/>
    <row r="636" s="120" customFormat="1"/>
    <row r="637" s="120" customFormat="1"/>
    <row r="638" s="120" customFormat="1"/>
    <row r="639" s="120" customFormat="1"/>
    <row r="640" s="120" customFormat="1"/>
    <row r="641" s="120" customFormat="1"/>
    <row r="642" s="120" customFormat="1"/>
    <row r="643" s="120" customFormat="1"/>
    <row r="644" s="120" customFormat="1"/>
    <row r="645" s="120" customFormat="1"/>
    <row r="646" s="120" customFormat="1"/>
    <row r="647" s="120" customFormat="1"/>
    <row r="648" s="120" customFormat="1"/>
    <row r="649" s="120" customFormat="1"/>
    <row r="650" s="120" customFormat="1"/>
    <row r="651" s="120" customFormat="1"/>
    <row r="652" s="120" customFormat="1"/>
    <row r="653" s="120" customFormat="1"/>
    <row r="654" s="120" customFormat="1"/>
    <row r="655" s="120" customFormat="1"/>
    <row r="656" s="120" customFormat="1"/>
    <row r="657" s="120" customFormat="1"/>
    <row r="658" s="120" customFormat="1"/>
    <row r="659" s="120" customFormat="1"/>
    <row r="660" s="120" customFormat="1"/>
    <row r="661" s="120" customFormat="1"/>
    <row r="662" s="120" customFormat="1"/>
    <row r="663" s="120" customFormat="1"/>
    <row r="664" s="120" customFormat="1"/>
    <row r="665" s="120" customFormat="1"/>
    <row r="666" s="120" customFormat="1"/>
    <row r="667" s="120" customFormat="1"/>
    <row r="668" s="120" customFormat="1"/>
    <row r="669" s="120" customFormat="1"/>
    <row r="670" s="120" customFormat="1"/>
    <row r="671" s="120" customFormat="1"/>
    <row r="672" s="120" customFormat="1"/>
    <row r="673" s="120" customFormat="1"/>
    <row r="674" s="120" customFormat="1"/>
    <row r="675" s="120" customFormat="1"/>
    <row r="676" s="120" customFormat="1"/>
    <row r="677" s="120" customFormat="1"/>
    <row r="678" s="120" customFormat="1"/>
    <row r="679" s="120" customFormat="1"/>
    <row r="680" s="120" customFormat="1"/>
    <row r="681" s="120" customFormat="1"/>
    <row r="682" s="120" customFormat="1"/>
    <row r="683" s="120" customFormat="1"/>
    <row r="684" s="120" customFormat="1"/>
    <row r="685" s="120" customFormat="1"/>
    <row r="686" s="120" customFormat="1"/>
    <row r="687" s="120" customFormat="1"/>
    <row r="688" s="120" customFormat="1"/>
    <row r="689" s="120" customFormat="1"/>
    <row r="690" s="120" customFormat="1"/>
    <row r="691" s="120" customFormat="1"/>
    <row r="692" s="120" customFormat="1"/>
    <row r="693" s="120" customFormat="1"/>
    <row r="694" s="120" customFormat="1"/>
    <row r="695" s="120" customFormat="1"/>
    <row r="696" s="120" customFormat="1"/>
    <row r="697" s="120" customFormat="1"/>
    <row r="698" s="120" customFormat="1"/>
    <row r="699" s="120" customFormat="1"/>
    <row r="700" s="120" customFormat="1"/>
    <row r="701" s="120" customFormat="1"/>
    <row r="702" s="120" customFormat="1"/>
    <row r="703" s="120" customFormat="1"/>
    <row r="704" s="120" customFormat="1"/>
    <row r="705" s="120" customFormat="1"/>
    <row r="706" s="120" customFormat="1"/>
    <row r="707" s="120" customFormat="1"/>
    <row r="708" s="120" customFormat="1"/>
    <row r="709" s="120" customFormat="1"/>
    <row r="710" s="120" customFormat="1"/>
    <row r="711" s="120" customFormat="1"/>
    <row r="712" s="120" customFormat="1"/>
    <row r="713" s="120" customFormat="1"/>
    <row r="714" s="120" customFormat="1"/>
    <row r="715" s="120" customFormat="1"/>
    <row r="716" s="120" customFormat="1"/>
    <row r="717" s="120" customFormat="1"/>
    <row r="718" s="120" customFormat="1"/>
    <row r="719" s="120" customFormat="1"/>
    <row r="720" s="120" customFormat="1"/>
    <row r="721" s="120" customFormat="1"/>
    <row r="722" s="120" customFormat="1"/>
    <row r="723" s="120" customFormat="1"/>
    <row r="724" s="120" customFormat="1"/>
    <row r="725" s="120" customFormat="1"/>
    <row r="726" s="120" customFormat="1"/>
    <row r="727" s="120" customFormat="1"/>
    <row r="728" s="120" customFormat="1"/>
    <row r="729" s="120" customFormat="1"/>
    <row r="730" s="120" customFormat="1"/>
    <row r="731" s="120" customFormat="1"/>
    <row r="732" s="120" customFormat="1"/>
    <row r="733" s="120" customFormat="1"/>
    <row r="734" s="120" customFormat="1"/>
    <row r="735" s="120" customFormat="1"/>
    <row r="736" s="120" customFormat="1"/>
  </sheetData>
  <mergeCells count="1">
    <mergeCell ref="B3:D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1"/>
  <sheetViews>
    <sheetView zoomScale="67" zoomScaleNormal="67" workbookViewId="0">
      <selection activeCell="B1" sqref="B1"/>
    </sheetView>
  </sheetViews>
  <sheetFormatPr baseColWidth="10" defaultColWidth="11.5" defaultRowHeight="15"/>
  <cols>
    <col min="2" max="2" width="40.5" customWidth="1"/>
    <col min="3" max="3" width="74.83203125" hidden="1" customWidth="1"/>
    <col min="4" max="4" width="147.83203125" customWidth="1"/>
    <col min="5" max="5" width="26.1640625" style="132" customWidth="1"/>
    <col min="11" max="258" width="11.5" style="6"/>
  </cols>
  <sheetData>
    <row r="1" spans="1:10" ht="92.25" customHeight="1"/>
    <row r="2" spans="1:10" s="6" customFormat="1">
      <c r="E2" s="137"/>
    </row>
    <row r="3" spans="1:10" ht="33">
      <c r="A3" s="6"/>
      <c r="B3" s="410" t="s">
        <v>390</v>
      </c>
      <c r="C3" s="410"/>
      <c r="D3" s="410"/>
      <c r="E3" s="410"/>
      <c r="F3" s="6"/>
      <c r="G3" s="6"/>
      <c r="H3" s="6"/>
      <c r="I3" s="6"/>
      <c r="J3" s="6"/>
    </row>
    <row r="4" spans="1:10">
      <c r="A4" s="6"/>
      <c r="B4" s="109"/>
      <c r="C4" s="109"/>
      <c r="D4" s="109"/>
      <c r="E4" s="137"/>
      <c r="F4" s="6"/>
      <c r="G4" s="6"/>
      <c r="H4" s="6"/>
      <c r="I4" s="6"/>
      <c r="J4" s="6"/>
    </row>
    <row r="5" spans="1:10" ht="62">
      <c r="A5" s="6"/>
      <c r="B5" s="24"/>
      <c r="C5" s="110" t="s">
        <v>391</v>
      </c>
      <c r="D5" s="110" t="s">
        <v>392</v>
      </c>
      <c r="E5" s="137"/>
      <c r="F5" s="6"/>
      <c r="G5" s="6"/>
      <c r="H5" s="6"/>
      <c r="I5" s="6"/>
      <c r="J5" s="6"/>
    </row>
    <row r="6" spans="1:10" ht="76.5" customHeight="1">
      <c r="A6" s="25" t="s">
        <v>393</v>
      </c>
      <c r="B6" s="111" t="s">
        <v>394</v>
      </c>
      <c r="C6" s="112" t="s">
        <v>395</v>
      </c>
      <c r="D6" s="113" t="s">
        <v>396</v>
      </c>
      <c r="E6" s="138">
        <v>0.2</v>
      </c>
      <c r="F6" s="6"/>
      <c r="G6" s="6"/>
      <c r="H6" s="6"/>
      <c r="I6" s="6"/>
      <c r="J6" s="6"/>
    </row>
    <row r="7" spans="1:10" ht="68">
      <c r="A7" s="25" t="s">
        <v>397</v>
      </c>
      <c r="B7" s="114" t="s">
        <v>397</v>
      </c>
      <c r="C7" s="115" t="s">
        <v>398</v>
      </c>
      <c r="D7" s="116" t="s">
        <v>399</v>
      </c>
      <c r="E7" s="138">
        <v>0.4</v>
      </c>
      <c r="F7" s="6"/>
      <c r="G7" s="6"/>
      <c r="H7" s="6"/>
      <c r="I7" s="6"/>
      <c r="J7" s="6"/>
    </row>
    <row r="8" spans="1:10" ht="68">
      <c r="A8" s="25" t="s">
        <v>400</v>
      </c>
      <c r="B8" s="117" t="s">
        <v>401</v>
      </c>
      <c r="C8" s="115" t="s">
        <v>402</v>
      </c>
      <c r="D8" s="116" t="s">
        <v>356</v>
      </c>
      <c r="E8" s="138">
        <v>0.6</v>
      </c>
      <c r="F8" s="6"/>
      <c r="G8" s="6"/>
      <c r="H8" s="6"/>
      <c r="I8" s="6"/>
      <c r="J8" s="6"/>
    </row>
    <row r="9" spans="1:10" ht="68">
      <c r="A9" s="25" t="s">
        <v>403</v>
      </c>
      <c r="B9" s="118" t="s">
        <v>404</v>
      </c>
      <c r="C9" s="115" t="s">
        <v>405</v>
      </c>
      <c r="D9" s="116" t="s">
        <v>406</v>
      </c>
      <c r="E9" s="138">
        <v>0.8</v>
      </c>
      <c r="F9" s="6"/>
      <c r="G9" s="6"/>
      <c r="H9" s="6"/>
      <c r="I9" s="6"/>
      <c r="J9" s="6"/>
    </row>
    <row r="10" spans="1:10" ht="68">
      <c r="A10" s="25" t="s">
        <v>407</v>
      </c>
      <c r="B10" s="119" t="s">
        <v>408</v>
      </c>
      <c r="C10" s="115" t="s">
        <v>409</v>
      </c>
      <c r="D10" s="116" t="s">
        <v>410</v>
      </c>
      <c r="E10" s="138">
        <v>1</v>
      </c>
      <c r="F10" s="6"/>
      <c r="G10" s="6"/>
      <c r="H10" s="6"/>
      <c r="I10" s="6"/>
      <c r="J10" s="6"/>
    </row>
    <row r="11" spans="1:10" ht="20">
      <c r="A11" s="25"/>
      <c r="B11" s="25"/>
      <c r="C11" s="26"/>
      <c r="D11" s="26"/>
      <c r="E11" s="137"/>
      <c r="F11" s="6"/>
      <c r="G11" s="6"/>
      <c r="H11" s="6"/>
      <c r="I11" s="6"/>
      <c r="J11" s="6"/>
    </row>
    <row r="12" spans="1:10" ht="62">
      <c r="A12" s="25"/>
      <c r="B12" s="24"/>
      <c r="C12" s="110" t="s">
        <v>391</v>
      </c>
      <c r="D12" s="110" t="s">
        <v>411</v>
      </c>
      <c r="E12" s="137"/>
      <c r="F12" s="6"/>
      <c r="G12" s="6"/>
      <c r="H12" s="6"/>
      <c r="I12" s="6"/>
      <c r="J12" s="6"/>
    </row>
    <row r="13" spans="1:10" ht="79.5" customHeight="1">
      <c r="A13" s="25"/>
      <c r="B13" s="111" t="s">
        <v>394</v>
      </c>
      <c r="C13" s="112" t="s">
        <v>395</v>
      </c>
      <c r="D13" s="143" t="s">
        <v>412</v>
      </c>
      <c r="E13" s="138">
        <v>0.2</v>
      </c>
      <c r="F13" s="6"/>
      <c r="G13" s="6"/>
      <c r="H13" s="6"/>
      <c r="I13" s="6"/>
      <c r="J13" s="6"/>
    </row>
    <row r="14" spans="1:10" ht="34">
      <c r="A14" s="25"/>
      <c r="B14" s="114" t="s">
        <v>397</v>
      </c>
      <c r="C14" s="115" t="s">
        <v>398</v>
      </c>
      <c r="D14" s="143" t="s">
        <v>413</v>
      </c>
      <c r="E14" s="138">
        <v>0.4</v>
      </c>
      <c r="F14" s="6"/>
      <c r="G14" s="6"/>
      <c r="H14" s="6"/>
      <c r="I14" s="6"/>
      <c r="J14" s="6"/>
    </row>
    <row r="15" spans="1:10" ht="34">
      <c r="A15" s="25"/>
      <c r="B15" s="117" t="s">
        <v>401</v>
      </c>
      <c r="C15" s="115" t="s">
        <v>402</v>
      </c>
      <c r="D15" s="143" t="s">
        <v>414</v>
      </c>
      <c r="E15" s="138">
        <v>0.6</v>
      </c>
      <c r="F15" s="6"/>
      <c r="G15" s="6"/>
      <c r="H15" s="6"/>
      <c r="I15" s="6"/>
      <c r="J15" s="6"/>
    </row>
    <row r="16" spans="1:10" ht="34">
      <c r="A16" s="25"/>
      <c r="B16" s="118" t="s">
        <v>404</v>
      </c>
      <c r="C16" s="115" t="s">
        <v>405</v>
      </c>
      <c r="D16" s="143" t="s">
        <v>415</v>
      </c>
      <c r="E16" s="138">
        <v>0.8</v>
      </c>
      <c r="F16" s="6"/>
      <c r="G16" s="6"/>
      <c r="H16" s="6"/>
      <c r="I16" s="6"/>
      <c r="J16" s="6"/>
    </row>
    <row r="17" spans="1:10" ht="46.5" customHeight="1">
      <c r="A17" s="25"/>
      <c r="B17" s="119" t="s">
        <v>408</v>
      </c>
      <c r="C17" s="115" t="s">
        <v>409</v>
      </c>
      <c r="D17" s="143" t="s">
        <v>416</v>
      </c>
      <c r="E17" s="138">
        <v>1</v>
      </c>
      <c r="F17" s="6"/>
      <c r="G17" s="6"/>
      <c r="H17" s="6"/>
      <c r="I17" s="6"/>
      <c r="J17" s="6"/>
    </row>
    <row r="18" spans="1:10" ht="20">
      <c r="A18" s="25"/>
      <c r="B18" s="25"/>
      <c r="C18" s="26"/>
      <c r="D18" s="26"/>
      <c r="E18" s="137"/>
      <c r="F18" s="6"/>
      <c r="G18" s="6"/>
      <c r="H18" s="6"/>
      <c r="I18" s="6"/>
      <c r="J18" s="6"/>
    </row>
    <row r="19" spans="1:10">
      <c r="A19" s="25"/>
      <c r="B19" s="27"/>
      <c r="C19" s="27"/>
      <c r="D19" s="27"/>
      <c r="E19" s="137"/>
      <c r="F19" s="6"/>
      <c r="G19" s="6"/>
      <c r="H19" s="6"/>
      <c r="I19" s="6"/>
      <c r="J19" s="6"/>
    </row>
    <row r="20" spans="1:10" ht="62">
      <c r="A20" s="25"/>
      <c r="B20" s="24"/>
      <c r="C20" s="110" t="s">
        <v>391</v>
      </c>
      <c r="D20" s="110" t="s">
        <v>293</v>
      </c>
      <c r="E20" s="137"/>
      <c r="F20" s="6"/>
      <c r="G20" s="6"/>
      <c r="H20" s="6"/>
      <c r="I20" s="6"/>
      <c r="J20" s="6"/>
    </row>
    <row r="21" spans="1:10" ht="57.75" customHeight="1">
      <c r="A21" s="25"/>
      <c r="B21" s="111" t="s">
        <v>394</v>
      </c>
      <c r="C21" s="112" t="s">
        <v>395</v>
      </c>
      <c r="D21" s="143" t="s">
        <v>298</v>
      </c>
      <c r="E21" s="138">
        <v>0.2</v>
      </c>
      <c r="F21" s="6"/>
      <c r="G21" s="6"/>
      <c r="H21" s="6"/>
      <c r="I21" s="6"/>
      <c r="J21" s="6"/>
    </row>
    <row r="22" spans="1:10" ht="54" customHeight="1">
      <c r="A22" s="25"/>
      <c r="B22" s="114" t="s">
        <v>397</v>
      </c>
      <c r="C22" s="115" t="s">
        <v>398</v>
      </c>
      <c r="D22" s="143" t="s">
        <v>417</v>
      </c>
      <c r="E22" s="138">
        <v>0.4</v>
      </c>
      <c r="F22" s="6"/>
      <c r="G22" s="6"/>
      <c r="H22" s="6"/>
      <c r="I22" s="6"/>
      <c r="J22" s="6"/>
    </row>
    <row r="23" spans="1:10" ht="64.5" customHeight="1">
      <c r="A23" s="25"/>
      <c r="B23" s="117" t="s">
        <v>401</v>
      </c>
      <c r="C23" s="115" t="s">
        <v>402</v>
      </c>
      <c r="D23" s="143" t="s">
        <v>418</v>
      </c>
      <c r="E23" s="138">
        <v>0.6</v>
      </c>
      <c r="F23" s="6"/>
      <c r="G23" s="6"/>
      <c r="H23" s="6"/>
      <c r="I23" s="6"/>
      <c r="J23" s="6"/>
    </row>
    <row r="24" spans="1:10" ht="51.75" customHeight="1">
      <c r="A24" s="25"/>
      <c r="B24" s="118" t="s">
        <v>404</v>
      </c>
      <c r="C24" s="115" t="s">
        <v>405</v>
      </c>
      <c r="D24" s="143" t="s">
        <v>419</v>
      </c>
      <c r="E24" s="138">
        <v>0.8</v>
      </c>
      <c r="F24" s="6"/>
      <c r="G24" s="6"/>
      <c r="H24" s="6"/>
      <c r="I24" s="6"/>
      <c r="J24" s="6"/>
    </row>
    <row r="25" spans="1:10" ht="51.75" customHeight="1">
      <c r="A25" s="25"/>
      <c r="B25" s="119" t="s">
        <v>408</v>
      </c>
      <c r="C25" s="115" t="s">
        <v>409</v>
      </c>
      <c r="D25" s="143" t="s">
        <v>420</v>
      </c>
      <c r="E25" s="138">
        <v>1</v>
      </c>
      <c r="F25" s="6"/>
      <c r="G25" s="6"/>
      <c r="H25" s="6"/>
      <c r="I25" s="6"/>
      <c r="J25" s="6"/>
    </row>
    <row r="26" spans="1:10">
      <c r="A26" s="25"/>
      <c r="B26" s="27"/>
      <c r="C26" s="27"/>
      <c r="D26" s="27"/>
      <c r="E26" s="137"/>
      <c r="F26" s="6"/>
      <c r="G26" s="6"/>
      <c r="H26" s="6"/>
      <c r="I26" s="6"/>
      <c r="J26" s="6"/>
    </row>
    <row r="27" spans="1:10">
      <c r="A27" s="25"/>
      <c r="B27" s="27"/>
      <c r="C27" s="27"/>
      <c r="D27" s="27"/>
      <c r="E27" s="137"/>
      <c r="F27" s="6"/>
      <c r="G27" s="6"/>
      <c r="H27" s="6"/>
      <c r="I27" s="6"/>
      <c r="J27" s="6"/>
    </row>
    <row r="28" spans="1:10">
      <c r="A28" s="25"/>
      <c r="B28" s="27"/>
      <c r="C28" s="27"/>
      <c r="D28" s="27"/>
      <c r="E28" s="137"/>
      <c r="F28" s="6"/>
      <c r="G28" s="6"/>
      <c r="H28" s="6"/>
      <c r="I28" s="6"/>
      <c r="J28" s="6"/>
    </row>
    <row r="29" spans="1:10">
      <c r="A29" s="25"/>
      <c r="B29" s="27"/>
      <c r="C29" s="27"/>
      <c r="D29" s="27"/>
      <c r="E29" s="137"/>
      <c r="F29" s="6"/>
      <c r="G29" s="6"/>
      <c r="H29" s="6"/>
      <c r="I29" s="6"/>
      <c r="J29" s="6"/>
    </row>
    <row r="30" spans="1:10" ht="62">
      <c r="A30" s="25"/>
      <c r="B30" s="24"/>
      <c r="C30" s="110" t="s">
        <v>391</v>
      </c>
      <c r="D30" s="110" t="s">
        <v>421</v>
      </c>
      <c r="E30" s="137"/>
      <c r="F30" s="6"/>
      <c r="G30" s="6"/>
      <c r="H30" s="6"/>
      <c r="I30" s="6"/>
      <c r="J30" s="6"/>
    </row>
    <row r="31" spans="1:10" ht="75.75" customHeight="1">
      <c r="A31" s="25"/>
      <c r="B31" s="111" t="s">
        <v>394</v>
      </c>
      <c r="C31" s="112" t="s">
        <v>395</v>
      </c>
      <c r="D31" s="143" t="s">
        <v>422</v>
      </c>
      <c r="E31" s="138">
        <v>0.2</v>
      </c>
      <c r="F31" s="6"/>
      <c r="G31" s="6"/>
      <c r="H31" s="6"/>
      <c r="I31" s="6"/>
      <c r="J31" s="6"/>
    </row>
    <row r="32" spans="1:10" ht="65.25" customHeight="1">
      <c r="A32" s="25"/>
      <c r="B32" s="114" t="s">
        <v>397</v>
      </c>
      <c r="C32" s="115" t="s">
        <v>398</v>
      </c>
      <c r="D32" s="143" t="s">
        <v>423</v>
      </c>
      <c r="E32" s="138">
        <v>0.4</v>
      </c>
      <c r="F32" s="6"/>
      <c r="G32" s="6"/>
      <c r="H32" s="6"/>
      <c r="I32" s="6"/>
      <c r="J32" s="6"/>
    </row>
    <row r="33" spans="1:10" ht="57" customHeight="1">
      <c r="A33" s="25"/>
      <c r="B33" s="117" t="s">
        <v>401</v>
      </c>
      <c r="C33" s="115" t="s">
        <v>402</v>
      </c>
      <c r="D33" s="143" t="s">
        <v>424</v>
      </c>
      <c r="E33" s="138">
        <v>0.6</v>
      </c>
      <c r="F33" s="6"/>
      <c r="G33" s="6"/>
      <c r="H33" s="6"/>
      <c r="I33" s="6"/>
      <c r="J33" s="6"/>
    </row>
    <row r="34" spans="1:10" ht="66.75" customHeight="1">
      <c r="A34" s="25"/>
      <c r="B34" s="118" t="s">
        <v>404</v>
      </c>
      <c r="C34" s="115" t="s">
        <v>405</v>
      </c>
      <c r="D34" s="143" t="s">
        <v>425</v>
      </c>
      <c r="E34" s="138">
        <v>0.8</v>
      </c>
      <c r="F34" s="6"/>
      <c r="G34" s="6"/>
      <c r="H34" s="6"/>
      <c r="I34" s="6"/>
      <c r="J34" s="6"/>
    </row>
    <row r="35" spans="1:10" ht="79.5" customHeight="1">
      <c r="A35" s="25"/>
      <c r="B35" s="119" t="s">
        <v>408</v>
      </c>
      <c r="C35" s="115" t="s">
        <v>409</v>
      </c>
      <c r="D35" s="143" t="s">
        <v>426</v>
      </c>
      <c r="E35" s="138">
        <v>1</v>
      </c>
      <c r="F35" s="6"/>
      <c r="G35" s="6"/>
      <c r="H35" s="6"/>
      <c r="I35" s="6"/>
      <c r="J35" s="6"/>
    </row>
    <row r="36" spans="1:10">
      <c r="A36" s="25"/>
      <c r="B36" s="25"/>
      <c r="C36" s="25" t="s">
        <v>427</v>
      </c>
      <c r="D36" s="25" t="s">
        <v>428</v>
      </c>
      <c r="E36" s="137"/>
      <c r="F36" s="6"/>
      <c r="G36" s="6"/>
      <c r="H36" s="6"/>
      <c r="I36" s="6"/>
      <c r="J36" s="6"/>
    </row>
    <row r="37" spans="1:10">
      <c r="A37" s="25"/>
      <c r="B37" s="25"/>
      <c r="C37" s="25"/>
      <c r="D37" s="25"/>
      <c r="E37" s="137"/>
      <c r="F37" s="6"/>
      <c r="G37" s="6"/>
      <c r="H37" s="6"/>
      <c r="I37" s="6"/>
      <c r="J37" s="6"/>
    </row>
    <row r="38" spans="1:10">
      <c r="A38" s="25"/>
      <c r="B38" s="25"/>
      <c r="C38" s="25"/>
      <c r="D38" s="25"/>
      <c r="E38" s="137"/>
      <c r="F38" s="6"/>
      <c r="G38" s="6"/>
      <c r="H38" s="6"/>
      <c r="I38" s="6"/>
      <c r="J38" s="6"/>
    </row>
    <row r="39" spans="1:10" ht="62">
      <c r="A39" s="25"/>
      <c r="B39" s="24"/>
      <c r="C39" s="110" t="s">
        <v>391</v>
      </c>
      <c r="D39" s="110" t="s">
        <v>429</v>
      </c>
      <c r="E39" s="137"/>
      <c r="F39" s="6"/>
      <c r="G39" s="6"/>
      <c r="H39" s="6"/>
      <c r="I39" s="6"/>
      <c r="J39" s="6"/>
    </row>
    <row r="40" spans="1:10" ht="102">
      <c r="A40" s="25"/>
      <c r="B40" s="111" t="s">
        <v>394</v>
      </c>
      <c r="C40" s="112" t="s">
        <v>395</v>
      </c>
      <c r="D40" s="144" t="s">
        <v>430</v>
      </c>
      <c r="E40" s="138">
        <v>0.2</v>
      </c>
      <c r="F40" s="6"/>
      <c r="G40" s="6"/>
      <c r="H40" s="6"/>
      <c r="I40" s="6"/>
      <c r="J40" s="6"/>
    </row>
    <row r="41" spans="1:10" ht="102">
      <c r="A41" s="25"/>
      <c r="B41" s="114" t="s">
        <v>397</v>
      </c>
      <c r="C41" s="115" t="s">
        <v>398</v>
      </c>
      <c r="D41" s="144" t="s">
        <v>431</v>
      </c>
      <c r="E41" s="138">
        <v>0.4</v>
      </c>
      <c r="F41" s="6"/>
      <c r="G41" s="6"/>
      <c r="H41" s="6"/>
      <c r="I41" s="6"/>
      <c r="J41" s="6"/>
    </row>
    <row r="42" spans="1:10" ht="102">
      <c r="A42" s="25"/>
      <c r="B42" s="117" t="s">
        <v>401</v>
      </c>
      <c r="C42" s="115" t="s">
        <v>402</v>
      </c>
      <c r="D42" s="144" t="s">
        <v>432</v>
      </c>
      <c r="E42" s="138">
        <v>0.6</v>
      </c>
      <c r="F42" s="6"/>
      <c r="G42" s="6"/>
      <c r="H42" s="6"/>
      <c r="I42" s="6"/>
      <c r="J42" s="6"/>
    </row>
    <row r="43" spans="1:10" ht="102">
      <c r="A43" s="25"/>
      <c r="B43" s="118" t="s">
        <v>404</v>
      </c>
      <c r="C43" s="115" t="s">
        <v>405</v>
      </c>
      <c r="D43" s="144" t="s">
        <v>433</v>
      </c>
      <c r="E43" s="138">
        <v>0.8</v>
      </c>
      <c r="F43" s="6"/>
      <c r="G43" s="6"/>
      <c r="H43" s="6"/>
      <c r="I43" s="6"/>
      <c r="J43" s="6"/>
    </row>
    <row r="44" spans="1:10" ht="102">
      <c r="A44" s="25"/>
      <c r="B44" s="119" t="s">
        <v>408</v>
      </c>
      <c r="C44" s="115" t="s">
        <v>409</v>
      </c>
      <c r="D44" s="144" t="s">
        <v>434</v>
      </c>
      <c r="E44" s="138">
        <v>1</v>
      </c>
      <c r="F44" s="6"/>
      <c r="G44" s="6"/>
      <c r="H44" s="6"/>
      <c r="I44" s="6"/>
      <c r="J44" s="6"/>
    </row>
    <row r="45" spans="1:10">
      <c r="A45" s="25"/>
      <c r="B45" s="25"/>
      <c r="C45" s="25"/>
      <c r="D45" s="25"/>
      <c r="E45" s="137"/>
      <c r="F45" s="6"/>
      <c r="G45" s="6"/>
      <c r="H45" s="6"/>
      <c r="I45" s="6"/>
      <c r="J45" s="6"/>
    </row>
    <row r="46" spans="1:10" ht="56.25" customHeight="1">
      <c r="A46" s="25"/>
      <c r="B46" s="25"/>
      <c r="C46" s="25"/>
      <c r="D46" s="110" t="s">
        <v>435</v>
      </c>
      <c r="E46" s="137"/>
      <c r="F46" s="6"/>
      <c r="G46" s="6"/>
      <c r="H46" s="6"/>
      <c r="I46" s="6"/>
      <c r="J46" s="6"/>
    </row>
    <row r="47" spans="1:10" ht="94.5" customHeight="1">
      <c r="A47" s="25"/>
      <c r="B47" s="118" t="s">
        <v>404</v>
      </c>
      <c r="C47" s="25"/>
      <c r="D47" s="116" t="s">
        <v>436</v>
      </c>
      <c r="E47" s="138">
        <v>0.8</v>
      </c>
      <c r="F47" s="6"/>
      <c r="G47" s="6"/>
      <c r="H47" s="6"/>
      <c r="I47" s="6"/>
      <c r="J47" s="6"/>
    </row>
    <row r="48" spans="1:10" ht="105.75" customHeight="1">
      <c r="A48" s="25"/>
      <c r="B48" s="119" t="s">
        <v>408</v>
      </c>
      <c r="C48" s="26"/>
      <c r="D48" s="116" t="s">
        <v>437</v>
      </c>
      <c r="E48" s="138">
        <v>1</v>
      </c>
      <c r="F48" s="6"/>
      <c r="G48" s="6"/>
      <c r="H48" s="6"/>
      <c r="I48" s="6"/>
      <c r="J48" s="6"/>
    </row>
    <row r="49" spans="1:10">
      <c r="A49" s="25"/>
      <c r="B49" s="22"/>
      <c r="C49" s="22"/>
      <c r="D49" s="22"/>
      <c r="E49" s="137"/>
      <c r="F49" s="6"/>
      <c r="G49" s="6"/>
      <c r="H49" s="6"/>
      <c r="I49" s="6"/>
      <c r="J49" s="6"/>
    </row>
    <row r="50" spans="1:10">
      <c r="A50" s="25"/>
      <c r="B50" s="22"/>
      <c r="C50" s="22"/>
      <c r="D50" s="22"/>
      <c r="E50" s="137"/>
      <c r="F50" s="6"/>
      <c r="G50" s="6"/>
      <c r="H50" s="6"/>
      <c r="I50" s="6"/>
      <c r="J50" s="6"/>
    </row>
    <row r="51" spans="1:10" ht="20">
      <c r="A51" s="25"/>
      <c r="B51" s="25"/>
      <c r="C51" s="26"/>
      <c r="D51" s="26"/>
      <c r="E51" s="137"/>
      <c r="F51" s="6"/>
      <c r="G51" s="6"/>
      <c r="H51" s="6"/>
      <c r="I51" s="6"/>
      <c r="J51" s="6"/>
    </row>
    <row r="52" spans="1:10" ht="46.5" customHeight="1">
      <c r="A52" s="25"/>
      <c r="B52" s="25"/>
      <c r="C52" s="25"/>
      <c r="D52" s="110" t="s">
        <v>438</v>
      </c>
      <c r="E52" s="137"/>
      <c r="F52" s="6"/>
      <c r="G52" s="6"/>
      <c r="H52" s="6"/>
      <c r="I52" s="6"/>
      <c r="J52" s="6"/>
    </row>
    <row r="53" spans="1:10" ht="90" customHeight="1">
      <c r="A53" s="25"/>
      <c r="B53" s="118" t="s">
        <v>404</v>
      </c>
      <c r="C53" s="25"/>
      <c r="D53" s="116" t="s">
        <v>439</v>
      </c>
      <c r="E53" s="138">
        <v>0.8</v>
      </c>
      <c r="F53" s="6"/>
      <c r="G53" s="6"/>
      <c r="H53" s="6"/>
      <c r="I53" s="6"/>
      <c r="J53" s="6"/>
    </row>
    <row r="54" spans="1:10" ht="68">
      <c r="A54" s="25"/>
      <c r="B54" s="119" t="s">
        <v>408</v>
      </c>
      <c r="C54" s="26"/>
      <c r="D54" s="116" t="s">
        <v>440</v>
      </c>
      <c r="E54" s="138">
        <v>1</v>
      </c>
      <c r="F54" s="6"/>
      <c r="G54" s="6"/>
      <c r="H54" s="6"/>
      <c r="I54" s="6"/>
      <c r="J54" s="6"/>
    </row>
    <row r="55" spans="1:10" ht="20">
      <c r="A55" s="25"/>
      <c r="B55" s="25"/>
      <c r="C55" s="26"/>
      <c r="D55" s="26"/>
      <c r="E55" s="137"/>
      <c r="F55" s="6"/>
      <c r="G55" s="6"/>
      <c r="H55" s="6"/>
      <c r="I55" s="6"/>
      <c r="J55" s="6"/>
    </row>
    <row r="56" spans="1:10" ht="20">
      <c r="A56" s="25"/>
      <c r="B56" s="25"/>
      <c r="C56" s="26"/>
      <c r="D56" s="26"/>
      <c r="E56" s="137"/>
      <c r="F56" s="6"/>
      <c r="G56" s="6"/>
      <c r="H56" s="6"/>
      <c r="I56" s="6"/>
      <c r="J56" s="6"/>
    </row>
    <row r="57" spans="1:10" ht="20">
      <c r="A57" s="25"/>
      <c r="B57" s="25"/>
      <c r="C57" s="26"/>
      <c r="D57" s="26"/>
      <c r="E57" s="137"/>
      <c r="F57" s="6"/>
      <c r="G57" s="6"/>
      <c r="H57" s="6"/>
      <c r="I57" s="6"/>
      <c r="J57" s="6"/>
    </row>
    <row r="58" spans="1:10" ht="20">
      <c r="A58" s="25"/>
      <c r="B58" s="25"/>
      <c r="C58" s="26"/>
      <c r="D58" s="26"/>
      <c r="E58" s="137"/>
      <c r="F58" s="6"/>
      <c r="G58" s="6"/>
      <c r="H58" s="6"/>
      <c r="I58" s="6"/>
      <c r="J58" s="6"/>
    </row>
    <row r="59" spans="1:10" ht="20">
      <c r="A59" s="25"/>
      <c r="B59" s="25"/>
      <c r="C59" s="26"/>
      <c r="D59" s="26"/>
      <c r="E59" s="137"/>
      <c r="F59" s="6"/>
      <c r="G59" s="6"/>
      <c r="H59" s="6"/>
      <c r="I59" s="6"/>
      <c r="J59" s="6"/>
    </row>
    <row r="60" spans="1:10" ht="20">
      <c r="A60" s="25"/>
      <c r="B60" s="25"/>
      <c r="C60" s="26"/>
      <c r="D60" s="26"/>
      <c r="E60" s="137"/>
      <c r="F60" s="6"/>
      <c r="G60" s="6"/>
      <c r="H60" s="6"/>
      <c r="I60" s="6"/>
      <c r="J60" s="6"/>
    </row>
    <row r="61" spans="1:10" ht="20">
      <c r="A61" s="25"/>
      <c r="B61" s="25"/>
      <c r="C61" s="26"/>
      <c r="D61" s="26"/>
      <c r="E61" s="137"/>
      <c r="F61" s="6"/>
      <c r="G61" s="6"/>
      <c r="H61" s="6"/>
      <c r="I61" s="6"/>
      <c r="J61" s="6"/>
    </row>
    <row r="62" spans="1:10" ht="20">
      <c r="A62" s="25"/>
      <c r="B62" s="25"/>
      <c r="C62" s="26"/>
      <c r="D62" s="26"/>
      <c r="E62" s="137"/>
      <c r="F62" s="6"/>
      <c r="G62" s="6"/>
      <c r="H62" s="6"/>
      <c r="I62" s="6"/>
      <c r="J62" s="6"/>
    </row>
    <row r="63" spans="1:10" ht="20">
      <c r="A63" s="25"/>
      <c r="B63" s="25"/>
      <c r="C63" s="26"/>
      <c r="D63" s="26"/>
      <c r="E63" s="137"/>
      <c r="F63" s="6"/>
      <c r="G63" s="6"/>
      <c r="H63" s="6"/>
      <c r="I63" s="6"/>
      <c r="J63" s="6"/>
    </row>
    <row r="64" spans="1:10" ht="20">
      <c r="A64" s="25"/>
      <c r="B64" s="25"/>
      <c r="C64" s="26"/>
      <c r="D64" s="26"/>
      <c r="E64" s="137"/>
      <c r="F64" s="6"/>
      <c r="G64" s="6"/>
      <c r="H64" s="6"/>
      <c r="I64" s="6"/>
      <c r="J64" s="6"/>
    </row>
    <row r="65" spans="1:10" ht="20">
      <c r="A65" s="25"/>
      <c r="B65" s="25"/>
      <c r="C65" s="26"/>
      <c r="D65" s="26"/>
      <c r="E65" s="137"/>
      <c r="F65" s="6"/>
      <c r="G65" s="6"/>
      <c r="H65" s="6"/>
      <c r="I65" s="6"/>
      <c r="J65" s="6"/>
    </row>
    <row r="66" spans="1:10" ht="20">
      <c r="A66" s="25"/>
      <c r="B66" s="25"/>
      <c r="C66" s="26"/>
      <c r="D66" s="26"/>
      <c r="E66" s="137"/>
      <c r="F66" s="6"/>
      <c r="G66" s="6"/>
      <c r="H66" s="6"/>
      <c r="I66" s="6"/>
      <c r="J66" s="6"/>
    </row>
    <row r="67" spans="1:10" ht="20">
      <c r="A67" s="25"/>
      <c r="B67" s="25"/>
      <c r="C67" s="26"/>
      <c r="D67" s="26"/>
      <c r="E67" s="137"/>
      <c r="F67" s="6"/>
      <c r="G67" s="6"/>
      <c r="H67" s="6"/>
      <c r="I67" s="6"/>
      <c r="J67" s="6"/>
    </row>
    <row r="68" spans="1:10" ht="20">
      <c r="A68" s="25"/>
      <c r="B68" s="25"/>
      <c r="C68" s="26"/>
      <c r="D68" s="26"/>
      <c r="E68" s="137"/>
      <c r="F68" s="6"/>
      <c r="G68" s="6"/>
      <c r="H68" s="6"/>
      <c r="I68" s="6"/>
      <c r="J68" s="6"/>
    </row>
    <row r="69" spans="1:10" ht="20">
      <c r="A69" s="25"/>
      <c r="B69" s="25"/>
      <c r="C69" s="26"/>
      <c r="D69" s="26"/>
      <c r="E69" s="137"/>
      <c r="F69" s="6"/>
      <c r="G69" s="6"/>
      <c r="H69" s="6"/>
      <c r="I69" s="6"/>
      <c r="J69" s="6"/>
    </row>
    <row r="70" spans="1:10" ht="20">
      <c r="A70" s="25"/>
      <c r="B70" s="25"/>
      <c r="C70" s="26"/>
      <c r="D70" s="26"/>
      <c r="E70" s="137"/>
      <c r="F70" s="6"/>
      <c r="G70" s="6"/>
      <c r="H70" s="6"/>
      <c r="I70" s="6"/>
      <c r="J70" s="6"/>
    </row>
    <row r="71" spans="1:10" ht="20">
      <c r="A71" s="25"/>
      <c r="B71" s="25"/>
      <c r="C71" s="26"/>
      <c r="D71" s="26"/>
      <c r="E71" s="137"/>
      <c r="F71" s="6"/>
      <c r="G71" s="6"/>
      <c r="H71" s="6"/>
      <c r="I71" s="6"/>
      <c r="J71" s="6"/>
    </row>
    <row r="72" spans="1:10" ht="20">
      <c r="A72" s="25"/>
      <c r="B72" s="25"/>
      <c r="C72" s="26"/>
      <c r="D72" s="26"/>
      <c r="E72" s="137"/>
      <c r="F72" s="6"/>
      <c r="G72" s="6"/>
      <c r="H72" s="6"/>
      <c r="I72" s="6"/>
      <c r="J72" s="6"/>
    </row>
    <row r="73" spans="1:10" ht="20">
      <c r="A73" s="25"/>
      <c r="B73" s="25"/>
      <c r="C73" s="26"/>
      <c r="D73" s="26"/>
      <c r="E73" s="137"/>
      <c r="F73" s="6"/>
      <c r="G73" s="6"/>
      <c r="H73" s="6"/>
      <c r="I73" s="6"/>
      <c r="J73" s="6"/>
    </row>
    <row r="74" spans="1:10" ht="20">
      <c r="A74" s="25"/>
      <c r="B74" s="25"/>
      <c r="C74" s="26"/>
      <c r="D74" s="26"/>
      <c r="E74" s="137"/>
      <c r="F74" s="6"/>
      <c r="G74" s="6"/>
      <c r="H74" s="6"/>
      <c r="I74" s="6"/>
      <c r="J74" s="6"/>
    </row>
    <row r="75" spans="1:10" ht="20">
      <c r="A75" s="25"/>
      <c r="B75" s="25"/>
      <c r="C75" s="26"/>
      <c r="D75" s="26"/>
      <c r="E75" s="137"/>
      <c r="F75" s="6"/>
      <c r="G75" s="6"/>
      <c r="H75" s="6"/>
      <c r="I75" s="6"/>
      <c r="J75" s="6"/>
    </row>
    <row r="76" spans="1:10" ht="20">
      <c r="A76" s="25"/>
      <c r="B76" s="25"/>
      <c r="C76" s="26"/>
      <c r="D76" s="26"/>
      <c r="E76" s="137"/>
      <c r="F76" s="6"/>
      <c r="G76" s="6"/>
      <c r="H76" s="6"/>
      <c r="I76" s="6"/>
      <c r="J76" s="6"/>
    </row>
    <row r="77" spans="1:10" ht="20">
      <c r="A77" s="25"/>
      <c r="B77" s="25"/>
      <c r="C77" s="26"/>
      <c r="D77" s="26"/>
      <c r="E77" s="137"/>
      <c r="F77" s="6"/>
      <c r="G77" s="6"/>
      <c r="H77" s="6"/>
      <c r="I77" s="6"/>
      <c r="J77" s="6"/>
    </row>
    <row r="78" spans="1:10" ht="20">
      <c r="A78" s="25"/>
      <c r="B78" s="25"/>
      <c r="C78" s="26"/>
      <c r="D78" s="26"/>
      <c r="E78" s="137"/>
      <c r="F78" s="6"/>
      <c r="G78" s="6"/>
      <c r="H78" s="6"/>
      <c r="I78" s="6"/>
      <c r="J78" s="6"/>
    </row>
    <row r="79" spans="1:10" ht="20">
      <c r="A79" s="25"/>
      <c r="B79" s="25"/>
      <c r="C79" s="26"/>
      <c r="D79" s="26"/>
      <c r="E79" s="137"/>
      <c r="F79" s="6"/>
      <c r="G79" s="6"/>
      <c r="H79" s="6"/>
      <c r="I79" s="6"/>
      <c r="J79" s="6"/>
    </row>
    <row r="80" spans="1:10" ht="20">
      <c r="A80" s="25"/>
      <c r="B80" s="25"/>
      <c r="C80" s="26"/>
      <c r="D80" s="26"/>
      <c r="E80" s="137"/>
      <c r="F80" s="6"/>
      <c r="G80" s="6"/>
      <c r="H80" s="6"/>
      <c r="I80" s="6"/>
      <c r="J80" s="6"/>
    </row>
    <row r="81" spans="1:5" s="6" customFormat="1" ht="20">
      <c r="A81" s="25"/>
      <c r="B81" s="25"/>
      <c r="C81" s="26"/>
      <c r="D81" s="26"/>
      <c r="E81" s="137"/>
    </row>
    <row r="82" spans="1:5" s="6" customFormat="1" ht="20">
      <c r="A82" s="25"/>
      <c r="B82" s="25"/>
      <c r="C82" s="26"/>
      <c r="D82" s="26"/>
      <c r="E82" s="137"/>
    </row>
    <row r="83" spans="1:5" s="6" customFormat="1" ht="20">
      <c r="A83" s="25"/>
      <c r="B83" s="25"/>
      <c r="C83" s="26"/>
      <c r="D83" s="26"/>
      <c r="E83" s="137"/>
    </row>
    <row r="84" spans="1:5" s="6" customFormat="1" ht="20">
      <c r="A84" s="25"/>
      <c r="B84" s="25"/>
      <c r="C84" s="26"/>
      <c r="D84" s="26"/>
      <c r="E84" s="137"/>
    </row>
    <row r="85" spans="1:5" s="6" customFormat="1" ht="20">
      <c r="A85" s="25"/>
      <c r="B85" s="25"/>
      <c r="C85" s="26"/>
      <c r="D85" s="26"/>
      <c r="E85" s="137"/>
    </row>
    <row r="86" spans="1:5" s="6" customFormat="1" ht="20">
      <c r="A86" s="25"/>
      <c r="B86" s="25"/>
      <c r="C86" s="26"/>
      <c r="D86" s="26"/>
      <c r="E86" s="137"/>
    </row>
    <row r="87" spans="1:5" s="6" customFormat="1" ht="20">
      <c r="A87" s="25"/>
      <c r="B87" s="25"/>
      <c r="C87" s="26"/>
      <c r="D87" s="26"/>
      <c r="E87" s="137"/>
    </row>
    <row r="88" spans="1:5" s="6" customFormat="1" ht="20">
      <c r="A88" s="25"/>
      <c r="B88" s="25"/>
      <c r="C88" s="26"/>
      <c r="D88" s="26"/>
      <c r="E88" s="137"/>
    </row>
    <row r="89" spans="1:5" s="6" customFormat="1" ht="20">
      <c r="A89" s="25"/>
      <c r="B89" s="25"/>
      <c r="C89" s="26"/>
      <c r="D89" s="26"/>
      <c r="E89" s="137"/>
    </row>
    <row r="90" spans="1:5" s="6" customFormat="1" ht="20">
      <c r="A90" s="25"/>
      <c r="B90" s="25"/>
      <c r="C90" s="26"/>
      <c r="D90" s="26"/>
      <c r="E90" s="137"/>
    </row>
    <row r="91" spans="1:5" s="6" customFormat="1" ht="20">
      <c r="A91" s="25"/>
      <c r="B91" s="25"/>
      <c r="C91" s="26"/>
      <c r="D91" s="26"/>
      <c r="E91" s="137"/>
    </row>
    <row r="92" spans="1:5" s="6" customFormat="1" ht="20">
      <c r="A92" s="25"/>
      <c r="B92" s="25"/>
      <c r="C92" s="26"/>
      <c r="D92" s="26"/>
      <c r="E92" s="137"/>
    </row>
    <row r="93" spans="1:5" s="6" customFormat="1" ht="20">
      <c r="A93" s="25"/>
      <c r="B93" s="25"/>
      <c r="C93" s="26"/>
      <c r="D93" s="26"/>
      <c r="E93" s="137"/>
    </row>
    <row r="94" spans="1:5" s="6" customFormat="1" ht="20">
      <c r="A94" s="25"/>
      <c r="B94" s="25"/>
      <c r="C94" s="26"/>
      <c r="D94" s="26"/>
      <c r="E94" s="137"/>
    </row>
    <row r="95" spans="1:5" s="6" customFormat="1" ht="20">
      <c r="A95" s="25"/>
      <c r="B95" s="25"/>
      <c r="C95" s="26"/>
      <c r="D95" s="26"/>
      <c r="E95" s="137"/>
    </row>
    <row r="96" spans="1:5" s="6" customFormat="1" ht="20">
      <c r="A96" s="25"/>
      <c r="B96" s="25"/>
      <c r="C96" s="26"/>
      <c r="D96" s="26"/>
      <c r="E96" s="137"/>
    </row>
    <row r="97" spans="1:5" s="6" customFormat="1" ht="20">
      <c r="A97" s="25"/>
      <c r="B97" s="25"/>
      <c r="C97" s="26"/>
      <c r="D97" s="26"/>
      <c r="E97" s="137"/>
    </row>
    <row r="98" spans="1:5" s="6" customFormat="1" ht="20">
      <c r="A98" s="25"/>
      <c r="B98" s="25"/>
      <c r="C98" s="26"/>
      <c r="D98" s="26"/>
      <c r="E98" s="137"/>
    </row>
    <row r="99" spans="1:5" s="6" customFormat="1" ht="20">
      <c r="A99" s="25"/>
      <c r="B99" s="25"/>
      <c r="C99" s="26"/>
      <c r="D99" s="26"/>
      <c r="E99" s="137"/>
    </row>
    <row r="100" spans="1:5" s="6" customFormat="1" ht="20">
      <c r="A100" s="25"/>
      <c r="B100" s="25"/>
      <c r="C100" s="26"/>
      <c r="D100" s="26"/>
      <c r="E100" s="137"/>
    </row>
    <row r="101" spans="1:5" s="6" customFormat="1" ht="20">
      <c r="A101" s="25"/>
      <c r="B101" s="25"/>
      <c r="C101" s="26"/>
      <c r="D101" s="26"/>
      <c r="E101" s="137"/>
    </row>
    <row r="102" spans="1:5" s="6" customFormat="1" ht="20">
      <c r="A102" s="25"/>
      <c r="B102" s="25"/>
      <c r="C102" s="26"/>
      <c r="D102" s="26"/>
      <c r="E102" s="137"/>
    </row>
    <row r="103" spans="1:5" s="6" customFormat="1" ht="20">
      <c r="A103" s="25"/>
      <c r="B103" s="25"/>
      <c r="C103" s="26"/>
      <c r="D103" s="26"/>
      <c r="E103" s="137"/>
    </row>
    <row r="104" spans="1:5" s="6" customFormat="1" ht="20">
      <c r="A104" s="25"/>
      <c r="B104" s="25"/>
      <c r="C104" s="26"/>
      <c r="D104" s="26"/>
      <c r="E104" s="137"/>
    </row>
    <row r="105" spans="1:5" s="6" customFormat="1" ht="20">
      <c r="A105" s="25"/>
      <c r="B105" s="25"/>
      <c r="C105" s="26"/>
      <c r="D105" s="26"/>
      <c r="E105" s="137"/>
    </row>
    <row r="106" spans="1:5" s="6" customFormat="1" ht="20">
      <c r="A106" s="25"/>
      <c r="B106" s="25"/>
      <c r="C106" s="26"/>
      <c r="D106" s="26"/>
      <c r="E106" s="137"/>
    </row>
    <row r="107" spans="1:5" s="6" customFormat="1" ht="20">
      <c r="A107" s="25"/>
      <c r="B107" s="25"/>
      <c r="C107" s="26"/>
      <c r="D107" s="26"/>
      <c r="E107" s="137"/>
    </row>
    <row r="108" spans="1:5" s="6" customFormat="1" ht="20">
      <c r="A108" s="25"/>
      <c r="B108" s="25"/>
      <c r="C108" s="26"/>
      <c r="D108" s="26"/>
      <c r="E108" s="137"/>
    </row>
    <row r="109" spans="1:5" s="6" customFormat="1" ht="20">
      <c r="A109" s="25"/>
      <c r="B109" s="25"/>
      <c r="C109" s="26"/>
      <c r="D109" s="26"/>
      <c r="E109" s="137"/>
    </row>
    <row r="110" spans="1:5" s="6" customFormat="1" ht="20">
      <c r="A110" s="25"/>
      <c r="B110" s="25"/>
      <c r="C110" s="26"/>
      <c r="D110" s="26"/>
      <c r="E110" s="137"/>
    </row>
    <row r="111" spans="1:5" s="6" customFormat="1" ht="20">
      <c r="A111" s="25"/>
      <c r="B111" s="25"/>
      <c r="C111" s="26"/>
      <c r="D111" s="26"/>
      <c r="E111" s="137"/>
    </row>
    <row r="112" spans="1:5" s="6" customFormat="1" ht="20">
      <c r="A112" s="25"/>
      <c r="B112" s="25"/>
      <c r="C112" s="26"/>
      <c r="D112" s="26"/>
      <c r="E112" s="137"/>
    </row>
    <row r="113" spans="1:5" s="6" customFormat="1" ht="20">
      <c r="A113" s="25"/>
      <c r="B113" s="25"/>
      <c r="C113" s="26"/>
      <c r="D113" s="26"/>
      <c r="E113" s="137"/>
    </row>
    <row r="114" spans="1:5" s="6" customFormat="1" ht="20">
      <c r="A114" s="25"/>
      <c r="B114" s="25"/>
      <c r="C114" s="26"/>
      <c r="D114" s="26"/>
      <c r="E114" s="137"/>
    </row>
    <row r="115" spans="1:5" s="6" customFormat="1" ht="20">
      <c r="A115" s="25"/>
      <c r="B115" s="25"/>
      <c r="C115" s="26"/>
      <c r="D115" s="26"/>
      <c r="E115" s="137"/>
    </row>
    <row r="116" spans="1:5" s="6" customFormat="1" ht="20">
      <c r="A116" s="25"/>
      <c r="B116" s="25"/>
      <c r="C116" s="26"/>
      <c r="D116" s="26"/>
      <c r="E116" s="137"/>
    </row>
    <row r="117" spans="1:5" s="6" customFormat="1" ht="20">
      <c r="A117" s="25"/>
      <c r="B117" s="25"/>
      <c r="C117" s="26"/>
      <c r="D117" s="26"/>
      <c r="E117" s="137"/>
    </row>
    <row r="118" spans="1:5" s="6" customFormat="1" ht="20">
      <c r="A118" s="25"/>
      <c r="B118" s="25"/>
      <c r="C118" s="26"/>
      <c r="D118" s="26"/>
      <c r="E118" s="137"/>
    </row>
    <row r="119" spans="1:5" s="6" customFormat="1" ht="20">
      <c r="A119" s="25"/>
      <c r="B119" s="25"/>
      <c r="C119" s="26"/>
      <c r="D119" s="26"/>
      <c r="E119" s="137"/>
    </row>
    <row r="120" spans="1:5" s="6" customFormat="1" ht="20">
      <c r="A120" s="25"/>
      <c r="B120" s="25"/>
      <c r="C120" s="26"/>
      <c r="D120" s="26"/>
      <c r="E120" s="137"/>
    </row>
    <row r="121" spans="1:5" s="6" customFormat="1" ht="20">
      <c r="A121" s="25"/>
      <c r="B121" s="25"/>
      <c r="C121" s="26"/>
      <c r="D121" s="26"/>
      <c r="E121" s="137"/>
    </row>
    <row r="122" spans="1:5" s="6" customFormat="1" ht="20">
      <c r="A122" s="25"/>
      <c r="B122" s="25"/>
      <c r="C122" s="26"/>
      <c r="D122" s="26"/>
      <c r="E122" s="137"/>
    </row>
    <row r="123" spans="1:5" s="6" customFormat="1" ht="20">
      <c r="A123" s="25"/>
      <c r="B123" s="25"/>
      <c r="C123" s="26"/>
      <c r="D123" s="26"/>
      <c r="E123" s="137"/>
    </row>
    <row r="124" spans="1:5" s="6" customFormat="1" ht="20">
      <c r="A124" s="25"/>
      <c r="B124" s="25"/>
      <c r="C124" s="26"/>
      <c r="D124" s="26"/>
      <c r="E124" s="137"/>
    </row>
    <row r="125" spans="1:5" s="6" customFormat="1" ht="20">
      <c r="A125" s="25"/>
      <c r="B125" s="25"/>
      <c r="C125" s="26"/>
      <c r="D125" s="26"/>
      <c r="E125" s="137"/>
    </row>
    <row r="126" spans="1:5" s="6" customFormat="1" ht="20">
      <c r="A126" s="25"/>
      <c r="B126" s="25"/>
      <c r="C126" s="26"/>
      <c r="D126" s="26"/>
      <c r="E126" s="137"/>
    </row>
    <row r="127" spans="1:5" s="6" customFormat="1" ht="20">
      <c r="A127" s="25"/>
      <c r="B127" s="25"/>
      <c r="C127" s="26"/>
      <c r="D127" s="26"/>
      <c r="E127" s="137"/>
    </row>
    <row r="128" spans="1:5" s="6" customFormat="1" ht="20">
      <c r="A128" s="25"/>
      <c r="B128" s="25"/>
      <c r="C128" s="26"/>
      <c r="D128" s="26"/>
      <c r="E128" s="137"/>
    </row>
    <row r="129" spans="1:5" s="6" customFormat="1" ht="20">
      <c r="A129" s="25"/>
      <c r="B129" s="25"/>
      <c r="C129" s="26"/>
      <c r="D129" s="26"/>
      <c r="E129" s="137"/>
    </row>
    <row r="130" spans="1:5" s="6" customFormat="1" ht="20">
      <c r="A130" s="25"/>
      <c r="B130" s="25"/>
      <c r="C130" s="26"/>
      <c r="D130" s="26"/>
      <c r="E130" s="137"/>
    </row>
    <row r="131" spans="1:5" s="6" customFormat="1" ht="20">
      <c r="A131" s="25"/>
      <c r="B131" s="25"/>
      <c r="C131" s="26"/>
      <c r="D131" s="26"/>
      <c r="E131" s="137"/>
    </row>
    <row r="132" spans="1:5" s="6" customFormat="1" ht="20">
      <c r="A132" s="25"/>
      <c r="B132" s="25"/>
      <c r="C132" s="26"/>
      <c r="D132" s="26"/>
      <c r="E132" s="137"/>
    </row>
    <row r="133" spans="1:5" s="6" customFormat="1" ht="20">
      <c r="A133" s="25"/>
      <c r="B133" s="25"/>
      <c r="C133" s="26"/>
      <c r="D133" s="26"/>
      <c r="E133" s="137"/>
    </row>
    <row r="134" spans="1:5" s="6" customFormat="1" ht="20">
      <c r="A134" s="25"/>
      <c r="B134" s="25"/>
      <c r="C134" s="26"/>
      <c r="D134" s="26"/>
      <c r="E134" s="137"/>
    </row>
    <row r="135" spans="1:5" s="6" customFormat="1" ht="20">
      <c r="A135" s="25"/>
      <c r="B135" s="25"/>
      <c r="C135" s="26"/>
      <c r="D135" s="26"/>
      <c r="E135" s="137"/>
    </row>
    <row r="136" spans="1:5" s="6" customFormat="1" ht="20">
      <c r="A136" s="25"/>
      <c r="B136" s="25"/>
      <c r="C136" s="26"/>
      <c r="D136" s="26"/>
      <c r="E136" s="137"/>
    </row>
    <row r="137" spans="1:5" s="6" customFormat="1" ht="20">
      <c r="A137" s="25"/>
      <c r="B137" s="25"/>
      <c r="C137" s="26"/>
      <c r="D137" s="26"/>
      <c r="E137" s="137"/>
    </row>
    <row r="138" spans="1:5" s="6" customFormat="1" ht="20">
      <c r="A138" s="25"/>
      <c r="B138" s="25"/>
      <c r="C138" s="26"/>
      <c r="D138" s="26"/>
      <c r="E138" s="137"/>
    </row>
    <row r="139" spans="1:5" s="6" customFormat="1" ht="20">
      <c r="A139" s="25"/>
      <c r="B139" s="25"/>
      <c r="C139" s="26"/>
      <c r="D139" s="26"/>
      <c r="E139" s="137"/>
    </row>
    <row r="140" spans="1:5" s="6" customFormat="1" ht="20">
      <c r="A140" s="25"/>
      <c r="B140" s="25"/>
      <c r="C140" s="26"/>
      <c r="D140" s="26"/>
      <c r="E140" s="137"/>
    </row>
    <row r="141" spans="1:5" s="6" customFormat="1" ht="20">
      <c r="A141" s="25"/>
      <c r="B141" s="25"/>
      <c r="C141" s="26"/>
      <c r="D141" s="26"/>
      <c r="E141" s="137"/>
    </row>
    <row r="142" spans="1:5" s="6" customFormat="1" ht="20">
      <c r="A142" s="25"/>
      <c r="B142" s="25"/>
      <c r="C142" s="26"/>
      <c r="D142" s="26"/>
      <c r="E142" s="137"/>
    </row>
    <row r="143" spans="1:5" s="6" customFormat="1" ht="20">
      <c r="A143" s="25"/>
      <c r="B143" s="25"/>
      <c r="C143" s="26"/>
      <c r="D143" s="26"/>
      <c r="E143" s="137"/>
    </row>
    <row r="144" spans="1:5" s="6" customFormat="1" ht="20">
      <c r="A144" s="25"/>
      <c r="B144" s="25"/>
      <c r="C144" s="26"/>
      <c r="D144" s="26"/>
      <c r="E144" s="137"/>
    </row>
    <row r="145" spans="1:5" s="6" customFormat="1" ht="20">
      <c r="A145" s="25"/>
      <c r="B145" s="25"/>
      <c r="C145" s="26"/>
      <c r="D145" s="26"/>
      <c r="E145" s="137"/>
    </row>
    <row r="146" spans="1:5" s="6" customFormat="1" ht="20">
      <c r="A146" s="25"/>
      <c r="B146" s="25"/>
      <c r="C146" s="26"/>
      <c r="D146" s="26"/>
      <c r="E146" s="137"/>
    </row>
    <row r="147" spans="1:5" s="6" customFormat="1" ht="20">
      <c r="A147" s="25"/>
      <c r="B147" s="25"/>
      <c r="C147" s="26"/>
      <c r="D147" s="26"/>
      <c r="E147" s="137"/>
    </row>
    <row r="148" spans="1:5" s="6" customFormat="1" ht="20">
      <c r="A148" s="25"/>
      <c r="B148" s="25"/>
      <c r="C148" s="26"/>
      <c r="D148" s="26"/>
      <c r="E148" s="137"/>
    </row>
    <row r="149" spans="1:5" s="6" customFormat="1" ht="20">
      <c r="A149" s="25"/>
      <c r="B149" s="25"/>
      <c r="C149" s="26"/>
      <c r="D149" s="26"/>
      <c r="E149" s="137"/>
    </row>
    <row r="150" spans="1:5" s="6" customFormat="1" ht="20">
      <c r="A150" s="25"/>
      <c r="B150" s="25"/>
      <c r="C150" s="26"/>
      <c r="D150" s="26"/>
      <c r="E150" s="137"/>
    </row>
    <row r="151" spans="1:5" s="6" customFormat="1" ht="20">
      <c r="A151" s="25"/>
      <c r="B151" s="25"/>
      <c r="C151" s="26"/>
      <c r="D151" s="26"/>
      <c r="E151" s="137"/>
    </row>
    <row r="152" spans="1:5" s="6" customFormat="1" ht="20">
      <c r="A152" s="25"/>
      <c r="B152" s="25"/>
      <c r="C152" s="26"/>
      <c r="D152" s="26"/>
      <c r="E152" s="137"/>
    </row>
    <row r="153" spans="1:5" s="6" customFormat="1" ht="20">
      <c r="A153" s="25"/>
      <c r="B153" s="25"/>
      <c r="C153" s="26"/>
      <c r="D153" s="26"/>
      <c r="E153" s="137"/>
    </row>
    <row r="154" spans="1:5" s="6" customFormat="1" ht="20">
      <c r="A154" s="25"/>
      <c r="B154" s="25"/>
      <c r="C154" s="26"/>
      <c r="D154" s="26"/>
      <c r="E154" s="137"/>
    </row>
    <row r="155" spans="1:5" s="6" customFormat="1" ht="20">
      <c r="A155" s="25"/>
      <c r="B155" s="25"/>
      <c r="C155" s="26"/>
      <c r="D155" s="26"/>
      <c r="E155" s="137"/>
    </row>
    <row r="156" spans="1:5" s="6" customFormat="1" ht="20">
      <c r="A156" s="25"/>
      <c r="B156" s="25"/>
      <c r="C156" s="26"/>
      <c r="D156" s="26"/>
      <c r="E156" s="137"/>
    </row>
    <row r="157" spans="1:5" s="6" customFormat="1" ht="20">
      <c r="A157" s="25"/>
      <c r="B157" s="25"/>
      <c r="C157" s="26"/>
      <c r="D157" s="26"/>
      <c r="E157" s="137"/>
    </row>
    <row r="158" spans="1:5" s="6" customFormat="1" ht="20">
      <c r="A158" s="25"/>
      <c r="B158" s="25"/>
      <c r="C158" s="26"/>
      <c r="D158" s="26"/>
      <c r="E158" s="137"/>
    </row>
    <row r="159" spans="1:5" s="6" customFormat="1" ht="20">
      <c r="A159" s="25"/>
      <c r="B159" s="25"/>
      <c r="C159" s="26"/>
      <c r="D159" s="26"/>
      <c r="E159" s="137"/>
    </row>
    <row r="160" spans="1:5" s="6" customFormat="1" ht="20">
      <c r="A160" s="25"/>
      <c r="B160" s="25"/>
      <c r="C160" s="26"/>
      <c r="D160" s="26"/>
      <c r="E160" s="137"/>
    </row>
    <row r="161" spans="1:5" s="6" customFormat="1" ht="20">
      <c r="A161" s="25"/>
      <c r="B161" s="25"/>
      <c r="C161" s="26"/>
      <c r="D161" s="26"/>
      <c r="E161" s="137"/>
    </row>
    <row r="162" spans="1:5" s="6" customFormat="1" ht="20">
      <c r="A162" s="25"/>
      <c r="B162" s="25"/>
      <c r="C162" s="26"/>
      <c r="D162" s="26"/>
      <c r="E162" s="137"/>
    </row>
    <row r="163" spans="1:5" s="6" customFormat="1" ht="20">
      <c r="A163" s="25"/>
      <c r="B163" s="25"/>
      <c r="C163" s="26"/>
      <c r="D163" s="26"/>
      <c r="E163" s="137"/>
    </row>
    <row r="164" spans="1:5" s="6" customFormat="1" ht="20">
      <c r="A164" s="25"/>
      <c r="B164" s="25"/>
      <c r="C164" s="26"/>
      <c r="D164" s="26"/>
      <c r="E164" s="137"/>
    </row>
    <row r="165" spans="1:5" s="6" customFormat="1" ht="20">
      <c r="A165" s="25"/>
      <c r="B165" s="25"/>
      <c r="C165" s="26"/>
      <c r="D165" s="26"/>
      <c r="E165" s="137"/>
    </row>
    <row r="166" spans="1:5" s="6" customFormat="1" ht="20">
      <c r="A166" s="25"/>
      <c r="B166" s="25"/>
      <c r="C166" s="26"/>
      <c r="D166" s="26"/>
      <c r="E166" s="137"/>
    </row>
    <row r="167" spans="1:5" s="6" customFormat="1" ht="20">
      <c r="A167" s="25"/>
      <c r="B167" s="25"/>
      <c r="C167" s="26"/>
      <c r="D167" s="26"/>
      <c r="E167" s="137"/>
    </row>
    <row r="168" spans="1:5" s="6" customFormat="1" ht="20">
      <c r="A168" s="25"/>
      <c r="B168" s="25"/>
      <c r="C168" s="26"/>
      <c r="D168" s="26"/>
      <c r="E168" s="137"/>
    </row>
    <row r="169" spans="1:5" s="6" customFormat="1" ht="20">
      <c r="A169" s="25"/>
      <c r="B169" s="25"/>
      <c r="C169" s="26"/>
      <c r="D169" s="26"/>
      <c r="E169" s="137"/>
    </row>
    <row r="170" spans="1:5" s="6" customFormat="1" ht="20">
      <c r="A170" s="25"/>
      <c r="B170" s="25"/>
      <c r="C170" s="26"/>
      <c r="D170" s="26"/>
      <c r="E170" s="137"/>
    </row>
    <row r="171" spans="1:5" s="6" customFormat="1" ht="20">
      <c r="A171" s="25"/>
      <c r="B171" s="25"/>
      <c r="C171" s="26"/>
      <c r="D171" s="26"/>
      <c r="E171" s="137"/>
    </row>
    <row r="172" spans="1:5" s="6" customFormat="1" ht="20">
      <c r="A172" s="25"/>
      <c r="B172" s="25"/>
      <c r="C172" s="26"/>
      <c r="D172" s="26"/>
      <c r="E172" s="137"/>
    </row>
    <row r="173" spans="1:5" s="6" customFormat="1" ht="20">
      <c r="A173" s="25"/>
      <c r="B173" s="25"/>
      <c r="C173" s="26"/>
      <c r="D173" s="26"/>
      <c r="E173" s="137"/>
    </row>
    <row r="174" spans="1:5" s="6" customFormat="1" ht="20">
      <c r="A174" s="25"/>
      <c r="B174" s="25"/>
      <c r="C174" s="26"/>
      <c r="D174" s="26"/>
      <c r="E174" s="137"/>
    </row>
    <row r="175" spans="1:5" s="6" customFormat="1" ht="20">
      <c r="A175" s="25"/>
      <c r="B175" s="25"/>
      <c r="C175" s="26"/>
      <c r="D175" s="26"/>
      <c r="E175" s="137"/>
    </row>
    <row r="176" spans="1:5" s="6" customFormat="1" ht="20">
      <c r="A176" s="25"/>
      <c r="B176" s="25"/>
      <c r="C176" s="26"/>
      <c r="D176" s="26"/>
      <c r="E176" s="137"/>
    </row>
    <row r="177" spans="1:5" s="6" customFormat="1" ht="20">
      <c r="A177" s="25"/>
      <c r="B177" s="25"/>
      <c r="C177" s="26"/>
      <c r="D177" s="26"/>
      <c r="E177" s="137"/>
    </row>
    <row r="178" spans="1:5" s="6" customFormat="1" ht="20">
      <c r="A178" s="25"/>
      <c r="B178" s="25"/>
      <c r="C178" s="26"/>
      <c r="D178" s="26"/>
      <c r="E178" s="137"/>
    </row>
    <row r="179" spans="1:5" s="6" customFormat="1" ht="20">
      <c r="A179" s="25"/>
      <c r="B179" s="25"/>
      <c r="C179" s="26"/>
      <c r="D179" s="26"/>
      <c r="E179" s="137"/>
    </row>
    <row r="180" spans="1:5" s="6" customFormat="1" ht="20">
      <c r="A180" s="25"/>
      <c r="B180" s="25"/>
      <c r="C180" s="26"/>
      <c r="D180" s="26"/>
      <c r="E180" s="137"/>
    </row>
    <row r="181" spans="1:5" s="6" customFormat="1" ht="20">
      <c r="A181" s="25"/>
      <c r="B181" s="25"/>
      <c r="C181" s="26"/>
      <c r="D181" s="26"/>
      <c r="E181" s="137"/>
    </row>
    <row r="182" spans="1:5" s="6" customFormat="1" ht="20">
      <c r="A182" s="25"/>
      <c r="B182" s="25"/>
      <c r="C182" s="26"/>
      <c r="D182" s="26"/>
      <c r="E182" s="137"/>
    </row>
    <row r="183" spans="1:5" s="6" customFormat="1" ht="20">
      <c r="A183" s="25"/>
      <c r="B183" s="25"/>
      <c r="C183" s="26"/>
      <c r="D183" s="26"/>
      <c r="E183" s="137"/>
    </row>
    <row r="184" spans="1:5" s="6" customFormat="1" ht="20">
      <c r="A184" s="25"/>
      <c r="B184" s="25"/>
      <c r="C184" s="26"/>
      <c r="D184" s="26"/>
      <c r="E184" s="137"/>
    </row>
    <row r="185" spans="1:5" s="6" customFormat="1" ht="20">
      <c r="A185" s="25"/>
      <c r="B185" s="25"/>
      <c r="C185" s="26"/>
      <c r="D185" s="26"/>
      <c r="E185" s="137"/>
    </row>
    <row r="186" spans="1:5" s="6" customFormat="1" ht="20">
      <c r="A186" s="25"/>
      <c r="B186" s="25"/>
      <c r="C186" s="26"/>
      <c r="D186" s="26"/>
      <c r="E186" s="137"/>
    </row>
    <row r="187" spans="1:5" s="6" customFormat="1" ht="20">
      <c r="A187" s="25"/>
      <c r="B187" s="25"/>
      <c r="C187" s="26"/>
      <c r="D187" s="26"/>
      <c r="E187" s="137"/>
    </row>
    <row r="188" spans="1:5" s="6" customFormat="1" ht="20">
      <c r="A188" s="25"/>
      <c r="B188" s="25"/>
      <c r="C188" s="26"/>
      <c r="D188" s="26"/>
      <c r="E188" s="137"/>
    </row>
    <row r="189" spans="1:5" s="6" customFormat="1" ht="20">
      <c r="A189" s="25"/>
      <c r="B189" s="25"/>
      <c r="C189" s="26"/>
      <c r="D189" s="26"/>
      <c r="E189" s="137"/>
    </row>
    <row r="190" spans="1:5" s="6" customFormat="1" ht="20">
      <c r="A190" s="25"/>
      <c r="B190" s="25"/>
      <c r="C190" s="26"/>
      <c r="D190" s="26"/>
      <c r="E190" s="137"/>
    </row>
    <row r="191" spans="1:5" s="6" customFormat="1" ht="20">
      <c r="A191" s="25"/>
      <c r="B191" s="25"/>
      <c r="C191" s="26"/>
      <c r="D191" s="26"/>
      <c r="E191" s="137"/>
    </row>
    <row r="192" spans="1:5" s="6" customFormat="1" ht="20">
      <c r="A192" s="25"/>
      <c r="B192" s="25"/>
      <c r="C192" s="26"/>
      <c r="D192" s="26"/>
      <c r="E192" s="137"/>
    </row>
    <row r="193" spans="1:5" s="6" customFormat="1" ht="20">
      <c r="A193" s="25"/>
      <c r="B193" s="25"/>
      <c r="C193" s="26"/>
      <c r="D193" s="26"/>
      <c r="E193" s="137"/>
    </row>
    <row r="194" spans="1:5" s="6" customFormat="1" ht="20">
      <c r="A194" s="25"/>
      <c r="B194" s="25"/>
      <c r="C194" s="26"/>
      <c r="D194" s="26"/>
      <c r="E194" s="137"/>
    </row>
    <row r="195" spans="1:5" s="6" customFormat="1" ht="20">
      <c r="A195" s="25"/>
      <c r="B195" s="25"/>
      <c r="C195" s="26"/>
      <c r="D195" s="26"/>
      <c r="E195" s="137"/>
    </row>
    <row r="196" spans="1:5" s="6" customFormat="1" ht="20">
      <c r="A196" s="25"/>
      <c r="B196" s="25"/>
      <c r="C196" s="26"/>
      <c r="D196" s="26"/>
      <c r="E196" s="137"/>
    </row>
    <row r="197" spans="1:5" s="6" customFormat="1" ht="20">
      <c r="A197" s="25"/>
      <c r="B197" s="25"/>
      <c r="C197" s="26"/>
      <c r="D197" s="26"/>
      <c r="E197" s="137"/>
    </row>
    <row r="198" spans="1:5" s="6" customFormat="1" ht="20">
      <c r="A198" s="25"/>
      <c r="B198" s="25"/>
      <c r="C198" s="26"/>
      <c r="D198" s="26"/>
      <c r="E198" s="137"/>
    </row>
    <row r="199" spans="1:5" s="6" customFormat="1" ht="20">
      <c r="A199" s="25"/>
      <c r="B199" s="25"/>
      <c r="C199" s="26"/>
      <c r="D199" s="26"/>
      <c r="E199" s="137"/>
    </row>
    <row r="200" spans="1:5" s="6" customFormat="1" ht="20">
      <c r="A200" s="25"/>
      <c r="B200" s="25"/>
      <c r="C200" s="26"/>
      <c r="D200" s="26"/>
      <c r="E200" s="137"/>
    </row>
    <row r="201" spans="1:5" s="6" customFormat="1" ht="20">
      <c r="A201" s="25"/>
      <c r="B201" s="25"/>
      <c r="C201" s="26"/>
      <c r="D201" s="26"/>
      <c r="E201" s="137"/>
    </row>
    <row r="202" spans="1:5" s="6" customFormat="1" ht="20">
      <c r="A202" s="25"/>
      <c r="B202" s="25"/>
      <c r="C202" s="26"/>
      <c r="D202" s="26"/>
      <c r="E202" s="137"/>
    </row>
    <row r="203" spans="1:5" s="6" customFormat="1" ht="20">
      <c r="A203" s="25"/>
      <c r="B203" s="25"/>
      <c r="C203" s="26"/>
      <c r="D203" s="26"/>
      <c r="E203" s="137"/>
    </row>
    <row r="204" spans="1:5" s="6" customFormat="1" ht="20">
      <c r="A204" s="25"/>
      <c r="B204" s="25"/>
      <c r="C204" s="26"/>
      <c r="D204" s="26"/>
      <c r="E204" s="137"/>
    </row>
    <row r="205" spans="1:5" s="6" customFormat="1" ht="20">
      <c r="A205" s="25"/>
      <c r="B205" s="25"/>
      <c r="C205" s="26"/>
      <c r="D205" s="26"/>
      <c r="E205" s="137"/>
    </row>
    <row r="206" spans="1:5" s="6" customFormat="1" ht="20">
      <c r="A206" s="25"/>
      <c r="B206" s="25"/>
      <c r="C206" s="26"/>
      <c r="D206" s="26"/>
      <c r="E206" s="137"/>
    </row>
    <row r="207" spans="1:5" s="6" customFormat="1" ht="20">
      <c r="A207" s="25"/>
      <c r="B207" s="25"/>
      <c r="C207" s="26"/>
      <c r="D207" s="26"/>
      <c r="E207" s="137"/>
    </row>
    <row r="208" spans="1:5" s="6" customFormat="1" ht="20">
      <c r="A208" s="25"/>
      <c r="B208" s="25"/>
      <c r="C208" s="26"/>
      <c r="D208" s="26"/>
      <c r="E208" s="137"/>
    </row>
    <row r="209" spans="1:5" s="6" customFormat="1" ht="20">
      <c r="A209" s="25"/>
      <c r="B209" s="25"/>
      <c r="C209" s="26"/>
      <c r="D209" s="26"/>
      <c r="E209" s="137"/>
    </row>
    <row r="210" spans="1:5" s="6" customFormat="1" ht="20">
      <c r="A210" s="25"/>
      <c r="B210" s="25"/>
      <c r="C210" s="26"/>
      <c r="D210" s="26"/>
      <c r="E210" s="137"/>
    </row>
    <row r="211" spans="1:5" s="6" customFormat="1" ht="20">
      <c r="A211" s="25"/>
      <c r="B211" s="25"/>
      <c r="C211" s="26"/>
      <c r="D211" s="26"/>
      <c r="E211" s="137"/>
    </row>
    <row r="212" spans="1:5" s="6" customFormat="1" ht="20">
      <c r="A212" s="25"/>
      <c r="B212" s="25"/>
      <c r="C212" s="26"/>
      <c r="D212" s="26"/>
      <c r="E212" s="137"/>
    </row>
    <row r="213" spans="1:5" s="6" customFormat="1" ht="20">
      <c r="A213" s="25"/>
      <c r="B213" s="25"/>
      <c r="C213" s="26"/>
      <c r="D213" s="26"/>
      <c r="E213" s="137"/>
    </row>
    <row r="214" spans="1:5" s="6" customFormat="1" ht="20">
      <c r="A214" s="25"/>
      <c r="B214" s="25"/>
      <c r="C214" s="26"/>
      <c r="D214" s="26"/>
      <c r="E214" s="137"/>
    </row>
    <row r="215" spans="1:5" s="6" customFormat="1" ht="20">
      <c r="A215" s="25"/>
      <c r="B215" s="25"/>
      <c r="C215" s="26"/>
      <c r="D215" s="26"/>
      <c r="E215" s="137"/>
    </row>
    <row r="216" spans="1:5" s="6" customFormat="1" ht="20">
      <c r="A216" s="25"/>
      <c r="B216" s="25"/>
      <c r="C216" s="26"/>
      <c r="D216" s="26"/>
      <c r="E216" s="137"/>
    </row>
    <row r="217" spans="1:5" s="6" customFormat="1" ht="20">
      <c r="A217" s="25"/>
      <c r="B217" s="25"/>
      <c r="C217" s="26"/>
      <c r="D217" s="26"/>
      <c r="E217" s="137"/>
    </row>
    <row r="218" spans="1:5" s="6" customFormat="1" ht="20">
      <c r="A218" s="25"/>
      <c r="B218" s="25"/>
      <c r="C218" s="26"/>
      <c r="D218" s="26"/>
      <c r="E218" s="137"/>
    </row>
    <row r="219" spans="1:5" s="6" customFormat="1" ht="20">
      <c r="A219" s="25"/>
      <c r="B219" s="25"/>
      <c r="C219" s="26"/>
      <c r="D219" s="26"/>
      <c r="E219" s="137"/>
    </row>
    <row r="220" spans="1:5" s="6" customFormat="1" ht="20">
      <c r="A220" s="25"/>
      <c r="B220" s="25"/>
      <c r="C220" s="26"/>
      <c r="D220" s="26"/>
      <c r="E220" s="137"/>
    </row>
    <row r="221" spans="1:5" s="6" customFormat="1" ht="20">
      <c r="A221" s="25"/>
      <c r="B221" s="25"/>
      <c r="C221" s="26"/>
      <c r="D221" s="26"/>
      <c r="E221" s="137"/>
    </row>
    <row r="222" spans="1:5" s="6" customFormat="1" ht="20">
      <c r="A222" s="25"/>
      <c r="B222" s="25"/>
      <c r="C222" s="26"/>
      <c r="D222" s="26"/>
      <c r="E222" s="137"/>
    </row>
    <row r="223" spans="1:5" s="6" customFormat="1" ht="20">
      <c r="A223" s="25"/>
      <c r="B223" s="25"/>
      <c r="C223" s="26"/>
      <c r="D223" s="26"/>
      <c r="E223" s="137"/>
    </row>
    <row r="224" spans="1:5" s="6" customFormat="1" ht="20">
      <c r="A224" s="25"/>
      <c r="B224" s="25"/>
      <c r="C224" s="26"/>
      <c r="D224" s="26"/>
      <c r="E224" s="137"/>
    </row>
    <row r="225" spans="1:7" s="6" customFormat="1" ht="20">
      <c r="A225" s="25"/>
      <c r="B225" s="25"/>
      <c r="C225" s="26"/>
      <c r="D225" s="26"/>
      <c r="E225" s="137"/>
    </row>
    <row r="226" spans="1:7" s="6" customFormat="1" ht="20">
      <c r="A226" s="25"/>
      <c r="B226" s="25"/>
      <c r="C226" s="26"/>
      <c r="D226" s="26"/>
      <c r="E226" s="137"/>
    </row>
    <row r="227" spans="1:7" s="6" customFormat="1" ht="20">
      <c r="A227" s="25"/>
      <c r="B227" s="25"/>
      <c r="C227" s="26"/>
      <c r="D227" s="26"/>
      <c r="E227" s="137"/>
    </row>
    <row r="228" spans="1:7" s="6" customFormat="1" ht="20">
      <c r="A228" s="25"/>
      <c r="B228" s="25"/>
      <c r="C228" s="26"/>
      <c r="D228" s="26"/>
      <c r="E228" s="137"/>
    </row>
    <row r="229" spans="1:7" s="6" customFormat="1" ht="20">
      <c r="A229" s="25"/>
      <c r="B229" s="25"/>
      <c r="C229" s="26"/>
      <c r="D229" s="26"/>
      <c r="E229" s="137"/>
    </row>
    <row r="230" spans="1:7" s="6" customFormat="1" ht="20">
      <c r="A230" s="25"/>
      <c r="B230" s="25"/>
      <c r="C230" s="26"/>
      <c r="D230" s="26"/>
      <c r="E230" s="137"/>
    </row>
    <row r="231" spans="1:7" s="6" customFormat="1" ht="20">
      <c r="A231" s="25"/>
      <c r="B231" s="25"/>
      <c r="C231" s="26"/>
      <c r="D231" s="26"/>
      <c r="E231" s="137"/>
    </row>
    <row r="232" spans="1:7" ht="20">
      <c r="A232" s="25"/>
      <c r="B232" s="28"/>
      <c r="C232" s="29"/>
      <c r="D232" s="29"/>
    </row>
    <row r="233" spans="1:7" ht="20">
      <c r="A233" s="25"/>
      <c r="B233" s="28"/>
      <c r="C233" s="29"/>
      <c r="D233" s="29"/>
    </row>
    <row r="234" spans="1:7" ht="20">
      <c r="A234" s="25"/>
      <c r="B234" s="28"/>
      <c r="C234" s="29"/>
      <c r="D234" s="29"/>
    </row>
    <row r="235" spans="1:7" ht="20">
      <c r="A235" s="25"/>
      <c r="B235" s="28"/>
      <c r="C235" s="29"/>
      <c r="D235" s="29"/>
    </row>
    <row r="236" spans="1:7" ht="20">
      <c r="A236" s="25"/>
      <c r="B236" s="28"/>
      <c r="C236" s="29"/>
      <c r="D236" s="29"/>
    </row>
    <row r="237" spans="1:7">
      <c r="A237" s="6"/>
      <c r="B237" s="28"/>
      <c r="C237" s="28"/>
      <c r="D237" s="28"/>
    </row>
    <row r="238" spans="1:7" ht="20">
      <c r="A238" s="6"/>
      <c r="B238" s="30" t="s">
        <v>441</v>
      </c>
      <c r="C238" s="30" t="s">
        <v>442</v>
      </c>
      <c r="D238" t="s">
        <v>441</v>
      </c>
      <c r="E238" s="132" t="s">
        <v>442</v>
      </c>
    </row>
    <row r="239" spans="1:7" ht="21">
      <c r="A239" s="6"/>
      <c r="B239" s="31" t="s">
        <v>443</v>
      </c>
      <c r="C239" s="31" t="s">
        <v>444</v>
      </c>
      <c r="D239" t="s">
        <v>443</v>
      </c>
      <c r="F239" t="s">
        <v>443</v>
      </c>
      <c r="G239" t="str">
        <f ca="1">IF(NOT(ISERROR(MATCH(F239,_xlfn.ANCHORARRAY(B250),0))),#REF!&amp;"Por favor no seleccionar los criterios de impacto",F239)</f>
        <v>Afectación Económica o presupuestal</v>
      </c>
    </row>
    <row r="240" spans="1:7" ht="21">
      <c r="A240" s="6"/>
      <c r="B240" s="31" t="s">
        <v>443</v>
      </c>
      <c r="C240" s="31" t="s">
        <v>398</v>
      </c>
      <c r="E240" s="132" t="s">
        <v>444</v>
      </c>
    </row>
    <row r="241" spans="1:5" ht="21">
      <c r="A241" s="6"/>
      <c r="B241" s="31" t="s">
        <v>443</v>
      </c>
      <c r="C241" s="31" t="s">
        <v>402</v>
      </c>
      <c r="E241" s="132" t="s">
        <v>398</v>
      </c>
    </row>
    <row r="242" spans="1:5" ht="21">
      <c r="A242" s="6"/>
      <c r="B242" s="31" t="s">
        <v>443</v>
      </c>
      <c r="C242" s="31" t="s">
        <v>405</v>
      </c>
      <c r="E242" s="132" t="s">
        <v>402</v>
      </c>
    </row>
    <row r="243" spans="1:5" ht="21">
      <c r="A243" s="6"/>
      <c r="B243" s="31" t="s">
        <v>443</v>
      </c>
      <c r="C243" s="31" t="s">
        <v>409</v>
      </c>
      <c r="E243" s="132" t="s">
        <v>405</v>
      </c>
    </row>
    <row r="244" spans="1:5" ht="21">
      <c r="A244" s="6"/>
      <c r="B244" s="31" t="s">
        <v>392</v>
      </c>
      <c r="C244" s="31" t="s">
        <v>396</v>
      </c>
      <c r="E244" s="132" t="s">
        <v>409</v>
      </c>
    </row>
    <row r="245" spans="1:5" ht="21">
      <c r="A245" s="6"/>
      <c r="B245" s="31" t="s">
        <v>392</v>
      </c>
      <c r="C245" s="31" t="s">
        <v>445</v>
      </c>
      <c r="D245" t="s">
        <v>392</v>
      </c>
    </row>
    <row r="246" spans="1:5" ht="21">
      <c r="A246" s="6"/>
      <c r="B246" s="31" t="s">
        <v>392</v>
      </c>
      <c r="C246" s="31" t="s">
        <v>356</v>
      </c>
      <c r="E246" s="132" t="s">
        <v>396</v>
      </c>
    </row>
    <row r="247" spans="1:5" ht="21">
      <c r="A247" s="6"/>
      <c r="B247" s="31" t="s">
        <v>392</v>
      </c>
      <c r="C247" s="31" t="s">
        <v>446</v>
      </c>
      <c r="E247" s="132" t="s">
        <v>445</v>
      </c>
    </row>
    <row r="248" spans="1:5" ht="21">
      <c r="A248" s="6"/>
      <c r="B248" s="31" t="s">
        <v>392</v>
      </c>
      <c r="C248" s="31" t="s">
        <v>410</v>
      </c>
      <c r="E248" s="132" t="s">
        <v>356</v>
      </c>
    </row>
    <row r="249" spans="1:5">
      <c r="A249" s="6"/>
      <c r="B249" s="32"/>
      <c r="C249" s="32"/>
      <c r="E249" s="132" t="s">
        <v>446</v>
      </c>
    </row>
    <row r="250" spans="1:5">
      <c r="A250" s="6"/>
      <c r="B250" s="32" t="e" cm="1">
        <f t="array" aca="1" ref="B250:B252" ca="1">_xlfn.UNIQUE(Tabla13[[#All],[Criterios]])</f>
        <v>#NAME?</v>
      </c>
      <c r="C250" s="32"/>
      <c r="E250" s="132" t="s">
        <v>410</v>
      </c>
    </row>
    <row r="251" spans="1:5">
      <c r="A251" s="6"/>
      <c r="B251" s="32" t="e">
        <f ca="1"/>
        <v>#NAME?</v>
      </c>
      <c r="C251" s="32"/>
    </row>
    <row r="252" spans="1:5">
      <c r="B252" s="32" t="e">
        <f ca="1"/>
        <v>#NAME?</v>
      </c>
      <c r="C252" s="32"/>
    </row>
    <row r="253" spans="1:5">
      <c r="B253" s="33"/>
      <c r="C253" s="33"/>
    </row>
    <row r="254" spans="1:5">
      <c r="B254" s="33"/>
      <c r="C254" s="33"/>
    </row>
    <row r="255" spans="1:5">
      <c r="B255" s="33"/>
      <c r="C255" s="33"/>
    </row>
    <row r="256" spans="1:5">
      <c r="B256" s="33"/>
      <c r="C256" s="33"/>
      <c r="D256" s="33"/>
    </row>
    <row r="257" spans="2:4">
      <c r="B257" s="33"/>
      <c r="C257" s="33"/>
      <c r="D257" s="33"/>
    </row>
    <row r="258" spans="2:4">
      <c r="B258" s="33"/>
      <c r="C258" s="33"/>
      <c r="D258" s="33"/>
    </row>
    <row r="259" spans="2:4">
      <c r="B259" s="33"/>
      <c r="C259" s="33"/>
      <c r="D259" s="33"/>
    </row>
    <row r="260" spans="2:4">
      <c r="B260" s="33"/>
      <c r="C260" s="33"/>
      <c r="D260" s="33"/>
    </row>
    <row r="261" spans="2:4">
      <c r="B261" s="33"/>
      <c r="C261" s="33"/>
      <c r="D261" s="33"/>
    </row>
  </sheetData>
  <mergeCells count="1">
    <mergeCell ref="B3:E3"/>
  </mergeCells>
  <dataValidations count="1">
    <dataValidation type="list" allowBlank="1" showInputMessage="1" showErrorMessage="1" sqref="F239" xr:uid="{00000000-0002-0000-0700-000000000000}">
      <formula1>#REF!</formula1>
    </dataValidation>
  </dataValidations>
  <pageMargins left="0.7" right="0.7" top="0.75" bottom="0.75" header="0.3" footer="0.3"/>
  <pageSetup orientation="portrait"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Z61"/>
  <sheetViews>
    <sheetView topLeftCell="J4" workbookViewId="0">
      <selection activeCell="Q15" sqref="Q15"/>
    </sheetView>
  </sheetViews>
  <sheetFormatPr baseColWidth="10" defaultColWidth="11.5" defaultRowHeight="15"/>
  <cols>
    <col min="2" max="2" width="25.5" customWidth="1"/>
    <col min="6" max="6" width="27.5" customWidth="1"/>
    <col min="7" max="7" width="24.6640625" style="134" customWidth="1"/>
    <col min="8" max="8" width="11.5" style="134"/>
    <col min="9" max="9" width="18.33203125" style="134" customWidth="1"/>
    <col min="10" max="12" width="11.5" style="134"/>
    <col min="17" max="17" width="21.5" customWidth="1"/>
    <col min="18" max="18" width="17.5" bestFit="1" customWidth="1"/>
    <col min="19" max="19" width="23.83203125" bestFit="1" customWidth="1"/>
    <col min="21" max="21" width="15.5" bestFit="1" customWidth="1"/>
    <col min="22" max="22" width="25.33203125" bestFit="1" customWidth="1"/>
    <col min="24" max="24" width="21" bestFit="1" customWidth="1"/>
  </cols>
  <sheetData>
    <row r="1" spans="2:26">
      <c r="G1" s="134" t="s">
        <v>279</v>
      </c>
      <c r="H1" s="134" t="s">
        <v>272</v>
      </c>
    </row>
    <row r="4" spans="2:26">
      <c r="B4" t="s">
        <v>447</v>
      </c>
      <c r="C4" t="s">
        <v>448</v>
      </c>
      <c r="F4" t="s">
        <v>300</v>
      </c>
      <c r="G4" s="133" t="s">
        <v>449</v>
      </c>
      <c r="H4" s="133">
        <v>0.2</v>
      </c>
      <c r="I4" s="133"/>
      <c r="K4" s="133"/>
      <c r="Q4" t="s">
        <v>450</v>
      </c>
      <c r="R4" s="133">
        <v>0.5</v>
      </c>
      <c r="S4" s="134" t="s">
        <v>382</v>
      </c>
      <c r="T4" s="133">
        <v>0.3</v>
      </c>
      <c r="U4" s="134" t="s">
        <v>397</v>
      </c>
      <c r="V4" s="133">
        <v>0.4</v>
      </c>
      <c r="W4" s="134" t="s">
        <v>400</v>
      </c>
    </row>
    <row r="5" spans="2:26">
      <c r="B5" t="s">
        <v>451</v>
      </c>
      <c r="C5" t="s">
        <v>448</v>
      </c>
      <c r="F5" t="s">
        <v>452</v>
      </c>
      <c r="G5" s="133" t="s">
        <v>449</v>
      </c>
      <c r="H5" s="133">
        <v>0.2</v>
      </c>
      <c r="I5" s="133"/>
      <c r="K5" s="133"/>
      <c r="Q5" t="s">
        <v>453</v>
      </c>
      <c r="R5" s="133">
        <v>0.45</v>
      </c>
      <c r="S5" s="134" t="s">
        <v>382</v>
      </c>
      <c r="T5" s="133">
        <v>0.36</v>
      </c>
      <c r="U5" s="134" t="s">
        <v>397</v>
      </c>
      <c r="V5" s="133">
        <v>0.4</v>
      </c>
      <c r="W5" s="134" t="s">
        <v>400</v>
      </c>
    </row>
    <row r="6" spans="2:26">
      <c r="B6" t="s">
        <v>454</v>
      </c>
      <c r="C6" t="s">
        <v>400</v>
      </c>
      <c r="F6" t="s">
        <v>312</v>
      </c>
      <c r="G6" s="133" t="s">
        <v>384</v>
      </c>
      <c r="H6" s="133">
        <v>0.6</v>
      </c>
      <c r="I6" s="133" t="s">
        <v>455</v>
      </c>
      <c r="K6" s="133"/>
      <c r="Q6" t="s">
        <v>456</v>
      </c>
      <c r="R6" s="133">
        <v>0.4</v>
      </c>
      <c r="S6" s="134" t="s">
        <v>382</v>
      </c>
      <c r="T6" s="133">
        <v>0.36</v>
      </c>
      <c r="U6" s="134" t="s">
        <v>397</v>
      </c>
      <c r="V6" s="133">
        <v>0.4</v>
      </c>
      <c r="W6" s="134" t="s">
        <v>400</v>
      </c>
    </row>
    <row r="7" spans="2:26">
      <c r="B7" t="s">
        <v>457</v>
      </c>
      <c r="C7" t="s">
        <v>458</v>
      </c>
      <c r="G7" s="133"/>
      <c r="I7" s="133"/>
      <c r="K7" s="133"/>
      <c r="Q7" t="s">
        <v>459</v>
      </c>
      <c r="R7" s="133">
        <v>0.35</v>
      </c>
      <c r="S7" s="134" t="s">
        <v>384</v>
      </c>
      <c r="T7" s="133">
        <v>0.42</v>
      </c>
      <c r="U7" s="134" t="s">
        <v>397</v>
      </c>
      <c r="V7" s="133">
        <v>0.4</v>
      </c>
      <c r="W7" s="134" t="s">
        <v>400</v>
      </c>
    </row>
    <row r="8" spans="2:26">
      <c r="B8" t="s">
        <v>460</v>
      </c>
      <c r="C8" t="s">
        <v>461</v>
      </c>
      <c r="G8" s="133"/>
      <c r="I8" s="133"/>
      <c r="K8" s="133"/>
      <c r="Q8" t="s">
        <v>462</v>
      </c>
      <c r="R8" s="133">
        <v>0.35</v>
      </c>
      <c r="S8" s="134" t="s">
        <v>384</v>
      </c>
      <c r="T8" s="133">
        <v>0.6</v>
      </c>
      <c r="U8" s="134" t="s">
        <v>397</v>
      </c>
      <c r="V8" s="133">
        <v>0.26</v>
      </c>
      <c r="W8" s="134" t="s">
        <v>400</v>
      </c>
    </row>
    <row r="9" spans="2:26">
      <c r="B9" t="s">
        <v>463</v>
      </c>
      <c r="C9" t="s">
        <v>448</v>
      </c>
      <c r="G9" s="133"/>
      <c r="I9" s="133"/>
      <c r="K9" s="133"/>
      <c r="Q9" t="s">
        <v>464</v>
      </c>
      <c r="R9" s="133">
        <v>0.3</v>
      </c>
      <c r="S9" s="134" t="s">
        <v>384</v>
      </c>
      <c r="T9" s="133">
        <v>0.6</v>
      </c>
      <c r="U9" s="134" t="s">
        <v>397</v>
      </c>
      <c r="V9" s="133">
        <v>0.3</v>
      </c>
      <c r="W9" s="134" t="s">
        <v>400</v>
      </c>
    </row>
    <row r="10" spans="2:26">
      <c r="B10" t="s">
        <v>465</v>
      </c>
      <c r="C10" t="s">
        <v>400</v>
      </c>
    </row>
    <row r="11" spans="2:26">
      <c r="B11" t="s">
        <v>466</v>
      </c>
      <c r="C11" t="s">
        <v>400</v>
      </c>
      <c r="F11" t="s">
        <v>447</v>
      </c>
      <c r="G11" s="134" t="s">
        <v>380</v>
      </c>
      <c r="H11" s="133">
        <v>0.1</v>
      </c>
      <c r="I11" s="134" t="s">
        <v>449</v>
      </c>
      <c r="J11" s="133">
        <v>0.2</v>
      </c>
      <c r="K11" s="134" t="s">
        <v>448</v>
      </c>
    </row>
    <row r="12" spans="2:26">
      <c r="B12" t="s">
        <v>467</v>
      </c>
      <c r="C12" t="s">
        <v>458</v>
      </c>
      <c r="F12" t="s">
        <v>451</v>
      </c>
      <c r="G12" s="134" t="s">
        <v>380</v>
      </c>
      <c r="H12" s="133">
        <v>0.1</v>
      </c>
      <c r="I12" s="134" t="s">
        <v>397</v>
      </c>
      <c r="J12" s="133">
        <v>0.4</v>
      </c>
      <c r="K12" s="134" t="s">
        <v>448</v>
      </c>
      <c r="Q12" t="s">
        <v>271</v>
      </c>
      <c r="R12" t="s">
        <v>468</v>
      </c>
      <c r="S12" s="134" t="s">
        <v>224</v>
      </c>
      <c r="T12" t="s">
        <v>285</v>
      </c>
      <c r="U12" s="134" t="s">
        <v>286</v>
      </c>
      <c r="V12" t="s">
        <v>291</v>
      </c>
      <c r="W12" s="134" t="s">
        <v>272</v>
      </c>
      <c r="X12" t="s">
        <v>279</v>
      </c>
      <c r="Y12" s="134" t="s">
        <v>272</v>
      </c>
      <c r="Z12" t="s">
        <v>469</v>
      </c>
    </row>
    <row r="13" spans="2:26">
      <c r="B13" t="s">
        <v>470</v>
      </c>
      <c r="C13" t="s">
        <v>461</v>
      </c>
      <c r="F13" t="s">
        <v>454</v>
      </c>
      <c r="G13" s="134" t="s">
        <v>380</v>
      </c>
      <c r="H13" s="133">
        <v>0.1</v>
      </c>
      <c r="I13" s="134" t="s">
        <v>400</v>
      </c>
      <c r="J13" s="133">
        <v>0.6</v>
      </c>
      <c r="K13" s="134" t="s">
        <v>400</v>
      </c>
      <c r="Q13" t="s">
        <v>380</v>
      </c>
      <c r="R13" t="s">
        <v>449</v>
      </c>
      <c r="S13" t="s">
        <v>448</v>
      </c>
      <c r="T13" t="s">
        <v>300</v>
      </c>
      <c r="U13" t="s">
        <v>321</v>
      </c>
      <c r="V13" t="s">
        <v>380</v>
      </c>
      <c r="W13" s="132">
        <v>0.1</v>
      </c>
      <c r="X13" t="s">
        <v>449</v>
      </c>
      <c r="Y13" s="132">
        <v>0.2</v>
      </c>
      <c r="Z13" t="s">
        <v>448</v>
      </c>
    </row>
    <row r="14" spans="2:26">
      <c r="B14" t="s">
        <v>471</v>
      </c>
      <c r="C14" t="s">
        <v>400</v>
      </c>
      <c r="F14" t="s">
        <v>457</v>
      </c>
      <c r="G14" s="134" t="s">
        <v>380</v>
      </c>
      <c r="H14" s="133">
        <v>0.1</v>
      </c>
      <c r="I14" s="134" t="s">
        <v>403</v>
      </c>
      <c r="J14" s="133">
        <v>0.8</v>
      </c>
      <c r="K14" s="134" t="s">
        <v>472</v>
      </c>
      <c r="Q14" t="s">
        <v>380</v>
      </c>
      <c r="R14" t="s">
        <v>397</v>
      </c>
      <c r="S14" t="s">
        <v>448</v>
      </c>
      <c r="T14" t="s">
        <v>300</v>
      </c>
      <c r="U14" t="s">
        <v>321</v>
      </c>
      <c r="V14" t="s">
        <v>380</v>
      </c>
      <c r="W14" s="132">
        <v>0.1</v>
      </c>
      <c r="X14" t="s">
        <v>397</v>
      </c>
      <c r="Y14" s="132">
        <v>0.4</v>
      </c>
      <c r="Z14" t="s">
        <v>448</v>
      </c>
    </row>
    <row r="15" spans="2:26">
      <c r="B15" t="s">
        <v>473</v>
      </c>
      <c r="C15" t="s">
        <v>400</v>
      </c>
      <c r="F15" t="s">
        <v>460</v>
      </c>
      <c r="G15" s="134" t="s">
        <v>380</v>
      </c>
      <c r="H15" s="133">
        <v>0.1</v>
      </c>
      <c r="I15" s="134" t="s">
        <v>407</v>
      </c>
      <c r="J15" s="133">
        <v>1</v>
      </c>
      <c r="K15" s="134" t="s">
        <v>461</v>
      </c>
      <c r="Q15" t="s">
        <v>380</v>
      </c>
      <c r="R15" t="s">
        <v>400</v>
      </c>
      <c r="S15" t="s">
        <v>400</v>
      </c>
      <c r="T15" t="s">
        <v>300</v>
      </c>
      <c r="U15" t="s">
        <v>321</v>
      </c>
      <c r="V15" t="s">
        <v>380</v>
      </c>
      <c r="W15" s="132">
        <v>0.1</v>
      </c>
      <c r="X15" t="s">
        <v>400</v>
      </c>
      <c r="Y15" s="132">
        <v>0.6</v>
      </c>
      <c r="Z15" t="s">
        <v>400</v>
      </c>
    </row>
    <row r="16" spans="2:26">
      <c r="B16" t="s">
        <v>474</v>
      </c>
      <c r="C16" t="s">
        <v>400</v>
      </c>
      <c r="F16" t="s">
        <v>463</v>
      </c>
      <c r="G16" s="134" t="s">
        <v>380</v>
      </c>
      <c r="H16" s="133">
        <v>0.2</v>
      </c>
      <c r="I16" s="134" t="s">
        <v>449</v>
      </c>
      <c r="J16" s="133">
        <v>0.2</v>
      </c>
      <c r="K16" s="134" t="s">
        <v>448</v>
      </c>
      <c r="T16" t="s">
        <v>300</v>
      </c>
      <c r="U16" t="s">
        <v>321</v>
      </c>
    </row>
    <row r="17" spans="2:21">
      <c r="B17" t="s">
        <v>475</v>
      </c>
      <c r="C17" t="s">
        <v>458</v>
      </c>
      <c r="F17" t="s">
        <v>465</v>
      </c>
      <c r="G17" s="134" t="s">
        <v>380</v>
      </c>
      <c r="H17" s="133">
        <v>0.2</v>
      </c>
      <c r="I17" s="134" t="s">
        <v>397</v>
      </c>
      <c r="J17" s="133">
        <v>0.4</v>
      </c>
      <c r="K17" s="134" t="s">
        <v>448</v>
      </c>
      <c r="R17" s="133">
        <v>0.5</v>
      </c>
      <c r="S17" s="132">
        <v>0.5</v>
      </c>
      <c r="T17" t="s">
        <v>300</v>
      </c>
      <c r="U17" t="s">
        <v>321</v>
      </c>
    </row>
    <row r="18" spans="2:21">
      <c r="B18" t="s">
        <v>476</v>
      </c>
      <c r="C18" t="s">
        <v>461</v>
      </c>
      <c r="F18" t="s">
        <v>466</v>
      </c>
      <c r="G18" s="134" t="s">
        <v>380</v>
      </c>
      <c r="H18" s="133">
        <v>0.2</v>
      </c>
      <c r="I18" s="134" t="s">
        <v>400</v>
      </c>
      <c r="J18" s="133">
        <v>0.6</v>
      </c>
      <c r="K18" s="134" t="s">
        <v>400</v>
      </c>
      <c r="R18" s="133">
        <v>0.45</v>
      </c>
      <c r="S18" s="132">
        <v>0.35</v>
      </c>
      <c r="T18" t="s">
        <v>300</v>
      </c>
      <c r="U18" t="s">
        <v>321</v>
      </c>
    </row>
    <row r="19" spans="2:21">
      <c r="B19" t="s">
        <v>477</v>
      </c>
      <c r="C19" t="s">
        <v>400</v>
      </c>
      <c r="F19" t="s">
        <v>467</v>
      </c>
      <c r="G19" s="134" t="s">
        <v>380</v>
      </c>
      <c r="H19" s="133">
        <v>0.2</v>
      </c>
      <c r="I19" s="134" t="s">
        <v>403</v>
      </c>
      <c r="J19" s="133">
        <v>0.8</v>
      </c>
      <c r="K19" s="134" t="s">
        <v>472</v>
      </c>
      <c r="R19" s="133">
        <v>0.4</v>
      </c>
      <c r="T19" t="s">
        <v>300</v>
      </c>
      <c r="U19" t="s">
        <v>321</v>
      </c>
    </row>
    <row r="20" spans="2:21">
      <c r="B20" t="s">
        <v>478</v>
      </c>
      <c r="C20" t="s">
        <v>400</v>
      </c>
      <c r="F20" t="s">
        <v>470</v>
      </c>
      <c r="G20" s="134" t="s">
        <v>380</v>
      </c>
      <c r="H20" s="133">
        <v>0.2</v>
      </c>
      <c r="I20" s="134" t="s">
        <v>407</v>
      </c>
      <c r="J20" s="133">
        <v>1</v>
      </c>
      <c r="K20" s="134" t="s">
        <v>461</v>
      </c>
      <c r="R20" s="133">
        <v>0.35</v>
      </c>
      <c r="T20" t="s">
        <v>300</v>
      </c>
      <c r="U20" t="s">
        <v>321</v>
      </c>
    </row>
    <row r="21" spans="2:21">
      <c r="B21" t="s">
        <v>479</v>
      </c>
      <c r="C21" t="s">
        <v>458</v>
      </c>
      <c r="F21" t="s">
        <v>471</v>
      </c>
      <c r="G21" s="134" t="s">
        <v>382</v>
      </c>
      <c r="H21" s="133">
        <v>0.3</v>
      </c>
      <c r="I21" s="134" t="s">
        <v>449</v>
      </c>
      <c r="J21" s="133">
        <v>0.2</v>
      </c>
      <c r="K21" s="134" t="s">
        <v>448</v>
      </c>
      <c r="R21" s="133">
        <v>0.35</v>
      </c>
      <c r="T21" t="s">
        <v>300</v>
      </c>
      <c r="U21" t="s">
        <v>321</v>
      </c>
    </row>
    <row r="22" spans="2:21">
      <c r="B22" t="s">
        <v>480</v>
      </c>
      <c r="C22" t="s">
        <v>458</v>
      </c>
      <c r="F22" t="s">
        <v>473</v>
      </c>
      <c r="G22" s="134" t="s">
        <v>382</v>
      </c>
      <c r="H22" s="133">
        <v>0.3</v>
      </c>
      <c r="I22" s="134" t="s">
        <v>397</v>
      </c>
      <c r="J22" s="133">
        <v>0.4</v>
      </c>
      <c r="K22" s="134" t="s">
        <v>400</v>
      </c>
      <c r="R22" s="133">
        <v>0.3</v>
      </c>
      <c r="T22" t="s">
        <v>300</v>
      </c>
      <c r="U22" t="s">
        <v>321</v>
      </c>
    </row>
    <row r="23" spans="2:21">
      <c r="B23" t="s">
        <v>481</v>
      </c>
      <c r="C23" t="s">
        <v>461</v>
      </c>
      <c r="F23" t="s">
        <v>474</v>
      </c>
      <c r="G23" s="134" t="s">
        <v>382</v>
      </c>
      <c r="H23" s="133">
        <v>0.3</v>
      </c>
      <c r="I23" s="134" t="s">
        <v>400</v>
      </c>
      <c r="J23" s="133">
        <v>0.6</v>
      </c>
      <c r="K23" s="134" t="s">
        <v>400</v>
      </c>
      <c r="T23" t="s">
        <v>300</v>
      </c>
      <c r="U23" t="s">
        <v>321</v>
      </c>
    </row>
    <row r="24" spans="2:21">
      <c r="B24" t="s">
        <v>482</v>
      </c>
      <c r="C24" t="s">
        <v>458</v>
      </c>
      <c r="F24" t="s">
        <v>475</v>
      </c>
      <c r="G24" s="134" t="s">
        <v>382</v>
      </c>
      <c r="H24" s="133">
        <v>0.3</v>
      </c>
      <c r="I24" s="134" t="s">
        <v>403</v>
      </c>
      <c r="J24" s="133">
        <v>0.8</v>
      </c>
      <c r="K24" s="134" t="s">
        <v>472</v>
      </c>
      <c r="T24" t="s">
        <v>300</v>
      </c>
      <c r="U24" t="s">
        <v>321</v>
      </c>
    </row>
    <row r="25" spans="2:21">
      <c r="B25" t="s">
        <v>483</v>
      </c>
      <c r="C25" t="s">
        <v>458</v>
      </c>
      <c r="F25" t="s">
        <v>476</v>
      </c>
      <c r="G25" s="134" t="s">
        <v>382</v>
      </c>
      <c r="H25" s="133">
        <v>0.3</v>
      </c>
      <c r="I25" s="134" t="s">
        <v>407</v>
      </c>
      <c r="J25" s="133">
        <v>1</v>
      </c>
      <c r="K25" s="134" t="s">
        <v>461</v>
      </c>
    </row>
    <row r="26" spans="2:21">
      <c r="B26" t="s">
        <v>484</v>
      </c>
      <c r="C26" t="s">
        <v>458</v>
      </c>
      <c r="F26" t="s">
        <v>477</v>
      </c>
      <c r="G26" s="134" t="s">
        <v>382</v>
      </c>
      <c r="H26" s="133">
        <v>0.4</v>
      </c>
      <c r="I26" s="134" t="s">
        <v>449</v>
      </c>
      <c r="J26" s="133">
        <v>0.2</v>
      </c>
      <c r="K26" s="134" t="s">
        <v>448</v>
      </c>
    </row>
    <row r="27" spans="2:21">
      <c r="B27" t="s">
        <v>485</v>
      </c>
      <c r="C27" t="s">
        <v>458</v>
      </c>
      <c r="F27" t="s">
        <v>478</v>
      </c>
      <c r="G27" s="134" t="s">
        <v>382</v>
      </c>
      <c r="H27" s="133">
        <v>0.4</v>
      </c>
      <c r="I27" s="134" t="s">
        <v>397</v>
      </c>
      <c r="J27" s="133">
        <v>0.4</v>
      </c>
      <c r="K27" s="134" t="s">
        <v>400</v>
      </c>
    </row>
    <row r="28" spans="2:21">
      <c r="B28" t="s">
        <v>486</v>
      </c>
      <c r="C28" t="s">
        <v>461</v>
      </c>
      <c r="F28" t="s">
        <v>479</v>
      </c>
      <c r="G28" s="134" t="s">
        <v>382</v>
      </c>
      <c r="H28" s="133">
        <v>0.4</v>
      </c>
      <c r="I28" s="134" t="s">
        <v>400</v>
      </c>
      <c r="J28" s="133">
        <v>0.6</v>
      </c>
      <c r="K28" s="134" t="s">
        <v>400</v>
      </c>
    </row>
    <row r="29" spans="2:21">
      <c r="F29" t="s">
        <v>480</v>
      </c>
      <c r="G29" s="134" t="s">
        <v>382</v>
      </c>
      <c r="H29" s="133">
        <v>0.4</v>
      </c>
      <c r="I29" s="134" t="s">
        <v>403</v>
      </c>
      <c r="J29" s="133">
        <v>0.8</v>
      </c>
      <c r="K29" s="134" t="s">
        <v>472</v>
      </c>
    </row>
    <row r="30" spans="2:21">
      <c r="F30" t="s">
        <v>481</v>
      </c>
      <c r="G30" s="134" t="s">
        <v>382</v>
      </c>
      <c r="H30" s="133">
        <v>0.4</v>
      </c>
      <c r="I30" s="134" t="s">
        <v>407</v>
      </c>
      <c r="J30" s="133">
        <v>1</v>
      </c>
      <c r="K30" s="134" t="s">
        <v>461</v>
      </c>
    </row>
    <row r="31" spans="2:21">
      <c r="F31" t="s">
        <v>487</v>
      </c>
      <c r="G31" s="134" t="s">
        <v>384</v>
      </c>
      <c r="H31" s="133">
        <v>0.5</v>
      </c>
      <c r="I31" s="134" t="s">
        <v>449</v>
      </c>
      <c r="J31" s="133">
        <v>0.2</v>
      </c>
      <c r="K31" s="134" t="s">
        <v>400</v>
      </c>
    </row>
    <row r="32" spans="2:21">
      <c r="F32" t="s">
        <v>488</v>
      </c>
      <c r="G32" s="134" t="s">
        <v>384</v>
      </c>
      <c r="H32" s="133">
        <v>0.5</v>
      </c>
      <c r="I32" s="134" t="s">
        <v>397</v>
      </c>
      <c r="J32" s="133">
        <v>0.4</v>
      </c>
      <c r="K32" s="134" t="s">
        <v>400</v>
      </c>
    </row>
    <row r="33" spans="6:11">
      <c r="F33" t="s">
        <v>489</v>
      </c>
      <c r="G33" s="134" t="s">
        <v>384</v>
      </c>
      <c r="H33" s="133">
        <v>0.5</v>
      </c>
      <c r="I33" s="134" t="s">
        <v>400</v>
      </c>
      <c r="J33" s="133">
        <v>0.6</v>
      </c>
      <c r="K33" s="134" t="s">
        <v>400</v>
      </c>
    </row>
    <row r="34" spans="6:11">
      <c r="F34" t="s">
        <v>490</v>
      </c>
      <c r="G34" s="134" t="s">
        <v>384</v>
      </c>
      <c r="H34" s="133">
        <v>0.5</v>
      </c>
      <c r="I34" s="134" t="s">
        <v>403</v>
      </c>
      <c r="J34" s="133">
        <v>0.8</v>
      </c>
      <c r="K34" s="134" t="s">
        <v>472</v>
      </c>
    </row>
    <row r="35" spans="6:11">
      <c r="F35" t="s">
        <v>491</v>
      </c>
      <c r="G35" s="134" t="s">
        <v>384</v>
      </c>
      <c r="H35" s="133">
        <v>0.5</v>
      </c>
      <c r="I35" s="134" t="s">
        <v>407</v>
      </c>
      <c r="J35" s="133">
        <v>1</v>
      </c>
      <c r="K35" s="134" t="s">
        <v>461</v>
      </c>
    </row>
    <row r="37" spans="6:11" ht="48">
      <c r="G37" s="135" t="s">
        <v>492</v>
      </c>
    </row>
    <row r="38" spans="6:11" ht="96">
      <c r="G38" s="135" t="s">
        <v>493</v>
      </c>
    </row>
    <row r="39" spans="6:11" ht="64">
      <c r="G39" s="135" t="s">
        <v>494</v>
      </c>
    </row>
    <row r="40" spans="6:11" ht="64">
      <c r="G40" s="135" t="s">
        <v>495</v>
      </c>
    </row>
    <row r="41" spans="6:11" ht="80">
      <c r="G41" s="135" t="s">
        <v>496</v>
      </c>
    </row>
    <row r="42" spans="6:11" ht="48">
      <c r="G42" s="135" t="s">
        <v>497</v>
      </c>
    </row>
    <row r="43" spans="6:11" ht="80">
      <c r="G43" s="135" t="s">
        <v>498</v>
      </c>
    </row>
    <row r="44" spans="6:11" ht="64">
      <c r="G44" s="135" t="s">
        <v>499</v>
      </c>
    </row>
    <row r="45" spans="6:11" ht="64">
      <c r="G45" s="135" t="s">
        <v>500</v>
      </c>
    </row>
    <row r="46" spans="6:11" ht="64">
      <c r="G46" s="135" t="s">
        <v>501</v>
      </c>
    </row>
    <row r="47" spans="6:11" ht="48">
      <c r="G47" s="135" t="s">
        <v>502</v>
      </c>
    </row>
    <row r="48" spans="6:11" ht="96">
      <c r="G48" s="135" t="s">
        <v>503</v>
      </c>
    </row>
    <row r="49" spans="7:7" ht="64">
      <c r="G49" s="135" t="s">
        <v>504</v>
      </c>
    </row>
    <row r="50" spans="7:7" ht="64">
      <c r="G50" s="135" t="s">
        <v>505</v>
      </c>
    </row>
    <row r="51" spans="7:7" ht="80">
      <c r="G51" s="135" t="s">
        <v>506</v>
      </c>
    </row>
    <row r="52" spans="7:7" ht="48">
      <c r="G52" s="135" t="s">
        <v>507</v>
      </c>
    </row>
    <row r="53" spans="7:7" ht="80">
      <c r="G53" s="135" t="s">
        <v>508</v>
      </c>
    </row>
    <row r="54" spans="7:7" ht="64">
      <c r="G54" s="135" t="s">
        <v>509</v>
      </c>
    </row>
    <row r="55" spans="7:7" ht="64">
      <c r="G55" s="135" t="s">
        <v>510</v>
      </c>
    </row>
    <row r="56" spans="7:7" ht="64">
      <c r="G56" s="135" t="s">
        <v>511</v>
      </c>
    </row>
    <row r="57" spans="7:7" ht="48">
      <c r="G57" s="135" t="s">
        <v>512</v>
      </c>
    </row>
    <row r="58" spans="7:7" ht="96">
      <c r="G58" s="135" t="s">
        <v>513</v>
      </c>
    </row>
    <row r="59" spans="7:7" ht="64">
      <c r="G59" s="135" t="s">
        <v>514</v>
      </c>
    </row>
    <row r="60" spans="7:7" ht="64">
      <c r="G60" s="135" t="s">
        <v>515</v>
      </c>
    </row>
    <row r="61" spans="7:7" ht="80">
      <c r="G61" s="135" t="s">
        <v>516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 </vt:lpstr>
      <vt:lpstr>Instructivo</vt:lpstr>
      <vt:lpstr>Mapa Final</vt:lpstr>
      <vt:lpstr>Clasificación Riesgo</vt:lpstr>
      <vt:lpstr>Tabla probabilidad</vt:lpstr>
      <vt:lpstr>Tabla Impacto </vt:lpstr>
      <vt:lpstr>Hoja1</vt:lpstr>
      <vt:lpstr>LISTA</vt:lpstr>
      <vt:lpstr>Tabla Valoración de Controles</vt:lpstr>
      <vt:lpstr>Matriz de Calor</vt:lpstr>
      <vt:lpstr>Seguimiento 1 Trimestre</vt:lpstr>
      <vt:lpstr>Seguimiento 2 Trimestre</vt:lpstr>
      <vt:lpstr>Seguimiento 3 Trimestre</vt:lpstr>
      <vt:lpstr>Seguimiento 4 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Microsoft Office User</cp:lastModifiedBy>
  <cp:revision/>
  <dcterms:created xsi:type="dcterms:W3CDTF">2021-04-16T16:11:31Z</dcterms:created>
  <dcterms:modified xsi:type="dcterms:W3CDTF">2021-08-06T20:52:25Z</dcterms:modified>
  <cp:category/>
  <cp:contentStatus/>
</cp:coreProperties>
</file>