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defaultThemeVersion="166925"/>
  <mc:AlternateContent xmlns:mc="http://schemas.openxmlformats.org/markup-compatibility/2006">
    <mc:Choice Requires="x15">
      <x15ac:absPath xmlns:x15ac="http://schemas.microsoft.com/office/spreadsheetml/2010/11/ac" url="C:\Users\Usuario\Documents\ARCHIVOS COMPUTADOR SANDRA\CALIDAD\DOCUMENTOS PUBLICADOS SIGCMA 2021\DESPACHOS JUDICIALES\JUZGADOS ADMINISTRATIVOS DE MONTERIA\"/>
    </mc:Choice>
  </mc:AlternateContent>
  <xr:revisionPtr revIDLastSave="0" documentId="13_ncr:1_{35A49686-8F89-452E-8623-4FD43744A3A2}" xr6:coauthVersionLast="47" xr6:coauthVersionMax="47" xr10:uidLastSave="{00000000-0000-0000-0000-000000000000}"/>
  <bookViews>
    <workbookView xWindow="-120" yWindow="-120" windowWidth="20730" windowHeight="11160" activeTab="4" xr2:uid="{00000000-000D-0000-FFFF-FFFF00000000}"/>
  </bookViews>
  <sheets>
    <sheet name="Presentacion " sheetId="10" r:id="rId1"/>
    <sheet name="Análisis de Contexto " sheetId="12" r:id="rId2"/>
    <sheet name="Estrategias" sheetId="11" r:id="rId3"/>
    <sheet name="Instructivo" sheetId="20" r:id="rId4"/>
    <sheet name="Mapa Final" sheetId="1" r:id="rId5"/>
    <sheet name="Clasificación Riesgo" sheetId="4" r:id="rId6"/>
    <sheet name="Tabla probabilidad" sheetId="5" r:id="rId7"/>
    <sheet name="Tabla Impacto " sheetId="21" r:id="rId8"/>
    <sheet name="Hoja1" sheetId="13" state="hidden" r:id="rId9"/>
    <sheet name="LISTA" sheetId="2" state="hidden" r:id="rId10"/>
    <sheet name="Tabla Valoración de Controles" sheetId="7" r:id="rId11"/>
    <sheet name="Matriz de Calor" sheetId="15" r:id="rId12"/>
    <sheet name="Seguimiento 1 Trimestre" sheetId="16" r:id="rId13"/>
    <sheet name="Seguimiento 2 Trimestre" sheetId="22" r:id="rId14"/>
    <sheet name="Seguimiento 3 Trimestre" sheetId="23" r:id="rId15"/>
    <sheet name="Seguimiento 4 Trimestre" sheetId="24" r:id="rId16"/>
  </sheets>
  <externalReferences>
    <externalReference r:id="rId17"/>
    <externalReference r:id="rId18"/>
  </externalReferences>
  <definedNames>
    <definedName name="Data">'[1]Tabla de Valoración'!$I$2:$L$5</definedName>
    <definedName name="Diseño">'[1]Tabla de Valoración'!$I$2:$I$5</definedName>
    <definedName name="Ejecución">'[1]Tabla de Valoración'!$I$2:$L$2</definedName>
    <definedName name="Posibilidad">[2]Hoja2!$H$3:$H$7</definedName>
  </definedNames>
  <calcPr calcId="191029"/>
  <pivotCaches>
    <pivotCache cacheId="0" r:id="rId1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24" l="1"/>
  <c r="Q29" i="1"/>
  <c r="T29" i="1"/>
  <c r="Q34" i="1" l="1"/>
  <c r="T34" i="1"/>
  <c r="N55" i="24" l="1"/>
  <c r="G55" i="24"/>
  <c r="F55" i="24"/>
  <c r="E55" i="24"/>
  <c r="D55" i="24"/>
  <c r="C55" i="24"/>
  <c r="B55" i="24"/>
  <c r="A55" i="24"/>
  <c r="N50" i="24"/>
  <c r="G50" i="24"/>
  <c r="F50" i="24"/>
  <c r="E50" i="24"/>
  <c r="D50" i="24"/>
  <c r="C50" i="24"/>
  <c r="B50" i="24"/>
  <c r="A50" i="24"/>
  <c r="N45" i="24"/>
  <c r="G45" i="24"/>
  <c r="F45" i="24"/>
  <c r="E45" i="24"/>
  <c r="D45" i="24"/>
  <c r="C45" i="24"/>
  <c r="B45" i="24"/>
  <c r="A45" i="24"/>
  <c r="N40" i="24"/>
  <c r="G40" i="24"/>
  <c r="F40" i="24"/>
  <c r="E40" i="24"/>
  <c r="D40" i="24"/>
  <c r="C40" i="24"/>
  <c r="B40" i="24"/>
  <c r="A40" i="24"/>
  <c r="N35" i="24"/>
  <c r="G35" i="24"/>
  <c r="F35" i="24"/>
  <c r="E35" i="24"/>
  <c r="D35" i="24"/>
  <c r="C35" i="24"/>
  <c r="B35" i="24"/>
  <c r="A35" i="24"/>
  <c r="N30" i="24"/>
  <c r="G30" i="24"/>
  <c r="F30" i="24"/>
  <c r="E30" i="24"/>
  <c r="D30" i="24"/>
  <c r="C30" i="24"/>
  <c r="B30" i="24"/>
  <c r="A30" i="24"/>
  <c r="N25" i="24"/>
  <c r="G25" i="24"/>
  <c r="F25" i="24"/>
  <c r="E25" i="24"/>
  <c r="D25" i="24"/>
  <c r="C25" i="24"/>
  <c r="B25" i="24"/>
  <c r="A25" i="24"/>
  <c r="N20" i="24"/>
  <c r="G20" i="24"/>
  <c r="F20" i="24"/>
  <c r="E20" i="24"/>
  <c r="D20" i="24"/>
  <c r="C20" i="24"/>
  <c r="B20" i="24"/>
  <c r="A20" i="24"/>
  <c r="N15" i="24"/>
  <c r="G15" i="24"/>
  <c r="F15" i="24"/>
  <c r="E15" i="24"/>
  <c r="D15" i="24"/>
  <c r="C15" i="24"/>
  <c r="B15" i="24"/>
  <c r="A15" i="24"/>
  <c r="N10" i="24"/>
  <c r="G10" i="24"/>
  <c r="F10" i="24"/>
  <c r="E10" i="24"/>
  <c r="D10" i="24"/>
  <c r="C10" i="24"/>
  <c r="B10" i="24"/>
  <c r="A10" i="24"/>
  <c r="D5" i="24"/>
  <c r="D4" i="24"/>
  <c r="N55" i="23"/>
  <c r="G55" i="23"/>
  <c r="F55" i="23"/>
  <c r="E55" i="23"/>
  <c r="D55" i="23"/>
  <c r="C55" i="23"/>
  <c r="B55" i="23"/>
  <c r="A55" i="23"/>
  <c r="N50" i="23"/>
  <c r="G50" i="23"/>
  <c r="F50" i="23"/>
  <c r="E50" i="23"/>
  <c r="D50" i="23"/>
  <c r="C50" i="23"/>
  <c r="B50" i="23"/>
  <c r="A50" i="23"/>
  <c r="N45" i="23"/>
  <c r="G45" i="23"/>
  <c r="F45" i="23"/>
  <c r="E45" i="23"/>
  <c r="D45" i="23"/>
  <c r="C45" i="23"/>
  <c r="B45" i="23"/>
  <c r="A45" i="23"/>
  <c r="N40" i="23"/>
  <c r="G40" i="23"/>
  <c r="F40" i="23"/>
  <c r="E40" i="23"/>
  <c r="D40" i="23"/>
  <c r="C40" i="23"/>
  <c r="B40" i="23"/>
  <c r="A40" i="23"/>
  <c r="N35" i="23"/>
  <c r="G35" i="23"/>
  <c r="F35" i="23"/>
  <c r="E35" i="23"/>
  <c r="D35" i="23"/>
  <c r="C35" i="23"/>
  <c r="B35" i="23"/>
  <c r="A35" i="23"/>
  <c r="N30" i="23"/>
  <c r="G30" i="23"/>
  <c r="F30" i="23"/>
  <c r="E30" i="23"/>
  <c r="D30" i="23"/>
  <c r="C30" i="23"/>
  <c r="B30" i="23"/>
  <c r="A30" i="23"/>
  <c r="N25" i="23"/>
  <c r="G25" i="23"/>
  <c r="F25" i="23"/>
  <c r="E25" i="23"/>
  <c r="D25" i="23"/>
  <c r="C25" i="23"/>
  <c r="B25" i="23"/>
  <c r="A25" i="23"/>
  <c r="N20" i="23"/>
  <c r="G20" i="23"/>
  <c r="F20" i="23"/>
  <c r="E20" i="23"/>
  <c r="D20" i="23"/>
  <c r="C20" i="23"/>
  <c r="B20" i="23"/>
  <c r="A20" i="23"/>
  <c r="N15" i="23"/>
  <c r="G15" i="23"/>
  <c r="F15" i="23"/>
  <c r="E15" i="23"/>
  <c r="D15" i="23"/>
  <c r="C15" i="23"/>
  <c r="B15" i="23"/>
  <c r="A15" i="23"/>
  <c r="N10" i="23"/>
  <c r="G10" i="23"/>
  <c r="F10" i="23"/>
  <c r="E10" i="23"/>
  <c r="D10" i="23"/>
  <c r="C10" i="23"/>
  <c r="B10" i="23"/>
  <c r="A10" i="23"/>
  <c r="D6" i="23"/>
  <c r="D5" i="23"/>
  <c r="D4" i="23"/>
  <c r="N55" i="22"/>
  <c r="G55" i="22"/>
  <c r="F55" i="22"/>
  <c r="E55" i="22"/>
  <c r="D55" i="22"/>
  <c r="C55" i="22"/>
  <c r="B55" i="22"/>
  <c r="A55" i="22"/>
  <c r="N50" i="22"/>
  <c r="G50" i="22"/>
  <c r="F50" i="22"/>
  <c r="E50" i="22"/>
  <c r="D50" i="22"/>
  <c r="C50" i="22"/>
  <c r="B50" i="22"/>
  <c r="A50" i="22"/>
  <c r="N45" i="22"/>
  <c r="G45" i="22"/>
  <c r="F45" i="22"/>
  <c r="E45" i="22"/>
  <c r="D45" i="22"/>
  <c r="C45" i="22"/>
  <c r="B45" i="22"/>
  <c r="A45" i="22"/>
  <c r="N40" i="22"/>
  <c r="G40" i="22"/>
  <c r="F40" i="22"/>
  <c r="E40" i="22"/>
  <c r="D40" i="22"/>
  <c r="C40" i="22"/>
  <c r="B40" i="22"/>
  <c r="A40" i="22"/>
  <c r="N35" i="22"/>
  <c r="G35" i="22"/>
  <c r="F35" i="22"/>
  <c r="E35" i="22"/>
  <c r="D35" i="22"/>
  <c r="C35" i="22"/>
  <c r="B35" i="22"/>
  <c r="A35" i="22"/>
  <c r="N30" i="22"/>
  <c r="G30" i="22"/>
  <c r="F30" i="22"/>
  <c r="E30" i="22"/>
  <c r="D30" i="22"/>
  <c r="C30" i="22"/>
  <c r="B30" i="22"/>
  <c r="A30" i="22"/>
  <c r="N25" i="22"/>
  <c r="G25" i="22"/>
  <c r="F25" i="22"/>
  <c r="E25" i="22"/>
  <c r="D25" i="22"/>
  <c r="C25" i="22"/>
  <c r="B25" i="22"/>
  <c r="A25" i="22"/>
  <c r="N20" i="22"/>
  <c r="G20" i="22"/>
  <c r="F20" i="22"/>
  <c r="E20" i="22"/>
  <c r="D20" i="22"/>
  <c r="C20" i="22"/>
  <c r="B20" i="22"/>
  <c r="A20" i="22"/>
  <c r="N15" i="22"/>
  <c r="G15" i="22"/>
  <c r="F15" i="22"/>
  <c r="E15" i="22"/>
  <c r="D15" i="22"/>
  <c r="C15" i="22"/>
  <c r="B15" i="22"/>
  <c r="A15" i="22"/>
  <c r="N10" i="22"/>
  <c r="G10" i="22"/>
  <c r="F10" i="22"/>
  <c r="E10" i="22"/>
  <c r="D10" i="22"/>
  <c r="C10" i="22"/>
  <c r="B10" i="22"/>
  <c r="A10" i="22"/>
  <c r="D6" i="22"/>
  <c r="D5" i="22"/>
  <c r="D4" i="22"/>
  <c r="B55" i="16"/>
  <c r="B50" i="16"/>
  <c r="B45" i="16"/>
  <c r="B40" i="16"/>
  <c r="B35" i="16"/>
  <c r="B30" i="16"/>
  <c r="B25" i="16"/>
  <c r="B20" i="16"/>
  <c r="B15" i="16"/>
  <c r="B10" i="16"/>
  <c r="M55" i="1"/>
  <c r="L55" i="1"/>
  <c r="M50" i="1"/>
  <c r="L50" i="1"/>
  <c r="I50" i="16" s="1"/>
  <c r="M45" i="1"/>
  <c r="L45" i="1"/>
  <c r="I45" i="22" s="1"/>
  <c r="M40" i="1"/>
  <c r="L40" i="1"/>
  <c r="I40" i="22" s="1"/>
  <c r="M35" i="1"/>
  <c r="L35" i="1"/>
  <c r="I35" i="24" s="1"/>
  <c r="M30" i="1"/>
  <c r="L30" i="1"/>
  <c r="I30" i="22" s="1"/>
  <c r="M25" i="1"/>
  <c r="L25" i="1"/>
  <c r="I25" i="24" s="1"/>
  <c r="M20" i="1"/>
  <c r="L20" i="1"/>
  <c r="I20" i="22" s="1"/>
  <c r="M15" i="1"/>
  <c r="L15" i="1"/>
  <c r="I15" i="23" s="1"/>
  <c r="I40" i="23"/>
  <c r="I30" i="24"/>
  <c r="I15" i="24"/>
  <c r="I25" i="22"/>
  <c r="I25" i="23"/>
  <c r="I35" i="23"/>
  <c r="I45" i="24"/>
  <c r="I45" i="23"/>
  <c r="I55" i="24"/>
  <c r="I55" i="22"/>
  <c r="I55" i="23"/>
  <c r="I50" i="22"/>
  <c r="I50" i="24"/>
  <c r="M10" i="1"/>
  <c r="L10" i="1"/>
  <c r="I10" i="23" s="1"/>
  <c r="B249" i="21" a="1"/>
  <c r="B249" i="21" s="1"/>
  <c r="G238" i="21" s="1"/>
  <c r="N25" i="16"/>
  <c r="G25" i="16"/>
  <c r="F25" i="16"/>
  <c r="E25" i="16"/>
  <c r="D25" i="16"/>
  <c r="C25" i="16"/>
  <c r="A25" i="16"/>
  <c r="N55" i="16"/>
  <c r="G55" i="16"/>
  <c r="F55" i="16"/>
  <c r="E55" i="16"/>
  <c r="D55" i="16"/>
  <c r="C55" i="16"/>
  <c r="A55" i="16"/>
  <c r="N50" i="16"/>
  <c r="G50" i="16"/>
  <c r="F50" i="16"/>
  <c r="E50" i="16"/>
  <c r="D50" i="16"/>
  <c r="C50" i="16"/>
  <c r="A50" i="16"/>
  <c r="N45" i="16"/>
  <c r="G45" i="16"/>
  <c r="F45" i="16"/>
  <c r="E45" i="16"/>
  <c r="D45" i="16"/>
  <c r="C45" i="16"/>
  <c r="A45" i="16"/>
  <c r="N40" i="16"/>
  <c r="G40" i="16"/>
  <c r="F40" i="16"/>
  <c r="E40" i="16"/>
  <c r="D40" i="16"/>
  <c r="C40" i="16"/>
  <c r="A40" i="16"/>
  <c r="N35" i="16"/>
  <c r="G35" i="16"/>
  <c r="F35" i="16"/>
  <c r="E35" i="16"/>
  <c r="D35" i="16"/>
  <c r="C35" i="16"/>
  <c r="A35" i="16"/>
  <c r="N30" i="16"/>
  <c r="G30" i="16"/>
  <c r="F30" i="16"/>
  <c r="E30" i="16"/>
  <c r="D30" i="16"/>
  <c r="C30" i="16"/>
  <c r="A30" i="16"/>
  <c r="N20" i="16"/>
  <c r="G20" i="16"/>
  <c r="F20" i="16"/>
  <c r="E20" i="16"/>
  <c r="D20" i="16"/>
  <c r="C20" i="16"/>
  <c r="A20" i="16"/>
  <c r="N15" i="16"/>
  <c r="G15" i="16"/>
  <c r="F15" i="16"/>
  <c r="E15" i="16"/>
  <c r="D15" i="16"/>
  <c r="C15" i="16"/>
  <c r="A15" i="16"/>
  <c r="D6" i="16"/>
  <c r="D5" i="16"/>
  <c r="D4" i="16"/>
  <c r="N10" i="16"/>
  <c r="G10" i="16"/>
  <c r="F10" i="16"/>
  <c r="E10" i="16"/>
  <c r="D10" i="16"/>
  <c r="C10" i="16"/>
  <c r="A10" i="16"/>
  <c r="T39" i="1"/>
  <c r="Q39" i="1"/>
  <c r="T38" i="1"/>
  <c r="Q38" i="1"/>
  <c r="AD38" i="1" s="1"/>
  <c r="AC38" i="1" s="1"/>
  <c r="T37" i="1"/>
  <c r="Q37" i="1"/>
  <c r="T36" i="1"/>
  <c r="Q36" i="1"/>
  <c r="AD36" i="1" s="1"/>
  <c r="AC36" i="1" s="1"/>
  <c r="T35" i="1"/>
  <c r="Q35" i="1"/>
  <c r="J35" i="1"/>
  <c r="I35" i="1"/>
  <c r="H35" i="24" s="1"/>
  <c r="T33" i="1"/>
  <c r="Q33" i="1"/>
  <c r="T32" i="1"/>
  <c r="Q32" i="1"/>
  <c r="AD32" i="1" s="1"/>
  <c r="T31" i="1"/>
  <c r="Q31" i="1"/>
  <c r="T30" i="1"/>
  <c r="Q30" i="1"/>
  <c r="AD30" i="1" s="1"/>
  <c r="AC30" i="1" s="1"/>
  <c r="J30" i="1"/>
  <c r="I30" i="1"/>
  <c r="N30" i="1" s="1"/>
  <c r="AD39" i="1"/>
  <c r="AC39" i="1" s="1"/>
  <c r="I35" i="16"/>
  <c r="I30" i="16"/>
  <c r="T25" i="1"/>
  <c r="T26" i="1"/>
  <c r="T27" i="1"/>
  <c r="T28" i="1"/>
  <c r="Q25" i="1"/>
  <c r="Q26" i="1"/>
  <c r="Q27" i="1"/>
  <c r="Q28" i="1"/>
  <c r="J25" i="1"/>
  <c r="I25" i="1"/>
  <c r="H25" i="23" s="1"/>
  <c r="T59" i="1"/>
  <c r="Q59" i="1"/>
  <c r="T58" i="1"/>
  <c r="Q58" i="1"/>
  <c r="T57" i="1"/>
  <c r="Q57" i="1"/>
  <c r="T56" i="1"/>
  <c r="Q56" i="1"/>
  <c r="T55" i="1"/>
  <c r="Q55" i="1"/>
  <c r="J55" i="1"/>
  <c r="I55" i="1"/>
  <c r="H55" i="22" s="1"/>
  <c r="I15" i="16"/>
  <c r="I25" i="16"/>
  <c r="I20" i="16"/>
  <c r="I55" i="16"/>
  <c r="I10" i="16"/>
  <c r="I45" i="16"/>
  <c r="T54" i="1"/>
  <c r="Q54" i="1"/>
  <c r="AD54" i="1" s="1"/>
  <c r="AC54" i="1" s="1"/>
  <c r="T53" i="1"/>
  <c r="Q53" i="1"/>
  <c r="AD53" i="1" s="1"/>
  <c r="AC53" i="1" s="1"/>
  <c r="T52" i="1"/>
  <c r="Q52" i="1"/>
  <c r="AD52" i="1" s="1"/>
  <c r="AC52" i="1" s="1"/>
  <c r="T51" i="1"/>
  <c r="Q51" i="1"/>
  <c r="AD51" i="1" s="1"/>
  <c r="AC51" i="1" s="1"/>
  <c r="T50" i="1"/>
  <c r="Q50" i="1"/>
  <c r="AD50" i="1" s="1"/>
  <c r="AC50" i="1" s="1"/>
  <c r="J50" i="1"/>
  <c r="I50" i="1"/>
  <c r="H50" i="23" s="1"/>
  <c r="T49" i="1"/>
  <c r="Q49" i="1"/>
  <c r="T48" i="1"/>
  <c r="Q48" i="1"/>
  <c r="T47" i="1"/>
  <c r="Q47" i="1"/>
  <c r="T46" i="1"/>
  <c r="Q46" i="1"/>
  <c r="T45" i="1"/>
  <c r="Q45" i="1"/>
  <c r="J45" i="1"/>
  <c r="I45" i="1"/>
  <c r="H45" i="24" s="1"/>
  <c r="T44" i="1"/>
  <c r="Q44" i="1"/>
  <c r="AD44" i="1" s="1"/>
  <c r="AC44" i="1" s="1"/>
  <c r="T43" i="1"/>
  <c r="Q43" i="1"/>
  <c r="AD43" i="1" s="1"/>
  <c r="AC43" i="1" s="1"/>
  <c r="T42" i="1"/>
  <c r="Q42" i="1"/>
  <c r="AD42" i="1" s="1"/>
  <c r="AC42" i="1" s="1"/>
  <c r="T41" i="1"/>
  <c r="Q41" i="1"/>
  <c r="T40" i="1"/>
  <c r="Q40" i="1"/>
  <c r="J40" i="1"/>
  <c r="I40" i="1"/>
  <c r="H40" i="23" s="1"/>
  <c r="AD40" i="1"/>
  <c r="AC40" i="1" s="1"/>
  <c r="T24" i="1"/>
  <c r="Q24" i="1"/>
  <c r="AD24" i="1" s="1"/>
  <c r="AC24" i="1" s="1"/>
  <c r="T23" i="1"/>
  <c r="Q23" i="1"/>
  <c r="AD23" i="1" s="1"/>
  <c r="AC23" i="1" s="1"/>
  <c r="T22" i="1"/>
  <c r="Q22" i="1"/>
  <c r="T21" i="1"/>
  <c r="Q21" i="1"/>
  <c r="AD21" i="1" s="1"/>
  <c r="AC21" i="1" s="1"/>
  <c r="T20" i="1"/>
  <c r="Z20" i="1" s="1"/>
  <c r="Q20" i="1"/>
  <c r="AD20" i="1" s="1"/>
  <c r="AC20" i="1" s="1"/>
  <c r="J20" i="1"/>
  <c r="Z21" i="1" s="1"/>
  <c r="Y21" i="1" s="1"/>
  <c r="I20" i="1"/>
  <c r="H20" i="22" s="1"/>
  <c r="T19" i="1"/>
  <c r="Q19" i="1"/>
  <c r="T18" i="1"/>
  <c r="Q18" i="1"/>
  <c r="T17" i="1"/>
  <c r="Q17" i="1"/>
  <c r="T16" i="1"/>
  <c r="Q16" i="1"/>
  <c r="T15" i="1"/>
  <c r="Q15" i="1"/>
  <c r="J15" i="1"/>
  <c r="I15" i="1"/>
  <c r="H15" i="23" s="1"/>
  <c r="AD22" i="1"/>
  <c r="T14" i="1"/>
  <c r="Q14" i="1"/>
  <c r="AD14" i="1" s="1"/>
  <c r="AC14" i="1" s="1"/>
  <c r="T13" i="1"/>
  <c r="Q13" i="1"/>
  <c r="AD13" i="1" s="1"/>
  <c r="AC13" i="1" s="1"/>
  <c r="T12" i="1"/>
  <c r="Q12" i="1"/>
  <c r="Q11" i="1"/>
  <c r="AD11" i="1" s="1"/>
  <c r="AC11" i="1" s="1"/>
  <c r="T11" i="1"/>
  <c r="T10" i="1"/>
  <c r="Q10" i="1"/>
  <c r="AD10" i="1" s="1"/>
  <c r="AC10" i="1" s="1"/>
  <c r="J10" i="1"/>
  <c r="Z13" i="1" s="1"/>
  <c r="Y13" i="1" s="1"/>
  <c r="I10" i="1"/>
  <c r="H10" i="22" s="1"/>
  <c r="I40" i="24" l="1"/>
  <c r="AD26" i="1"/>
  <c r="AC26" i="1" s="1"/>
  <c r="AD56" i="1"/>
  <c r="AC56" i="1" s="1"/>
  <c r="Z41" i="1"/>
  <c r="Y41" i="1" s="1"/>
  <c r="I20" i="23"/>
  <c r="Z31" i="1"/>
  <c r="Y31" i="1" s="1"/>
  <c r="I10" i="22"/>
  <c r="AD19" i="1"/>
  <c r="AC19" i="1" s="1"/>
  <c r="X24" i="1"/>
  <c r="AD16" i="1"/>
  <c r="AC16" i="1" s="1"/>
  <c r="AD18" i="1"/>
  <c r="AC18" i="1" s="1"/>
  <c r="AD33" i="1"/>
  <c r="AC33" i="1" s="1"/>
  <c r="AD35" i="1"/>
  <c r="AD37" i="1"/>
  <c r="AC37" i="1" s="1"/>
  <c r="Z26" i="1"/>
  <c r="Y26" i="1" s="1"/>
  <c r="X37" i="1"/>
  <c r="AD46" i="1"/>
  <c r="AC46" i="1" s="1"/>
  <c r="Z30" i="1"/>
  <c r="Y30" i="1" s="1"/>
  <c r="I10" i="24"/>
  <c r="Z14" i="1"/>
  <c r="Y14" i="1" s="1"/>
  <c r="AD28" i="1"/>
  <c r="AC28" i="1" s="1"/>
  <c r="Z10" i="1"/>
  <c r="AD49" i="1"/>
  <c r="AC49" i="1" s="1"/>
  <c r="AD25" i="1"/>
  <c r="AC25" i="1" s="1"/>
  <c r="Z35" i="1"/>
  <c r="Y35" i="1" s="1"/>
  <c r="X32" i="1"/>
  <c r="X36" i="1"/>
  <c r="X38" i="1"/>
  <c r="Z42" i="1"/>
  <c r="Y42" i="1" s="1"/>
  <c r="X44" i="1"/>
  <c r="Z50" i="1"/>
  <c r="Y50" i="1" s="1"/>
  <c r="Z52" i="1"/>
  <c r="Y52" i="1" s="1"/>
  <c r="X41" i="1"/>
  <c r="X27" i="1"/>
  <c r="Z33" i="1"/>
  <c r="Y33" i="1" s="1"/>
  <c r="X31" i="1"/>
  <c r="X39" i="1"/>
  <c r="N55" i="1"/>
  <c r="N50" i="1"/>
  <c r="J50" i="24" s="1"/>
  <c r="H50" i="22"/>
  <c r="H35" i="16"/>
  <c r="X21" i="1"/>
  <c r="X43" i="1"/>
  <c r="Z45" i="1"/>
  <c r="Y45" i="1" s="1"/>
  <c r="Z47" i="1"/>
  <c r="Y47" i="1" s="1"/>
  <c r="X51" i="1"/>
  <c r="N25" i="1"/>
  <c r="J25" i="24" s="1"/>
  <c r="H55" i="16"/>
  <c r="AD57" i="1"/>
  <c r="AC57" i="1" s="1"/>
  <c r="AD59" i="1"/>
  <c r="AC59" i="1" s="1"/>
  <c r="I35" i="22"/>
  <c r="AD45" i="1"/>
  <c r="AC45" i="1" s="1"/>
  <c r="Z12" i="1"/>
  <c r="Y12" i="1" s="1"/>
  <c r="AD41" i="1"/>
  <c r="AC41" i="1" s="1"/>
  <c r="X46" i="1"/>
  <c r="AD48" i="1"/>
  <c r="AC48" i="1" s="1"/>
  <c r="AD55" i="1"/>
  <c r="AC55" i="1" s="1"/>
  <c r="H55" i="24"/>
  <c r="H30" i="16"/>
  <c r="H30" i="22"/>
  <c r="I15" i="22"/>
  <c r="H20" i="23"/>
  <c r="H40" i="24"/>
  <c r="X56" i="1"/>
  <c r="N35" i="1"/>
  <c r="X11" i="1"/>
  <c r="X12" i="1"/>
  <c r="N40" i="1"/>
  <c r="J40" i="22" s="1"/>
  <c r="Z49" i="1"/>
  <c r="Y49" i="1" s="1"/>
  <c r="H35" i="22"/>
  <c r="H30" i="24"/>
  <c r="X13" i="1"/>
  <c r="Z43" i="1"/>
  <c r="Y43" i="1" s="1"/>
  <c r="X26" i="1"/>
  <c r="H35" i="23"/>
  <c r="H30" i="23"/>
  <c r="Z32" i="1"/>
  <c r="Y32" i="1" s="1"/>
  <c r="J30" i="23"/>
  <c r="J30" i="22"/>
  <c r="J30" i="24"/>
  <c r="AD17" i="1"/>
  <c r="Z58" i="1"/>
  <c r="Y58" i="1" s="1"/>
  <c r="X28" i="1"/>
  <c r="AD27" i="1"/>
  <c r="AC27" i="1" s="1"/>
  <c r="Z36" i="1"/>
  <c r="Y36" i="1" s="1"/>
  <c r="X30" i="1"/>
  <c r="I20" i="24"/>
  <c r="AD12" i="1"/>
  <c r="AC12" i="1" s="1"/>
  <c r="AD15" i="1"/>
  <c r="AC15" i="1" s="1"/>
  <c r="H20" i="24"/>
  <c r="Z19" i="1"/>
  <c r="Y19" i="1" s="1"/>
  <c r="Z44" i="1"/>
  <c r="Y44" i="1" s="1"/>
  <c r="Z46" i="1"/>
  <c r="Y46" i="1" s="1"/>
  <c r="X49" i="1"/>
  <c r="Z54" i="1"/>
  <c r="Y54" i="1" s="1"/>
  <c r="X58" i="1"/>
  <c r="Z27" i="1"/>
  <c r="Y27" i="1" s="1"/>
  <c r="I40" i="16"/>
  <c r="H55" i="23"/>
  <c r="Z55" i="1"/>
  <c r="Y55" i="1" s="1"/>
  <c r="X57" i="1"/>
  <c r="X59" i="1"/>
  <c r="Z28" i="1"/>
  <c r="Y28" i="1" s="1"/>
  <c r="X33" i="1"/>
  <c r="Z37" i="1"/>
  <c r="Y37" i="1" s="1"/>
  <c r="Z39" i="1"/>
  <c r="Y39" i="1" s="1"/>
  <c r="AD31" i="1"/>
  <c r="AC31" i="1" s="1"/>
  <c r="X35" i="1"/>
  <c r="I50" i="23"/>
  <c r="I30" i="23"/>
  <c r="N10" i="1"/>
  <c r="X10" i="1"/>
  <c r="AF20" i="1"/>
  <c r="AE20" i="1" s="1"/>
  <c r="L20" i="16" s="1"/>
  <c r="AD47" i="1"/>
  <c r="AC47" i="1" s="1"/>
  <c r="H50" i="16"/>
  <c r="H50" i="24"/>
  <c r="AD58" i="1"/>
  <c r="AC58" i="1" s="1"/>
  <c r="Z25" i="1"/>
  <c r="Y25" i="1" s="1"/>
  <c r="H10" i="23"/>
  <c r="X14" i="1"/>
  <c r="H10" i="24"/>
  <c r="H20" i="16"/>
  <c r="X45" i="1"/>
  <c r="AF50" i="1"/>
  <c r="AE50" i="1" s="1"/>
  <c r="L50" i="23" s="1"/>
  <c r="Z56" i="1"/>
  <c r="Y56" i="1" s="1"/>
  <c r="X25" i="1"/>
  <c r="Z38" i="1"/>
  <c r="Y38" i="1" s="1"/>
  <c r="Z40" i="1"/>
  <c r="X40" i="1"/>
  <c r="AC22" i="1"/>
  <c r="X42" i="1"/>
  <c r="Z11" i="1"/>
  <c r="Y11" i="1" s="1"/>
  <c r="Y20" i="1"/>
  <c r="Y10" i="1"/>
  <c r="Z24" i="1"/>
  <c r="Y24" i="1" s="1"/>
  <c r="Z22" i="1"/>
  <c r="Y22" i="1" s="1"/>
  <c r="Z23" i="1"/>
  <c r="Y23" i="1" s="1"/>
  <c r="X22" i="1"/>
  <c r="X20" i="1"/>
  <c r="X23" i="1"/>
  <c r="H45" i="16"/>
  <c r="H40" i="22"/>
  <c r="N45" i="1"/>
  <c r="X48" i="1"/>
  <c r="H45" i="23"/>
  <c r="X52" i="1"/>
  <c r="X53" i="1"/>
  <c r="X55" i="1"/>
  <c r="Z59" i="1"/>
  <c r="Y59" i="1" s="1"/>
  <c r="AC35" i="1"/>
  <c r="AC32" i="1"/>
  <c r="H10" i="16"/>
  <c r="N20" i="1"/>
  <c r="H45" i="22"/>
  <c r="X54" i="1"/>
  <c r="Z57" i="1"/>
  <c r="Y57" i="1" s="1"/>
  <c r="H40" i="16"/>
  <c r="Z48" i="1"/>
  <c r="Y48" i="1" s="1"/>
  <c r="X47" i="1"/>
  <c r="X50" i="1"/>
  <c r="Z53" i="1"/>
  <c r="Y53" i="1" s="1"/>
  <c r="Z51" i="1"/>
  <c r="Y51" i="1" s="1"/>
  <c r="H25" i="22"/>
  <c r="J30" i="16"/>
  <c r="H25" i="24"/>
  <c r="J25" i="23"/>
  <c r="J25" i="16"/>
  <c r="H25" i="16"/>
  <c r="X17" i="1"/>
  <c r="X15" i="1"/>
  <c r="H15" i="16"/>
  <c r="H15" i="24"/>
  <c r="N15" i="1"/>
  <c r="X16" i="1"/>
  <c r="X18" i="1"/>
  <c r="Z18" i="1"/>
  <c r="Y18" i="1" s="1"/>
  <c r="Z15" i="1"/>
  <c r="H15" i="22"/>
  <c r="X19" i="1"/>
  <c r="Z16" i="1"/>
  <c r="Y16" i="1" s="1"/>
  <c r="Z17" i="1"/>
  <c r="Y17" i="1" s="1"/>
  <c r="AF35" i="1" l="1"/>
  <c r="AE35" i="1" s="1"/>
  <c r="L35" i="16" s="1"/>
  <c r="J50" i="16"/>
  <c r="L35" i="23"/>
  <c r="L35" i="22"/>
  <c r="AB30" i="1"/>
  <c r="AA30" i="1" s="1"/>
  <c r="K30" i="22" s="1"/>
  <c r="J25" i="22"/>
  <c r="AF40" i="1"/>
  <c r="AE40" i="1" s="1"/>
  <c r="L40" i="22" s="1"/>
  <c r="L35" i="24"/>
  <c r="AF10" i="1"/>
  <c r="AE10" i="1" s="1"/>
  <c r="L10" i="22" s="1"/>
  <c r="J55" i="23"/>
  <c r="J55" i="22"/>
  <c r="J55" i="16"/>
  <c r="J55" i="24"/>
  <c r="J50" i="23"/>
  <c r="J50" i="22"/>
  <c r="L50" i="16"/>
  <c r="L20" i="23"/>
  <c r="J35" i="22"/>
  <c r="J35" i="16"/>
  <c r="J35" i="23"/>
  <c r="J35" i="24"/>
  <c r="L50" i="22"/>
  <c r="L50" i="24"/>
  <c r="J40" i="24"/>
  <c r="J40" i="16"/>
  <c r="J40" i="23"/>
  <c r="AF15" i="1"/>
  <c r="AE15" i="1" s="1"/>
  <c r="AC17" i="1"/>
  <c r="AB25" i="1"/>
  <c r="AA25" i="1" s="1"/>
  <c r="AF55" i="1"/>
  <c r="AE55" i="1" s="1"/>
  <c r="AB10" i="1"/>
  <c r="AA10" i="1" s="1"/>
  <c r="K10" i="22" s="1"/>
  <c r="AF30" i="1"/>
  <c r="AE30" i="1" s="1"/>
  <c r="AF45" i="1"/>
  <c r="AE45" i="1" s="1"/>
  <c r="L20" i="22"/>
  <c r="L20" i="24"/>
  <c r="J10" i="22"/>
  <c r="J10" i="24"/>
  <c r="J10" i="23"/>
  <c r="J10" i="16"/>
  <c r="AF25" i="1"/>
  <c r="AE25" i="1" s="1"/>
  <c r="AB35" i="1"/>
  <c r="AA35" i="1" s="1"/>
  <c r="J45" i="24"/>
  <c r="J45" i="23"/>
  <c r="J45" i="22"/>
  <c r="J45" i="16"/>
  <c r="L10" i="23"/>
  <c r="J20" i="22"/>
  <c r="J20" i="24"/>
  <c r="J20" i="16"/>
  <c r="J20" i="23"/>
  <c r="AB50" i="1"/>
  <c r="AA50" i="1" s="1"/>
  <c r="AB45" i="1"/>
  <c r="AA45" i="1" s="1"/>
  <c r="AB55" i="1"/>
  <c r="AA55" i="1" s="1"/>
  <c r="AB40" i="1"/>
  <c r="AA40" i="1" s="1"/>
  <c r="Y40" i="1"/>
  <c r="AB20" i="1"/>
  <c r="AA20" i="1" s="1"/>
  <c r="AB15" i="1"/>
  <c r="AA15" i="1" s="1"/>
  <c r="Y15" i="1"/>
  <c r="J15" i="23"/>
  <c r="J15" i="22"/>
  <c r="J15" i="16"/>
  <c r="J15" i="24"/>
  <c r="K30" i="16" l="1"/>
  <c r="L10" i="24"/>
  <c r="L10" i="16"/>
  <c r="L40" i="16"/>
  <c r="K30" i="24"/>
  <c r="K30" i="23"/>
  <c r="AG30" i="1"/>
  <c r="M30" i="22" s="1"/>
  <c r="L40" i="24"/>
  <c r="L40" i="23"/>
  <c r="K10" i="23"/>
  <c r="K10" i="16"/>
  <c r="K10" i="24"/>
  <c r="AG10" i="1"/>
  <c r="M10" i="23" s="1"/>
  <c r="L55" i="23"/>
  <c r="L55" i="24"/>
  <c r="L55" i="16"/>
  <c r="L55" i="22"/>
  <c r="K35" i="16"/>
  <c r="K35" i="24"/>
  <c r="K35" i="23"/>
  <c r="K35" i="22"/>
  <c r="AG35" i="1"/>
  <c r="L45" i="24"/>
  <c r="L45" i="23"/>
  <c r="L45" i="16"/>
  <c r="L45" i="22"/>
  <c r="K25" i="24"/>
  <c r="AG25" i="1"/>
  <c r="K25" i="22"/>
  <c r="K25" i="16"/>
  <c r="K25" i="23"/>
  <c r="L25" i="23"/>
  <c r="L25" i="22"/>
  <c r="L25" i="24"/>
  <c r="L25" i="16"/>
  <c r="L30" i="23"/>
  <c r="L30" i="16"/>
  <c r="L30" i="24"/>
  <c r="L30" i="22"/>
  <c r="L15" i="22"/>
  <c r="L15" i="24"/>
  <c r="L15" i="16"/>
  <c r="L15" i="23"/>
  <c r="K55" i="23"/>
  <c r="K55" i="16"/>
  <c r="K55" i="24"/>
  <c r="K55" i="22"/>
  <c r="AG55" i="1"/>
  <c r="K20" i="24"/>
  <c r="K20" i="23"/>
  <c r="AG20" i="1"/>
  <c r="K20" i="16"/>
  <c r="K20" i="22"/>
  <c r="K45" i="22"/>
  <c r="AG45" i="1"/>
  <c r="K45" i="23"/>
  <c r="K45" i="24"/>
  <c r="K45" i="16"/>
  <c r="K50" i="22"/>
  <c r="K50" i="23"/>
  <c r="AG50" i="1"/>
  <c r="K50" i="24"/>
  <c r="K50" i="16"/>
  <c r="K40" i="23"/>
  <c r="K40" i="16"/>
  <c r="K40" i="22"/>
  <c r="K40" i="24"/>
  <c r="AG40" i="1"/>
  <c r="M10" i="24"/>
  <c r="K15" i="16"/>
  <c r="K15" i="23"/>
  <c r="K15" i="22"/>
  <c r="AG15" i="1"/>
  <c r="K15" i="24"/>
  <c r="M30" i="23" l="1"/>
  <c r="M30" i="16"/>
  <c r="M30" i="24"/>
  <c r="M10" i="22"/>
  <c r="M10" i="16"/>
  <c r="M25" i="16"/>
  <c r="M25" i="22"/>
  <c r="M25" i="23"/>
  <c r="M25" i="24"/>
  <c r="M35" i="22"/>
  <c r="M35" i="24"/>
  <c r="M35" i="16"/>
  <c r="M35" i="23"/>
  <c r="M45" i="24"/>
  <c r="M45" i="16"/>
  <c r="M45" i="23"/>
  <c r="M45" i="22"/>
  <c r="M20" i="23"/>
  <c r="M20" i="24"/>
  <c r="M20" i="16"/>
  <c r="M20" i="22"/>
  <c r="M50" i="22"/>
  <c r="M50" i="16"/>
  <c r="M50" i="24"/>
  <c r="M50" i="23"/>
  <c r="M40" i="16"/>
  <c r="M40" i="22"/>
  <c r="M40" i="24"/>
  <c r="M40" i="23"/>
  <c r="M55" i="23"/>
  <c r="M55" i="16"/>
  <c r="M55" i="24"/>
  <c r="M55" i="22"/>
  <c r="M15" i="23"/>
  <c r="M15" i="16"/>
  <c r="M15" i="22"/>
  <c r="M15" i="24"/>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<sst xmlns="http://schemas.openxmlformats.org/spreadsheetml/2006/main" count="2928" uniqueCount="706">
  <si>
    <t>Proceso:</t>
  </si>
  <si>
    <t>Objetivo:</t>
  </si>
  <si>
    <t>Alcance:</t>
  </si>
  <si>
    <t>Identificación del riesgo</t>
  </si>
  <si>
    <t>Análisis del riesgo inherente</t>
  </si>
  <si>
    <t>Evaluación del riesgo - Valoración de los controles</t>
  </si>
  <si>
    <t>Evaluación del riesgo - Nivel del riesgo residual</t>
  </si>
  <si>
    <t>Plan de Acción</t>
  </si>
  <si>
    <t>Impacto</t>
  </si>
  <si>
    <t>Causa Inmediata</t>
  </si>
  <si>
    <t>Causa Raíz</t>
  </si>
  <si>
    <t>Descripción del Riesgo</t>
  </si>
  <si>
    <t>Clasificación del Riesgo</t>
  </si>
  <si>
    <t>Frecuencia con la cual se realiza la actividad</t>
  </si>
  <si>
    <t>Probabilidad Inherente</t>
  </si>
  <si>
    <t>%</t>
  </si>
  <si>
    <t>Criterios de impacto</t>
  </si>
  <si>
    <t>Impacto 
Inherente</t>
  </si>
  <si>
    <t>Zona de Riesgo Inherente</t>
  </si>
  <si>
    <t>No. Control</t>
  </si>
  <si>
    <t>Descripción del Control</t>
  </si>
  <si>
    <t>Afectación</t>
  </si>
  <si>
    <t>Atributos</t>
  </si>
  <si>
    <t>Impacto Residual Final</t>
  </si>
  <si>
    <t>Zona de Riesgo Final</t>
  </si>
  <si>
    <t>Tratamiento</t>
  </si>
  <si>
    <t>Responsable</t>
  </si>
  <si>
    <t>Fecha Implementación</t>
  </si>
  <si>
    <t>Fecha Seguimiento</t>
  </si>
  <si>
    <t>Seguimiento</t>
  </si>
  <si>
    <t>Estado</t>
  </si>
  <si>
    <t>Tipo</t>
  </si>
  <si>
    <t>Implementación</t>
  </si>
  <si>
    <t>Calificación</t>
  </si>
  <si>
    <t>Documentación</t>
  </si>
  <si>
    <t>Frecuencia</t>
  </si>
  <si>
    <t>Evidencia</t>
  </si>
  <si>
    <t>N.</t>
  </si>
  <si>
    <t>IMPACTO</t>
  </si>
  <si>
    <t>CLASIFICACIÓN DEL RIESGO</t>
  </si>
  <si>
    <t>Reputacional</t>
  </si>
  <si>
    <t>Ejecución y Administración de Procesos</t>
  </si>
  <si>
    <t>Fraude Externo</t>
  </si>
  <si>
    <t>Fraude Interno</t>
  </si>
  <si>
    <t>Fallas Tecnológicas</t>
  </si>
  <si>
    <t>Relaciones Laborales</t>
  </si>
  <si>
    <t>CRITERIOS DE IMPACTO</t>
  </si>
  <si>
    <t>El riesgo afecta la imagen de alguna área de la organización</t>
  </si>
  <si>
    <t>El riesgo afecta la imagen de la entidad internamente, de conocimiento general, nivel interno, alta dirección, contratista y/o de provedores</t>
  </si>
  <si>
    <t>El riesgo afecta la imagen de de la entidad con efecto publicitario sostenido a nivel de sector administrativo, nivel departamental o municipal</t>
  </si>
  <si>
    <t>El riesgo afecta la imagen de la entidad a nivel nacional, con efecto publicitarios sostenible a nivel país</t>
  </si>
  <si>
    <t>TIPO</t>
  </si>
  <si>
    <t>Preventivo</t>
  </si>
  <si>
    <t>Detectivo</t>
  </si>
  <si>
    <t>Correctivo</t>
  </si>
  <si>
    <t xml:space="preserve">IMPLEMENTACIÓN </t>
  </si>
  <si>
    <t>Automático</t>
  </si>
  <si>
    <t>Manual</t>
  </si>
  <si>
    <t>DOCUMENTACIÓN</t>
  </si>
  <si>
    <t>Documentado</t>
  </si>
  <si>
    <t>Sin documentar</t>
  </si>
  <si>
    <t>FRECUENCIA</t>
  </si>
  <si>
    <t>Continua</t>
  </si>
  <si>
    <t>Aleatoria</t>
  </si>
  <si>
    <t>EVIDENCIA</t>
  </si>
  <si>
    <t>Con Registro</t>
  </si>
  <si>
    <t>Sin Registro</t>
  </si>
  <si>
    <t>SIGCMA</t>
  </si>
  <si>
    <t xml:space="preserve">MATRIZ DE RIESGOS SIGCMA </t>
  </si>
  <si>
    <t>Matriz Mapa de Riesgos</t>
  </si>
  <si>
    <t>Orientaciones Generales</t>
  </si>
  <si>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</si>
  <si>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</si>
  <si>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</si>
  <si>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</si>
  <si>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</si>
  <si>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</si>
  <si>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</si>
  <si>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</si>
  <si>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</si>
  <si>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</si>
  <si>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</si>
  <si>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t>Frecuencia con la cual se lleva a cabo la actividad</t>
  </si>
  <si>
    <t>Criterios de Impacto</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</si>
  <si>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</si>
  <si>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</si>
  <si>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</si>
  <si>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</si>
  <si>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r>
      <t xml:space="preserve">ATRIBUTOS INFORMATIVOS
</t>
    </r>
    <r>
      <rPr>
        <sz val="9"/>
        <rFont val="Arial Narrow"/>
        <family val="2"/>
      </rPr>
      <t>Frecuencia</t>
    </r>
  </si>
  <si>
    <r>
      <t xml:space="preserve">ATRIBUTOS INFORMATIVOS
</t>
    </r>
    <r>
      <rPr>
        <sz val="9"/>
        <rFont val="Arial Narrow"/>
        <family val="2"/>
      </rPr>
      <t>Registro</t>
    </r>
  </si>
  <si>
    <t>Evaluación del Nivel de Riesgo - Nivel de Riesgo Residual</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</si>
  <si>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</si>
  <si>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</si>
  <si>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DAÑOS ACTIVOS FIJOS/ EVENTOS EXTERNOS</t>
  </si>
  <si>
    <t>EJECUCIÓN Y ADMINISTRACIÓN DE PROCESOS</t>
  </si>
  <si>
    <t>FALLAS TECNÓLOGICAS</t>
  </si>
  <si>
    <t>FRAUDE EXTERNO</t>
  </si>
  <si>
    <t>FRAUDE INTERNO</t>
  </si>
  <si>
    <t>RELACIONES LABORALES</t>
  </si>
  <si>
    <t>USUARIOS, PRODUCTOS Y PRÁCTICAS ORGANIZACIONALES</t>
  </si>
  <si>
    <t>Pérdida por daños o extravíos de los activos fijos por desastres naturales u otros riesgos/eventos externos como atentados, vandalismo, orden público.</t>
  </si>
  <si>
    <t>Pérdidas derivadas de errores en la ejecución y administración de procesos.</t>
  </si>
  <si>
    <t>Errores en hardware, software, telecomunicaciones, interrupción de servicios básicos.</t>
  </si>
  <si>
    <t>Pérdida derivada de actos de fraude por personas ajenas a la organización (no participa personal de la entidad).</t>
  </si>
  <si>
    <t>Pérdida debido a actos de fraude, actuaciones irregulares, comisión de hechos delictivos abuso de confianza, apropiación indebida, incumplimiento d e regulaciones legales o internas de la entidad en las cuales está involucrado por lo menos 1 participante interno de la organización, son realizadas de forma intencional y/o con ánimo de lucro para sí mismo o para terceros.</t>
  </si>
  <si>
    <t>Pérdidas que surgen de acciones contrarias a las leyes o acuerdos de empleo, salud o seguridad, del pago de demandas por daños personales o de discriminación.</t>
  </si>
  <si>
    <t>Fallas negligentes o involuntarias de las obligaciones frente a los usuarios y que impiden satisfacer una obligación profesional frente a éstos.</t>
  </si>
  <si>
    <t>Tabla Criterios para definir el nivel de probabilidad</t>
  </si>
  <si>
    <t>Frecuencia de la Actividad</t>
  </si>
  <si>
    <t>Probabilidad</t>
  </si>
  <si>
    <t>Muy Baja</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</si>
  <si>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</si>
  <si>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</si>
  <si>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</si>
  <si>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</si>
  <si>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</si>
  <si>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</si>
  <si>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</si>
  <si>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</si>
  <si>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</si>
  <si>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</si>
  <si>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</si>
  <si>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</si>
  <si>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 xml:space="preserve">Afectación menor a 10 SMLMV </t>
  </si>
  <si>
    <t>Menor</t>
  </si>
  <si>
    <t xml:space="preserve">Entre 10 y 50 SMLMV </t>
  </si>
  <si>
    <t>El riesgo afecta la imagen de la entidad internamente, de conocimiento general, nivel interno, de junta dircetiva y accionistas y/o de provedores</t>
  </si>
  <si>
    <t>Moderado</t>
  </si>
  <si>
    <t xml:space="preserve">Entre 50 y 100 SMLMV </t>
  </si>
  <si>
    <t>El riesgo afecta la imagen de la entidad con algunos usuarios de relevancia frente al logro de los objetivos</t>
  </si>
  <si>
    <t>Mayor</t>
  </si>
  <si>
    <t xml:space="preserve">Entre 100 y 500 SMLMV </t>
  </si>
  <si>
    <t>Catastrófico</t>
  </si>
  <si>
    <t xml:space="preserve">Mayor a 500 SMLMV </t>
  </si>
  <si>
    <t xml:space="preserve">     Entre 50 y 100 SMLMV </t>
  </si>
  <si>
    <t xml:space="preserve">     El riesgo afecta la imagen de la entidad con algunos usuarios de relevancia frente al logro de los objetivos</t>
  </si>
  <si>
    <t>Criterios</t>
  </si>
  <si>
    <t>Subcriterios</t>
  </si>
  <si>
    <t>Afectación Económica o presupuestal</t>
  </si>
  <si>
    <t>Afectación menor a 10 SMLMV .</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</si>
  <si>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</si>
  <si>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</si>
  <si>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</si>
  <si>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</si>
  <si>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</si>
  <si>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</si>
  <si>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</si>
  <si>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</si>
  <si>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</si>
  <si>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</si>
  <si>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</si>
  <si>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</si>
  <si>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</si>
  <si>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</si>
  <si>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</si>
  <si>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</si>
  <si>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</si>
  <si>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</si>
  <si>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</si>
  <si>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</si>
  <si>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Muy Alta
100%</t>
  </si>
  <si>
    <t>Extremo</t>
  </si>
  <si>
    <t>Alta
80%</t>
  </si>
  <si>
    <t>Alto</t>
  </si>
  <si>
    <t>Media
60%</t>
  </si>
  <si>
    <t>Baja
40%</t>
  </si>
  <si>
    <t>Bajo</t>
  </si>
  <si>
    <t>Muy Baja
20%</t>
  </si>
  <si>
    <t>Leve
20%</t>
  </si>
  <si>
    <t>Menor
40%</t>
  </si>
  <si>
    <t>Moderado
60%</t>
  </si>
  <si>
    <t>Mayor
80%</t>
  </si>
  <si>
    <t>Catastrófico
100%</t>
  </si>
  <si>
    <t xml:space="preserve">Permite definir el consecutivo de riesgos.
</t>
  </si>
  <si>
    <t>Daños Activos Fijos/Eventos Externos</t>
  </si>
  <si>
    <t>ESTADO</t>
  </si>
  <si>
    <t>Finalizado</t>
  </si>
  <si>
    <t>En Curso</t>
  </si>
  <si>
    <t>FECHA</t>
  </si>
  <si>
    <t>X</t>
  </si>
  <si>
    <t>DESPACHO JUDICIAL CERTIFICADO</t>
  </si>
  <si>
    <t>DIRECCIÓN SECCIONAL DE ADMINISTRACIÓN JUDICIAL</t>
  </si>
  <si>
    <t>CONSEJO SECCIONAL DE LA JUDICATURA</t>
  </si>
  <si>
    <t>ADMINISTRACIÓN DE JUSTICIA</t>
  </si>
  <si>
    <t>Misionales</t>
  </si>
  <si>
    <t>PROCESO (indique el tipo de proceso si es Estratégico. Misional, Apoyo, Evaluación y Mejora y especifique el nombre del proceso)</t>
  </si>
  <si>
    <t>CONSEJO SUPERIOR DE LA JUDICATURA</t>
  </si>
  <si>
    <t xml:space="preserve">                                                                         Consejo Superior de la Judicatura</t>
  </si>
  <si>
    <t>Consejo Superior de la Judicatura</t>
  </si>
  <si>
    <t xml:space="preserve">ESTRATEGIAS/ACCIONES </t>
  </si>
  <si>
    <t>ESTRATEGIAS  DOFA</t>
  </si>
  <si>
    <t>ESTRATEGIA/ACCIÓN/ PROYECTO</t>
  </si>
  <si>
    <t xml:space="preserve">GESTIONA </t>
  </si>
  <si>
    <t xml:space="preserve">DOCUMENTADA EN </t>
  </si>
  <si>
    <t>A</t>
  </si>
  <si>
    <t>O</t>
  </si>
  <si>
    <t>D</t>
  </si>
  <si>
    <t>F</t>
  </si>
  <si>
    <t xml:space="preserve">Plan de acción </t>
  </si>
  <si>
    <t>Realizar por parte del lider del SIGCMA del juzgado capacitación y seguimiento periódico de cumplimiento del sistema complementado con las capacitaciones realizadas por la Coordinación  Nacional del SIGCMA.</t>
  </si>
  <si>
    <t>Análisis de Contexto</t>
  </si>
  <si>
    <t>ESPECIALIDAD:</t>
  </si>
  <si>
    <t xml:space="preserve">PROCESO </t>
  </si>
  <si>
    <t>ADMINISTRACIÓN DE JUSTICIA Y ACCIONES CONSTITUCIONALES</t>
  </si>
  <si>
    <t>DEPENDENCIA JUDICIAL CERTIFICADA:</t>
  </si>
  <si>
    <t xml:space="preserve">OBJETIVO DEL PROCESO: </t>
  </si>
  <si>
    <t>Administrar justicia dirigiendo la actuación procesal, hacia la emisión de una decisión de carácter definitivo mediante la aplicación de la normatividad vigente.</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</si>
  <si>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</si>
  <si>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</si>
  <si>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</si>
  <si>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</si>
  <si>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</si>
  <si>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</si>
  <si>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</si>
  <si>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Económicos y Financieros( disponibilidad de capital, liquidez, mercados financieros, desempleo, competencia.)</t>
  </si>
  <si>
    <t>Legales y reglamentarios (estándares nacionales, internacionales, regulacion )</t>
  </si>
  <si>
    <t>AMBIENTALES: emisiones y residuos, energía, catástrofes naturales, desarrollo sostenible.</t>
  </si>
  <si>
    <t xml:space="preserve">CONTEXTO INTERNO </t>
  </si>
  <si>
    <t xml:space="preserve">ACTORES TEMÁTICO </t>
  </si>
  <si>
    <t xml:space="preserve">DEBILIDADES  (Factores específicos)  </t>
  </si>
  <si>
    <t xml:space="preserve">FORTALEZAS(Factores específicos) ) </t>
  </si>
  <si>
    <t>Recursos financieros (presupuesto de funcionamiento, recursos de inversión</t>
  </si>
  <si>
    <t>Personal
( competencia del personal, disponibilidad, suficiencia, seguridad
y salud ocupacional.)</t>
  </si>
  <si>
    <t xml:space="preserve">Tecnológicos </t>
  </si>
  <si>
    <t xml:space="preserve">Documentación ( Actualización, coherencia, aplicabilidad) </t>
  </si>
  <si>
    <t>Elementos de trabajo (papel, equipos)</t>
  </si>
  <si>
    <t>Comunicación Interna ( canales utilizados y su efectividad, flujo de la información necesaria para el desarrollo de las actividades)</t>
  </si>
  <si>
    <t>Otros</t>
  </si>
  <si>
    <t xml:space="preserve"> MAPA DE RIESGOS SIGCMA</t>
  </si>
  <si>
    <t>DEPENDENCIA (Unidad misional del CSJ o Unidad de la DEAJ o Seccional o CSJ en caso de despachos judiciales certificados)</t>
  </si>
  <si>
    <t xml:space="preserve">Alto </t>
  </si>
  <si>
    <t>Muy BajaLeve</t>
  </si>
  <si>
    <t>Muy BajaMenor</t>
  </si>
  <si>
    <t>Muy BajaModerado</t>
  </si>
  <si>
    <t>Muy BajaMayor</t>
  </si>
  <si>
    <t>Muy BajaCatastrófico</t>
  </si>
  <si>
    <t>MediaMenor</t>
  </si>
  <si>
    <t>BajaLeve</t>
  </si>
  <si>
    <t>BajaMenor</t>
  </si>
  <si>
    <t>BajaModerado</t>
  </si>
  <si>
    <t>BajaMayor</t>
  </si>
  <si>
    <t>BajaCatastrófico</t>
  </si>
  <si>
    <t>MediaLeve</t>
  </si>
  <si>
    <t>MediaMayor</t>
  </si>
  <si>
    <t>MediaCatastrófico</t>
  </si>
  <si>
    <t>AltaLeve</t>
  </si>
  <si>
    <t>AltaMenor</t>
  </si>
  <si>
    <t>AltaModerado</t>
  </si>
  <si>
    <t>AltaMayor</t>
  </si>
  <si>
    <t>AltaCatastrófico</t>
  </si>
  <si>
    <t>MuyAltaLeve</t>
  </si>
  <si>
    <t>MuyAltaMenor</t>
  </si>
  <si>
    <t>MediaModerado</t>
  </si>
  <si>
    <t>MuyAltaModerado</t>
  </si>
  <si>
    <t>MuyAltaCatastrófico</t>
  </si>
  <si>
    <t>MuyAltaMayor</t>
  </si>
  <si>
    <t>Leve</t>
  </si>
  <si>
    <t>PreventivoAutomático</t>
  </si>
  <si>
    <t>PreventivoManual</t>
  </si>
  <si>
    <t>DetectivoAutomático</t>
  </si>
  <si>
    <t>DetectivoManual</t>
  </si>
  <si>
    <t>CorrectivoAutomático</t>
  </si>
  <si>
    <t>CorrectivoManual</t>
  </si>
  <si>
    <t>Probabilidad Residua Finall</t>
  </si>
  <si>
    <t>Muy Baja El riesgo afecta la imagen de alguna área de la organización</t>
  </si>
  <si>
    <t>Muy Baja El riesgo afecta la imagen de la entidad internamente, de conocimiento general, nivel interno, alta dirección, contratista y/o de provedores</t>
  </si>
  <si>
    <t>Muy Baja El riesgo afecta la imagen de la entidad con algunos usuarios de relevancia frente al logro de los objetivos</t>
  </si>
  <si>
    <t>Muy Baja El riesgo afecta la imagen de de la entidad con efecto publicitario sostenido a nivel administrativo</t>
  </si>
  <si>
    <t>Muy Baja El riesgo afecta la imagen de la entidad a nivel nacional, con efecto publicitarios sostenible a nivel país</t>
  </si>
  <si>
    <t>Baja El riesgo afecta la imagen de alguna área de la organización</t>
  </si>
  <si>
    <t>Baja El riesgo afecta la imagen de la entidad internamente, de conocimiento general, nivel interno, alta dirección, contratista y/o de provedores</t>
  </si>
  <si>
    <t>Baja El riesgo afecta la imagen de la entidad con algunos usuarios de relevancia frente al logro de los objetivos</t>
  </si>
  <si>
    <t>Baja El riesgo afecta la imagen de de la entidad con efecto publicitario sostenido a nivel administrativo</t>
  </si>
  <si>
    <t>Baja El riesgo afecta la imagen de la entidad a nivel nacional, con efecto publicitarios sostenible a nivel país</t>
  </si>
  <si>
    <t>Media El riesgo afecta la imagen de alguna área de la organización</t>
  </si>
  <si>
    <t>Media El riesgo afecta la imagen de la entidad internamente, de conocimiento general, nivel interno, alta dirección, contratista y/o de provedores</t>
  </si>
  <si>
    <t>Media El riesgo afecta la imagen de la entidad con algunos usuarios de relevancia frente al logro de los objetivos</t>
  </si>
  <si>
    <t>Media El riesgo afecta la imagen de de la entidad con efecto publicitario sostenido a nivel administrativo</t>
  </si>
  <si>
    <t>Media El riesgo afecta la imagen de la entidad a nivel nacional, con efecto publicitarios sostenible a nivel país</t>
  </si>
  <si>
    <t>Alta El riesgo afecta la imagen de alguna área de la organización</t>
  </si>
  <si>
    <t>Alta El riesgo afecta la imagen de la entidad internamente, de conocimiento general, nivel interno, alta dirección, contratista y/o de provedores</t>
  </si>
  <si>
    <t>Alta El riesgo afecta la imagen de la entidad con algunos usuarios de relevancia frente al logro de los objetivos</t>
  </si>
  <si>
    <t>Alta El riesgo afecta la imagen de de la entidad con efecto publicitario sostenido a nivel administrativo</t>
  </si>
  <si>
    <t>Alta El riesgo afecta la imagen de la entidad a nivel nacional, con efecto publicitarios sostenible a nivel país</t>
  </si>
  <si>
    <t>Muy Alta El riesgo afecta la imagen de alguna área de la organización</t>
  </si>
  <si>
    <t>Muy Alta El riesgo afecta la imagen de la entidad internamente, de conocimiento general, nivel interno, alta dirección, contratista y/o de provedores</t>
  </si>
  <si>
    <t>Muy Alta El riesgo afecta la imagen de la entidad con algunos usuarios de relevancia frente al logro de los objetivos</t>
  </si>
  <si>
    <t>Muy Alta El riesgo afecta la imagen de de la entidad con efecto publicitario sostenido a nivel administrativo</t>
  </si>
  <si>
    <t>Muy Alta El riesgo afecta la imagen de la entidad a nivel nacional, con efecto publicitarios sostenible a nivel país</t>
  </si>
  <si>
    <t xml:space="preserve">Probabilidad Residual </t>
  </si>
  <si>
    <t>Impacto Inherente</t>
  </si>
  <si>
    <t>Probabilidad Residual Final</t>
  </si>
  <si>
    <t>Riesgo Final</t>
  </si>
  <si>
    <t xml:space="preserve">Leve </t>
  </si>
  <si>
    <t xml:space="preserve">Moderado </t>
  </si>
  <si>
    <t xml:space="preserve">Mayor </t>
  </si>
  <si>
    <t xml:space="preserve">Catastrófico </t>
  </si>
  <si>
    <t>Muy AltaLeve</t>
  </si>
  <si>
    <t>Muy AltaMenor</t>
  </si>
  <si>
    <t>Muy AltaModerado</t>
  </si>
  <si>
    <t>Muy AltaMayor</t>
  </si>
  <si>
    <t>Muy AltaCatastrófico</t>
  </si>
  <si>
    <t>Probabilidad Residual</t>
  </si>
  <si>
    <t>TRATAMIENTO</t>
  </si>
  <si>
    <t>Aceptar</t>
  </si>
  <si>
    <t>Evitar</t>
  </si>
  <si>
    <t>Reducir(compartir)</t>
  </si>
  <si>
    <t>Reducir(mitigar)</t>
  </si>
  <si>
    <t>Vulneración de los derechos fundamentales de los ciudadanos</t>
  </si>
  <si>
    <t xml:space="preserve"> Actuaciones procesales después del vencimiento de los términos legales  </t>
  </si>
  <si>
    <t xml:space="preserve">Posibilidad de vulneración de los derechos fundamentales de los ciudadanos  debido a las  actuaciones procesales después del vencimiento de los términos legales  </t>
  </si>
  <si>
    <t>Afectación Económica</t>
  </si>
  <si>
    <t>Incumplimiento máximo del 5% de la meta planeada</t>
  </si>
  <si>
    <t>Incumplimiento máximo del 15% de la meta planeada</t>
  </si>
  <si>
    <t>Incumplimiento máximo del 20% de la meta planeada</t>
  </si>
  <si>
    <t>Incumplimiento máximo del 50% de la meta planeada</t>
  </si>
  <si>
    <t>Incumplimiento máximo del 80% de la meta planeada</t>
  </si>
  <si>
    <t>Impacto que afecte la ejecución presupuestal en un valor ≥0,5%.</t>
  </si>
  <si>
    <t>Impacto que afecte la ejecución presupuestal en un valor ≥1%.</t>
  </si>
  <si>
    <t>Impacto que afecte la ejecución presupuestal en un valor ≥5%.</t>
  </si>
  <si>
    <t>Impacto que afecte la ejecución presupuestal en un valor ≥20%.</t>
  </si>
  <si>
    <t>Impacto que afecte la ejecución presupuestal en un valor ≥50%.</t>
  </si>
  <si>
    <t>Prestación del Servicio de Justicia</t>
  </si>
  <si>
    <t>Afecta la Prestación del Servicio de Justicia en 15%</t>
  </si>
  <si>
    <t>Incumplimiento en la realización de las audiencias programadas</t>
  </si>
  <si>
    <t>Posibilidad de vulneración de los derechos fundamentales de los ciudadanos  debido al Incumplimiento en la realización de las audiencias programadas</t>
  </si>
  <si>
    <t>Revisión diaria del procedimiento de verificación  de los equipos antes de iniciar las audiencias</t>
  </si>
  <si>
    <t xml:space="preserve">Soporte periódico del área tecnólogica </t>
  </si>
  <si>
    <t>Incumplimiento de las metas establecidas</t>
  </si>
  <si>
    <t>Posibilidad de Incumplimiento de las metas establecidas debido al alto de volumen  de trámites procesales</t>
  </si>
  <si>
    <t>Alto de volumen  de los trámites procesales</t>
  </si>
  <si>
    <t>Usuarios, productos y prácticas organizacionales</t>
  </si>
  <si>
    <t>Administración de Justicia</t>
  </si>
  <si>
    <t>El riesgo afecta la imagen de de la entidad con efecto publicitario sostenido a nivel del sector justicia</t>
  </si>
  <si>
    <t>Cualquier acto indebido de los servidores judiciales genera altas consecuencias para la entidad</t>
  </si>
  <si>
    <t>Cualquier acto indebido de los servidores judiciales genera consecuencias desastrosas para la entidad</t>
  </si>
  <si>
    <t>Afecta la Prestación del Servicio de Administración de Justicia en 5%</t>
  </si>
  <si>
    <t>Afecta la Prestación del Servicio de Administración Justicia en 10%</t>
  </si>
  <si>
    <t>Afecta la Prestación del Servicio de Administración Justicia en 20%</t>
  </si>
  <si>
    <t>Afecta la Prestación del Servicio de Administración Justicia en más del 50%</t>
  </si>
  <si>
    <t>Afecta la Prestación del Servicio de Administración de Justicia en 10%</t>
  </si>
  <si>
    <t>Afecta la Prestación del Servicio de Administración de Justicia en 15%</t>
  </si>
  <si>
    <t>Afecta la Prestación del Servicio de Administración de Justicia en 20%</t>
  </si>
  <si>
    <t>Afecta la Prestación del Servicio de Administración de Justicia en más del 50%</t>
  </si>
  <si>
    <t>Extravío de documentos temporal o definitivo de los procesos judiciales</t>
  </si>
  <si>
    <t>Afectación en la Prestación del Servicio de Justicia</t>
  </si>
  <si>
    <t>Divulgación de los acuerdos establecidos en Tablas de Retención Documental y capacitaciones virtuales realizadas por el Cendoj</t>
  </si>
  <si>
    <t>Posibilidad de la afectación en la Prestación del Servicio de Justicia debido al extravío de documentos temporal o definitivo de los procesos judiciales</t>
  </si>
  <si>
    <t xml:space="preserve">Carencia en transparencia, etica y valores . </t>
  </si>
  <si>
    <t xml:space="preserve">Posibilidad de actos indebidos de  los servidores judiciales debido a  la carencia en transparencia, etica y valores </t>
  </si>
  <si>
    <t>Posibilidad de  afectación en la Prestación del Servicio de Justicia debido a un suceso de fuerza mayor que imposibilita la gestión judicial</t>
  </si>
  <si>
    <t>1. Paro por sindicato
2. Huelgas, protestas ciudadana
3. Disturbios o hechos violentos
4.Pandemia
5.Emergencias Ambientales</t>
  </si>
  <si>
    <t>Implementación de herramientas tecnológicas propias de la entidad para el trabajo en casa</t>
  </si>
  <si>
    <t>Políticas y directrices claras aplicadas para evacuar y proteger a los servidores judiciales</t>
  </si>
  <si>
    <t>Programa de Prevención por parte de la ARL</t>
  </si>
  <si>
    <t xml:space="preserve">
Elaboración  y aplicación de medidas de prevención, contención y mitigación del riesgo  ambiental asociado por parte de la entidad.</t>
  </si>
  <si>
    <t>Suceso de fuerza mayor que imposibilitan la gestión judicial</t>
  </si>
  <si>
    <t>Posibilidad de afectación ambiental debido al desconocimiento de las lineamientos ambientales y normatividad vigente ambiental</t>
  </si>
  <si>
    <t xml:space="preserve">Si el hecho llegara a presentarse, tendría consecuencias o efectos mínimos sobre la entidad.
</t>
  </si>
  <si>
    <t xml:space="preserve">Si el hecho llegara a presentarse, tendría bajo impacto o efecto sobre la entidad.
</t>
  </si>
  <si>
    <t xml:space="preserve">Si el hecho llegara a presentarse, tendría medianas consecuencias o efectos sobre la entidad.
</t>
  </si>
  <si>
    <t xml:space="preserve">Si el hecho llegara a presentarse, tendría altas consecuencias o efectos sobre la entidad
</t>
  </si>
  <si>
    <t>Afectación Ambiental</t>
  </si>
  <si>
    <t xml:space="preserve">Si el hecho llegara a presentarse, tendría desastrosas consecuencias o efectos sobre la entidad.
</t>
  </si>
  <si>
    <t>Si el hecho llegara a presentarse, tendría altas consecuencias o efectos sobre la entidad</t>
  </si>
  <si>
    <t>Si el hecho llegara a presentarse, tendría consecuencias o efectos mínimos sobre la entidad</t>
  </si>
  <si>
    <t>Si el hecho llegara a presentarse, tendría bajo impacto o efecto sobre la entidad</t>
  </si>
  <si>
    <t>Si el hecho llegara a presentarse, tendría medianas consecuencias o efectos sobre la entidad</t>
  </si>
  <si>
    <t>Si el hecho llegara a presentarse, tendría desastrosas consecuencias o efectos sobre la entidad</t>
  </si>
  <si>
    <t xml:space="preserve">
Divulgación de programas, guías y procedimientos del Plan de Gestión Ambiental, además del  acompañamiento y/o seguimiento a implementación del Acuerdo PSAA14-10160
</t>
  </si>
  <si>
    <t xml:space="preserve">Consolidación de la información de los servidores judiciales por medio del Directorio del SIGCMA </t>
  </si>
  <si>
    <t xml:space="preserve">Inadecuado registro de la gestion de los procesos misionales y actuaciones administrativa </t>
  </si>
  <si>
    <t xml:space="preserve">Posibilidad de incumplimiento de las metas establecidas debido al  inadecuado registro de la gestion de los procesos misionales y actuaciones administrativa </t>
  </si>
  <si>
    <t>Falencia en la gestión, control y seguimiento del proceso de reparto</t>
  </si>
  <si>
    <t>Posibilidad de incumplimiento de las metas establecidas debido a la falencia en la gestión, control y seguimiento del proceso de reparto</t>
  </si>
  <si>
    <t xml:space="preserve">Establecimiento de lineamientos y politicas claras de planeación y revisión del procedimiento establecido del proceso de reparto </t>
  </si>
  <si>
    <t xml:space="preserve">Revisión permanente de recepción de correos electrónicos por Secretaría y actualización de datos de las partes </t>
  </si>
  <si>
    <t xml:space="preserve">Implementación de las herramientas tecnólogicas adoptadas por la Rama Judicial  para el desarrollo de las actividades </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</si>
  <si>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acorde con el nivel de desagregación que se considere necesaria.</t>
    </r>
  </si>
  <si>
    <t>Analice las consecuencias que puede ocasionar a la organización la materialización del riesgo y escoja en la lista desplegable.</t>
  </si>
  <si>
    <r>
      <t xml:space="preserve">Consolida o resume los análisis sobre impacto + causa raíz, permitiendo contar con una redacción clara y concreta del riesgo identificado. Tenga en cuenta la estructura de alto nivel establecida , inicia con </t>
    </r>
    <r>
      <rPr>
        <b/>
        <sz val="9"/>
        <color theme="9" tint="-0.249977111117893"/>
        <rFont val="Arial Narrow"/>
        <family val="2"/>
      </rPr>
      <t xml:space="preserve">POSIBILIDAD DE + Impacto para la entidad + Causa Raíz </t>
    </r>
  </si>
  <si>
    <t xml:space="preserve">Recuerde que el control se define como la medida que permite reducir o mitigar un riesgo. Defina el control (es) que atacan las causas del riesgo, </t>
  </si>
  <si>
    <r>
      <t xml:space="preserve"> -</t>
    </r>
    <r>
      <rPr>
        <sz val="11"/>
        <rFont val="Arial Narrow"/>
        <family val="2"/>
      </rPr>
      <t xml:space="preserve"> </t>
    </r>
    <r>
      <rPr>
        <b/>
        <sz val="11"/>
        <rFont val="Arial Narrow"/>
        <family val="2"/>
      </rPr>
      <t xml:space="preserve"> Hoja 6 Clasificación del Riesgo:</t>
    </r>
    <r>
      <rPr>
        <sz val="11"/>
        <rFont val="Arial Narrow"/>
        <family val="2"/>
      </rPr>
      <t xml:space="preserve"> Información pertinente refente a la clasificación de los riesgos asociados.</t>
    </r>
  </si>
  <si>
    <r>
      <t xml:space="preserve"> -</t>
    </r>
    <r>
      <rPr>
        <sz val="11"/>
        <rFont val="Arial Narrow"/>
        <family val="2"/>
      </rPr>
      <t xml:space="preserve"> </t>
    </r>
    <r>
      <rPr>
        <b/>
        <sz val="11"/>
        <rFont val="Arial Narrow"/>
        <family val="2"/>
      </rPr>
      <t xml:space="preserve"> Hoja 7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</si>
  <si>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</si>
  <si>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Valoración de Controles: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</si>
  <si>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10 Matriz de Calor: </t>
    </r>
    <r>
      <rPr>
        <sz val="11"/>
        <rFont val="Arial Narrow"/>
        <family val="2"/>
      </rPr>
      <t xml:space="preserve">En esta hoja, en la medida en que ese diligencia el Mapa Final, se verán reflejados los riesgos en su zona correspondiente. Esta hoja no se diligencia se genera de manera automática.
</t>
    </r>
  </si>
  <si>
    <r>
      <t xml:space="preserve"> -  </t>
    </r>
    <r>
      <rPr>
        <b/>
        <sz val="10"/>
        <rFont val="Arial Narrow"/>
        <family val="2"/>
      </rPr>
      <t>Hoja 11 a la 14 Seguimientos Trimestrales</t>
    </r>
    <r>
      <rPr>
        <sz val="10"/>
        <rFont val="Arial Narrow"/>
        <family val="2"/>
      </rPr>
      <t xml:space="preserve">: En estas hojas de cálculo se realiza el seguimiento trimestral del mapa final de riesgos </t>
    </r>
  </si>
  <si>
    <t>EVENTOS INTERNOS AMBIENTALES</t>
  </si>
  <si>
    <t xml:space="preserve">Efectos ambientales internos que puedan afectar la entidad y por ende causando un impacto al medio ambiente </t>
  </si>
  <si>
    <t>Eventos Ambientales Internos</t>
  </si>
  <si>
    <t xml:space="preserve"> Matriz de Calor </t>
  </si>
  <si>
    <t/>
  </si>
  <si>
    <t>Evitar,Reducir (Compartir),Reducir(Mitigar)</t>
  </si>
  <si>
    <t>Reducir (Compartir),Reducir(Mitigar), Evitar</t>
  </si>
  <si>
    <t>Aceptar el riesgo, Reducir (Compartir),Reducir(Mitigar)</t>
  </si>
  <si>
    <t>Aceptar el riesgo</t>
  </si>
  <si>
    <t>La actividad que conlleva el riesgo se ejecuta como máximo 2 veces por año</t>
  </si>
  <si>
    <t>SEGUIMIENTO MATRIZ DE RIESGOS SIGCMA 1 TRIMESTRE</t>
  </si>
  <si>
    <t xml:space="preserve">IDENTIFICACIÓN DEL RIESGO </t>
  </si>
  <si>
    <t>VALORACION RIESGO INHERENTE</t>
  </si>
  <si>
    <t>VALORACION RIESGO RESIDUAL</t>
  </si>
  <si>
    <t>ACTIVIDADES</t>
  </si>
  <si>
    <t>PROCESO LIDER</t>
  </si>
  <si>
    <t>FECHA DE LA ACTIVIDAD</t>
  </si>
  <si>
    <t>ANÁLISIS DEL RESULTADO FINAL 
1 TRIMESTRE</t>
  </si>
  <si>
    <t>Causas Inmediata</t>
  </si>
  <si>
    <t>PROBABILIDAD</t>
  </si>
  <si>
    <t>NIVEL</t>
  </si>
  <si>
    <t xml:space="preserve">IMPACTO </t>
  </si>
  <si>
    <t>CENTRAL</t>
  </si>
  <si>
    <t>SECCIONAL</t>
  </si>
  <si>
    <t xml:space="preserve"> INICIO
DIA/MES/AÑO</t>
  </si>
  <si>
    <t>FIN 
DIA/MES/AÑO</t>
  </si>
  <si>
    <t>SEGUIMIENTO MATRIZ DE RIESGOS SIGCMA 2 TRIMESTRE</t>
  </si>
  <si>
    <t>ANÁLISIS DEL RESULTADO FINAL 
2 TRIMESTRE</t>
  </si>
  <si>
    <t>SEGUIMIENTO MATRIZ DE RIESGOS SIGCMA 3 TRIMESTRE</t>
  </si>
  <si>
    <t>ANÁLISIS DEL RESULTADO FINAL 
3 TRIMESTRE</t>
  </si>
  <si>
    <t>SEGUIMIENTO MATRIZ DE RIESGOS SIGCMA 4 TRIMESTRE</t>
  </si>
  <si>
    <t>ANÁLISIS DEL RESULTADO FINAL 
4 TRIMESTRE</t>
  </si>
  <si>
    <t>Riesgo</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</si>
  <si>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rgb="FF002060"/>
        <rFont val="Arial Narrow"/>
        <family val="2"/>
      </rPr>
      <t>Paso 2: identificación del riesgo</t>
    </r>
    <r>
      <rPr>
        <sz val="11"/>
        <rFont val="Arial Narrow"/>
        <family val="2"/>
      </rPr>
      <t xml:space="preserve">, donde se explica ampliamente las bases para adelantar este análisis.
Así mismo, considere en el </t>
    </r>
    <r>
      <rPr>
        <b/>
        <sz val="11"/>
        <color rgb="FF002060"/>
        <rFont val="Arial Narrow"/>
        <family val="2"/>
      </rPr>
      <t>Paso 3: valoración del riesgo</t>
    </r>
    <r>
      <rPr>
        <sz val="11"/>
        <rFont val="Arial Narrow"/>
        <family val="2"/>
      </rPr>
      <t xml:space="preserve"> los lineamientos para definir el No. de veces que se hace la actividad con la cual se relaciona el riesgo y su impacto en términos establecidos en la Tabla de Impacto. En este mismo paso se analizan los controles que deben responder a los atributos de eficiencia e informativos.
</t>
    </r>
  </si>
  <si>
    <t>Utilice la lista de despligue que se encuentra parametrizada, le aparecerán las opciones: 1)Daños Activos Fijos/Eventos Externos, 2)Ejecucion y Administracion de procesos, 3)Fallas Tecnologicas, 4)Fraude Externo, 5)Fraude Interno, 6)Relaciones Laborales, 7)Usuarios, productos y practicas organizacionales, 8)Evento Internos Ambientales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</si>
  <si>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I-J)</t>
  </si>
  <si>
    <t>Utilice la lista de despligue que se encuentra parametrizada, le aparecerán las opciones de la tabla de Impacto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</si>
  <si>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</si>
  <si>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t>Esta casilla no se diligencia, depende de la selección en la columna R.</t>
  </si>
  <si>
    <t>Utilice la lista de despligue que se encuentra parametrizada, le aparecerán las opciones: 1)Preventivo, 2)Detectivo, 3)Correctivo.</t>
  </si>
  <si>
    <t>Utilice la lista de despligue que se encuentra parametrizada, le aparecerán las opciones: 1)Automático, 2)Manual.</t>
  </si>
  <si>
    <t xml:space="preserve">La matriz automáticamente hará el cálculo para el control analizado (Columna T) </t>
  </si>
  <si>
    <t xml:space="preserve">Utilice la lista de despligue que se encuentra parametrizada, le aparecerán las opciones: 1)Documentado, 2)Sin documentar. Estas no se presentan valoración </t>
  </si>
  <si>
    <t xml:space="preserve">Utilice la lista de despligue que se encuentra parametrizada, le aparecerán las opciones: 1)Continua, 2)Aleatoria. Estas no se presentan valoración </t>
  </si>
  <si>
    <t xml:space="preserve">Utilice la lista de despligue que se encuentra parametrizada, le aparecerán las opciones: 1)Con Registro, 2) Sin Registro.Estas no se presentan valoración </t>
  </si>
  <si>
    <r>
      <t>La matriz automáticamente hará el cálculo, acorde con el control o controles definidos con sus atributos analizados, lo que permitirá establecer e</t>
    </r>
    <r>
      <rPr>
        <sz val="9"/>
        <color theme="1"/>
        <rFont val="Arial Narrow"/>
        <family val="2"/>
      </rPr>
      <t>l nivel de riesgo inherente</t>
    </r>
    <r>
      <rPr>
        <sz val="9"/>
        <rFont val="Arial Narrow"/>
        <family val="2"/>
      </rPr>
      <t xml:space="preserve"> (Columnas AA -AD- AE-AF-AG-AH).</t>
    </r>
  </si>
  <si>
    <t>Utilice la lista de despligue que se encuentra parametrizada, le aparecerán las opciones: 1)Aceptar, 2)Evitar, 3)Reducir (compartir), 4)Reducir (mitigar) y tener en cuenta el tratamiento a  implementar que se encuentra estipulado en la Hoja 10 de Matriz de Calor en la parte derecha.</t>
  </si>
  <si>
    <t>Utilice la lista de despligue que se encuentra parametrizada, le aparecerán las opciones: 1)Finalizado, 2)En curso, la selección en este caso dependerá de las acciones del plan que se hayan establecido en cada caso.</t>
  </si>
  <si>
    <t>Cualquier afectación a la violacion de los derechosn de los cuidadanos se considera con consecuencias altas.</t>
  </si>
  <si>
    <t>Cualquier afectación la violacion de los derechos de los ciudadanos se considera con consecuencias desastrosas.</t>
  </si>
  <si>
    <t>Reputacional (Corrupción)</t>
  </si>
  <si>
    <t>Cualquier afectación a la violacion de los derechos de los ciudadanos se considera con consecuencias altas</t>
  </si>
  <si>
    <t>Cualquier afectación a la violacion de los derechos de los ciudadanos se considera con consecuencias desastrosas</t>
  </si>
  <si>
    <t>Inconsistencias en el reparto</t>
  </si>
  <si>
    <t>Pérdida de documentos</t>
  </si>
  <si>
    <t>Corrupción</t>
  </si>
  <si>
    <t>Interrupción o demora en el Servicio Público de Administrar  Justicia</t>
  </si>
  <si>
    <t>Inaplicabilidad de la normavidad ambiental vigente</t>
  </si>
  <si>
    <t>Listas de asistencia de las actividades de formación virtual y Autodiagnóstico inicial de estado de la Gestión Ambiental en las diferentes sedes</t>
  </si>
  <si>
    <t>Listas de asistencia de las sensibilización y capacitaciones charlas del Sistema de Gestión Ambiental y "Formación de Auditores en la Norma NTC ISO 14001:2015 y en la Norma Técnica de la Rama Judicial NTC 6256 :2018" por parte del  SIGCMA</t>
  </si>
  <si>
    <t xml:space="preserve">Actas de reunión donde se ratifica el compromiso de la Alta Dirección, para la implementación, mantenimiento y fortalecimiento del Sistema de Gestión Ambiental y del Plan de Gestión Ambiental de la Rama Judicial por medio de revisiones y seguimiento periódico por medio de los Comites del SIGCMA y reuniones de la Alta Dirección  </t>
  </si>
  <si>
    <t>Divulgación del Código de Etica de Buen Gobierno a traves de la  página web de la Rama Judicial</t>
  </si>
  <si>
    <t>DESPACHO JUDICIAL</t>
  </si>
  <si>
    <t>g</t>
  </si>
  <si>
    <t>Errores en el registro de la gestion de los procesos misionales y actuaciones administrativa en Justicia XXI y SIERJU BI</t>
  </si>
  <si>
    <t xml:space="preserve">  </t>
  </si>
  <si>
    <t>Juez/Magistrado</t>
  </si>
  <si>
    <t>Planear con antelación  y  programar  la audiencias según  la complejidad de la audiencia y su duración</t>
  </si>
  <si>
    <t xml:space="preserve">Unificar procesos con ejes tematicos similares para reducir el tiempo de trámite (Notificación, diligencias y providencias) </t>
  </si>
  <si>
    <t>Asignación de personal suficiente y/o adecuados lineamientos de planeación, organización  y redistribución de funciones asignadas al personal del despacho</t>
  </si>
  <si>
    <t>Funcionario judicial</t>
  </si>
  <si>
    <t>Asignación de personal suficiente para gestionar, registrar y cargar las actuaciones en los procesos</t>
  </si>
  <si>
    <t>Reportar periódicamente los incidentes de fallas  técnicas de los aplicativos utilizados,  así como, el reporte inmediato de errores o inexactitudes en el registro de la información</t>
  </si>
  <si>
    <t xml:space="preserve">Secretario (a) </t>
  </si>
  <si>
    <t xml:space="preserve">Asignación de personal suficiente y/o adecuados lineamientos de planeación  y redistribución de funciones asignadas al personal </t>
  </si>
  <si>
    <t>Secretario (a)</t>
  </si>
  <si>
    <t>Control de legalidad respecto a las notificaciones en cada etapa procesal</t>
  </si>
  <si>
    <t>Seguimientos periodico de las notificaciones judiciales enviadas y reporte de correos inexactos o erroneos</t>
  </si>
  <si>
    <t xml:space="preserve">Aplicativos y herramientas de seguimiento y control de expedientes diseñados en las diferentes instancias </t>
  </si>
  <si>
    <t xml:space="preserve">Aplicación de directrices y protocolos del  expediente electrónico y cobertura de implementación a todas las dependencias y juzgados </t>
  </si>
  <si>
    <t>Secretario</t>
  </si>
  <si>
    <t>Modificación de la normatividad - Decreto 806 de 2020 -Texto del Proyecto de Ley 364 de 2020 (Modificacion CPACA)</t>
  </si>
  <si>
    <t xml:space="preserve">Actualización del marco normativo - Permitirá mayor eficiencia y eficacia en la prestación del servicio de administración de justicia. </t>
  </si>
  <si>
    <t>Modificación y fortalecimiento de la estructura organizacional de la Rama Judicial o del Régimen de Carrera Judicial</t>
  </si>
  <si>
    <t>Implementación de buenas practicas en la Jurisdicción de lo Contencioso Administratrivo  a fin de  agilizar las actuaciones procesales acorde a los nuevos cambios normativo.</t>
  </si>
  <si>
    <t>Aplicabilidad de nuevas normas a consecuencia del COVID-19</t>
  </si>
  <si>
    <t>Asignación presupuestal no ajustada a las necesidades reales de la rama judicial</t>
  </si>
  <si>
    <t>Planeación a partir de de necesidades urgentes</t>
  </si>
  <si>
    <t>La afectación a la economia incrementa la criminalidad generado por el desempeleo ocasionando una mayor demanda y congestión judicial</t>
  </si>
  <si>
    <t>Incremento del presupuesto asignado a la Rama Judicial para el Desarrollo misional de la administración de justicia.</t>
  </si>
  <si>
    <t>Sociales  y culturales ( cultura, religión, demografía, responsabilidad social, orden público.)</t>
  </si>
  <si>
    <t>El fracaso de realización de audiencias por falta de direcciones electronicas, de conexión virtual (internet) a las mismas o por los equipos obsoletos utilizados para su celebración y la falta de recursos economicos para acudir a las sedes judiciales</t>
  </si>
  <si>
    <r>
      <t xml:space="preserve">Socialización de las herramientas tecnologicas empleadas por la Rama Judicial para realizar audiencias virtuales - Socialización a las partes interesadas externas del uso de herramientas tecnologicas. </t>
    </r>
    <r>
      <rPr>
        <sz val="10"/>
        <color rgb="FFFF0000"/>
        <rFont val="Arial"/>
        <family val="2"/>
      </rPr>
      <t/>
    </r>
  </si>
  <si>
    <t>Debilidades en el conocimiento y manejo de medios tecnológicos por parte de la ciudadanía (Audiencias virtuales, consulta de procesos, etc. )</t>
  </si>
  <si>
    <t>Capacitaciones, divulgación y socialización a servidores judiciales y partes interesadas sobre el manejo de herramientas tecnologicas. .</t>
  </si>
  <si>
    <t xml:space="preserve">Situaciones que alteran el orden público en diferentes zonas del Departamento </t>
  </si>
  <si>
    <t xml:space="preserve">Fortalecimiento de la conectividad y acompañamiento que deben prestar las demás autoridades públicas para que los usuarios puedan acceder virtualmente al servicio de justicia.  Servicio de acompañamiento de la Policía Nacional para Desarrollar diligencias judiciales y la necesidad de asignar seguridad privada permanente a las sedes que carezcan de ella. </t>
  </si>
  <si>
    <t>Tecnológicos (desarrollo digital,avances en tecnología, acceso a sistemas de información externos, gobierno en línea)</t>
  </si>
  <si>
    <t>Incremento de solicitudes de los usuarios, en horario no laboral, en particular los fines de semana y los días feriados.</t>
  </si>
  <si>
    <t xml:space="preserve">Control más efectivo de la recepción de solicitudes de los usuarios. </t>
  </si>
  <si>
    <t>Inconveniencia  de herramientas tecnologicas para la realización de audiencias virtuales e Insuficiencia de medios tecnologicos y conectividad de las dependencias de la Rama Judicial</t>
  </si>
  <si>
    <t xml:space="preserve">Ampliación de canales virtuales y socialización acorde con las políticas de MinTics </t>
  </si>
  <si>
    <t xml:space="preserve">Dificultad para el acceso a herramientas teconologicas que actualmente se emplean para la consulta de actuaciones de los procesos por parte de los usuarios. </t>
  </si>
  <si>
    <t xml:space="preserve">Acceso y socialización  a nuevas plataformas tecnologica. </t>
  </si>
  <si>
    <t xml:space="preserve">Multiplicidad de canales de consulta y recepción de memoriales o sollicitudes de las partes que dificultad la atención y trámite de las mismas. </t>
  </si>
  <si>
    <t>El uso de la técnología ha permitido que los usuarios no tengan desplazarse a las sedes judiciales de los usuarios como de los servidores judiciales en esta epoca de pandemia. Además permite mayor trazabilidad y registro de las solicitudes de las partes (Fecha- Almacenamiento en la nube)</t>
  </si>
  <si>
    <t xml:space="preserve">Deficiente control y actualización  del CSJ de los datos de los abogados en  ejercicio de la profesión. Falta de acceso por parte de los despachos judiciales para la consulta de las direcciones de correo electronico en el Registro único de abogados. </t>
  </si>
  <si>
    <t>Avance paulatino en la ampliación de la cobertura del programa Gobierno en Linea que integre toda la información que debe ser de conocimiento público</t>
  </si>
  <si>
    <t xml:space="preserve"> Falta de herramienta tecnologica que integre actividades interdependientes entre dos o más entidades y ausencia de portal unico de información del Estado</t>
  </si>
  <si>
    <t>Cambio de la norma procesal de la Jurisdicción  de lo Contencioso Administrativo (Decreto 806 de 2020 - Ley 2080 de 2021)  y Desactualización en cambios normativos y jurisprudenciales</t>
  </si>
  <si>
    <r>
      <t xml:space="preserve">Los ajustes  van encaminados a la transformación digital y al mejoramiento en la prestación del servicio público de Administración de Justicia. </t>
    </r>
    <r>
      <rPr>
        <i/>
        <sz val="10"/>
        <color rgb="FFFF0000"/>
        <rFont val="Arial"/>
        <family val="2"/>
      </rPr>
      <t/>
    </r>
  </si>
  <si>
    <t>Capacitaciones de los cambios normativos por las plataformas digitales en las diferentes jurisdicciones</t>
  </si>
  <si>
    <t>Declaratoria de Pandemia a causa del COVID-19</t>
  </si>
  <si>
    <t>Implementación de protocolos de bioseguridad esepecificos para el sector justicia</t>
  </si>
  <si>
    <t>No contemplar modificaciones de orden legal nacional y/o local</t>
  </si>
  <si>
    <t xml:space="preserve">Estrategias del Gobierno Nacional definidas en el Plan Nacional de Desarrollo 2018-2022, que busca fortalecer el modelo de desarrollo economico, ambiental y social.  </t>
  </si>
  <si>
    <t>Inadecuada disposición de residuos e inservibles acordes a la legislación ambiental vigente.</t>
  </si>
  <si>
    <t>Realización de jornadas de concientización sobre manejo   y disposición de residuos e inservibles</t>
  </si>
  <si>
    <t xml:space="preserve">Contemplación de fenomenos naturales </t>
  </si>
  <si>
    <t>Por efecto de la Pandemia del COVID-19 se han fomentado estrategias para impartir justicia, que contribuye a la disminución del impacto ambiental que se genera por su desarrollo en sitiio</t>
  </si>
  <si>
    <t xml:space="preserve">Dificultades con la prestación del servicio de energia electrica por parte de la E.S.P. Intermitencia del servicio. </t>
  </si>
  <si>
    <t>Estratégicos :(direccionamiento estratégico, planeación institucional,
liderazgo, trabajo en equipo)</t>
  </si>
  <si>
    <t>Falta de organización documental de los procesos de planeación, seguimiento y  evaluación.</t>
  </si>
  <si>
    <t>Elaboración plan de acción para la jurisidcción de lo contencioso administrativo</t>
  </si>
  <si>
    <t>Personal integrado por servidores judiciales de alto nivel profesional y capacitado para llevar a cabo funciones asignadas</t>
  </si>
  <si>
    <t xml:space="preserve">No todas las partes interesadas tienen el mismo conocimiento del SIGCMA para asegurar la calidad del sistema </t>
  </si>
  <si>
    <t>Avance en la formación del Juez como Lider de proceso con base orientas al direccionamiento y gestión del Despacho</t>
  </si>
  <si>
    <t>Cualificación de los requistios para el ingreso y permanencia de servidores judiciales en la Rama Judicial</t>
  </si>
  <si>
    <t>Necesidad de estandarización de los procesos y procedimiento del SIGCMA que se adopten en procura de la mejora continua</t>
  </si>
  <si>
    <t>Asignación de responsabilidades mediante acto adminsitrativo y rotación de funciones como líder.</t>
  </si>
  <si>
    <t>Falta de tiempo para asisitir a las capacitaciones y actualizaciones en las herramientas del SIGCMA</t>
  </si>
  <si>
    <t>Capacitación recibida en normas ISO y estructuras de alto nivel</t>
  </si>
  <si>
    <t>Autogestión del conocimiento</t>
  </si>
  <si>
    <t>Normalización y estandarización de los comites del SIGCMA a nivel nacional por parte de la Coordinación Nacional Sigcma</t>
  </si>
  <si>
    <t>Definición de roles y responsabilidadesde los lideres de proceso, para el funcionamientode SIGCMA</t>
  </si>
  <si>
    <t>Formación del Juez en normas de estructura de alto nivel y en los temas referentes al SIGCMA</t>
  </si>
  <si>
    <t>El compromiso de Alta Dirección y de los Lideres de Proceos, para apmliar, mantener y mejorar el SIGCMA</t>
  </si>
  <si>
    <t xml:space="preserve">Insuficiencia de recursos economicos, fisicos y humanos para el mantenimiento del SIGCMA </t>
  </si>
  <si>
    <t xml:space="preserve">Aprovechamiento de licencia de microsoft ofiice 365 y aplicativos de rama judicial </t>
  </si>
  <si>
    <t>Falta de presupuesto para la adecuada gestión judicial</t>
  </si>
  <si>
    <t>Personal insuficiente para la cantidad de trabajo que ha aumentado en razón al trabajo en casa y por competencias ampliadas por el CPACA</t>
  </si>
  <si>
    <t>Compromiso  de los servidores judiciales para cumplir con el servicio publico de justicia y optimización de un adecuado clima organizacional y un aumentos de la productividad</t>
  </si>
  <si>
    <t>Deficiencia en la divulgación de las normas atinentes al SIGCMA a la totalidad de los miembros de los servidores judiciales</t>
  </si>
  <si>
    <t xml:space="preserve">Socialización, motivación y capacitación de servidores judiciales en Sitemas de Gestión de Calidad y Medio Ambiente. </t>
  </si>
  <si>
    <t>Horarios laborales que se extienden más alla de la jornada ordinaria.</t>
  </si>
  <si>
    <t>Falta de práctica de los servidores judiciales de herramientas para la digitalización de expedientes, que afectan directamente el trámite de los procesos.</t>
  </si>
  <si>
    <t xml:space="preserve">Divulgación y capacitación por el Consejo Superior de la Judicatura para la implementación del expediente electronico </t>
  </si>
  <si>
    <t>Ausencia de tiempo disponible para capacitaciones respecto al SIGCMA</t>
  </si>
  <si>
    <t>Avance en la digitalización de procesos judciales fisicos, haciendo uso de herramientas suminitradas por Office 365, para mostrar la información</t>
  </si>
  <si>
    <t>No contar con relatoría la Jurisdicción Contencioso Adminsitrativa de Córdoba</t>
  </si>
  <si>
    <t>Capacitación en habilidades emocionales y organización del trabajo con apoyo de la ARL</t>
  </si>
  <si>
    <t>Falta de fortalecimiento en lo relativo al SIGCMA, respecto a modelos de gestión, seguridad informatica, normas antisoborno, normas de bioseguridad etc, por parte de algunos servidores judiciales</t>
  </si>
  <si>
    <t>Capacitación en software y aplicativos a disposición para la realización de las actividades propias de adminsitrar justicia</t>
  </si>
  <si>
    <t>Falta de instrumentos que faciliten la observancia de las estrategias de autocuidado e implementación de protocolos y medidas de bioseguridad del personal de las partes interesadas internas y extrenas de la JCA de Córdoba.</t>
  </si>
  <si>
    <t>Mejor prestación del servicio de administración de justicia debido a la implementación de bioseguridad definidos por la Rama Judicial para el acceso a las sedes</t>
  </si>
  <si>
    <t>Deficiencia e incompetencia de los auxiliares de justicia al ser designados para realizar dictamenes dentro de los procesos misionales</t>
  </si>
  <si>
    <t>Autocapacitación del personal en materia normativa de lo contencioso adminsitrativo, sus cambios y nuevos requerimientos</t>
  </si>
  <si>
    <t>Dificultades para acceder a la información que se encuentra en las sedes</t>
  </si>
  <si>
    <t>No hacer uso de los recursos tecnologicos en la actividad judicial</t>
  </si>
  <si>
    <t>Proceso
( capacidad, diseño, ejecución, proveedores, entradas, salidas,
gestión del conocimiento)</t>
  </si>
  <si>
    <t xml:space="preserve">Falta de implementación del expediente electronico para todos los procesos en trámite y los que se encuentran en el archivo de gestión </t>
  </si>
  <si>
    <t>Implementar la Gestión del conocimiento generada por las experiencias de los servidores documentada en instructivos y guias</t>
  </si>
  <si>
    <t>Aplazamiento de audiencias por solicitud de las partes interesadas</t>
  </si>
  <si>
    <t>Aprovechamiento de las TIC'S y de los recursos digitales, para la realización de las audiencias virtuales tales como TEAMS,  skype, lifesize, teleconferencias, whatsapp, mensajes de texto</t>
  </si>
  <si>
    <t>Alta carga laboral que imposibilita el cumplimiento de términos judiciales</t>
  </si>
  <si>
    <t>Capacitaciones realizadas en herramientas y aplicativos tecnologicosgrabadas por la EJRLB y divulgación de su existencia</t>
  </si>
  <si>
    <t>Acceso permanente en la nube de las grabaciones de las capacitaciones publicadas en la redes sociales y aplicativos propios de la rama judicial</t>
  </si>
  <si>
    <t>El servicio de internet suministrado por la Rama Judicial es deficiente frente a la conectividad que se requiere para prestar el servicio.  Ausencia del servicio de internet en el domicilio de los servidores judiciales que presentan cormobilidades.</t>
  </si>
  <si>
    <t>Cumplimiento de las funciones asignados desde el trabajo en casa</t>
  </si>
  <si>
    <t>Carencia de recursos tecnologicos necesarios para llevar a cabo el proceso de digitalización de expediente en los despachos judiciales</t>
  </si>
  <si>
    <t>Dotación de recursos tecnologico y elementos de oficina  para que los servidores judiciales presten servicio desde casa (Camaras web - computadores - escaner )</t>
  </si>
  <si>
    <t>Insuficiencia de recursos tecnologicos (hardware y software) para los servidores judiciales en trabajo remoto</t>
  </si>
  <si>
    <t>Desarrollo de aplicativos propios para elboración de comunicaciones y digitalización de expediente</t>
  </si>
  <si>
    <t xml:space="preserve">Duplicidad de solicitud de la misma información por parte de diferentes depedencias y entidades del sector publico, cuya atención retrasala actividad judicial </t>
  </si>
  <si>
    <t>Existencia de protocolos para la realización de audiencias virtuales y guía de consultas de procesos en linea</t>
  </si>
  <si>
    <t>Falta de divulgación de lineamiento relacionados con la seguridad informática de las audiencias y demás actividades propias del proceso juridico.</t>
  </si>
  <si>
    <t>Avance en el plan de digitalización de la Rama Judicial acordo con el protocolo de expediente electronico</t>
  </si>
  <si>
    <t>Falta de un sistema que implemente la digitalización integral de todos los procesos en trámite y los que se encuentran en archivo de gestión (comprenda los documentos impresos, audiencias y demás documentos en medios magnéticos)</t>
  </si>
  <si>
    <t>Acceso remoto y consulta de procesos a través de la pagina web de la rama judicial</t>
  </si>
  <si>
    <t>Deficiencia en la atención y solución de casos por parte de la mesa de ayuda. </t>
  </si>
  <si>
    <t xml:space="preserve">Desactualización de Guias de procedimiento de procesos misionales y de apoyo desactualizados por cambio de normatividad;  y del SIGCMA </t>
  </si>
  <si>
    <t>Avance en la actualización permanente de documentos y procedimientos del SIGCMA</t>
  </si>
  <si>
    <t>Falta de capacitación sobre la implementación de las Tablas de Retención Documental frente al expediente digital</t>
  </si>
  <si>
    <t>Acceso virtual de normatividad y jurisprudencia en paginas web y aplicativos de la rama judicial</t>
  </si>
  <si>
    <t>Infraestructura física ( suficiencia, comodidad)</t>
  </si>
  <si>
    <t>Los servidores judiciales no cuentan con un espacio físico idoneo para el trabajo en casa</t>
  </si>
  <si>
    <t>Avance en la legislación para el teletrabajo, trabajo en casa - Acompañamiento del Consejo Superior de la Judicatura para su aplicación</t>
  </si>
  <si>
    <t>Por el trabajo en casa los servidores judiciales deben utilizar elementos propios de trabajo y ponen en riesgo la seguridad informatica e informnación personal de sus equipos (equipos de computo, impresoras, escaneres entre otros)</t>
  </si>
  <si>
    <t>Retirar el equipo de trabajo para traerlo a la residencia de los servidores judiciales (Con los permisos respectivos)</t>
  </si>
  <si>
    <t>La implementación de otros aplicativos para la comunicación entre el equipo de trabajo y los usuarios (trello, whatsapp, telegram, dropbox, micrositio Rama Judicial)</t>
  </si>
  <si>
    <t xml:space="preserve">La falta de digitalización de los expedientes físicos  dificulta imprimir el trámite y celeridad resepctiva a las procesos. </t>
  </si>
  <si>
    <t xml:space="preserve">Disminución significativa en el consumo de servicios públicos por efecto de la aplicación del aforo en las sedes judiciales </t>
  </si>
  <si>
    <t>Disminución en el uso de papel, toners y demás elementos de oficina al implementar el uso de medios tecnológicos.</t>
  </si>
  <si>
    <t>Contencioso Adminsitrativo</t>
  </si>
  <si>
    <t>Juzgados Adminsitrativos del Circuito Judicial de Montería y Tribunal Administrativo de Córdoba</t>
  </si>
  <si>
    <t>Solicitar a la coordinacion Nacional de Calidad capacitaciones en SIGCMA</t>
  </si>
  <si>
    <t>3,4, 5,6, 7, 15, 30</t>
  </si>
  <si>
    <t>3,9,10,11,14,31</t>
  </si>
  <si>
    <t>Capacitación a los usuarios y servidores judiciales de los medios y herramientas tecnologicas que se emplean para prestar el servicio de justicia.</t>
  </si>
  <si>
    <t>3, 6, 7,</t>
  </si>
  <si>
    <t>2, 5, 6, 9, 10, 11, 12</t>
  </si>
  <si>
    <t>12, 15, 18, 22, 23, 30, 32, 35</t>
  </si>
  <si>
    <t>Plan de accion</t>
  </si>
  <si>
    <t xml:space="preserve">Actualización de las guias de procedimiento de los procesos misionales y de  apoyo </t>
  </si>
  <si>
    <t>1, 3, 14</t>
  </si>
  <si>
    <t>1, 2, 13</t>
  </si>
  <si>
    <t>Boletines informativos trimestrales de providencias relevantes  de los Juzgados Administrativos y Tribunal Administrativo</t>
  </si>
  <si>
    <t>Plan de Accion</t>
  </si>
  <si>
    <t>Solicitud de mejoramiento del sistema de resgistro de actuaciones judiciales, para el acceso efectivo del expediente digital a los usuarios.</t>
  </si>
  <si>
    <t>3, 8</t>
  </si>
  <si>
    <t>1, 6</t>
  </si>
  <si>
    <t>Rendición de cuentas</t>
  </si>
  <si>
    <t>5, 11</t>
  </si>
  <si>
    <t>2, 3, 4, 6, 10, 15</t>
  </si>
  <si>
    <t>6, 8, 9, 10, 11, 14, 31</t>
  </si>
  <si>
    <t xml:space="preserve">Plan de acción 
</t>
  </si>
  <si>
    <t xml:space="preserve">Actualizar permanentemente el  marco normativo en los despachos judiciales </t>
  </si>
  <si>
    <t>1, 3, 14, 16</t>
  </si>
  <si>
    <t>5, 30</t>
  </si>
  <si>
    <t>20, 31, 32</t>
  </si>
  <si>
    <t xml:space="preserve">Matriz de riesgos </t>
  </si>
  <si>
    <t xml:space="preserve">Promover la unificación de criterios sobre la aplicación de modificaciones en la legislación y la jurisprudencia </t>
  </si>
  <si>
    <t>1,3,14, 16</t>
  </si>
  <si>
    <t>1,2,13</t>
  </si>
  <si>
    <t>14, 30</t>
  </si>
  <si>
    <t>7,20, 32</t>
  </si>
  <si>
    <t xml:space="preserve">Autogestionar el conocimiento (autocapacitación de acuerdo con programación definida por cada despacho)
</t>
  </si>
  <si>
    <t>6, 2</t>
  </si>
  <si>
    <t xml:space="preserve">7,20, 21, 31, </t>
  </si>
  <si>
    <t xml:space="preserve">Control de vencimiento de términos procesales y notificaciones </t>
  </si>
  <si>
    <t>2, 8</t>
  </si>
  <si>
    <t>18, 22</t>
  </si>
  <si>
    <t>12, 20, 22, 27</t>
  </si>
  <si>
    <t>Priorizar el impulso de los procesos más antiguos en procura de proporcionar respuesta oportuna a la demanda de justicia</t>
  </si>
  <si>
    <t>, 15</t>
  </si>
  <si>
    <t>1,8, 20, 22, 34</t>
  </si>
  <si>
    <t>2, 13, 21</t>
  </si>
  <si>
    <t xml:space="preserve">Implementar canales de comunicación de fácil acceso  para los usuarios y socializarlos con las partes interesadas internas y externas
</t>
  </si>
  <si>
    <t>8, 9, 10, 11</t>
  </si>
  <si>
    <t>12, 21, 27</t>
  </si>
  <si>
    <t>Conocer e implementar las diferentes herramientas tecnológicas dispuestas para la prestación del servicios de justicia, la realización de audiencias virtuales y la gestión del expediente judicial.</t>
  </si>
  <si>
    <t>6, 7, 12</t>
  </si>
  <si>
    <t>5, 6, 7, 8, 10, 11</t>
  </si>
  <si>
    <t>12, 19, 20, 21, 34</t>
  </si>
  <si>
    <t>12, 15, 16, 18, 22, 23, 24, 28, 29</t>
  </si>
  <si>
    <t xml:space="preserve">Consolidar los procesos de digitalización en concordancia con el protocolo adoptado para el manejo del expediente electrónico </t>
  </si>
  <si>
    <t>12, 18, 20, 24, 28, 34</t>
  </si>
  <si>
    <t>13, 15, 18, 21, 27, 29, 37</t>
  </si>
  <si>
    <t>Asignar el personal con el perfil requerido para realizar gestiones de tipo específico o judicial, optimizando la colaboración de judicantes y practicantes</t>
  </si>
  <si>
    <t>9, 12, 17, 22</t>
  </si>
  <si>
    <t>2, 4, 9, 13, 21</t>
  </si>
  <si>
    <t xml:space="preserve">Adelantar campañas sobre manejo y disposición de residuos peligrosos e inservibles </t>
  </si>
  <si>
    <t>16, 17</t>
  </si>
  <si>
    <t>Realizar reuniones mensuales para la socialización, actualización y seguimiento de las actividades a cargo de los líderes del SIGCMA.</t>
  </si>
  <si>
    <t>1, 2, 3, 4, 5, 10, 15</t>
  </si>
  <si>
    <t>3, 5, 8, 9, 11, 14, 31</t>
  </si>
  <si>
    <t>Desarrollar habilidades de liderazgo, planeación, trabajo en equipo, conocimiento y apropiación  del SIGCMA, por parte de los líderes de proceso.</t>
  </si>
  <si>
    <t xml:space="preserve">1, 2, 3, 4, 10, </t>
  </si>
  <si>
    <t>3, 9, 11, 21, 31</t>
  </si>
  <si>
    <t>Definir y asignar responsables para los roles de líderes de proceso y de profesionales de enlace para el funcionamiento del SIGCMA.</t>
  </si>
  <si>
    <t>4, 10</t>
  </si>
  <si>
    <t>5, 8, 9, 11, 31</t>
  </si>
  <si>
    <t xml:space="preserve">Asistir y participar activamente en los procesos de normalización y estandarización de procesos y procedimientos conforme a la programación definida por la Coordinación Nacional del SIGCMA </t>
  </si>
  <si>
    <t>1, 2, 3, 4, 10, 15</t>
  </si>
  <si>
    <t>6, 8, 9, 10, 14, 31</t>
  </si>
  <si>
    <t>Fortalecer el conocimiento del SIGCMA,  modelos de gestión, seguridad informatica, normas antisoborno, normas de bioseguridad etc.,  por parte de los servidores judiciales</t>
  </si>
  <si>
    <t>3, 15, 17</t>
  </si>
  <si>
    <t>2, 14, 16</t>
  </si>
  <si>
    <t>9,11, 31</t>
  </si>
  <si>
    <t>Medición de satisfacción al usuario mediante realización de encuestas.</t>
  </si>
  <si>
    <t>1, 22</t>
  </si>
  <si>
    <t>3, 7, 13, 19, 21</t>
  </si>
  <si>
    <t>Fortalecer el conocimiento y cumplimiento de los protocolos de bioseguridad</t>
  </si>
  <si>
    <t>14, 16, 17</t>
  </si>
  <si>
    <t>28, 19</t>
  </si>
  <si>
    <t xml:space="preserve"> Control diario de movientos de expediente digital en la estanteria o anaquel virtual</t>
  </si>
  <si>
    <t>Suspensión o no realización de las Audiencias Judiciales Programadas</t>
  </si>
  <si>
    <t>Actualización permanente, registro y reporte de las solicitudes presentadas por las partes respecto a los datos de notificación y citación</t>
  </si>
  <si>
    <t>Seguimiento periódico al Plan de Acción y la planeación de tareas (objetivos y metas) establecido por el despacho judicial.</t>
  </si>
  <si>
    <t>Revisión y seguimientos periódicos de los servidores por parte del Juez  y fortalecimiento de las competencias a través de la capacitación y autocapacitación</t>
  </si>
  <si>
    <t>Archivo de control  de ingreso y salidas de los expedientes  y actuaciones judiciales</t>
  </si>
  <si>
    <r>
      <t xml:space="preserve">
1. </t>
    </r>
    <r>
      <rPr>
        <b/>
        <sz val="11"/>
        <rFont val="Calibri"/>
        <family val="2"/>
        <scheme val="minor"/>
      </rPr>
      <t>Insuficiencia de personal para la excesiva carga laboral presentada.</t>
    </r>
    <r>
      <rPr>
        <sz val="11"/>
        <rFont val="Calibri"/>
        <family val="2"/>
        <scheme val="minor"/>
      </rPr>
      <t xml:space="preserve">
2. </t>
    </r>
    <r>
      <rPr>
        <b/>
        <sz val="11"/>
        <rFont val="Calibri"/>
        <family val="2"/>
        <scheme val="minor"/>
      </rPr>
      <t>Incremento de solicitudes vía correo electrónico, reparto de demandas y solicitudes judiciales.</t>
    </r>
    <r>
      <rPr>
        <sz val="11"/>
        <rFont val="Calibri"/>
        <family val="2"/>
        <scheme val="minor"/>
      </rPr>
      <t xml:space="preserve">
3.  </t>
    </r>
    <r>
      <rPr>
        <b/>
        <sz val="11"/>
        <rFont val="Calibri"/>
        <family val="2"/>
        <scheme val="minor"/>
      </rPr>
      <t>Afectación del orden público, genera mayor demanda y congestión de la justicia.</t>
    </r>
    <r>
      <rPr>
        <sz val="11"/>
        <rFont val="Calibri"/>
        <family val="2"/>
        <scheme val="minor"/>
      </rPr>
      <t xml:space="preserve">
4.  Allta carga laboral.                 5. Falta de lineamientos para la planeación y desarrollo de las gestión judicial y de apoyo respecto de las tareas propias del despacho</t>
    </r>
  </si>
  <si>
    <t xml:space="preserve">Incumplimiento de los objetivos y metas trazadas para la debida gestión judicial y adminsitrativa del despacho </t>
  </si>
  <si>
    <r>
      <t xml:space="preserve">1. Falta de implementación del expediente electrónico en todas las dependencias y juzgados
2.Falta de software institucional para el control en el archivo de documentos tanto físicos como virtuales.
</t>
    </r>
    <r>
      <rPr>
        <b/>
        <sz val="11"/>
        <rFont val="Calibri"/>
        <family val="2"/>
        <scheme val="minor"/>
      </rPr>
      <t>3.Desconocimiento e inaplicabilidad de las Tablas de Retención Documental (TRD)</t>
    </r>
    <r>
      <rPr>
        <sz val="11"/>
        <rFont val="Calibri"/>
        <family val="2"/>
        <scheme val="minor"/>
      </rPr>
      <t xml:space="preserve">
4.Volumen excesivo de ingreso de expedientes para el personal asignado,  generando demoras en la organización de los expediente
5. Insuficiencia de espacio virtual para la conformación del expediente electronico y falta de seguridad para su conservación</t>
    </r>
  </si>
  <si>
    <t>Despacho Judicial</t>
  </si>
  <si>
    <t>Vencimiento de Términos de Acciones Constitucionales</t>
  </si>
  <si>
    <t>Seguimiento periodico de vencimientos de términos en las acciones constitucionales a cargo del Despacho</t>
  </si>
  <si>
    <t>Lineamientos adecuados de planeación  y redistribución de funciones asignadas al personal del despacho</t>
  </si>
  <si>
    <t>Segumiento del tramite y el control respectivo para el cumplimiento de los términos procesales</t>
  </si>
  <si>
    <t xml:space="preserve">Adopción de herramientas tecnologicas por la entidad para lograr cumplir todas las actividades planificadas por medio del trabajo en Casa </t>
  </si>
  <si>
    <r>
      <t xml:space="preserve">1.Deficiencia de herramientas tecnológicas que permitan el normal desarrollo de la audiencia (Sistema de Grabación, Software, Hardware, microfonos, diademas, problemas de c entre otros)
2.Programación de audiencias sin tener en cuenta tiempos de duración para su realización.
3.Falta de comunicación oportuna o errores en la notificación a las partes interesadas externas
</t>
    </r>
    <r>
      <rPr>
        <b/>
        <sz val="10"/>
        <rFont val="Calibri"/>
        <family val="2"/>
        <scheme val="minor"/>
      </rPr>
      <t>4.Deficiencia en el servicio  de internet y  conectividad adecuada para los  equipos en las sedes judiciales, equipos utilizados para el trabajo en casa, salas de audiencias y de los usuarios externos, desconocimiento de la plataforma utilizada.</t>
    </r>
    <r>
      <rPr>
        <sz val="10"/>
        <rFont val="Calibri"/>
        <family val="2"/>
        <scheme val="minor"/>
      </rPr>
      <t xml:space="preserve">
5.Desactualización de la información suministrada por las partes, intervenientes y otros participantes de las audiencias o diligencias
</t>
    </r>
  </si>
  <si>
    <t>Revisión permanente de las comunicaciones por parte  del Despacho antes de ser enviadas a quienes se citan a las audiencias</t>
  </si>
  <si>
    <r>
      <t xml:space="preserve">1.Imprecisión al establecer lineamientos de planeaciòn  para el desarrollo de las tareas propias del despacho.
2.Deficiencia en las competencias funcionales necesarias del personal del despacho. 
</t>
    </r>
    <r>
      <rPr>
        <b/>
        <sz val="11"/>
        <rFont val="Calibri"/>
        <family val="2"/>
        <scheme val="minor"/>
      </rPr>
      <t>3.Insuficiencia de equipos y soporte tecnológicos para el trabajo en la sede judicial, trabajo en casa  y  virtual, no realización de audiencias programadas.</t>
    </r>
    <r>
      <rPr>
        <sz val="11"/>
        <rFont val="Calibri"/>
        <family val="2"/>
        <scheme val="minor"/>
      </rPr>
      <t xml:space="preserve">
4.Complejidad de los procesos judiciales.
</t>
    </r>
    <r>
      <rPr>
        <b/>
        <sz val="11"/>
        <rFont val="Calibri"/>
        <family val="2"/>
        <scheme val="minor"/>
      </rPr>
      <t>5.Insuficiencia de personal para la excesiva carga laboral presentada</t>
    </r>
    <r>
      <rPr>
        <sz val="11"/>
        <rFont val="Calibri"/>
        <family val="2"/>
        <scheme val="minor"/>
      </rPr>
      <t xml:space="preserve">.
</t>
    </r>
  </si>
  <si>
    <t>Asistencia y soporte tecnólogico y utilización de las herramientas tecnológicas proporcionadas por la entidad.</t>
  </si>
  <si>
    <r>
      <t xml:space="preserve">1. Errores e inexactitud en la información registrada en los aplicativos Justicia  XXI WEB
</t>
    </r>
    <r>
      <rPr>
        <b/>
        <sz val="11"/>
        <rFont val="Calibri"/>
        <family val="2"/>
        <scheme val="minor"/>
      </rPr>
      <t xml:space="preserve">2. Insuficiencia de personal para la carga laboral presentada (Registro y cargue de actuaciones). 
</t>
    </r>
    <r>
      <rPr>
        <sz val="11"/>
        <rFont val="Calibri"/>
        <family val="2"/>
        <scheme val="minor"/>
      </rPr>
      <t>3.Fallas en la funcionalidad y conectividad de los aplicativos  dispuesto para el registro de actuaciones
4.Incremento desproporcionado de solicitudes  dirigida a los procesos y de tipo adminstrativo 
5.Inadecuado control de verificación del registro de la  información reportada al SIERJU-BI</t>
    </r>
  </si>
  <si>
    <t>Seguimientos de control  periódicos para el registro de la información y solicitud de corrección a Oficina Judicial</t>
  </si>
  <si>
    <t>1.Falta de planeacion y organizacion en el proceso de reparto. 
2. Falta de capacidad instalada para atender el alto volúmen de trabajo debido a la cantidad de expedientes que se administran         
3. No realizar el reparto de las demandas  y/o acciones Constitucionales  entre los Despachos competentes y/o dentro del término establecido. 
4. Errores en el diligenciamiento del acta de reparto.
5. Envió del expediente fraccionado o incompleto al momento de hacer el reparto</t>
  </si>
  <si>
    <t>Revisión  periódica del reparto correspondientes y del reparto de las demandas  y/o acciones Constitucionales  entre los Despachos competentes, dentro del término establecido. .</t>
  </si>
  <si>
    <t>Error en las notificaciones judiciales</t>
  </si>
  <si>
    <t>1. Falta de seguimiento y control de la actividad de notificación.
2. Falta de información pertinente para realizar la actividad (correos errados, direcciones erradas de las partes, cambio de direcciones no reportados y/o actualizados). 
3. Falta de recursos, medios electrònicos y tecnològicos para el cumplimiento de la actividad 
4.Errores en la vinculación de las partes y terceros que genera nulidades, demoras en el proceso.                                           5. Falla en la recepción de la notificación.</t>
  </si>
  <si>
    <t xml:space="preserve">Inadecuada realización de las notificaciones judiciales </t>
  </si>
  <si>
    <t xml:space="preserve">Posibilidad de incumplimiento de las metas establecidas debido a la inadecuada realización de las notificaciones judiciales </t>
  </si>
  <si>
    <t xml:space="preserve">Segumiento a los acuse de recibido de las notificaciones judiciales </t>
  </si>
  <si>
    <t>Seguimiento y control de la conformacion del expediente digital y su registro en siglo XXI WEB o Plataforma autoirizda por el Consejo Seccional</t>
  </si>
  <si>
    <t xml:space="preserve">1. Falta de etica, princios y valores en el ejercicio del cargo. 
2. Ausencia y/o falta de difusión de herramientas que fomenten la transparencia en el ejercicio de la prestación del servicio de adminsitración de justicia. 
3.Deficiencia  y/o inaplicación de controles internos y externos a los servidores judiciales frente a conductas ilicitas o malas practicas en el ejercicio del cargo 
4.Obtención de beneficios propios </t>
  </si>
  <si>
    <t xml:space="preserve">Monitoreo y control por medio de las Auditorias Internas y Externas </t>
  </si>
  <si>
    <t>Reuniones Cómites del SIGCMA y  reuniones de la Alta Dirección. Seguimiento y control de las funciones de los empleados.</t>
  </si>
  <si>
    <t>Plan de Anticorrupción  formación en valores y principios propios de la entidad. Cumplimiento a  la Ley 2013 de 2019, publicción de declaración de renta y declaración de bienes y conflictos de interes.</t>
  </si>
  <si>
    <t>Normatividad (Leyes, Resoluciones) adoptada por el Gobierno Nacional y el Consejo Superior de la Judicatura,  por  la Emergencia Sanitaria para cumplir con los protocolos de bioseguridad y medidas de protección.</t>
  </si>
  <si>
    <t>1. Falta de socialización del Acuerdo PSAA14-10160. Plan de Gestión Ambiental.
2.Baja participación de los funcionarios y servidores judiciales en las actividades de formación en el Sistema de Gestión Ambiental
3.Uso de correos no institucionales, que no permiten la llegada de campañas enviadas por correos masivos
4.  Poco compromiso en la aplicabilidad y formación de la cultura ambiental
5. Carencia del liderazgo en el Sistema de Gestión Ambiental</t>
  </si>
  <si>
    <t>Desconocimiento de los lineamientos ambientales y normatividad vigente ambiental</t>
  </si>
  <si>
    <t>CONSEJO SUPERIOR DE LA JUDICATURA: Juzgados Adminsitrativos del Circuito Judicial de Montería y Tribunal Administrativo de Córdoba</t>
  </si>
  <si>
    <t>Administrar justicia en las controversias y litigios propios del derecho administrativo y cuando en ellos participen entidades públicas  y/o particulares en ejercicio de funciones adminsitrativas ; dirigiendo la actuación procesal, hacia la emisión de una decisión de carácter definitivo mediante la aplicación de la normatividad vigente.</t>
  </si>
  <si>
    <t>Revisión permanente de los datos consignados en el acta de reparto para confirmar que coincidan con el expediente.                                                    completos.</t>
  </si>
  <si>
    <t xml:space="preserve">       Revisión permanente de los archivos de las demandas y sus anexos para verificar si los estan cargando o enviando </t>
  </si>
  <si>
    <t xml:space="preserve">Cambios en la  planeación  y redistribución de funciones asignadas al personal                                    </t>
  </si>
  <si>
    <t xml:space="preserve">Seguimientos de control  periódicos a la información a subir a SIERJU                             </t>
  </si>
  <si>
    <t>Juzgados Administrativos del Circuito de Montería y Tirbunal Administrativo de Córdoba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</si>
</sst>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1" x14ac:knownFonts="1">
    <font>
      <sz val="11"/>
      <color theme="1"/>
      <name val="Calibri"/>
      <family val="2"/>
      <scheme val="minor"/>
    </font>
    <font>
      <sz val="11"/>
      <color theme="1"/>
      <name val="Arial Narrow"/>
      <family val="2"/>
    </font>
    <font>
      <sz val="14"/>
      <color theme="1"/>
      <name val="Arial Narrow"/>
      <family val="2"/>
    </font>
    <font>
      <b/>
      <sz val="11"/>
      <color theme="1"/>
      <name val="Arial Narrow"/>
      <family val="2"/>
    </font>
    <font>
      <b/>
      <sz val="11"/>
      <color theme="0"/>
      <name val="Arial Narrow"/>
      <family val="2"/>
    </font>
    <font>
      <b/>
      <sz val="14"/>
      <color theme="0"/>
      <name val="Arial Narrow"/>
      <family val="2"/>
    </font>
    <font>
      <b/>
      <sz val="16"/>
      <color theme="0"/>
      <name val="Arial Narrow"/>
      <family val="2"/>
    </font>
    <font>
      <b/>
      <sz val="22"/>
      <color theme="1"/>
      <name val="Arial"/>
      <family val="2"/>
    </font>
    <font>
      <sz val="10"/>
      <name val="Arial"/>
      <family val="2"/>
    </font>
    <font>
      <sz val="10"/>
      <name val="Arial Narrow"/>
      <family val="2"/>
    </font>
    <font>
      <b/>
      <u/>
      <sz val="11"/>
      <name val="Arial Narrow"/>
      <family val="2"/>
    </font>
    <font>
      <b/>
      <sz val="11"/>
      <name val="Arial Narrow"/>
      <family val="2"/>
    </font>
    <font>
      <sz val="11"/>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9"/>
      <color theme="0"/>
      <name val="Arial Narrow"/>
      <family val="2"/>
    </font>
    <font>
      <sz val="11"/>
      <color rgb="FFFF0000"/>
      <name val="Calibri"/>
      <family val="2"/>
      <scheme val="minor"/>
    </font>
    <font>
      <b/>
      <sz val="11"/>
      <color theme="1"/>
      <name val="Calibri"/>
      <family val="2"/>
      <scheme val="minor"/>
    </font>
    <font>
      <sz val="11"/>
      <color theme="0"/>
      <name val="Calibri"/>
      <family val="2"/>
      <scheme val="minor"/>
    </font>
    <font>
      <b/>
      <sz val="26"/>
      <color theme="1"/>
      <name val="Arial Narrow"/>
      <family val="2"/>
    </font>
    <font>
      <b/>
      <sz val="18"/>
      <color theme="1"/>
      <name val="Arial Narrow"/>
      <family val="2"/>
    </font>
    <font>
      <sz val="16"/>
      <color theme="1"/>
      <name val="Arial Narrow"/>
      <family val="2"/>
    </font>
    <font>
      <sz val="16"/>
      <color rgb="FF000000"/>
      <name val="Arial Narrow"/>
      <family val="2"/>
    </font>
    <font>
      <sz val="18"/>
      <name val="Arial"/>
      <family val="2"/>
    </font>
    <font>
      <sz val="11"/>
      <name val="Calibri"/>
      <family val="2"/>
      <scheme val="minor"/>
    </font>
    <font>
      <sz val="24"/>
      <name val="Arial"/>
      <family val="2"/>
    </font>
    <font>
      <sz val="16"/>
      <color rgb="FFFF0000"/>
      <name val="Arial Narrow"/>
      <family val="2"/>
    </font>
    <font>
      <sz val="16"/>
      <color rgb="FFFF0000"/>
      <name val="Calibri"/>
      <family val="2"/>
      <scheme val="minor"/>
    </font>
    <font>
      <b/>
      <sz val="14"/>
      <color rgb="FF000000"/>
      <name val="Arial Narrow"/>
      <family val="2"/>
    </font>
    <font>
      <sz val="10"/>
      <color theme="1"/>
      <name val="Calibri"/>
      <family val="2"/>
      <scheme val="minor"/>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2"/>
      <name val="Arial Narrow"/>
      <family val="2"/>
    </font>
    <font>
      <sz val="12"/>
      <color theme="1"/>
      <name val="Arial Narrow"/>
      <family val="2"/>
    </font>
    <font>
      <b/>
      <sz val="9"/>
      <color theme="1"/>
      <name val="Arial Narrow"/>
      <family val="2"/>
    </font>
    <font>
      <b/>
      <sz val="20"/>
      <color theme="1"/>
      <name val="Calibri"/>
      <family val="2"/>
      <scheme val="minor"/>
    </font>
    <font>
      <b/>
      <sz val="12"/>
      <color rgb="FF000000"/>
      <name val="Calibri"/>
      <family val="2"/>
    </font>
    <font>
      <b/>
      <sz val="18"/>
      <color rgb="FF000000"/>
      <name val="Calibri"/>
      <family val="2"/>
    </font>
    <font>
      <b/>
      <sz val="11"/>
      <color rgb="FF002060"/>
      <name val="Arial Narrow"/>
      <family val="2"/>
    </font>
    <font>
      <b/>
      <i/>
      <sz val="10"/>
      <color theme="1"/>
      <name val="Calibri"/>
      <family val="2"/>
      <scheme val="minor"/>
    </font>
    <font>
      <sz val="11"/>
      <color theme="1"/>
      <name val="Arial"/>
      <family val="2"/>
    </font>
    <font>
      <b/>
      <sz val="10"/>
      <color theme="1"/>
      <name val="Arial"/>
      <family val="2"/>
    </font>
    <font>
      <b/>
      <sz val="10"/>
      <color theme="0"/>
      <name val="Arial"/>
      <family val="2"/>
    </font>
    <font>
      <sz val="11"/>
      <color theme="0"/>
      <name val="Arial"/>
      <family val="2"/>
    </font>
    <font>
      <b/>
      <sz val="26"/>
      <color theme="1"/>
      <name val="Calibri"/>
      <family val="2"/>
      <scheme val="minor"/>
    </font>
    <font>
      <b/>
      <i/>
      <sz val="11"/>
      <name val="Arial"/>
      <family val="2"/>
    </font>
    <font>
      <b/>
      <i/>
      <sz val="14"/>
      <color theme="1"/>
      <name val="Calibri"/>
      <family val="2"/>
      <scheme val="minor"/>
    </font>
    <font>
      <b/>
      <sz val="14"/>
      <color theme="0"/>
      <name val="Calibri"/>
      <family val="2"/>
      <scheme val="minor"/>
    </font>
    <font>
      <b/>
      <sz val="14"/>
      <color theme="1"/>
      <name val="Calibri"/>
      <family val="2"/>
      <scheme val="minor"/>
    </font>
    <font>
      <sz val="14"/>
      <color theme="1"/>
      <name val="Calibri"/>
      <family val="2"/>
      <scheme val="minor"/>
    </font>
    <font>
      <sz val="14"/>
      <name val="Calibri"/>
      <family val="2"/>
      <scheme val="minor"/>
    </font>
    <font>
      <b/>
      <i/>
      <sz val="11"/>
      <color theme="1"/>
      <name val="Arial"/>
      <family val="2"/>
    </font>
    <font>
      <b/>
      <sz val="11"/>
      <color theme="1"/>
      <name val="Arial"/>
      <family val="2"/>
    </font>
    <font>
      <b/>
      <sz val="11"/>
      <color theme="0"/>
      <name val="Arial"/>
      <family val="2"/>
    </font>
    <font>
      <b/>
      <sz val="10"/>
      <color theme="0" tint="-4.9989318521683403E-2"/>
      <name val="Arial"/>
      <family val="2"/>
    </font>
    <font>
      <sz val="10"/>
      <color theme="1"/>
      <name val="Arial"/>
      <family val="2"/>
    </font>
    <font>
      <sz val="10"/>
      <name val="Calibri"/>
      <family val="2"/>
      <scheme val="minor"/>
    </font>
    <font>
      <sz val="10"/>
      <color rgb="FFFF0000"/>
      <name val="Arial"/>
      <family val="2"/>
    </font>
    <font>
      <b/>
      <sz val="10"/>
      <name val="Arial"/>
      <family val="2"/>
    </font>
    <font>
      <sz val="10"/>
      <color theme="0"/>
      <name val="Arial"/>
      <family val="2"/>
    </font>
    <font>
      <b/>
      <i/>
      <sz val="16"/>
      <name val="Calibri"/>
      <family val="2"/>
      <scheme val="minor"/>
    </font>
    <font>
      <b/>
      <sz val="26"/>
      <color theme="1"/>
      <name val="Arial"/>
      <family val="2"/>
    </font>
    <font>
      <b/>
      <sz val="24"/>
      <color rgb="FF000000"/>
      <name val="Arial"/>
      <family val="2"/>
    </font>
    <font>
      <sz val="26"/>
      <color rgb="FF000000"/>
      <name val="Arial"/>
      <family val="2"/>
    </font>
    <font>
      <sz val="26"/>
      <color rgb="FFFFFFFF"/>
      <name val="Arial"/>
      <family val="2"/>
    </font>
    <font>
      <b/>
      <sz val="18"/>
      <color theme="1"/>
      <name val="Arial"/>
      <family val="2"/>
    </font>
    <font>
      <b/>
      <sz val="18"/>
      <color rgb="FF000000"/>
      <name val="Arial"/>
      <family val="2"/>
    </font>
    <font>
      <sz val="18"/>
      <color rgb="FF000000"/>
      <name val="Arial"/>
      <family val="2"/>
    </font>
    <font>
      <sz val="18"/>
      <color rgb="FFFFFFFF"/>
      <name val="Arial"/>
      <family val="2"/>
    </font>
    <font>
      <sz val="10"/>
      <color theme="1"/>
      <name val="Roboto"/>
    </font>
    <font>
      <b/>
      <sz val="22"/>
      <color theme="0"/>
      <name val="Arial Narrow"/>
      <family val="2"/>
    </font>
    <font>
      <sz val="26"/>
      <color theme="1"/>
      <name val="Arial"/>
      <family val="2"/>
    </font>
    <font>
      <sz val="11"/>
      <color theme="0"/>
      <name val="Arial Narrow"/>
      <family val="2"/>
    </font>
    <font>
      <b/>
      <sz val="20"/>
      <color rgb="FF000000"/>
      <name val="Calibri"/>
      <family val="2"/>
    </font>
    <font>
      <b/>
      <sz val="16"/>
      <color theme="1"/>
      <name val="Calibri"/>
      <family val="2"/>
      <scheme val="minor"/>
    </font>
    <font>
      <b/>
      <sz val="16"/>
      <color rgb="FF000000"/>
      <name val="Calibri"/>
      <family val="2"/>
    </font>
    <font>
      <b/>
      <sz val="20"/>
      <color theme="0"/>
      <name val="Arial Narrow"/>
      <family val="2"/>
    </font>
    <font>
      <b/>
      <sz val="10"/>
      <color theme="0"/>
      <name val="Arial Narrow"/>
      <family val="2"/>
    </font>
    <font>
      <b/>
      <sz val="10"/>
      <color theme="2"/>
      <name val="Arial Narrow"/>
      <family val="2"/>
    </font>
    <font>
      <b/>
      <sz val="10"/>
      <color theme="1"/>
      <name val="Calibri"/>
      <family val="2"/>
      <scheme val="minor"/>
    </font>
    <font>
      <sz val="11"/>
      <color rgb="FF00B050"/>
      <name val="Calibri"/>
      <family val="2"/>
      <scheme val="minor"/>
    </font>
    <font>
      <sz val="10"/>
      <color theme="4"/>
      <name val="Calibri"/>
      <family val="2"/>
      <scheme val="minor"/>
    </font>
    <font>
      <sz val="9"/>
      <color theme="1"/>
      <name val="Arial Narrow"/>
      <family val="2"/>
    </font>
    <font>
      <sz val="9"/>
      <name val="Arial"/>
      <family val="2"/>
    </font>
    <font>
      <i/>
      <sz val="10"/>
      <color rgb="FFFF0000"/>
      <name val="Arial"/>
      <family val="2"/>
    </font>
    <font>
      <sz val="11"/>
      <name val="Arial"/>
      <family val="2"/>
    </font>
    <font>
      <sz val="9"/>
      <name val="Calibri"/>
      <family val="2"/>
      <scheme val="minor"/>
    </font>
    <font>
      <b/>
      <sz val="9"/>
      <name val="Calibri"/>
      <family val="2"/>
      <scheme val="minor"/>
    </font>
    <font>
      <sz val="9"/>
      <color theme="1"/>
      <name val="Arial"/>
      <family val="2"/>
    </font>
    <font>
      <sz val="9"/>
      <color theme="1"/>
      <name val="Calibri"/>
      <family val="2"/>
      <scheme val="minor"/>
    </font>
    <font>
      <b/>
      <sz val="9"/>
      <color theme="1"/>
      <name val="Calibri"/>
      <family val="2"/>
      <scheme val="minor"/>
    </font>
    <font>
      <sz val="8"/>
      <name val="Calibri"/>
      <family val="2"/>
      <scheme val="minor"/>
    </font>
    <font>
      <b/>
      <sz val="8"/>
      <color theme="0"/>
      <name val="Calibri"/>
      <family val="2"/>
      <scheme val="minor"/>
    </font>
    <font>
      <sz val="8"/>
      <color theme="1"/>
      <name val="Calibri"/>
      <family val="2"/>
      <scheme val="minor"/>
    </font>
    <font>
      <b/>
      <sz val="11"/>
      <name val="Calibri"/>
      <family val="2"/>
      <scheme val="minor"/>
    </font>
    <font>
      <b/>
      <sz val="10"/>
      <name val="Calibri"/>
      <family val="2"/>
      <scheme val="minor"/>
    </font>
  </fonts>
  <fills count="2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BFBFBF"/>
        <bgColor indexed="64"/>
      </patternFill>
    </fill>
    <fill>
      <patternFill patternType="solid">
        <fgColor rgb="FF92D050"/>
        <bgColor indexed="64"/>
      </patternFill>
    </fill>
    <fill>
      <patternFill patternType="solid">
        <fgColor rgb="FF00B050"/>
        <bgColor indexed="64"/>
      </patternFill>
    </fill>
    <fill>
      <patternFill patternType="solid">
        <fgColor rgb="FFFFFF66"/>
        <bgColor indexed="64"/>
      </patternFill>
    </fill>
    <fill>
      <patternFill patternType="solid">
        <fgColor rgb="FFFFC000"/>
        <bgColor indexed="64"/>
      </patternFill>
    </fill>
    <fill>
      <patternFill patternType="solid">
        <fgColor rgb="FFFF0000"/>
        <bgColor indexed="64"/>
      </patternFill>
    </fill>
    <fill>
      <patternFill patternType="solid">
        <fgColor theme="9" tint="0.79998168889431442"/>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4" tint="-0.49998474074526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7" tint="0.39997558519241921"/>
        <bgColor indexed="64"/>
      </patternFill>
    </fill>
  </fills>
  <borders count="108">
    <border>
      <left/>
      <right/>
      <top/>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style="dashed">
        <color theme="9" tint="-0.24994659260841701"/>
      </left>
      <right/>
      <top/>
      <bottom style="dashed">
        <color theme="9" tint="-0.24994659260841701"/>
      </bottom>
      <diagonal/>
    </border>
    <border>
      <left/>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rgb="FF000000"/>
      </bottom>
      <diagonal/>
    </border>
    <border>
      <left/>
      <right/>
      <top/>
      <bottom style="medium">
        <color rgb="FF000000"/>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dashed">
        <color theme="9" tint="-0.24994659260841701"/>
      </left>
      <right style="dashed">
        <color theme="9" tint="-0.24994659260841701"/>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dashed">
        <color theme="9" tint="-0.24994659260841701"/>
      </right>
      <top style="dashed">
        <color theme="9" tint="-0.24994659260841701"/>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right style="thin">
        <color indexed="64"/>
      </right>
      <top style="dashed">
        <color theme="9" tint="-0.24994659260841701"/>
      </top>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style="thick">
        <color theme="0"/>
      </bottom>
      <diagonal/>
    </border>
    <border>
      <left style="medium">
        <color indexed="64"/>
      </left>
      <right/>
      <top style="thick">
        <color theme="0"/>
      </top>
      <bottom style="medium">
        <color indexed="64"/>
      </bottom>
      <diagonal/>
    </border>
    <border>
      <left/>
      <right/>
      <top style="thick">
        <color theme="0"/>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3">
    <xf numFmtId="0" fontId="0" fillId="0" borderId="0"/>
    <xf numFmtId="0" fontId="8" fillId="0" borderId="0"/>
    <xf numFmtId="0" fontId="14" fillId="0" borderId="0"/>
  </cellStyleXfs>
  <cellXfs count="541">
    <xf numFmtId="0" fontId="0" fillId="0" borderId="0" xfId="0"/>
    <xf numFmtId="0" fontId="1" fillId="3" borderId="0" xfId="0" applyFont="1" applyFill="1"/>
    <xf numFmtId="0" fontId="1" fillId="3" borderId="0" xfId="0" applyFont="1" applyFill="1" applyAlignment="1">
      <alignment horizontal="center" vertical="center"/>
    </xf>
    <xf numFmtId="0" fontId="1" fillId="3" borderId="0" xfId="0" applyFont="1" applyFill="1" applyAlignment="1">
      <alignment horizontal="left" vertical="center"/>
    </xf>
    <xf numFmtId="0" fontId="0" fillId="5" borderId="0" xfId="0" applyFill="1"/>
    <xf numFmtId="0" fontId="0" fillId="0" borderId="0" xfId="0" applyAlignment="1">
      <alignment horizontal="left" wrapText="1"/>
    </xf>
    <xf numFmtId="0" fontId="0" fillId="5" borderId="0" xfId="0" applyFill="1" applyAlignment="1">
      <alignment horizontal="center"/>
    </xf>
    <xf numFmtId="0" fontId="0" fillId="3" borderId="0" xfId="0" applyFill="1"/>
    <xf numFmtId="0" fontId="10" fillId="3" borderId="20" xfId="1" quotePrefix="1" applyFont="1" applyFill="1" applyBorder="1" applyAlignment="1">
      <alignment horizontal="left" vertical="top" wrapText="1"/>
    </xf>
    <xf numFmtId="0" fontId="11" fillId="3" borderId="0" xfId="1" quotePrefix="1" applyFont="1" applyFill="1" applyAlignment="1">
      <alignment horizontal="left" vertical="top" wrapText="1"/>
    </xf>
    <xf numFmtId="0" fontId="11" fillId="3" borderId="21" xfId="1" quotePrefix="1" applyFont="1" applyFill="1" applyBorder="1" applyAlignment="1">
      <alignment horizontal="left" vertical="top" wrapText="1"/>
    </xf>
    <xf numFmtId="0" fontId="9" fillId="3" borderId="20" xfId="1" applyFont="1" applyFill="1" applyBorder="1"/>
    <xf numFmtId="0" fontId="9" fillId="3" borderId="0" xfId="1" applyFont="1" applyFill="1"/>
    <xf numFmtId="0" fontId="13" fillId="3" borderId="0" xfId="1" applyFont="1" applyFill="1" applyAlignment="1">
      <alignment horizontal="left" vertical="center" wrapText="1"/>
    </xf>
    <xf numFmtId="0" fontId="9" fillId="3" borderId="0" xfId="1" applyFont="1" applyFill="1" applyAlignment="1">
      <alignment horizontal="left" vertical="center" wrapText="1"/>
    </xf>
    <xf numFmtId="0" fontId="9" fillId="3" borderId="0" xfId="1" quotePrefix="1" applyFont="1" applyFill="1" applyAlignment="1">
      <alignment horizontal="left" vertical="center" wrapText="1"/>
    </xf>
    <xf numFmtId="0" fontId="9" fillId="3" borderId="21" xfId="1" applyFont="1" applyFill="1" applyBorder="1"/>
    <xf numFmtId="0" fontId="15" fillId="3" borderId="0" xfId="0" applyFont="1" applyFill="1" applyAlignment="1">
      <alignment horizontal="left" vertical="center" wrapText="1"/>
    </xf>
    <xf numFmtId="0" fontId="16" fillId="3" borderId="0" xfId="0" applyFont="1" applyFill="1" applyAlignment="1">
      <alignment horizontal="left" vertical="top" wrapText="1"/>
    </xf>
    <xf numFmtId="0" fontId="22" fillId="3" borderId="0" xfId="0" applyFont="1" applyFill="1" applyAlignment="1">
      <alignment horizontal="center" vertical="center"/>
    </xf>
    <xf numFmtId="0" fontId="24" fillId="3" borderId="49" xfId="0" applyFont="1" applyFill="1" applyBorder="1" applyAlignment="1">
      <alignment vertical="top" wrapText="1"/>
    </xf>
    <xf numFmtId="0" fontId="24" fillId="3" borderId="50" xfId="0" applyFont="1" applyFill="1" applyBorder="1" applyAlignment="1">
      <alignment vertical="top" wrapText="1"/>
    </xf>
    <xf numFmtId="0" fontId="26" fillId="0" borderId="0" xfId="0" applyFont="1" applyAlignment="1">
      <alignment horizontal="center" vertical="center" wrapText="1"/>
    </xf>
    <xf numFmtId="0" fontId="27" fillId="3" borderId="0" xfId="0" applyFont="1" applyFill="1"/>
    <xf numFmtId="0" fontId="3" fillId="3" borderId="0" xfId="0" applyFont="1" applyFill="1" applyAlignment="1">
      <alignment horizontal="left" vertical="center"/>
    </xf>
    <xf numFmtId="0" fontId="28" fillId="3" borderId="0" xfId="0" applyFont="1" applyFill="1" applyAlignment="1">
      <alignment horizontal="center" vertical="center" wrapText="1"/>
    </xf>
    <xf numFmtId="0" fontId="21" fillId="3" borderId="0" xfId="0" applyFont="1" applyFill="1"/>
    <xf numFmtId="0" fontId="25" fillId="3" borderId="0" xfId="0" applyFont="1" applyFill="1" applyAlignment="1">
      <alignment horizontal="justify" vertical="center" wrapText="1" readingOrder="1"/>
    </xf>
    <xf numFmtId="0" fontId="3" fillId="3" borderId="0" xfId="0" applyFont="1" applyFill="1" applyAlignment="1">
      <alignment vertical="center"/>
    </xf>
    <xf numFmtId="0" fontId="21" fillId="0" borderId="0" xfId="0" applyFont="1"/>
    <xf numFmtId="0" fontId="25" fillId="0" borderId="0" xfId="0" applyFont="1" applyAlignment="1">
      <alignment horizontal="justify" vertical="center" wrapText="1" readingOrder="1"/>
    </xf>
    <xf numFmtId="0" fontId="29" fillId="0" borderId="0" xfId="0" applyFont="1" applyAlignment="1">
      <alignment vertical="center"/>
    </xf>
    <xf numFmtId="0" fontId="30" fillId="0" borderId="0" xfId="0" applyFont="1"/>
    <xf numFmtId="0" fontId="19" fillId="0" borderId="0" xfId="0" applyFont="1"/>
    <xf numFmtId="0" fontId="27" fillId="0" borderId="0" xfId="0" applyFont="1"/>
    <xf numFmtId="0" fontId="32" fillId="3" borderId="0" xfId="0" applyFont="1" applyFill="1"/>
    <xf numFmtId="0" fontId="33" fillId="3" borderId="0" xfId="0" applyFont="1" applyFill="1"/>
    <xf numFmtId="0" fontId="34" fillId="13" borderId="57" xfId="0" applyFont="1" applyFill="1" applyBorder="1" applyAlignment="1">
      <alignment horizontal="center" vertical="center" wrapText="1" readingOrder="1"/>
    </xf>
    <xf numFmtId="0" fontId="34" fillId="13" borderId="58"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5" fillId="3" borderId="60" xfId="0" applyFont="1" applyFill="1" applyBorder="1" applyAlignment="1">
      <alignment horizontal="justify" vertical="center" wrapText="1" readingOrder="1"/>
    </xf>
    <xf numFmtId="9" fontId="34" fillId="3" borderId="61" xfId="0" applyNumberFormat="1"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5" fillId="3" borderId="13" xfId="0" applyFont="1" applyFill="1" applyBorder="1" applyAlignment="1">
      <alignment horizontal="justify" vertical="center" wrapText="1" readingOrder="1"/>
    </xf>
    <xf numFmtId="9" fontId="34" fillId="3" borderId="63" xfId="0" applyNumberFormat="1" applyFont="1" applyFill="1" applyBorder="1" applyAlignment="1">
      <alignment horizontal="center" vertical="center" wrapText="1" readingOrder="1"/>
    </xf>
    <xf numFmtId="0" fontId="35" fillId="3" borderId="63"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35" fillId="3" borderId="65" xfId="0" applyFont="1" applyFill="1" applyBorder="1" applyAlignment="1">
      <alignment horizontal="justify" vertical="center" wrapText="1" readingOrder="1"/>
    </xf>
    <xf numFmtId="0" fontId="35" fillId="3" borderId="66" xfId="0" applyFont="1" applyFill="1" applyBorder="1" applyAlignment="1">
      <alignment horizontal="center" vertical="center" wrapText="1" readingOrder="1"/>
    </xf>
    <xf numFmtId="0" fontId="39" fillId="3" borderId="0" xfId="0" applyFont="1" applyFill="1"/>
    <xf numFmtId="0" fontId="41" fillId="15" borderId="67" xfId="0" applyFont="1" applyFill="1" applyBorder="1" applyAlignment="1" applyProtection="1">
      <alignment horizontal="center" vertical="center" wrapText="1" readingOrder="1"/>
      <protection hidden="1"/>
    </xf>
    <xf numFmtId="0" fontId="41" fillId="15" borderId="68" xfId="0" applyFont="1" applyFill="1" applyBorder="1" applyAlignment="1" applyProtection="1">
      <alignment horizontal="center" vertical="center" wrapText="1" readingOrder="1"/>
      <protection hidden="1"/>
    </xf>
    <xf numFmtId="0" fontId="41" fillId="15" borderId="69" xfId="0" applyFont="1" applyFill="1" applyBorder="1" applyAlignment="1" applyProtection="1">
      <alignment horizontal="center" vertical="center" wrapText="1" readingOrder="1"/>
      <protection hidden="1"/>
    </xf>
    <xf numFmtId="0" fontId="41" fillId="16" borderId="67" xfId="0" applyFont="1" applyFill="1" applyBorder="1" applyAlignment="1" applyProtection="1">
      <alignment horizontal="center" wrapText="1" readingOrder="1"/>
      <protection hidden="1"/>
    </xf>
    <xf numFmtId="0" fontId="41" fillId="16" borderId="68" xfId="0" applyFont="1" applyFill="1" applyBorder="1" applyAlignment="1" applyProtection="1">
      <alignment horizontal="center" wrapText="1" readingOrder="1"/>
      <protection hidden="1"/>
    </xf>
    <xf numFmtId="0" fontId="41" fillId="15" borderId="20" xfId="0" applyFont="1" applyFill="1" applyBorder="1" applyAlignment="1" applyProtection="1">
      <alignment horizontal="center" vertical="center" wrapText="1" readingOrder="1"/>
      <protection hidden="1"/>
    </xf>
    <xf numFmtId="0" fontId="41" fillId="15" borderId="0" xfId="0" applyFont="1" applyFill="1" applyAlignment="1" applyProtection="1">
      <alignment horizontal="center" vertical="center" wrapText="1" readingOrder="1"/>
      <protection hidden="1"/>
    </xf>
    <xf numFmtId="0" fontId="41" fillId="15" borderId="21" xfId="0" applyFont="1" applyFill="1" applyBorder="1" applyAlignment="1" applyProtection="1">
      <alignment horizontal="center" vertical="center" wrapText="1" readingOrder="1"/>
      <protection hidden="1"/>
    </xf>
    <xf numFmtId="0" fontId="41" fillId="16" borderId="20" xfId="0" applyFont="1" applyFill="1" applyBorder="1" applyAlignment="1" applyProtection="1">
      <alignment horizontal="center" wrapText="1" readingOrder="1"/>
      <protection hidden="1"/>
    </xf>
    <xf numFmtId="0" fontId="41" fillId="16" borderId="0" xfId="0" applyFont="1" applyFill="1" applyAlignment="1" applyProtection="1">
      <alignment horizontal="center" wrapText="1" readingOrder="1"/>
      <protection hidden="1"/>
    </xf>
    <xf numFmtId="0" fontId="41" fillId="15" borderId="43" xfId="0" applyFont="1" applyFill="1" applyBorder="1" applyAlignment="1" applyProtection="1">
      <alignment horizontal="center" vertical="center" wrapText="1" readingOrder="1"/>
      <protection hidden="1"/>
    </xf>
    <xf numFmtId="0" fontId="41" fillId="15" borderId="44" xfId="0" applyFont="1" applyFill="1" applyBorder="1" applyAlignment="1" applyProtection="1">
      <alignment horizontal="center" vertical="center" wrapText="1" readingOrder="1"/>
      <protection hidden="1"/>
    </xf>
    <xf numFmtId="0" fontId="41" fillId="15" borderId="45" xfId="0" applyFont="1" applyFill="1" applyBorder="1" applyAlignment="1" applyProtection="1">
      <alignment horizontal="center" vertical="center" wrapText="1" readingOrder="1"/>
      <protection hidden="1"/>
    </xf>
    <xf numFmtId="0" fontId="41" fillId="16" borderId="43" xfId="0" applyFont="1" applyFill="1" applyBorder="1" applyAlignment="1" applyProtection="1">
      <alignment horizontal="center" wrapText="1" readingOrder="1"/>
      <protection hidden="1"/>
    </xf>
    <xf numFmtId="0" fontId="41" fillId="16" borderId="44" xfId="0" applyFont="1" applyFill="1" applyBorder="1" applyAlignment="1" applyProtection="1">
      <alignment horizontal="center" wrapText="1" readingOrder="1"/>
      <protection hidden="1"/>
    </xf>
    <xf numFmtId="0" fontId="41" fillId="17" borderId="68" xfId="0" applyFont="1" applyFill="1" applyBorder="1" applyAlignment="1" applyProtection="1">
      <alignment horizontal="center" wrapText="1" readingOrder="1"/>
      <protection hidden="1"/>
    </xf>
    <xf numFmtId="0" fontId="41" fillId="17" borderId="69" xfId="0" applyFont="1" applyFill="1" applyBorder="1" applyAlignment="1" applyProtection="1">
      <alignment horizontal="center" wrapText="1" readingOrder="1"/>
      <protection hidden="1"/>
    </xf>
    <xf numFmtId="0" fontId="41" fillId="17" borderId="20" xfId="0" applyFont="1" applyFill="1" applyBorder="1" applyAlignment="1" applyProtection="1">
      <alignment horizontal="center" wrapText="1" readingOrder="1"/>
      <protection hidden="1"/>
    </xf>
    <xf numFmtId="0" fontId="41" fillId="17" borderId="0" xfId="0" applyFont="1" applyFill="1" applyAlignment="1" applyProtection="1">
      <alignment horizontal="center" wrapText="1" readingOrder="1"/>
      <protection hidden="1"/>
    </xf>
    <xf numFmtId="0" fontId="41" fillId="17" borderId="21" xfId="0" applyFont="1" applyFill="1" applyBorder="1" applyAlignment="1" applyProtection="1">
      <alignment horizontal="center" wrapText="1" readingOrder="1"/>
      <protection hidden="1"/>
    </xf>
    <xf numFmtId="0" fontId="41" fillId="17" borderId="43" xfId="0" applyFont="1" applyFill="1" applyBorder="1" applyAlignment="1" applyProtection="1">
      <alignment horizontal="center" wrapText="1" readingOrder="1"/>
      <protection hidden="1"/>
    </xf>
    <xf numFmtId="0" fontId="41" fillId="17" borderId="44" xfId="0" applyFont="1" applyFill="1" applyBorder="1" applyAlignment="1" applyProtection="1">
      <alignment horizontal="center" wrapText="1" readingOrder="1"/>
      <protection hidden="1"/>
    </xf>
    <xf numFmtId="0" fontId="41" fillId="17" borderId="45" xfId="0" applyFont="1" applyFill="1" applyBorder="1" applyAlignment="1" applyProtection="1">
      <alignment horizontal="center" wrapText="1" readingOrder="1"/>
      <protection hidden="1"/>
    </xf>
    <xf numFmtId="0" fontId="41" fillId="8" borderId="67" xfId="0" applyFont="1" applyFill="1" applyBorder="1" applyAlignment="1" applyProtection="1">
      <alignment horizontal="center" wrapText="1" readingOrder="1"/>
      <protection hidden="1"/>
    </xf>
    <xf numFmtId="0" fontId="41" fillId="8" borderId="68" xfId="0" applyFont="1" applyFill="1" applyBorder="1" applyAlignment="1" applyProtection="1">
      <alignment horizontal="center" wrapText="1" readingOrder="1"/>
      <protection hidden="1"/>
    </xf>
    <xf numFmtId="0" fontId="41" fillId="8" borderId="69" xfId="0" applyFont="1" applyFill="1" applyBorder="1" applyAlignment="1" applyProtection="1">
      <alignment horizontal="center" wrapText="1" readingOrder="1"/>
      <protection hidden="1"/>
    </xf>
    <xf numFmtId="0" fontId="41" fillId="8" borderId="20" xfId="0" applyFont="1" applyFill="1" applyBorder="1" applyAlignment="1" applyProtection="1">
      <alignment horizontal="center" wrapText="1" readingOrder="1"/>
      <protection hidden="1"/>
    </xf>
    <xf numFmtId="0" fontId="41" fillId="8" borderId="0" xfId="0" applyFont="1" applyFill="1" applyAlignment="1" applyProtection="1">
      <alignment horizontal="center" wrapText="1" readingOrder="1"/>
      <protection hidden="1"/>
    </xf>
    <xf numFmtId="0" fontId="41" fillId="8" borderId="21" xfId="0" applyFont="1" applyFill="1" applyBorder="1" applyAlignment="1" applyProtection="1">
      <alignment horizontal="center" wrapText="1" readingOrder="1"/>
      <protection hidden="1"/>
    </xf>
    <xf numFmtId="0" fontId="41" fillId="8" borderId="43" xfId="0" applyFont="1" applyFill="1" applyBorder="1" applyAlignment="1" applyProtection="1">
      <alignment horizontal="center" wrapText="1" readingOrder="1"/>
      <protection hidden="1"/>
    </xf>
    <xf numFmtId="0" fontId="41" fillId="8" borderId="44" xfId="0" applyFont="1" applyFill="1" applyBorder="1" applyAlignment="1" applyProtection="1">
      <alignment horizontal="center" wrapText="1" readingOrder="1"/>
      <protection hidden="1"/>
    </xf>
    <xf numFmtId="0" fontId="41" fillId="8" borderId="45" xfId="0" applyFont="1" applyFill="1" applyBorder="1" applyAlignment="1" applyProtection="1">
      <alignment horizontal="center" wrapText="1" readingOrder="1"/>
      <protection hidden="1"/>
    </xf>
    <xf numFmtId="0" fontId="0" fillId="0" borderId="0" xfId="0" applyAlignment="1">
      <alignment wrapText="1"/>
    </xf>
    <xf numFmtId="0" fontId="0" fillId="0" borderId="0" xfId="0" applyAlignment="1">
      <alignment vertical="top" wrapText="1"/>
    </xf>
    <xf numFmtId="0" fontId="6" fillId="18" borderId="47" xfId="0" applyFont="1" applyFill="1" applyBorder="1" applyAlignment="1">
      <alignment horizontal="center" vertical="center" wrapText="1"/>
    </xf>
    <xf numFmtId="0" fontId="6" fillId="18" borderId="47" xfId="0" applyFont="1" applyFill="1" applyBorder="1" applyAlignment="1">
      <alignment horizontal="center" vertical="center"/>
    </xf>
    <xf numFmtId="0" fontId="44" fillId="0" borderId="0" xfId="0" applyFont="1" applyAlignment="1">
      <alignment horizontal="center"/>
    </xf>
    <xf numFmtId="0" fontId="45" fillId="0" borderId="0" xfId="0" applyFont="1"/>
    <xf numFmtId="0" fontId="47" fillId="4" borderId="0" xfId="0" applyFont="1" applyFill="1" applyAlignment="1" applyProtection="1">
      <alignment horizontal="left" vertical="center" wrapText="1"/>
      <protection locked="0"/>
    </xf>
    <xf numFmtId="0" fontId="46" fillId="19" borderId="0" xfId="0" applyFont="1" applyFill="1" applyAlignment="1" applyProtection="1">
      <alignment vertical="center" wrapText="1"/>
      <protection locked="0"/>
    </xf>
    <xf numFmtId="0" fontId="47" fillId="4" borderId="0" xfId="0" applyFont="1" applyFill="1" applyAlignment="1" applyProtection="1">
      <alignment vertical="center" wrapText="1"/>
      <protection locked="0"/>
    </xf>
    <xf numFmtId="0" fontId="0" fillId="0" borderId="0" xfId="0" applyAlignment="1">
      <alignment horizontal="left"/>
    </xf>
    <xf numFmtId="0" fontId="48" fillId="0" borderId="0" xfId="0" applyFont="1" applyAlignment="1" applyProtection="1">
      <alignment horizontal="center" vertical="center"/>
      <protection locked="0"/>
    </xf>
    <xf numFmtId="0" fontId="46" fillId="0" borderId="0" xfId="0" applyFont="1" applyAlignment="1" applyProtection="1">
      <alignment horizontal="left" vertical="center"/>
      <protection locked="0"/>
    </xf>
    <xf numFmtId="0" fontId="47" fillId="0" borderId="0" xfId="0" applyFont="1" applyAlignment="1" applyProtection="1">
      <alignment horizontal="center" vertical="center"/>
      <protection locked="0"/>
    </xf>
    <xf numFmtId="0" fontId="20" fillId="0" borderId="0" xfId="0" applyFont="1" applyAlignment="1">
      <alignment horizontal="center"/>
    </xf>
    <xf numFmtId="0" fontId="53" fillId="5" borderId="13" xfId="0" applyFont="1" applyFill="1" applyBorder="1" applyAlignment="1">
      <alignment horizontal="center" vertical="center"/>
    </xf>
    <xf numFmtId="0" fontId="52" fillId="20" borderId="13" xfId="0" applyFont="1" applyFill="1" applyBorder="1" applyAlignment="1">
      <alignment horizontal="center"/>
    </xf>
    <xf numFmtId="0" fontId="52" fillId="20" borderId="13" xfId="0" applyFont="1" applyFill="1" applyBorder="1" applyAlignment="1">
      <alignment vertical="center" wrapText="1"/>
    </xf>
    <xf numFmtId="0" fontId="20" fillId="0" borderId="0" xfId="0" applyFont="1"/>
    <xf numFmtId="0" fontId="54" fillId="0" borderId="0" xfId="0" applyFont="1" applyAlignment="1">
      <alignment horizontal="center"/>
    </xf>
    <xf numFmtId="0" fontId="54" fillId="0" borderId="0" xfId="0" applyFont="1" applyAlignment="1">
      <alignment horizontal="left"/>
    </xf>
    <xf numFmtId="0" fontId="55" fillId="0" borderId="0" xfId="0" applyFont="1" applyAlignment="1">
      <alignment horizontal="center"/>
    </xf>
    <xf numFmtId="0" fontId="45" fillId="0" borderId="0" xfId="0" applyFont="1" applyProtection="1">
      <protection locked="0"/>
    </xf>
    <xf numFmtId="0" fontId="57" fillId="0" borderId="0" xfId="0" applyFont="1" applyAlignment="1" applyProtection="1">
      <alignment vertical="center"/>
      <protection locked="0"/>
    </xf>
    <xf numFmtId="0" fontId="45" fillId="0" borderId="0" xfId="0" applyFont="1" applyAlignment="1">
      <alignment vertical="top"/>
    </xf>
    <xf numFmtId="0" fontId="56" fillId="0" borderId="0" xfId="0" applyFont="1" applyAlignment="1" applyProtection="1">
      <alignment horizontal="center" vertical="center"/>
      <protection locked="0"/>
    </xf>
    <xf numFmtId="0" fontId="46" fillId="21" borderId="0" xfId="0" applyFont="1" applyFill="1" applyAlignment="1" applyProtection="1">
      <alignment horizontal="left" vertical="center"/>
      <protection locked="0"/>
    </xf>
    <xf numFmtId="0" fontId="58" fillId="20" borderId="0" xfId="0" applyFont="1" applyFill="1" applyAlignment="1" applyProtection="1">
      <alignment horizontal="center" vertical="center" wrapText="1"/>
      <protection locked="0"/>
    </xf>
    <xf numFmtId="0" fontId="45" fillId="0" borderId="0" xfId="0" applyFont="1" applyAlignment="1">
      <alignment vertical="top" wrapText="1"/>
    </xf>
    <xf numFmtId="0" fontId="46" fillId="21" borderId="0" xfId="0" applyFont="1" applyFill="1" applyAlignment="1" applyProtection="1">
      <alignment horizontal="left" vertical="center" wrapText="1"/>
      <protection locked="0"/>
    </xf>
    <xf numFmtId="0" fontId="46" fillId="0" borderId="0" xfId="0" applyFont="1" applyAlignment="1" applyProtection="1">
      <alignment horizontal="left"/>
      <protection locked="0"/>
    </xf>
    <xf numFmtId="0" fontId="45" fillId="0" borderId="0" xfId="0" applyFont="1" applyAlignment="1" applyProtection="1">
      <alignment horizontal="center" vertical="center"/>
      <protection locked="0"/>
    </xf>
    <xf numFmtId="0" fontId="46" fillId="0" borderId="0" xfId="0" applyFont="1" applyAlignment="1" applyProtection="1">
      <alignment vertical="center"/>
      <protection locked="0"/>
    </xf>
    <xf numFmtId="0" fontId="60" fillId="0" borderId="0" xfId="0" applyFont="1"/>
    <xf numFmtId="0" fontId="46" fillId="21" borderId="13" xfId="0" applyFont="1" applyFill="1" applyBorder="1" applyAlignment="1">
      <alignment horizontal="center" vertical="top" wrapText="1" readingOrder="1"/>
    </xf>
    <xf numFmtId="0" fontId="46" fillId="21" borderId="13" xfId="0" applyFont="1" applyFill="1" applyBorder="1" applyAlignment="1">
      <alignment horizontal="center" vertical="center" wrapText="1" readingOrder="1"/>
    </xf>
    <xf numFmtId="0" fontId="64" fillId="0" borderId="0" xfId="0" applyFont="1"/>
    <xf numFmtId="0" fontId="60" fillId="0" borderId="0" xfId="0" applyFont="1" applyAlignment="1">
      <alignment vertical="top" wrapText="1"/>
    </xf>
    <xf numFmtId="0" fontId="45" fillId="0" borderId="0" xfId="0" applyFont="1" applyAlignment="1">
      <alignment horizontal="left"/>
    </xf>
    <xf numFmtId="0" fontId="45" fillId="0" borderId="0" xfId="0" applyFont="1" applyAlignment="1">
      <alignment horizontal="center"/>
    </xf>
    <xf numFmtId="0" fontId="45" fillId="3" borderId="0" xfId="0" applyFont="1" applyFill="1"/>
    <xf numFmtId="0" fontId="67" fillId="7" borderId="0" xfId="0" applyFont="1" applyFill="1" applyAlignment="1">
      <alignment horizontal="center" vertical="center" wrapText="1" readingOrder="1"/>
    </xf>
    <xf numFmtId="0" fontId="68" fillId="8" borderId="51" xfId="0" applyFont="1" applyFill="1" applyBorder="1" applyAlignment="1">
      <alignment horizontal="center" vertical="center" wrapText="1" readingOrder="1"/>
    </xf>
    <xf numFmtId="0" fontId="68" fillId="0" borderId="51" xfId="0" applyFont="1" applyBorder="1" applyAlignment="1">
      <alignment horizontal="center" vertical="center" wrapText="1" readingOrder="1"/>
    </xf>
    <xf numFmtId="0" fontId="68" fillId="0" borderId="51" xfId="0" applyFont="1" applyBorder="1" applyAlignment="1">
      <alignment horizontal="justify" vertical="center" wrapText="1" readingOrder="1"/>
    </xf>
    <xf numFmtId="0" fontId="68" fillId="9" borderId="52" xfId="0" applyFont="1" applyFill="1" applyBorder="1" applyAlignment="1">
      <alignment horizontal="center" vertical="center" wrapText="1" readingOrder="1"/>
    </xf>
    <xf numFmtId="0" fontId="68" fillId="0" borderId="52" xfId="0" applyFont="1" applyBorder="1" applyAlignment="1">
      <alignment horizontal="center" vertical="center" wrapText="1" readingOrder="1"/>
    </xf>
    <xf numFmtId="0" fontId="68" fillId="0" borderId="52" xfId="0" applyFont="1" applyBorder="1" applyAlignment="1">
      <alignment horizontal="justify" vertical="center" wrapText="1" readingOrder="1"/>
    </xf>
    <xf numFmtId="0" fontId="68" fillId="10" borderId="52" xfId="0" applyFont="1" applyFill="1" applyBorder="1" applyAlignment="1">
      <alignment horizontal="center" vertical="center" wrapText="1" readingOrder="1"/>
    </xf>
    <xf numFmtId="0" fontId="68" fillId="11" borderId="52" xfId="0" applyFont="1" applyFill="1" applyBorder="1" applyAlignment="1">
      <alignment horizontal="center" vertical="center" wrapText="1" readingOrder="1"/>
    </xf>
    <xf numFmtId="0" fontId="69" fillId="12" borderId="52" xfId="0" applyFont="1" applyFill="1" applyBorder="1" applyAlignment="1">
      <alignment horizontal="center" vertical="center" wrapText="1" readingOrder="1"/>
    </xf>
    <xf numFmtId="0" fontId="0" fillId="3" borderId="0" xfId="0" applyFill="1" applyBorder="1"/>
    <xf numFmtId="0" fontId="21" fillId="3" borderId="0" xfId="0" applyFont="1" applyFill="1" applyBorder="1"/>
    <xf numFmtId="0" fontId="71" fillId="7" borderId="0" xfId="0" applyFont="1" applyFill="1" applyAlignment="1">
      <alignment horizontal="center" vertical="center" wrapText="1" readingOrder="1"/>
    </xf>
    <xf numFmtId="0" fontId="72" fillId="8" borderId="51" xfId="0" applyFont="1" applyFill="1" applyBorder="1" applyAlignment="1">
      <alignment horizontal="center" vertical="center" wrapText="1" readingOrder="1"/>
    </xf>
    <xf numFmtId="0" fontId="72" fillId="0" borderId="51" xfId="0" applyFont="1" applyBorder="1" applyAlignment="1">
      <alignment horizontal="justify" vertical="center" wrapText="1" readingOrder="1"/>
    </xf>
    <xf numFmtId="9" fontId="72" fillId="0" borderId="51" xfId="0" applyNumberFormat="1" applyFont="1" applyBorder="1" applyAlignment="1">
      <alignment horizontal="center" vertical="center" wrapText="1" readingOrder="1"/>
    </xf>
    <xf numFmtId="0" fontId="72" fillId="9" borderId="52" xfId="0" applyFont="1" applyFill="1" applyBorder="1" applyAlignment="1">
      <alignment horizontal="center" vertical="center" wrapText="1" readingOrder="1"/>
    </xf>
    <xf numFmtId="0" fontId="72" fillId="0" borderId="52" xfId="0" applyFont="1" applyBorder="1" applyAlignment="1">
      <alignment horizontal="justify" vertical="center" wrapText="1" readingOrder="1"/>
    </xf>
    <xf numFmtId="9" fontId="72" fillId="0" borderId="52" xfId="0" applyNumberFormat="1" applyFont="1" applyBorder="1" applyAlignment="1">
      <alignment horizontal="center" vertical="center" wrapText="1" readingOrder="1"/>
    </xf>
    <xf numFmtId="0" fontId="72" fillId="10" borderId="52" xfId="0" applyFont="1" applyFill="1" applyBorder="1" applyAlignment="1">
      <alignment horizontal="center" vertical="center" wrapText="1" readingOrder="1"/>
    </xf>
    <xf numFmtId="0" fontId="72" fillId="11" borderId="52" xfId="0" applyFont="1" applyFill="1" applyBorder="1" applyAlignment="1">
      <alignment horizontal="center" vertical="center" wrapText="1" readingOrder="1"/>
    </xf>
    <xf numFmtId="0" fontId="73" fillId="12" borderId="52" xfId="0" applyFont="1" applyFill="1" applyBorder="1" applyAlignment="1">
      <alignment horizontal="center" vertical="center" wrapText="1" readingOrder="1"/>
    </xf>
    <xf numFmtId="9" fontId="0" fillId="0" borderId="0" xfId="0" applyNumberFormat="1"/>
    <xf numFmtId="9" fontId="0" fillId="0" borderId="0" xfId="0" applyNumberFormat="1" applyAlignment="1">
      <alignment horizontal="center"/>
    </xf>
    <xf numFmtId="0" fontId="0" fillId="0" borderId="0" xfId="0" applyAlignment="1">
      <alignment horizontal="center"/>
    </xf>
    <xf numFmtId="0" fontId="0" fillId="0" borderId="0" xfId="0" applyAlignment="1">
      <alignment horizontal="left" vertical="center" wrapText="1"/>
    </xf>
    <xf numFmtId="0" fontId="4" fillId="4" borderId="8" xfId="0" applyFont="1" applyFill="1" applyBorder="1" applyAlignment="1">
      <alignment horizontal="center" vertical="center" textRotation="90"/>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0" fillId="0" borderId="13" xfId="0" applyBorder="1" applyAlignment="1">
      <alignment horizontal="center" vertical="center" wrapText="1"/>
    </xf>
    <xf numFmtId="9" fontId="0" fillId="3" borderId="0" xfId="0" applyNumberFormat="1" applyFill="1"/>
    <xf numFmtId="9" fontId="68" fillId="0" borderId="52" xfId="0" applyNumberFormat="1" applyFont="1" applyBorder="1" applyAlignment="1">
      <alignment horizontal="justify" vertical="center" wrapText="1" readingOrder="1"/>
    </xf>
    <xf numFmtId="0" fontId="0" fillId="0" borderId="13" xfId="0" applyBorder="1" applyAlignment="1">
      <alignment horizontal="center" vertical="center" wrapText="1"/>
    </xf>
    <xf numFmtId="0" fontId="0" fillId="0" borderId="13" xfId="0" applyBorder="1" applyAlignment="1">
      <alignment horizontal="left" vertical="center" wrapText="1"/>
    </xf>
    <xf numFmtId="9" fontId="0" fillId="0" borderId="13" xfId="0" applyNumberFormat="1" applyBorder="1" applyAlignment="1">
      <alignment horizontal="center" vertical="center" wrapText="1"/>
    </xf>
    <xf numFmtId="0" fontId="0" fillId="0" borderId="0" xfId="0" applyFont="1" applyAlignment="1">
      <alignment horizontal="left" wrapText="1"/>
    </xf>
    <xf numFmtId="0" fontId="32" fillId="3" borderId="13" xfId="0" applyFont="1" applyFill="1" applyBorder="1"/>
    <xf numFmtId="9" fontId="32" fillId="3" borderId="0" xfId="0" applyNumberFormat="1" applyFont="1" applyFill="1"/>
    <xf numFmtId="0" fontId="4" fillId="4" borderId="8" xfId="0" applyFont="1" applyFill="1" applyBorder="1" applyAlignment="1">
      <alignment horizontal="center" vertical="center" textRotation="90" wrapText="1"/>
    </xf>
    <xf numFmtId="9" fontId="0" fillId="0" borderId="13" xfId="0" applyNumberFormat="1" applyBorder="1" applyAlignment="1">
      <alignment horizontal="center" vertical="center" wrapText="1"/>
    </xf>
    <xf numFmtId="0" fontId="4" fillId="4" borderId="11" xfId="0" applyFont="1" applyFill="1" applyBorder="1" applyAlignment="1">
      <alignment horizontal="center" vertical="center" textRotation="90" wrapText="1"/>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9" fontId="32" fillId="3" borderId="13" xfId="0" applyNumberFormat="1" applyFont="1" applyFill="1" applyBorder="1"/>
    <xf numFmtId="0" fontId="4" fillId="4" borderId="85" xfId="0" applyFont="1" applyFill="1" applyBorder="1" applyAlignment="1">
      <alignment horizontal="center" vertical="center" textRotation="90" wrapText="1"/>
    </xf>
    <xf numFmtId="0" fontId="76" fillId="0" borderId="13" xfId="0" applyFont="1" applyBorder="1" applyAlignment="1">
      <alignment horizontal="left" vertical="center" wrapText="1"/>
    </xf>
    <xf numFmtId="0" fontId="76" fillId="0" borderId="0" xfId="0" applyFont="1" applyAlignment="1">
      <alignment horizontal="left" vertical="center" wrapText="1"/>
    </xf>
    <xf numFmtId="0" fontId="0" fillId="0" borderId="0" xfId="0" applyAlignment="1">
      <alignment vertical="center" wrapText="1"/>
    </xf>
    <xf numFmtId="0" fontId="77" fillId="3" borderId="0" xfId="0" applyFont="1" applyFill="1" applyBorder="1"/>
    <xf numFmtId="0" fontId="77" fillId="0" borderId="0" xfId="0" applyFont="1" applyBorder="1"/>
    <xf numFmtId="0" fontId="4" fillId="3" borderId="0" xfId="0" applyFont="1" applyFill="1" applyBorder="1" applyAlignment="1">
      <alignment horizontal="center" vertical="center"/>
    </xf>
    <xf numFmtId="0" fontId="4" fillId="2" borderId="0" xfId="0" applyFont="1" applyFill="1" applyBorder="1" applyAlignment="1">
      <alignment horizontal="center" vertical="center"/>
    </xf>
    <xf numFmtId="0" fontId="21" fillId="0" borderId="0" xfId="0" applyFont="1" applyBorder="1"/>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34" fillId="5" borderId="60" xfId="0" applyFont="1" applyFill="1" applyBorder="1" applyAlignment="1">
      <alignment horizontal="center" vertical="center" wrapText="1" readingOrder="1"/>
    </xf>
    <xf numFmtId="0" fontId="34" fillId="5" borderId="13" xfId="0" applyFont="1" applyFill="1" applyBorder="1" applyAlignment="1">
      <alignment horizontal="center" vertical="center" wrapText="1" readingOrder="1"/>
    </xf>
    <xf numFmtId="0" fontId="6" fillId="18" borderId="53" xfId="0" applyFont="1" applyFill="1" applyBorder="1" applyAlignment="1">
      <alignment horizontal="center" vertical="center"/>
    </xf>
    <xf numFmtId="0" fontId="6" fillId="18" borderId="90" xfId="0" applyFont="1" applyFill="1" applyBorder="1" applyAlignment="1">
      <alignment horizontal="center" vertical="center" wrapText="1"/>
    </xf>
    <xf numFmtId="0" fontId="24" fillId="3" borderId="91" xfId="0" applyFont="1" applyFill="1" applyBorder="1" applyAlignment="1">
      <alignment vertical="top" wrapText="1"/>
    </xf>
    <xf numFmtId="0" fontId="27" fillId="0" borderId="13" xfId="0" applyFont="1" applyBorder="1" applyAlignment="1" applyProtection="1">
      <alignment horizontal="left" vertical="top" wrapText="1"/>
      <protection locked="0"/>
    </xf>
    <xf numFmtId="0" fontId="27" fillId="0" borderId="65" xfId="0" applyFont="1" applyBorder="1" applyAlignment="1" applyProtection="1">
      <alignment horizontal="left" vertical="top" wrapText="1"/>
      <protection locked="0"/>
    </xf>
    <xf numFmtId="0" fontId="0" fillId="0" borderId="0" xfId="0" applyFill="1" applyBorder="1" applyAlignment="1">
      <alignment horizontal="left" vertical="center" wrapText="1"/>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0" fillId="0" borderId="82" xfId="0" applyBorder="1" applyAlignment="1">
      <alignment horizontal="center" vertical="center" wrapText="1"/>
    </xf>
    <xf numFmtId="9" fontId="0" fillId="0" borderId="82" xfId="0" applyNumberFormat="1" applyBorder="1" applyAlignment="1">
      <alignment horizontal="center" vertical="center" wrapText="1"/>
    </xf>
    <xf numFmtId="0" fontId="61" fillId="0" borderId="92" xfId="0" applyFont="1" applyBorder="1" applyAlignment="1" applyProtection="1">
      <alignment horizontal="left" vertical="top" wrapText="1"/>
      <protection locked="0"/>
    </xf>
    <xf numFmtId="0" fontId="61" fillId="0" borderId="13" xfId="0" applyFont="1" applyBorder="1" applyAlignment="1" applyProtection="1">
      <alignment vertical="center" wrapText="1"/>
      <protection locked="0"/>
    </xf>
    <xf numFmtId="0" fontId="61" fillId="0" borderId="13" xfId="0" applyFont="1" applyBorder="1" applyAlignment="1" applyProtection="1">
      <alignment horizontal="left" vertical="top" wrapText="1"/>
      <protection locked="0"/>
    </xf>
    <xf numFmtId="0" fontId="61" fillId="0" borderId="65" xfId="0" applyFont="1" applyBorder="1" applyAlignment="1" applyProtection="1">
      <alignment horizontal="left" vertical="top" wrapText="1"/>
      <protection locked="0"/>
    </xf>
    <xf numFmtId="0" fontId="0" fillId="0" borderId="13" xfId="0" applyFont="1" applyBorder="1" applyAlignment="1">
      <alignment horizontal="center" vertical="center" wrapText="1"/>
    </xf>
    <xf numFmtId="9" fontId="0" fillId="0" borderId="13" xfId="0" applyNumberFormat="1" applyFont="1" applyBorder="1" applyAlignment="1">
      <alignment horizontal="center" vertical="center" wrapText="1"/>
    </xf>
    <xf numFmtId="0" fontId="27" fillId="0" borderId="82" xfId="0" applyFont="1" applyBorder="1" applyAlignment="1" applyProtection="1">
      <alignment horizontal="left" vertical="top" wrapText="1"/>
      <protection locked="0"/>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1" fillId="3" borderId="0" xfId="0" applyFont="1" applyFill="1" applyAlignment="1">
      <alignment horizontal="left" vertical="center"/>
    </xf>
    <xf numFmtId="0" fontId="27" fillId="0" borderId="78" xfId="0" applyFont="1" applyFill="1" applyBorder="1" applyAlignment="1" applyProtection="1">
      <alignment horizontal="left" vertical="top" wrapText="1"/>
      <protection locked="0"/>
    </xf>
    <xf numFmtId="0" fontId="27" fillId="0" borderId="13" xfId="0" applyFont="1" applyFill="1" applyBorder="1" applyAlignment="1" applyProtection="1">
      <alignment horizontal="left" vertical="top" wrapText="1"/>
      <protection locked="0"/>
    </xf>
    <xf numFmtId="0" fontId="24" fillId="3" borderId="48" xfId="0" applyFont="1" applyFill="1" applyBorder="1" applyAlignment="1">
      <alignment vertical="top" wrapText="1"/>
    </xf>
    <xf numFmtId="0" fontId="77" fillId="3" borderId="0" xfId="0" applyFont="1" applyFill="1"/>
    <xf numFmtId="0" fontId="77" fillId="0" borderId="0" xfId="0" applyFont="1"/>
    <xf numFmtId="0" fontId="82" fillId="4" borderId="98" xfId="0" applyFont="1" applyFill="1" applyBorder="1" applyAlignment="1">
      <alignment horizontal="center" vertical="center"/>
    </xf>
    <xf numFmtId="0" fontId="32" fillId="3" borderId="0" xfId="0" applyFont="1" applyFill="1" applyAlignment="1" applyProtection="1">
      <alignment vertical="center"/>
      <protection locked="0"/>
    </xf>
    <xf numFmtId="0" fontId="32" fillId="0" borderId="0" xfId="0" applyFont="1" applyAlignment="1" applyProtection="1">
      <alignment vertical="center"/>
      <protection locked="0"/>
    </xf>
    <xf numFmtId="0" fontId="82" fillId="4" borderId="98" xfId="0" applyFont="1" applyFill="1" applyBorder="1" applyAlignment="1" applyProtection="1">
      <alignment vertical="center" wrapText="1"/>
      <protection locked="0"/>
    </xf>
    <xf numFmtId="0" fontId="82" fillId="4" borderId="98" xfId="0" applyFont="1" applyFill="1" applyBorder="1" applyAlignment="1" applyProtection="1">
      <alignment vertical="center"/>
      <protection locked="0"/>
    </xf>
    <xf numFmtId="0" fontId="82" fillId="4" borderId="98" xfId="0" applyFont="1" applyFill="1" applyBorder="1" applyAlignment="1">
      <alignment horizontal="center" vertical="center" wrapText="1"/>
    </xf>
    <xf numFmtId="0" fontId="82" fillId="4" borderId="98" xfId="0" applyFont="1" applyFill="1" applyBorder="1" applyAlignment="1" applyProtection="1">
      <alignment horizontal="center" vertical="center" wrapText="1"/>
      <protection locked="0"/>
    </xf>
    <xf numFmtId="0" fontId="82" fillId="22" borderId="98" xfId="0" applyFont="1" applyFill="1" applyBorder="1" applyAlignment="1" applyProtection="1">
      <alignment horizontal="center" vertical="center" textRotation="90"/>
      <protection locked="0"/>
    </xf>
    <xf numFmtId="0" fontId="83" fillId="4" borderId="98" xfId="0" applyFont="1" applyFill="1" applyBorder="1" applyAlignment="1">
      <alignment horizontal="center" vertical="center" wrapText="1"/>
    </xf>
    <xf numFmtId="0" fontId="84" fillId="3" borderId="0" xfId="0" applyFont="1" applyFill="1" applyAlignment="1" applyProtection="1">
      <alignment horizontal="center" vertical="center"/>
      <protection locked="0"/>
    </xf>
    <xf numFmtId="0" fontId="84" fillId="0" borderId="0" xfId="0" applyFont="1" applyAlignment="1" applyProtection="1">
      <alignment horizontal="center" vertical="center"/>
      <protection locked="0"/>
    </xf>
    <xf numFmtId="0" fontId="85" fillId="0" borderId="0" xfId="0" applyFont="1"/>
    <xf numFmtId="0" fontId="85" fillId="23" borderId="0" xfId="0" applyFont="1" applyFill="1"/>
    <xf numFmtId="0" fontId="85" fillId="3" borderId="0" xfId="0" applyFont="1" applyFill="1"/>
    <xf numFmtId="0" fontId="32" fillId="0" borderId="0" xfId="0" applyFont="1"/>
    <xf numFmtId="0" fontId="0" fillId="0" borderId="0" xfId="0" applyAlignment="1">
      <alignment horizontal="center" wrapText="1"/>
    </xf>
    <xf numFmtId="0" fontId="0" fillId="0" borderId="0" xfId="0" applyProtection="1">
      <protection locked="0"/>
    </xf>
    <xf numFmtId="0" fontId="0" fillId="0" borderId="0" xfId="0" applyAlignment="1" applyProtection="1">
      <alignment vertical="top"/>
      <protection locked="0"/>
    </xf>
    <xf numFmtId="0" fontId="1" fillId="3" borderId="0" xfId="0" applyFont="1" applyFill="1" applyAlignment="1">
      <alignment horizontal="left" vertical="center"/>
    </xf>
    <xf numFmtId="0" fontId="82" fillId="4" borderId="98" xfId="0" applyFont="1" applyFill="1" applyBorder="1" applyAlignment="1" applyProtection="1">
      <alignment horizontal="center" vertical="center" wrapText="1"/>
      <protection locked="0"/>
    </xf>
    <xf numFmtId="0" fontId="81" fillId="4" borderId="93" xfId="0" applyFont="1" applyFill="1" applyBorder="1" applyAlignment="1">
      <alignment horizontal="center" vertical="center" wrapText="1"/>
    </xf>
    <xf numFmtId="0" fontId="41" fillId="24" borderId="67" xfId="0" applyFont="1" applyFill="1" applyBorder="1" applyAlignment="1" applyProtection="1">
      <alignment horizontal="center" wrapText="1" readingOrder="1"/>
      <protection hidden="1"/>
    </xf>
    <xf numFmtId="0" fontId="41" fillId="24" borderId="68" xfId="0" applyFont="1" applyFill="1" applyBorder="1" applyAlignment="1" applyProtection="1">
      <alignment horizontal="center" wrapText="1" readingOrder="1"/>
      <protection hidden="1"/>
    </xf>
    <xf numFmtId="0" fontId="41" fillId="24" borderId="69" xfId="0" applyFont="1" applyFill="1" applyBorder="1" applyAlignment="1" applyProtection="1">
      <alignment horizontal="center" wrapText="1" readingOrder="1"/>
      <protection hidden="1"/>
    </xf>
    <xf numFmtId="0" fontId="41" fillId="24" borderId="20" xfId="0" applyFont="1" applyFill="1" applyBorder="1" applyAlignment="1" applyProtection="1">
      <alignment horizontal="center" wrapText="1" readingOrder="1"/>
      <protection hidden="1"/>
    </xf>
    <xf numFmtId="0" fontId="41" fillId="24" borderId="0" xfId="0" applyFont="1" applyFill="1" applyAlignment="1" applyProtection="1">
      <alignment horizontal="center" wrapText="1" readingOrder="1"/>
      <protection hidden="1"/>
    </xf>
    <xf numFmtId="0" fontId="41" fillId="24" borderId="21" xfId="0" applyFont="1" applyFill="1" applyBorder="1" applyAlignment="1" applyProtection="1">
      <alignment horizontal="center" wrapText="1" readingOrder="1"/>
      <protection hidden="1"/>
    </xf>
    <xf numFmtId="0" fontId="41" fillId="24" borderId="43" xfId="0" applyFont="1" applyFill="1" applyBorder="1" applyAlignment="1" applyProtection="1">
      <alignment horizontal="center" wrapText="1" readingOrder="1"/>
      <protection hidden="1"/>
    </xf>
    <xf numFmtId="0" fontId="41" fillId="24" borderId="44" xfId="0" applyFont="1" applyFill="1" applyBorder="1" applyAlignment="1" applyProtection="1">
      <alignment horizontal="center" wrapText="1" readingOrder="1"/>
      <protection hidden="1"/>
    </xf>
    <xf numFmtId="0" fontId="41" fillId="24" borderId="45" xfId="0" applyFont="1" applyFill="1" applyBorder="1" applyAlignment="1" applyProtection="1">
      <alignment horizontal="center" wrapText="1" readingOrder="1"/>
      <protection hidden="1"/>
    </xf>
    <xf numFmtId="0" fontId="42" fillId="24" borderId="68" xfId="0" applyFont="1" applyFill="1" applyBorder="1" applyAlignment="1" applyProtection="1">
      <alignment horizontal="center" wrapText="1" readingOrder="1"/>
      <protection hidden="1"/>
    </xf>
    <xf numFmtId="0" fontId="8" fillId="3" borderId="13" xfId="0" applyFont="1" applyFill="1" applyBorder="1" applyAlignment="1">
      <alignment horizontal="center" vertical="center" wrapText="1" readingOrder="1"/>
    </xf>
    <xf numFmtId="0" fontId="8" fillId="3" borderId="13" xfId="0" applyFont="1" applyFill="1" applyBorder="1" applyAlignment="1">
      <alignment vertical="center" wrapText="1"/>
    </xf>
    <xf numFmtId="0" fontId="8" fillId="3" borderId="13" xfId="0" applyFont="1" applyFill="1" applyBorder="1" applyAlignment="1">
      <alignment vertical="top" wrapText="1"/>
    </xf>
    <xf numFmtId="0" fontId="8" fillId="3" borderId="13" xfId="0" applyFont="1" applyFill="1" applyBorder="1" applyAlignment="1">
      <alignment horizontal="left" vertical="center" wrapText="1" readingOrder="1"/>
    </xf>
    <xf numFmtId="0" fontId="88" fillId="3" borderId="13" xfId="0" applyFont="1" applyFill="1" applyBorder="1" applyAlignment="1">
      <alignment vertical="center" wrapText="1"/>
    </xf>
    <xf numFmtId="0" fontId="8" fillId="3" borderId="13" xfId="0" applyFont="1" applyFill="1" applyBorder="1" applyAlignment="1">
      <alignment vertical="justify"/>
    </xf>
    <xf numFmtId="0" fontId="63" fillId="3" borderId="13" xfId="0" applyFont="1" applyFill="1" applyBorder="1" applyAlignment="1">
      <alignment horizontal="center" vertical="top" wrapText="1" readingOrder="1"/>
    </xf>
    <xf numFmtId="0" fontId="8" fillId="3" borderId="13" xfId="0" applyFont="1" applyFill="1" applyBorder="1" applyAlignment="1">
      <alignment vertical="top" wrapText="1" readingOrder="1"/>
    </xf>
    <xf numFmtId="0" fontId="8" fillId="3" borderId="13" xfId="0" applyFont="1" applyFill="1" applyBorder="1" applyAlignment="1">
      <alignment horizontal="left" vertical="top" wrapText="1" readingOrder="1"/>
    </xf>
    <xf numFmtId="0" fontId="8" fillId="3" borderId="13" xfId="0" applyFont="1" applyFill="1" applyBorder="1" applyAlignment="1">
      <alignment horizontal="center" vertical="top" wrapText="1" readingOrder="1"/>
    </xf>
    <xf numFmtId="0" fontId="8" fillId="3" borderId="13" xfId="0" applyFont="1" applyFill="1" applyBorder="1"/>
    <xf numFmtId="0" fontId="8" fillId="3" borderId="13" xfId="0" applyFont="1" applyFill="1" applyBorder="1" applyAlignment="1">
      <alignment horizontal="center" vertical="center" wrapText="1"/>
    </xf>
    <xf numFmtId="0" fontId="8" fillId="3" borderId="13" xfId="0" applyFont="1" applyFill="1" applyBorder="1" applyAlignment="1">
      <alignment horizontal="left" vertical="center" wrapText="1"/>
    </xf>
    <xf numFmtId="0" fontId="8" fillId="3" borderId="13" xfId="0" applyFont="1" applyFill="1" applyBorder="1" applyAlignment="1">
      <alignment horizontal="justify" vertical="center" wrapText="1" readingOrder="1"/>
    </xf>
    <xf numFmtId="0" fontId="8" fillId="3" borderId="13" xfId="0" applyFont="1" applyFill="1" applyBorder="1" applyAlignment="1">
      <alignment horizontal="justify" vertical="center"/>
    </xf>
    <xf numFmtId="0" fontId="8" fillId="3" borderId="13" xfId="0" applyFont="1" applyFill="1" applyBorder="1" applyAlignment="1">
      <alignment horizontal="justify" vertical="center" wrapText="1"/>
    </xf>
    <xf numFmtId="0" fontId="90" fillId="3" borderId="13" xfId="0" applyFont="1" applyFill="1" applyBorder="1" applyAlignment="1">
      <alignment vertical="center" wrapText="1"/>
    </xf>
    <xf numFmtId="0" fontId="90" fillId="3" borderId="13" xfId="0" applyFont="1" applyFill="1" applyBorder="1" applyAlignment="1">
      <alignment horizontal="center" vertical="center"/>
    </xf>
    <xf numFmtId="0" fontId="90" fillId="3" borderId="13" xfId="0" applyFont="1" applyFill="1" applyBorder="1" applyAlignment="1">
      <alignment vertical="top" wrapText="1"/>
    </xf>
    <xf numFmtId="0" fontId="90" fillId="3" borderId="13" xfId="0" applyFont="1" applyFill="1" applyBorder="1" applyAlignment="1">
      <alignment horizontal="center"/>
    </xf>
    <xf numFmtId="0" fontId="90" fillId="3" borderId="13" xfId="0" applyFont="1" applyFill="1" applyBorder="1"/>
    <xf numFmtId="0" fontId="88" fillId="3" borderId="13" xfId="0" applyFont="1" applyFill="1" applyBorder="1" applyAlignment="1">
      <alignment horizontal="left" vertical="center" wrapText="1"/>
    </xf>
    <xf numFmtId="0" fontId="91" fillId="3" borderId="13" xfId="0" applyFont="1" applyFill="1" applyBorder="1" applyAlignment="1">
      <alignment horizontal="center" vertical="center" wrapText="1"/>
    </xf>
    <xf numFmtId="0" fontId="92" fillId="3" borderId="13" xfId="0" applyFont="1" applyFill="1" applyBorder="1" applyAlignment="1">
      <alignment horizontal="center" vertical="center" wrapText="1"/>
    </xf>
    <xf numFmtId="0" fontId="92" fillId="3" borderId="13" xfId="0" applyFont="1" applyFill="1" applyBorder="1" applyAlignment="1">
      <alignment horizontal="center" wrapText="1"/>
    </xf>
    <xf numFmtId="0" fontId="93" fillId="3" borderId="13" xfId="0" applyFont="1" applyFill="1" applyBorder="1" applyAlignment="1">
      <alignment horizontal="left" vertical="center" wrapText="1"/>
    </xf>
    <xf numFmtId="0" fontId="94" fillId="3" borderId="13" xfId="0" applyFont="1" applyFill="1" applyBorder="1" applyAlignment="1">
      <alignment vertical="center" wrapText="1"/>
    </xf>
    <xf numFmtId="0" fontId="91" fillId="3" borderId="13" xfId="0" applyFont="1" applyFill="1" applyBorder="1" applyAlignment="1">
      <alignment horizontal="center" wrapText="1"/>
    </xf>
    <xf numFmtId="0" fontId="95" fillId="3" borderId="13" xfId="0" applyFont="1" applyFill="1" applyBorder="1" applyAlignment="1">
      <alignment horizontal="center" wrapText="1"/>
    </xf>
    <xf numFmtId="0" fontId="95" fillId="3" borderId="13" xfId="0" applyFont="1" applyFill="1" applyBorder="1" applyAlignment="1">
      <alignment horizontal="left"/>
    </xf>
    <xf numFmtId="0" fontId="91" fillId="3" borderId="13" xfId="0" applyFont="1" applyFill="1" applyBorder="1" applyAlignment="1">
      <alignment horizontal="center"/>
    </xf>
    <xf numFmtId="0" fontId="94" fillId="3" borderId="13" xfId="0" applyFont="1" applyFill="1" applyBorder="1" applyAlignment="1">
      <alignment horizontal="center"/>
    </xf>
    <xf numFmtId="0" fontId="94" fillId="3" borderId="13" xfId="0" applyFont="1" applyFill="1" applyBorder="1" applyAlignment="1">
      <alignment horizontal="left"/>
    </xf>
    <xf numFmtId="0" fontId="96" fillId="3" borderId="13" xfId="0" applyFont="1" applyFill="1" applyBorder="1" applyAlignment="1">
      <alignment horizontal="justify" vertical="center" wrapText="1"/>
    </xf>
    <xf numFmtId="0" fontId="97" fillId="3" borderId="13" xfId="0" applyFont="1" applyFill="1" applyBorder="1" applyAlignment="1">
      <alignment horizontal="justify" vertical="center"/>
    </xf>
    <xf numFmtId="0" fontId="98" fillId="3" borderId="13" xfId="0" applyFont="1" applyFill="1" applyBorder="1" applyAlignment="1">
      <alignment horizontal="justify" vertical="center"/>
    </xf>
    <xf numFmtId="2" fontId="98" fillId="3" borderId="13" xfId="0" applyNumberFormat="1" applyFont="1" applyFill="1" applyBorder="1" applyAlignment="1">
      <alignment horizontal="justify" vertical="center"/>
    </xf>
    <xf numFmtId="0" fontId="98" fillId="3" borderId="13" xfId="0" applyFont="1" applyFill="1" applyBorder="1" applyAlignment="1">
      <alignment horizontal="justify" vertical="center" wrapText="1"/>
    </xf>
    <xf numFmtId="0" fontId="96" fillId="3" borderId="81" xfId="0" applyFont="1" applyFill="1" applyBorder="1" applyAlignment="1">
      <alignment horizontal="justify" vertical="center" wrapText="1"/>
    </xf>
    <xf numFmtId="0" fontId="96" fillId="3" borderId="13" xfId="0" applyFont="1" applyFill="1" applyBorder="1" applyAlignment="1">
      <alignment horizontal="justify" vertical="center"/>
    </xf>
    <xf numFmtId="0" fontId="27" fillId="0" borderId="13" xfId="0" applyFont="1" applyBorder="1" applyAlignment="1">
      <alignment horizontal="left" vertical="center" wrapText="1"/>
    </xf>
    <xf numFmtId="0" fontId="27" fillId="0" borderId="13" xfId="0" applyFont="1" applyBorder="1" applyAlignment="1">
      <alignment wrapText="1"/>
    </xf>
    <xf numFmtId="0" fontId="27" fillId="0" borderId="13" xfId="0" applyFont="1" applyBorder="1" applyAlignment="1">
      <alignment vertical="center" wrapText="1"/>
    </xf>
    <xf numFmtId="0" fontId="0" fillId="0" borderId="13" xfId="0" applyBorder="1" applyAlignment="1">
      <alignment horizontal="center" vertical="center" wrapText="1"/>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14" fontId="46" fillId="19" borderId="0" xfId="0" applyNumberFormat="1" applyFont="1" applyFill="1" applyAlignment="1" applyProtection="1">
      <alignment horizontal="center" vertical="center" wrapText="1"/>
      <protection locked="0"/>
    </xf>
    <xf numFmtId="0" fontId="46" fillId="19" borderId="0" xfId="0" applyFont="1" applyFill="1" applyAlignment="1" applyProtection="1">
      <alignment horizontal="center" vertical="center" wrapText="1"/>
      <protection locked="0"/>
    </xf>
    <xf numFmtId="0" fontId="65" fillId="0" borderId="0" xfId="0" applyFont="1" applyAlignment="1">
      <alignment horizontal="center" wrapText="1"/>
    </xf>
    <xf numFmtId="0" fontId="49" fillId="0" borderId="0" xfId="0" applyFont="1" applyAlignment="1">
      <alignment horizontal="center"/>
    </xf>
    <xf numFmtId="0" fontId="46" fillId="19" borderId="0" xfId="0" applyFont="1" applyFill="1" applyAlignment="1" applyProtection="1">
      <alignment horizontal="center" vertical="center"/>
      <protection locked="0"/>
    </xf>
    <xf numFmtId="0" fontId="8" fillId="3" borderId="13" xfId="0" applyFont="1" applyFill="1" applyBorder="1" applyAlignment="1">
      <alignment horizontal="center" vertical="center" wrapText="1" readingOrder="1"/>
    </xf>
    <xf numFmtId="0" fontId="8" fillId="3" borderId="82" xfId="0" applyFont="1" applyFill="1" applyBorder="1" applyAlignment="1">
      <alignment horizontal="center" vertical="center" wrapText="1" readingOrder="1"/>
    </xf>
    <xf numFmtId="0" fontId="8" fillId="3" borderId="60" xfId="0" applyFont="1" applyFill="1" applyBorder="1" applyAlignment="1">
      <alignment horizontal="center" vertical="center" wrapText="1" readingOrder="1"/>
    </xf>
    <xf numFmtId="0" fontId="63" fillId="3" borderId="13" xfId="0" applyFont="1" applyFill="1" applyBorder="1" applyAlignment="1">
      <alignment horizontal="center" vertical="top" wrapText="1" readingOrder="1"/>
    </xf>
    <xf numFmtId="0" fontId="8" fillId="3" borderId="13" xfId="0" applyFont="1" applyFill="1" applyBorder="1" applyAlignment="1">
      <alignment horizontal="center" vertical="top" wrapText="1" readingOrder="1"/>
    </xf>
    <xf numFmtId="0" fontId="56" fillId="0" borderId="0" xfId="0" applyFont="1" applyAlignment="1" applyProtection="1">
      <alignment horizontal="center" vertical="center"/>
      <protection locked="0"/>
    </xf>
    <xf numFmtId="0" fontId="47" fillId="20" borderId="0" xfId="0" applyFont="1" applyFill="1" applyAlignment="1" applyProtection="1">
      <alignment horizontal="center" vertical="center"/>
      <protection locked="0"/>
    </xf>
    <xf numFmtId="0" fontId="47" fillId="20" borderId="0" xfId="0" applyFont="1" applyFill="1" applyAlignment="1" applyProtection="1">
      <alignment horizontal="left" vertical="center"/>
      <protection locked="0"/>
    </xf>
    <xf numFmtId="0" fontId="47" fillId="20" borderId="0" xfId="0" applyFont="1" applyFill="1" applyAlignment="1" applyProtection="1">
      <alignment vertical="center" wrapText="1"/>
      <protection locked="0"/>
    </xf>
    <xf numFmtId="0" fontId="59" fillId="4" borderId="13" xfId="0" applyFont="1" applyFill="1" applyBorder="1" applyAlignment="1">
      <alignment horizontal="center" vertical="top" wrapText="1" readingOrder="1"/>
    </xf>
    <xf numFmtId="0" fontId="8" fillId="3" borderId="13" xfId="0" applyFont="1" applyFill="1" applyBorder="1" applyAlignment="1">
      <alignment horizontal="left" vertical="center" wrapText="1" readingOrder="1"/>
    </xf>
    <xf numFmtId="0" fontId="8" fillId="3" borderId="78" xfId="0" applyFont="1" applyFill="1" applyBorder="1" applyAlignment="1">
      <alignment horizontal="center" vertical="center" wrapText="1" readingOrder="1"/>
    </xf>
    <xf numFmtId="0" fontId="50" fillId="0" borderId="0" xfId="0" applyFont="1" applyAlignment="1">
      <alignment horizontal="center" wrapText="1"/>
    </xf>
    <xf numFmtId="0" fontId="51" fillId="0" borderId="0" xfId="0" applyFont="1" applyAlignment="1">
      <alignment horizontal="center"/>
    </xf>
    <xf numFmtId="0" fontId="52" fillId="4" borderId="79" xfId="0" applyFont="1" applyFill="1" applyBorder="1" applyAlignment="1">
      <alignment horizontal="center"/>
    </xf>
    <xf numFmtId="0" fontId="52" fillId="4" borderId="80" xfId="0" applyFont="1" applyFill="1" applyBorder="1" applyAlignment="1">
      <alignment horizontal="center"/>
    </xf>
    <xf numFmtId="0" fontId="52" fillId="4" borderId="81" xfId="0" applyFont="1" applyFill="1" applyBorder="1" applyAlignment="1">
      <alignment horizontal="center"/>
    </xf>
    <xf numFmtId="0" fontId="53" fillId="5" borderId="82" xfId="0" applyFont="1" applyFill="1" applyBorder="1" applyAlignment="1">
      <alignment horizontal="center" vertical="center" wrapText="1"/>
    </xf>
    <xf numFmtId="0" fontId="53" fillId="5" borderId="60" xfId="0" applyFont="1" applyFill="1" applyBorder="1" applyAlignment="1">
      <alignment horizontal="center" vertical="center" wrapText="1"/>
    </xf>
    <xf numFmtId="0" fontId="53" fillId="5" borderId="79" xfId="0" applyFont="1" applyFill="1" applyBorder="1" applyAlignment="1">
      <alignment horizontal="center" vertical="center"/>
    </xf>
    <xf numFmtId="0" fontId="53" fillId="5" borderId="80" xfId="0" applyFont="1" applyFill="1" applyBorder="1" applyAlignment="1">
      <alignment horizontal="center" vertical="center"/>
    </xf>
    <xf numFmtId="0" fontId="53" fillId="5" borderId="81" xfId="0" applyFont="1" applyFill="1" applyBorder="1" applyAlignment="1">
      <alignment horizontal="center" vertical="center"/>
    </xf>
    <xf numFmtId="0" fontId="5" fillId="4" borderId="14"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10" fillId="3" borderId="17" xfId="1" quotePrefix="1" applyFont="1" applyFill="1" applyBorder="1" applyAlignment="1">
      <alignment horizontal="left" vertical="top" wrapText="1"/>
    </xf>
    <xf numFmtId="0" fontId="11" fillId="3" borderId="18" xfId="1" quotePrefix="1" applyFont="1" applyFill="1" applyBorder="1" applyAlignment="1">
      <alignment horizontal="left" vertical="top" wrapText="1"/>
    </xf>
    <xf numFmtId="0" fontId="11" fillId="3" borderId="19" xfId="1" quotePrefix="1" applyFont="1" applyFill="1" applyBorder="1" applyAlignment="1">
      <alignment horizontal="left" vertical="top" wrapText="1"/>
    </xf>
    <xf numFmtId="0" fontId="12" fillId="3" borderId="22" xfId="1" quotePrefix="1" applyFont="1" applyFill="1" applyBorder="1" applyAlignment="1">
      <alignment horizontal="justify" vertical="center" wrapText="1"/>
    </xf>
    <xf numFmtId="0" fontId="12" fillId="3" borderId="23" xfId="1" quotePrefix="1" applyFont="1" applyFill="1" applyBorder="1" applyAlignment="1">
      <alignment horizontal="justify" vertical="center" wrapText="1"/>
    </xf>
    <xf numFmtId="0" fontId="12" fillId="3" borderId="24" xfId="1" quotePrefix="1" applyFont="1" applyFill="1" applyBorder="1" applyAlignment="1">
      <alignment horizontal="justify" vertical="center" wrapText="1"/>
    </xf>
    <xf numFmtId="0" fontId="9" fillId="0" borderId="20" xfId="1" quotePrefix="1" applyFont="1" applyBorder="1" applyAlignment="1">
      <alignment horizontal="left" vertical="top" wrapText="1"/>
    </xf>
    <xf numFmtId="0" fontId="9" fillId="0" borderId="0" xfId="1" quotePrefix="1" applyFont="1" applyAlignment="1">
      <alignment horizontal="left" vertical="top" wrapText="1"/>
    </xf>
    <xf numFmtId="0" fontId="9" fillId="0" borderId="21" xfId="1" quotePrefix="1" applyFont="1" applyBorder="1" applyAlignment="1">
      <alignment horizontal="left" vertical="top" wrapText="1"/>
    </xf>
    <xf numFmtId="0" fontId="18" fillId="4" borderId="25" xfId="2" applyFont="1" applyFill="1" applyBorder="1" applyAlignment="1">
      <alignment horizontal="center" vertical="center" wrapText="1"/>
    </xf>
    <xf numFmtId="0" fontId="18" fillId="4" borderId="26" xfId="2" applyFont="1" applyFill="1" applyBorder="1" applyAlignment="1">
      <alignment horizontal="center" vertical="center" wrapText="1"/>
    </xf>
    <xf numFmtId="0" fontId="18" fillId="4" borderId="27" xfId="1" applyFont="1" applyFill="1" applyBorder="1" applyAlignment="1">
      <alignment horizontal="center" vertical="center"/>
    </xf>
    <xf numFmtId="0" fontId="18" fillId="4" borderId="28" xfId="1" applyFont="1" applyFill="1" applyBorder="1" applyAlignment="1">
      <alignment horizontal="center" vertical="center"/>
    </xf>
    <xf numFmtId="0" fontId="15" fillId="3" borderId="29" xfId="2" applyFont="1" applyFill="1" applyBorder="1" applyAlignment="1">
      <alignment horizontal="left" vertical="top" wrapText="1" readingOrder="1"/>
    </xf>
    <xf numFmtId="0" fontId="15" fillId="3" borderId="30" xfId="2" applyFont="1" applyFill="1" applyBorder="1" applyAlignment="1">
      <alignment horizontal="left" vertical="top" wrapText="1" readingOrder="1"/>
    </xf>
    <xf numFmtId="0" fontId="16" fillId="3" borderId="31" xfId="1" applyFont="1" applyFill="1" applyBorder="1" applyAlignment="1">
      <alignment horizontal="justify" vertical="center" wrapText="1"/>
    </xf>
    <xf numFmtId="0" fontId="16" fillId="3" borderId="32" xfId="1" applyFont="1" applyFill="1" applyBorder="1" applyAlignment="1">
      <alignment horizontal="justify" vertical="center" wrapText="1"/>
    </xf>
    <xf numFmtId="0" fontId="15" fillId="3" borderId="33" xfId="0" applyFont="1" applyFill="1" applyBorder="1" applyAlignment="1">
      <alignment horizontal="left" vertical="center" wrapText="1"/>
    </xf>
    <xf numFmtId="0" fontId="15" fillId="3" borderId="34" xfId="0" applyFont="1" applyFill="1" applyBorder="1" applyAlignment="1">
      <alignment horizontal="left" vertical="center" wrapText="1"/>
    </xf>
    <xf numFmtId="0" fontId="16" fillId="3" borderId="35" xfId="1" applyFont="1" applyFill="1" applyBorder="1" applyAlignment="1">
      <alignment horizontal="justify" vertical="center" wrapText="1"/>
    </xf>
    <xf numFmtId="0" fontId="16" fillId="3" borderId="36" xfId="1" applyFont="1" applyFill="1" applyBorder="1" applyAlignment="1">
      <alignment horizontal="justify" vertical="center" wrapText="1"/>
    </xf>
    <xf numFmtId="0" fontId="15" fillId="3" borderId="37" xfId="0" applyFont="1" applyFill="1" applyBorder="1" applyAlignment="1">
      <alignment horizontal="left" vertical="center" wrapText="1"/>
    </xf>
    <xf numFmtId="0" fontId="15" fillId="3" borderId="38" xfId="0" applyFont="1" applyFill="1" applyBorder="1" applyAlignment="1">
      <alignment horizontal="left" vertical="center" wrapText="1"/>
    </xf>
    <xf numFmtId="0" fontId="9" fillId="3" borderId="20" xfId="1" applyFont="1" applyFill="1" applyBorder="1" applyAlignment="1">
      <alignment horizontal="left" vertical="top" wrapText="1"/>
    </xf>
    <xf numFmtId="0" fontId="9" fillId="3" borderId="0" xfId="1" applyFont="1" applyFill="1" applyAlignment="1">
      <alignment horizontal="left" vertical="top" wrapText="1"/>
    </xf>
    <xf numFmtId="0" fontId="9" fillId="3" borderId="21" xfId="1" applyFont="1" applyFill="1" applyBorder="1" applyAlignment="1">
      <alignment horizontal="left" vertical="top" wrapText="1"/>
    </xf>
    <xf numFmtId="0" fontId="9" fillId="3" borderId="43" xfId="1" applyFont="1" applyFill="1" applyBorder="1" applyAlignment="1">
      <alignment horizontal="left" vertical="top" wrapText="1"/>
    </xf>
    <xf numFmtId="0" fontId="9" fillId="3" borderId="44" xfId="1" applyFont="1" applyFill="1" applyBorder="1" applyAlignment="1">
      <alignment horizontal="left" vertical="top" wrapText="1"/>
    </xf>
    <xf numFmtId="0" fontId="9" fillId="3" borderId="45" xfId="1" applyFont="1" applyFill="1" applyBorder="1" applyAlignment="1">
      <alignment horizontal="left" vertical="top" wrapText="1"/>
    </xf>
    <xf numFmtId="0" fontId="15" fillId="3" borderId="39" xfId="0" applyFont="1" applyFill="1" applyBorder="1" applyAlignment="1">
      <alignment horizontal="left" vertical="center" wrapText="1"/>
    </xf>
    <xf numFmtId="0" fontId="15" fillId="3" borderId="40" xfId="0" applyFont="1" applyFill="1" applyBorder="1" applyAlignment="1">
      <alignment horizontal="left" vertical="center" wrapText="1"/>
    </xf>
    <xf numFmtId="0" fontId="16" fillId="3" borderId="41" xfId="0" applyFont="1" applyFill="1" applyBorder="1" applyAlignment="1">
      <alignment horizontal="justify" vertical="center" wrapText="1"/>
    </xf>
    <xf numFmtId="0" fontId="16" fillId="3" borderId="42" xfId="0" applyFont="1" applyFill="1" applyBorder="1" applyAlignment="1">
      <alignment horizontal="justify" vertical="center" wrapText="1"/>
    </xf>
    <xf numFmtId="0" fontId="0" fillId="0" borderId="13" xfId="0" applyBorder="1" applyAlignment="1">
      <alignment horizontal="center" vertical="center" wrapText="1"/>
    </xf>
    <xf numFmtId="0" fontId="0" fillId="0" borderId="82" xfId="0" applyBorder="1" applyAlignment="1">
      <alignment horizontal="center" vertical="center" wrapText="1"/>
    </xf>
    <xf numFmtId="0" fontId="0" fillId="0" borderId="78" xfId="0" applyBorder="1" applyAlignment="1">
      <alignment horizontal="center" vertical="center" wrapText="1"/>
    </xf>
    <xf numFmtId="0" fontId="0" fillId="0" borderId="60" xfId="0" applyBorder="1" applyAlignment="1">
      <alignment horizontal="center" vertical="center" wrapText="1"/>
    </xf>
    <xf numFmtId="14" fontId="0" fillId="0" borderId="82" xfId="0" applyNumberFormat="1" applyBorder="1" applyAlignment="1">
      <alignment horizontal="center" vertical="center" wrapText="1"/>
    </xf>
    <xf numFmtId="14" fontId="0" fillId="0" borderId="78" xfId="0" applyNumberFormat="1" applyBorder="1" applyAlignment="1">
      <alignment horizontal="center" vertical="center" wrapText="1"/>
    </xf>
    <xf numFmtId="14" fontId="0" fillId="0" borderId="60" xfId="0" applyNumberFormat="1" applyBorder="1" applyAlignment="1">
      <alignment horizontal="center" vertical="center" wrapText="1"/>
    </xf>
    <xf numFmtId="17" fontId="0" fillId="0" borderId="82" xfId="0" applyNumberFormat="1" applyBorder="1" applyAlignment="1">
      <alignment horizontal="center" vertical="center" wrapText="1"/>
    </xf>
    <xf numFmtId="17" fontId="0" fillId="0" borderId="78" xfId="0" applyNumberFormat="1" applyBorder="1" applyAlignment="1">
      <alignment horizontal="center" vertical="center" wrapText="1"/>
    </xf>
    <xf numFmtId="17" fontId="0" fillId="0" borderId="60" xfId="0" applyNumberFormat="1" applyBorder="1" applyAlignment="1">
      <alignment horizontal="center" vertical="center" wrapText="1"/>
    </xf>
    <xf numFmtId="0" fontId="0" fillId="0" borderId="13" xfId="0" applyBorder="1" applyAlignment="1">
      <alignment horizontal="center" vertical="center"/>
    </xf>
    <xf numFmtId="9" fontId="0" fillId="0" borderId="82" xfId="0" applyNumberFormat="1" applyBorder="1" applyAlignment="1">
      <alignment horizontal="center" vertical="center" wrapText="1"/>
    </xf>
    <xf numFmtId="9" fontId="0" fillId="0" borderId="78" xfId="0" applyNumberFormat="1" applyBorder="1" applyAlignment="1">
      <alignment horizontal="center" vertical="center" wrapText="1"/>
    </xf>
    <xf numFmtId="9" fontId="0" fillId="0" borderId="60" xfId="0" applyNumberFormat="1" applyBorder="1" applyAlignment="1">
      <alignment horizontal="center" vertical="center" wrapText="1"/>
    </xf>
    <xf numFmtId="14" fontId="0" fillId="0" borderId="13" xfId="0" applyNumberFormat="1" applyBorder="1" applyAlignment="1">
      <alignment horizontal="center" vertical="center" wrapText="1"/>
    </xf>
    <xf numFmtId="17" fontId="0" fillId="0" borderId="13" xfId="0" applyNumberFormat="1" applyBorder="1" applyAlignment="1">
      <alignment horizontal="center" vertical="center" wrapText="1"/>
    </xf>
    <xf numFmtId="0" fontId="27" fillId="0" borderId="13" xfId="0" applyFont="1" applyBorder="1" applyAlignment="1">
      <alignment horizontal="center" vertical="center" wrapText="1"/>
    </xf>
    <xf numFmtId="0" fontId="27" fillId="0" borderId="82" xfId="0" applyFont="1" applyBorder="1" applyAlignment="1">
      <alignment horizontal="left" vertical="center" wrapText="1"/>
    </xf>
    <xf numFmtId="0" fontId="27" fillId="0" borderId="78" xfId="0" applyFont="1" applyBorder="1" applyAlignment="1">
      <alignment horizontal="left" vertical="center" wrapText="1"/>
    </xf>
    <xf numFmtId="0" fontId="27" fillId="0" borderId="60" xfId="0" applyFont="1" applyBorder="1" applyAlignment="1">
      <alignment horizontal="left" vertical="center" wrapText="1"/>
    </xf>
    <xf numFmtId="0" fontId="74" fillId="0" borderId="13" xfId="0" applyFont="1" applyBorder="1" applyAlignment="1">
      <alignment horizontal="center" vertical="center" wrapText="1"/>
    </xf>
    <xf numFmtId="9" fontId="0" fillId="0" borderId="13" xfId="0" applyNumberFormat="1" applyBorder="1" applyAlignment="1">
      <alignment horizontal="center" vertical="center" wrapText="1"/>
    </xf>
    <xf numFmtId="0" fontId="27" fillId="0" borderId="82" xfId="0" applyFont="1" applyBorder="1" applyAlignment="1">
      <alignment horizontal="center" vertical="center" wrapText="1"/>
    </xf>
    <xf numFmtId="0" fontId="27" fillId="0" borderId="78" xfId="0" applyFont="1" applyBorder="1" applyAlignment="1">
      <alignment horizontal="center" vertical="center" wrapText="1"/>
    </xf>
    <xf numFmtId="0" fontId="27" fillId="0" borderId="60" xfId="0" applyFont="1" applyBorder="1" applyAlignment="1">
      <alignment horizontal="center" vertical="center" wrapText="1"/>
    </xf>
    <xf numFmtId="0" fontId="61" fillId="0" borderId="82" xfId="0" applyFont="1" applyBorder="1" applyAlignment="1">
      <alignment horizontal="left" vertical="center" wrapText="1"/>
    </xf>
    <xf numFmtId="0" fontId="61" fillId="0" borderId="78" xfId="0" applyFont="1" applyBorder="1" applyAlignment="1">
      <alignment horizontal="left" vertical="center" wrapText="1"/>
    </xf>
    <xf numFmtId="0" fontId="61" fillId="0" borderId="60" xfId="0" applyFont="1" applyBorder="1" applyAlignment="1">
      <alignment horizontal="left" vertical="center" wrapText="1"/>
    </xf>
    <xf numFmtId="16" fontId="0" fillId="0" borderId="13" xfId="0" applyNumberFormat="1" applyBorder="1" applyAlignment="1">
      <alignment horizontal="center" vertical="center" wrapText="1"/>
    </xf>
    <xf numFmtId="0" fontId="4" fillId="4" borderId="5"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6" xfId="0" applyFont="1" applyFill="1" applyBorder="1" applyAlignment="1">
      <alignment horizontal="center" vertical="center"/>
    </xf>
    <xf numFmtId="0" fontId="75" fillId="4" borderId="2" xfId="0" applyFont="1" applyFill="1" applyBorder="1" applyAlignment="1">
      <alignment horizontal="center" vertical="center"/>
    </xf>
    <xf numFmtId="0" fontId="75" fillId="4" borderId="0" xfId="0" applyFont="1" applyFill="1" applyBorder="1" applyAlignment="1">
      <alignment horizontal="center" vertical="center"/>
    </xf>
    <xf numFmtId="0" fontId="7" fillId="3" borderId="13" xfId="0" applyFont="1" applyFill="1" applyBorder="1" applyAlignment="1">
      <alignment horizontal="center" vertical="center"/>
    </xf>
    <xf numFmtId="0" fontId="5" fillId="4" borderId="5" xfId="0" applyFont="1" applyFill="1" applyBorder="1" applyAlignment="1">
      <alignment horizontal="left" vertical="center"/>
    </xf>
    <xf numFmtId="0" fontId="5" fillId="4" borderId="7" xfId="0" applyFont="1" applyFill="1" applyBorder="1" applyAlignment="1">
      <alignment horizontal="left" vertical="center"/>
    </xf>
    <xf numFmtId="0" fontId="5" fillId="4" borderId="6" xfId="0" applyFont="1" applyFill="1" applyBorder="1" applyAlignment="1">
      <alignment horizontal="left" vertical="center"/>
    </xf>
    <xf numFmtId="0" fontId="2" fillId="3" borderId="5"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2" fillId="3" borderId="5" xfId="0" applyFont="1" applyFill="1" applyBorder="1" applyAlignment="1" applyProtection="1">
      <alignment horizontal="left" vertical="justify"/>
      <protection locked="0"/>
    </xf>
    <xf numFmtId="0" fontId="2" fillId="3" borderId="7" xfId="0" applyFont="1" applyFill="1" applyBorder="1" applyAlignment="1" applyProtection="1">
      <alignment horizontal="left" vertical="justify"/>
      <protection locked="0"/>
    </xf>
    <xf numFmtId="0" fontId="2" fillId="3" borderId="6" xfId="0" applyFont="1" applyFill="1" applyBorder="1" applyAlignment="1" applyProtection="1">
      <alignment horizontal="left" vertical="justify"/>
      <protection locked="0"/>
    </xf>
    <xf numFmtId="0" fontId="2" fillId="3" borderId="5"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4" fillId="4" borderId="89" xfId="0" applyFont="1" applyFill="1" applyBorder="1" applyAlignment="1">
      <alignment horizontal="center" vertical="center"/>
    </xf>
    <xf numFmtId="0" fontId="4" fillId="4" borderId="8"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xf>
    <xf numFmtId="0" fontId="4" fillId="4" borderId="8" xfId="0" applyFont="1" applyFill="1" applyBorder="1" applyAlignment="1">
      <alignment horizontal="center" vertical="center" textRotation="1"/>
    </xf>
    <xf numFmtId="0" fontId="4" fillId="4" borderId="11" xfId="0" applyFont="1" applyFill="1" applyBorder="1" applyAlignment="1">
      <alignment horizontal="center" vertical="center" textRotation="1"/>
    </xf>
    <xf numFmtId="0" fontId="4" fillId="4" borderId="9"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0" xfId="0" applyFont="1" applyFill="1" applyBorder="1" applyAlignment="1">
      <alignment horizontal="center" vertical="center" wrapText="1"/>
    </xf>
    <xf numFmtId="0" fontId="4" fillId="4" borderId="10" xfId="0" applyFont="1" applyFill="1" applyBorder="1" applyAlignment="1">
      <alignment horizontal="center" vertical="center"/>
    </xf>
    <xf numFmtId="0" fontId="4" fillId="4" borderId="9" xfId="0" applyFont="1" applyFill="1" applyBorder="1" applyAlignment="1">
      <alignment horizontal="center" vertical="center" wrapText="1"/>
    </xf>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0" fontId="4" fillId="4" borderId="85" xfId="0" applyFont="1" applyFill="1" applyBorder="1" applyAlignment="1">
      <alignment horizontal="center" vertical="center" textRotation="1"/>
    </xf>
    <xf numFmtId="0" fontId="4" fillId="4" borderId="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9" xfId="0" applyFont="1" applyFill="1" applyBorder="1" applyAlignment="1">
      <alignment horizontal="center" vertical="center" textRotation="90" wrapText="1"/>
    </xf>
    <xf numFmtId="0" fontId="4" fillId="4" borderId="85" xfId="0" applyFont="1" applyFill="1" applyBorder="1" applyAlignment="1">
      <alignment horizontal="center" vertical="center" textRotation="90" wrapText="1"/>
    </xf>
    <xf numFmtId="0" fontId="27" fillId="0" borderId="13" xfId="0" applyFont="1" applyBorder="1" applyAlignment="1">
      <alignment horizontal="left" vertical="center" wrapText="1"/>
    </xf>
    <xf numFmtId="0" fontId="0" fillId="0" borderId="13" xfId="0" applyBorder="1" applyAlignment="1">
      <alignment horizontal="left" vertical="center" wrapText="1"/>
    </xf>
    <xf numFmtId="0" fontId="74" fillId="0" borderId="82" xfId="0" applyFont="1" applyBorder="1" applyAlignment="1">
      <alignment horizontal="center" vertical="center" wrapText="1"/>
    </xf>
    <xf numFmtId="0" fontId="0" fillId="0" borderId="82" xfId="0" applyBorder="1" applyAlignment="1">
      <alignment vertical="center" wrapText="1"/>
    </xf>
    <xf numFmtId="0" fontId="0" fillId="0" borderId="78" xfId="0" applyBorder="1" applyAlignment="1">
      <alignment vertical="center" wrapText="1"/>
    </xf>
    <xf numFmtId="0" fontId="0" fillId="0" borderId="60" xfId="0" applyBorder="1" applyAlignment="1">
      <alignment vertical="center" wrapText="1"/>
    </xf>
    <xf numFmtId="0" fontId="74" fillId="0" borderId="78" xfId="0" applyFont="1" applyBorder="1" applyAlignment="1">
      <alignment horizontal="center" vertical="center" wrapText="1"/>
    </xf>
    <xf numFmtId="0" fontId="74" fillId="0" borderId="60" xfId="0" applyFont="1" applyBorder="1" applyAlignment="1">
      <alignment horizontal="center" vertical="center" wrapText="1"/>
    </xf>
    <xf numFmtId="0" fontId="22" fillId="0" borderId="0" xfId="0" applyFont="1" applyAlignment="1">
      <alignment horizontal="center" vertical="center"/>
    </xf>
    <xf numFmtId="0" fontId="23" fillId="6" borderId="46"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70" fillId="0" borderId="0" xfId="0" applyFont="1" applyAlignment="1">
      <alignment horizontal="center" vertical="center"/>
    </xf>
    <xf numFmtId="0" fontId="66" fillId="0" borderId="0" xfId="0" applyFont="1" applyAlignment="1">
      <alignment horizontal="center" vertical="center"/>
    </xf>
    <xf numFmtId="0" fontId="38" fillId="3" borderId="0" xfId="0" applyFont="1" applyFill="1" applyAlignment="1">
      <alignment horizontal="justify" vertical="center" wrapText="1"/>
    </xf>
    <xf numFmtId="0" fontId="31" fillId="13" borderId="53" xfId="0" applyFont="1" applyFill="1" applyBorder="1" applyAlignment="1">
      <alignment horizontal="center" vertical="center" wrapText="1" readingOrder="1"/>
    </xf>
    <xf numFmtId="0" fontId="31" fillId="13" borderId="54" xfId="0" applyFont="1" applyFill="1" applyBorder="1" applyAlignment="1">
      <alignment horizontal="center" vertical="center" wrapText="1" readingOrder="1"/>
    </xf>
    <xf numFmtId="0" fontId="31" fillId="13" borderId="55" xfId="0" applyFont="1" applyFill="1" applyBorder="1" applyAlignment="1">
      <alignment horizontal="center" vertical="center" wrapText="1" readingOrder="1"/>
    </xf>
    <xf numFmtId="0" fontId="34" fillId="13" borderId="56" xfId="0" applyFont="1" applyFill="1" applyBorder="1" applyAlignment="1">
      <alignment horizontal="center" vertical="center" wrapText="1" readingOrder="1"/>
    </xf>
    <xf numFmtId="0" fontId="34" fillId="13" borderId="57" xfId="0" applyFont="1" applyFill="1" applyBorder="1" applyAlignment="1">
      <alignment horizontal="center" vertical="center" wrapText="1" readingOrder="1"/>
    </xf>
    <xf numFmtId="0" fontId="34" fillId="3" borderId="59" xfId="0" applyFont="1" applyFill="1" applyBorder="1" applyAlignment="1">
      <alignment horizontal="center" vertical="center" wrapText="1" readingOrder="1"/>
    </xf>
    <xf numFmtId="0" fontId="34" fillId="3" borderId="62"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4" fillId="3" borderId="64"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79" fillId="0" borderId="67" xfId="0" applyFont="1" applyBorder="1" applyAlignment="1">
      <alignment horizontal="center" vertical="center" wrapText="1"/>
    </xf>
    <xf numFmtId="0" fontId="79" fillId="0" borderId="68" xfId="0" applyFont="1" applyBorder="1" applyAlignment="1">
      <alignment horizontal="center" vertical="center"/>
    </xf>
    <xf numFmtId="0" fontId="79" fillId="0" borderId="69" xfId="0" applyFont="1" applyBorder="1" applyAlignment="1">
      <alignment horizontal="center" vertical="center"/>
    </xf>
    <xf numFmtId="0" fontId="79" fillId="0" borderId="20" xfId="0" applyFont="1" applyBorder="1" applyAlignment="1">
      <alignment horizontal="center" vertical="center" wrapText="1"/>
    </xf>
    <xf numFmtId="0" fontId="79" fillId="0" borderId="0" xfId="0" applyFont="1" applyBorder="1" applyAlignment="1">
      <alignment horizontal="center" vertical="center"/>
    </xf>
    <xf numFmtId="0" fontId="79" fillId="0" borderId="21" xfId="0" applyFont="1" applyBorder="1" applyAlignment="1">
      <alignment horizontal="center" vertical="center"/>
    </xf>
    <xf numFmtId="0" fontId="79" fillId="0" borderId="20" xfId="0" applyFont="1" applyBorder="1" applyAlignment="1">
      <alignment horizontal="center" vertical="center"/>
    </xf>
    <xf numFmtId="0" fontId="79" fillId="0" borderId="43" xfId="0" applyFont="1" applyBorder="1" applyAlignment="1">
      <alignment horizontal="center" vertical="center"/>
    </xf>
    <xf numFmtId="0" fontId="79" fillId="0" borderId="44" xfId="0" applyFont="1" applyBorder="1" applyAlignment="1">
      <alignment horizontal="center" vertical="center"/>
    </xf>
    <xf numFmtId="0" fontId="79" fillId="0" borderId="45" xfId="0" applyFont="1" applyBorder="1" applyAlignment="1">
      <alignment horizontal="center" vertical="center"/>
    </xf>
    <xf numFmtId="0" fontId="79" fillId="0" borderId="0" xfId="0" applyFont="1" applyAlignment="1">
      <alignment horizontal="center" vertical="center"/>
    </xf>
    <xf numFmtId="0" fontId="80" fillId="24" borderId="70" xfId="0" applyFont="1" applyFill="1" applyBorder="1" applyAlignment="1">
      <alignment horizontal="center" vertical="center" wrapText="1" readingOrder="1"/>
    </xf>
    <xf numFmtId="0" fontId="80" fillId="24" borderId="71" xfId="0" applyFont="1" applyFill="1" applyBorder="1" applyAlignment="1">
      <alignment horizontal="center" vertical="center" wrapText="1" readingOrder="1"/>
    </xf>
    <xf numFmtId="0" fontId="80" fillId="24" borderId="73" xfId="0" applyFont="1" applyFill="1" applyBorder="1" applyAlignment="1">
      <alignment horizontal="center" vertical="center" wrapText="1" readingOrder="1"/>
    </xf>
    <xf numFmtId="0" fontId="80" fillId="24" borderId="0" xfId="0" applyFont="1" applyFill="1" applyAlignment="1">
      <alignment horizontal="center" vertical="center" wrapText="1" readingOrder="1"/>
    </xf>
    <xf numFmtId="0" fontId="80" fillId="24" borderId="74" xfId="0" applyFont="1" applyFill="1" applyBorder="1" applyAlignment="1">
      <alignment horizontal="center" vertical="center" wrapText="1" readingOrder="1"/>
    </xf>
    <xf numFmtId="0" fontId="80" fillId="24" borderId="75" xfId="0" applyFont="1" applyFill="1" applyBorder="1" applyAlignment="1">
      <alignment horizontal="center" vertical="center" wrapText="1" readingOrder="1"/>
    </xf>
    <xf numFmtId="0" fontId="80" fillId="24" borderId="76" xfId="0" applyFont="1" applyFill="1" applyBorder="1" applyAlignment="1">
      <alignment horizontal="center" vertical="center" wrapText="1" readingOrder="1"/>
    </xf>
    <xf numFmtId="0" fontId="80" fillId="24" borderId="77" xfId="0" applyFont="1" applyFill="1" applyBorder="1" applyAlignment="1">
      <alignment horizontal="center" vertical="center" wrapText="1" readingOrder="1"/>
    </xf>
    <xf numFmtId="0" fontId="33" fillId="3" borderId="13" xfId="0" applyFont="1" applyFill="1" applyBorder="1" applyAlignment="1">
      <alignment horizontal="center" vertical="center" wrapText="1"/>
    </xf>
    <xf numFmtId="0" fontId="80" fillId="8" borderId="70" xfId="0" applyFont="1" applyFill="1" applyBorder="1" applyAlignment="1">
      <alignment horizontal="center" vertical="center" wrapText="1" readingOrder="1"/>
    </xf>
    <xf numFmtId="0" fontId="80" fillId="8" borderId="71" xfId="0" applyFont="1" applyFill="1" applyBorder="1" applyAlignment="1">
      <alignment horizontal="center" vertical="center" wrapText="1" readingOrder="1"/>
    </xf>
    <xf numFmtId="0" fontId="80" fillId="8" borderId="73" xfId="0" applyFont="1" applyFill="1" applyBorder="1" applyAlignment="1">
      <alignment horizontal="center" vertical="center" wrapText="1" readingOrder="1"/>
    </xf>
    <xf numFmtId="0" fontId="80" fillId="8" borderId="0" xfId="0" applyFont="1" applyFill="1" applyAlignment="1">
      <alignment horizontal="center" vertical="center" wrapText="1" readingOrder="1"/>
    </xf>
    <xf numFmtId="0" fontId="80" fillId="8" borderId="74" xfId="0" applyFont="1" applyFill="1" applyBorder="1" applyAlignment="1">
      <alignment horizontal="center" vertical="center" wrapText="1" readingOrder="1"/>
    </xf>
    <xf numFmtId="0" fontId="80" fillId="8" borderId="75" xfId="0" applyFont="1" applyFill="1" applyBorder="1" applyAlignment="1">
      <alignment horizontal="center" vertical="center" wrapText="1" readingOrder="1"/>
    </xf>
    <xf numFmtId="0" fontId="80" fillId="8" borderId="76" xfId="0" applyFont="1" applyFill="1" applyBorder="1" applyAlignment="1">
      <alignment horizontal="center" vertical="center" wrapText="1" readingOrder="1"/>
    </xf>
    <xf numFmtId="0" fontId="80" fillId="8" borderId="77" xfId="0" applyFont="1" applyFill="1" applyBorder="1" applyAlignment="1">
      <alignment horizontal="center" vertical="center" wrapText="1" readingOrder="1"/>
    </xf>
    <xf numFmtId="0" fontId="33" fillId="0" borderId="13" xfId="0" applyFont="1" applyBorder="1" applyAlignment="1">
      <alignment horizontal="center" vertical="center" wrapText="1"/>
    </xf>
    <xf numFmtId="0" fontId="79" fillId="0" borderId="68" xfId="0" applyFont="1" applyBorder="1" applyAlignment="1">
      <alignment horizontal="center" vertical="center" wrapText="1"/>
    </xf>
    <xf numFmtId="0" fontId="2" fillId="0" borderId="0" xfId="0" applyFont="1" applyAlignment="1">
      <alignment horizontal="center" vertical="center" wrapText="1"/>
    </xf>
    <xf numFmtId="0" fontId="78" fillId="14" borderId="0" xfId="0" applyFont="1" applyFill="1" applyAlignment="1">
      <alignment horizontal="center" vertical="center" wrapText="1" readingOrder="1"/>
    </xf>
    <xf numFmtId="0" fontId="40" fillId="5" borderId="0" xfId="0" applyFont="1" applyFill="1" applyAlignment="1">
      <alignment horizontal="center" vertical="center" wrapText="1"/>
    </xf>
    <xf numFmtId="0" fontId="78" fillId="14" borderId="0" xfId="0" applyFont="1" applyFill="1" applyAlignment="1">
      <alignment horizontal="center" vertical="center" textRotation="90" wrapText="1" readingOrder="1"/>
    </xf>
    <xf numFmtId="0" fontId="78" fillId="14" borderId="21" xfId="0" applyFont="1" applyFill="1" applyBorder="1" applyAlignment="1">
      <alignment horizontal="center" vertical="center" textRotation="90" wrapText="1" readingOrder="1"/>
    </xf>
    <xf numFmtId="0" fontId="80" fillId="16" borderId="70" xfId="0" applyFont="1" applyFill="1" applyBorder="1" applyAlignment="1">
      <alignment horizontal="center" vertical="center" wrapText="1" readingOrder="1"/>
    </xf>
    <xf numFmtId="0" fontId="80" fillId="16" borderId="71" xfId="0" applyFont="1" applyFill="1" applyBorder="1" applyAlignment="1">
      <alignment horizontal="center" vertical="center" wrapText="1" readingOrder="1"/>
    </xf>
    <xf numFmtId="0" fontId="80" fillId="16" borderId="72" xfId="0" applyFont="1" applyFill="1" applyBorder="1" applyAlignment="1">
      <alignment horizontal="center" vertical="center" wrapText="1" readingOrder="1"/>
    </xf>
    <xf numFmtId="0" fontId="80" fillId="16" borderId="73" xfId="0" applyFont="1" applyFill="1" applyBorder="1" applyAlignment="1">
      <alignment horizontal="center" vertical="center" wrapText="1" readingOrder="1"/>
    </xf>
    <xf numFmtId="0" fontId="80" fillId="16" borderId="0" xfId="0" applyFont="1" applyFill="1" applyAlignment="1">
      <alignment horizontal="center" vertical="center" wrapText="1" readingOrder="1"/>
    </xf>
    <xf numFmtId="0" fontId="80" fillId="16" borderId="74" xfId="0" applyFont="1" applyFill="1" applyBorder="1" applyAlignment="1">
      <alignment horizontal="center" vertical="center" wrapText="1" readingOrder="1"/>
    </xf>
    <xf numFmtId="0" fontId="80" fillId="16" borderId="75" xfId="0" applyFont="1" applyFill="1" applyBorder="1" applyAlignment="1">
      <alignment horizontal="center" vertical="center" wrapText="1" readingOrder="1"/>
    </xf>
    <xf numFmtId="0" fontId="80" fillId="16" borderId="76" xfId="0" applyFont="1" applyFill="1" applyBorder="1" applyAlignment="1">
      <alignment horizontal="center" vertical="center" wrapText="1" readingOrder="1"/>
    </xf>
    <xf numFmtId="0" fontId="80" fillId="16" borderId="77" xfId="0" applyFont="1" applyFill="1" applyBorder="1" applyAlignment="1">
      <alignment horizontal="center" vertical="center" wrapText="1" readingOrder="1"/>
    </xf>
    <xf numFmtId="0" fontId="80" fillId="15" borderId="70" xfId="0" applyFont="1" applyFill="1" applyBorder="1" applyAlignment="1">
      <alignment horizontal="center" vertical="center" wrapText="1" readingOrder="1"/>
    </xf>
    <xf numFmtId="0" fontId="80" fillId="15" borderId="71" xfId="0" applyFont="1" applyFill="1" applyBorder="1" applyAlignment="1">
      <alignment horizontal="center" vertical="center" wrapText="1" readingOrder="1"/>
    </xf>
    <xf numFmtId="0" fontId="80" fillId="15" borderId="73" xfId="0" applyFont="1" applyFill="1" applyBorder="1" applyAlignment="1">
      <alignment horizontal="center" vertical="center" wrapText="1" readingOrder="1"/>
    </xf>
    <xf numFmtId="0" fontId="80" fillId="15" borderId="0" xfId="0" applyFont="1" applyFill="1" applyAlignment="1">
      <alignment horizontal="center" vertical="center" wrapText="1" readingOrder="1"/>
    </xf>
    <xf numFmtId="0" fontId="80" fillId="15" borderId="75" xfId="0" applyFont="1" applyFill="1" applyBorder="1" applyAlignment="1">
      <alignment horizontal="center" vertical="center" wrapText="1" readingOrder="1"/>
    </xf>
    <xf numFmtId="0" fontId="80" fillId="15" borderId="76" xfId="0" applyFont="1" applyFill="1" applyBorder="1" applyAlignment="1">
      <alignment horizontal="center" vertical="center" wrapText="1" readingOrder="1"/>
    </xf>
    <xf numFmtId="0" fontId="33" fillId="3" borderId="86" xfId="0" applyFont="1" applyFill="1" applyBorder="1" applyAlignment="1">
      <alignment horizontal="center" vertical="center" wrapText="1"/>
    </xf>
    <xf numFmtId="0" fontId="33" fillId="3" borderId="83" xfId="0" applyFont="1" applyFill="1" applyBorder="1" applyAlignment="1">
      <alignment horizontal="center" vertical="center" wrapText="1"/>
    </xf>
    <xf numFmtId="0" fontId="33" fillId="3" borderId="87" xfId="0" applyFont="1" applyFill="1" applyBorder="1" applyAlignment="1">
      <alignment horizontal="center" vertical="center" wrapText="1"/>
    </xf>
    <xf numFmtId="0" fontId="33" fillId="3" borderId="93" xfId="0" applyFont="1" applyFill="1" applyBorder="1" applyAlignment="1">
      <alignment horizontal="center" vertical="center" wrapText="1"/>
    </xf>
    <xf numFmtId="0" fontId="33" fillId="3" borderId="88" xfId="0" applyFont="1" applyFill="1" applyBorder="1" applyAlignment="1">
      <alignment horizontal="center" vertical="center" wrapText="1"/>
    </xf>
    <xf numFmtId="0" fontId="33" fillId="3" borderId="84" xfId="0" applyFont="1" applyFill="1" applyBorder="1" applyAlignment="1">
      <alignment horizontal="center" vertical="center" wrapText="1"/>
    </xf>
    <xf numFmtId="0" fontId="32" fillId="0" borderId="104" xfId="0" applyFont="1" applyBorder="1" applyAlignment="1">
      <alignment horizontal="center"/>
    </xf>
    <xf numFmtId="0" fontId="32" fillId="0" borderId="78" xfId="0" applyFont="1" applyBorder="1" applyAlignment="1">
      <alignment horizontal="center"/>
    </xf>
    <xf numFmtId="0" fontId="32" fillId="0" borderId="107" xfId="0" applyFont="1" applyBorder="1" applyAlignment="1">
      <alignment horizontal="center"/>
    </xf>
    <xf numFmtId="0" fontId="86" fillId="0" borderId="104" xfId="0" applyFont="1" applyBorder="1" applyAlignment="1" applyProtection="1">
      <alignment horizontal="left" vertical="center" wrapText="1"/>
      <protection locked="0"/>
    </xf>
    <xf numFmtId="0" fontId="86" fillId="0" borderId="78" xfId="0" applyFont="1" applyBorder="1" applyAlignment="1" applyProtection="1">
      <alignment horizontal="left" vertical="center" wrapText="1"/>
      <protection locked="0"/>
    </xf>
    <xf numFmtId="0" fontId="86" fillId="0" borderId="107" xfId="0" applyFont="1" applyBorder="1" applyAlignment="1" applyProtection="1">
      <alignment horizontal="left" vertical="center" wrapText="1"/>
      <protection locked="0"/>
    </xf>
    <xf numFmtId="0" fontId="86" fillId="0" borderId="104" xfId="0" applyFont="1" applyBorder="1" applyAlignment="1" applyProtection="1">
      <alignment horizontal="center" vertical="center" wrapText="1"/>
      <protection locked="0"/>
    </xf>
    <xf numFmtId="0" fontId="86" fillId="0" borderId="78" xfId="0" applyFont="1" applyBorder="1" applyAlignment="1" applyProtection="1">
      <alignment horizontal="center" vertical="center" wrapText="1"/>
      <protection locked="0"/>
    </xf>
    <xf numFmtId="0" fontId="86" fillId="0" borderId="107" xfId="0" applyFont="1" applyBorder="1" applyAlignment="1" applyProtection="1">
      <alignment horizontal="center" vertical="center" wrapText="1"/>
      <protection locked="0"/>
    </xf>
    <xf numFmtId="0" fontId="32" fillId="0" borderId="92" xfId="0" applyFont="1" applyBorder="1" applyAlignment="1" applyProtection="1">
      <alignment horizontal="center" vertical="center"/>
      <protection locked="0"/>
    </xf>
    <xf numFmtId="0" fontId="32" fillId="0" borderId="13" xfId="0" applyFont="1" applyBorder="1" applyAlignment="1" applyProtection="1">
      <alignment horizontal="center" vertical="center"/>
      <protection locked="0"/>
    </xf>
    <xf numFmtId="0" fontId="32" fillId="0" borderId="65" xfId="0" applyFont="1" applyBorder="1" applyAlignment="1" applyProtection="1">
      <alignment horizontal="center" vertical="center"/>
      <protection locked="0"/>
    </xf>
    <xf numFmtId="1" fontId="86" fillId="0" borderId="92" xfId="0" applyNumberFormat="1" applyFont="1" applyBorder="1" applyAlignment="1">
      <alignment horizontal="center" vertical="center"/>
    </xf>
    <xf numFmtId="0" fontId="86" fillId="0" borderId="13" xfId="0" applyFont="1" applyBorder="1" applyAlignment="1">
      <alignment horizontal="center" vertical="center"/>
    </xf>
    <xf numFmtId="0" fontId="86" fillId="0" borderId="65" xfId="0" applyFont="1" applyBorder="1" applyAlignment="1">
      <alignment horizontal="center" vertical="center"/>
    </xf>
    <xf numFmtId="0" fontId="32" fillId="0" borderId="104" xfId="0" applyFont="1" applyBorder="1" applyAlignment="1" applyProtection="1">
      <alignment horizontal="center" vertical="center"/>
      <protection locked="0"/>
    </xf>
    <xf numFmtId="0" fontId="32" fillId="0" borderId="78" xfId="0" applyFont="1" applyBorder="1" applyAlignment="1" applyProtection="1">
      <alignment horizontal="center" vertical="center"/>
      <protection locked="0"/>
    </xf>
    <xf numFmtId="0" fontId="32" fillId="0" borderId="107" xfId="0" applyFont="1" applyBorder="1" applyAlignment="1" applyProtection="1">
      <alignment horizontal="center" vertical="center"/>
      <protection locked="0"/>
    </xf>
    <xf numFmtId="1" fontId="86" fillId="0" borderId="103" xfId="0" applyNumberFormat="1" applyFont="1" applyBorder="1" applyAlignment="1" applyProtection="1">
      <alignment horizontal="center" vertical="center" wrapText="1"/>
      <protection locked="0"/>
    </xf>
    <xf numFmtId="1" fontId="86" fillId="0" borderId="105" xfId="0" applyNumberFormat="1" applyFont="1" applyBorder="1" applyAlignment="1" applyProtection="1">
      <alignment horizontal="center" vertical="center" wrapText="1"/>
      <protection locked="0"/>
    </xf>
    <xf numFmtId="1" fontId="86" fillId="0" borderId="106" xfId="0" applyNumberFormat="1" applyFont="1" applyBorder="1" applyAlignment="1" applyProtection="1">
      <alignment horizontal="center" vertical="center" wrapText="1"/>
      <protection locked="0"/>
    </xf>
    <xf numFmtId="0" fontId="86" fillId="0" borderId="104" xfId="0" applyFont="1" applyBorder="1" applyAlignment="1" applyProtection="1">
      <alignment horizontal="center" vertical="center"/>
      <protection locked="0"/>
    </xf>
    <xf numFmtId="0" fontId="86" fillId="0" borderId="78" xfId="0" applyFont="1" applyBorder="1" applyAlignment="1" applyProtection="1">
      <alignment horizontal="center" vertical="center"/>
      <protection locked="0"/>
    </xf>
    <xf numFmtId="0" fontId="86" fillId="0" borderId="107" xfId="0" applyFont="1" applyBorder="1" applyAlignment="1" applyProtection="1">
      <alignment horizontal="center" vertical="center"/>
      <protection locked="0"/>
    </xf>
    <xf numFmtId="0" fontId="86" fillId="0" borderId="92" xfId="0" applyFont="1" applyBorder="1" applyAlignment="1" applyProtection="1">
      <alignment horizontal="center" vertical="center"/>
      <protection locked="0"/>
    </xf>
    <xf numFmtId="0" fontId="86" fillId="0" borderId="13" xfId="0" applyFont="1" applyBorder="1" applyAlignment="1" applyProtection="1">
      <alignment horizontal="center" vertical="center"/>
      <protection locked="0"/>
    </xf>
    <xf numFmtId="0" fontId="86" fillId="0" borderId="65" xfId="0" applyFont="1" applyBorder="1" applyAlignment="1" applyProtection="1">
      <alignment horizontal="center" vertical="center"/>
      <protection locked="0"/>
    </xf>
    <xf numFmtId="0" fontId="85" fillId="23" borderId="101" xfId="0" applyFont="1" applyFill="1" applyBorder="1" applyAlignment="1">
      <alignment horizontal="center"/>
    </xf>
    <xf numFmtId="0" fontId="85" fillId="23" borderId="102" xfId="0" applyFont="1" applyFill="1" applyBorder="1" applyAlignment="1">
      <alignment horizontal="center"/>
    </xf>
    <xf numFmtId="0" fontId="82" fillId="4" borderId="95" xfId="0" applyFont="1" applyFill="1" applyBorder="1" applyAlignment="1">
      <alignment horizontal="center" vertical="center"/>
    </xf>
    <xf numFmtId="0" fontId="82" fillId="4" borderId="96" xfId="0" applyFont="1" applyFill="1" applyBorder="1" applyAlignment="1">
      <alignment horizontal="center" vertical="center"/>
    </xf>
    <xf numFmtId="0" fontId="82" fillId="4" borderId="97" xfId="0" applyFont="1" applyFill="1" applyBorder="1" applyAlignment="1">
      <alignment horizontal="center" vertical="center"/>
    </xf>
    <xf numFmtId="0" fontId="82" fillId="22" borderId="98" xfId="0" applyFont="1" applyFill="1" applyBorder="1" applyAlignment="1" applyProtection="1">
      <alignment horizontal="center" vertical="center" wrapText="1"/>
      <protection locked="0"/>
    </xf>
    <xf numFmtId="0" fontId="82" fillId="4" borderId="98" xfId="0" applyFont="1" applyFill="1" applyBorder="1" applyAlignment="1" applyProtection="1">
      <alignment horizontal="center" vertical="center" wrapText="1"/>
      <protection locked="0"/>
    </xf>
    <xf numFmtId="0" fontId="81" fillId="4" borderId="2" xfId="0" applyFont="1" applyFill="1" applyBorder="1" applyAlignment="1">
      <alignment horizontal="center" vertical="center" wrapText="1"/>
    </xf>
    <xf numFmtId="0" fontId="81" fillId="4" borderId="94" xfId="0" applyFont="1" applyFill="1" applyBorder="1" applyAlignment="1">
      <alignment horizontal="center" vertical="center" wrapText="1"/>
    </xf>
    <xf numFmtId="0" fontId="81" fillId="4" borderId="0" xfId="0" applyFont="1" applyFill="1" applyAlignment="1">
      <alignment horizontal="center" vertical="center" wrapText="1"/>
    </xf>
    <xf numFmtId="0" fontId="81" fillId="4" borderId="93" xfId="0" applyFont="1" applyFill="1" applyBorder="1" applyAlignment="1">
      <alignment horizontal="center" vertical="center" wrapText="1"/>
    </xf>
    <xf numFmtId="0" fontId="83" fillId="4" borderId="99" xfId="0" applyFont="1" applyFill="1" applyBorder="1" applyAlignment="1">
      <alignment horizontal="center" vertical="center" wrapText="1"/>
    </xf>
    <xf numFmtId="0" fontId="83" fillId="4" borderId="100" xfId="0" applyFont="1" applyFill="1" applyBorder="1" applyAlignment="1">
      <alignment horizontal="center" vertical="center" wrapText="1"/>
    </xf>
    <xf numFmtId="0" fontId="83" fillId="4" borderId="95" xfId="0" applyFont="1" applyFill="1" applyBorder="1" applyAlignment="1">
      <alignment horizontal="center" vertical="center" wrapText="1"/>
    </xf>
    <xf numFmtId="0" fontId="83" fillId="4" borderId="97" xfId="0" applyFont="1" applyFill="1" applyBorder="1" applyAlignment="1">
      <alignment horizontal="center" vertical="center" wrapText="1"/>
    </xf>
    <xf numFmtId="0" fontId="82" fillId="4" borderId="95" xfId="0" applyFont="1" applyFill="1" applyBorder="1" applyAlignment="1" applyProtection="1">
      <alignment horizontal="center" vertical="center" wrapText="1"/>
      <protection locked="0"/>
    </xf>
    <xf numFmtId="0" fontId="83" fillId="4" borderId="96" xfId="0" applyFont="1" applyFill="1" applyBorder="1" applyAlignment="1">
      <alignment horizontal="center" vertical="center" wrapText="1"/>
    </xf>
    <xf numFmtId="0" fontId="0" fillId="0" borderId="13" xfId="0" applyFont="1" applyBorder="1" applyAlignment="1">
      <alignment wrapText="1"/>
    </xf>
    <xf numFmtId="0" fontId="0" fillId="0" borderId="13" xfId="0" applyFont="1" applyBorder="1" applyAlignment="1">
      <alignment vertical="center" wrapText="1"/>
    </xf>
  </cellXfs>
  <cellStyles count="3">
    <cellStyle name="Normal" xfId="0" builtinId="0"/>
    <cellStyle name="Normal - Style1 2" xfId="1" xr:uid="{00000000-0005-0000-0000-000001000000}"/>
    <cellStyle name="Normal 2 2" xfId="2" xr:uid="{00000000-0005-0000-0000-000002000000}"/>
  </cellStyles>
  <dxfs count="3305">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numFmt numFmtId="13" formatCode="0%"/>
    </dxf>
    <dxf>
      <numFmt numFmtId="13" formatCode="0%"/>
    </dxf>
    <dxf>
      <numFmt numFmtId="13" formatCode="0%"/>
    </dxf>
    <dxf>
      <numFmt numFmtId="13" formatCode="0%"/>
    </dxf>
    <dxf>
      <numFmt numFmtId="13" formatCode="0%"/>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eetMetadata" Target="metadata.xml"/><Relationship Id="rId10" Type="http://schemas.openxmlformats.org/officeDocument/2006/relationships/worksheet" Target="worksheets/sheet10.xml"/><Relationship Id="rId19"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139700</xdr:rowOff>
    </xdr:from>
    <xdr:ext cx="2505074" cy="914400"/>
    <xdr:pic>
      <xdr:nvPicPr>
        <xdr:cNvPr id="4" name="Imagen 3">
          <a:extLst>
            <a:ext uri="{FF2B5EF4-FFF2-40B4-BE49-F238E27FC236}">
              <a16:creationId xmlns:a16="http://schemas.microsoft.com/office/drawing/2014/main" id="{07949EE5-0DFE-4F23-9EBB-8C1281065AFD}"/>
            </a:ext>
          </a:extLst>
        </xdr:cNvPr>
        <xdr:cNvPicPr>
          <a:picLocks noChangeAspect="1"/>
        </xdr:cNvPicPr>
      </xdr:nvPicPr>
      <xdr:blipFill>
        <a:blip xmlns:r="http://schemas.openxmlformats.org/officeDocument/2006/relationships" r:embed="rId1"/>
        <a:stretch>
          <a:fillRect/>
        </a:stretch>
      </xdr:blipFill>
      <xdr:spPr>
        <a:xfrm>
          <a:off x="0" y="139700"/>
          <a:ext cx="2505074" cy="914400"/>
        </a:xfrm>
        <a:prstGeom prst="rect">
          <a:avLst/>
        </a:prstGeom>
      </xdr:spPr>
    </xdr:pic>
    <xdr:clientData/>
  </xdr:oneCellAnchor>
  <xdr:twoCellAnchor>
    <xdr:from>
      <xdr:col>6</xdr:col>
      <xdr:colOff>482600</xdr:colOff>
      <xdr:row>0</xdr:row>
      <xdr:rowOff>260350</xdr:rowOff>
    </xdr:from>
    <xdr:to>
      <xdr:col>7</xdr:col>
      <xdr:colOff>327024</xdr:colOff>
      <xdr:row>2</xdr:row>
      <xdr:rowOff>127000</xdr:rowOff>
    </xdr:to>
    <xdr:grpSp>
      <xdr:nvGrpSpPr>
        <xdr:cNvPr id="5" name="Group 8">
          <a:extLst>
            <a:ext uri="{FF2B5EF4-FFF2-40B4-BE49-F238E27FC236}">
              <a16:creationId xmlns:a16="http://schemas.microsoft.com/office/drawing/2014/main" id="{DD77865D-3137-4C44-9888-338E7CAD30E8}"/>
            </a:ext>
          </a:extLst>
        </xdr:cNvPr>
        <xdr:cNvGrpSpPr>
          <a:grpSpLocks/>
        </xdr:cNvGrpSpPr>
      </xdr:nvGrpSpPr>
      <xdr:grpSpPr bwMode="auto">
        <a:xfrm>
          <a:off x="6988175" y="260350"/>
          <a:ext cx="673099" cy="590550"/>
          <a:chOff x="2381" y="720"/>
          <a:chExt cx="3154" cy="65"/>
        </a:xfrm>
      </xdr:grpSpPr>
      <xdr:pic>
        <xdr:nvPicPr>
          <xdr:cNvPr id="6" name="6 Imagen">
            <a:extLst>
              <a:ext uri="{FF2B5EF4-FFF2-40B4-BE49-F238E27FC236}">
                <a16:creationId xmlns:a16="http://schemas.microsoft.com/office/drawing/2014/main" id="{53517378-D0AE-4161-BFC6-F13AFA8539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443C74A5-02A7-43D4-B226-A7DD9D5A217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31750</xdr:colOff>
      <xdr:row>0</xdr:row>
      <xdr:rowOff>273050</xdr:rowOff>
    </xdr:from>
    <xdr:to>
      <xdr:col>9</xdr:col>
      <xdr:colOff>104775</xdr:colOff>
      <xdr:row>3</xdr:row>
      <xdr:rowOff>31749</xdr:rowOff>
    </xdr:to>
    <xdr:sp macro="" textlink="">
      <xdr:nvSpPr>
        <xdr:cNvPr id="8" name="CuadroTexto 4">
          <a:extLst>
            <a:ext uri="{FF2B5EF4-FFF2-40B4-BE49-F238E27FC236}">
              <a16:creationId xmlns:a16="http://schemas.microsoft.com/office/drawing/2014/main" id="{3B1E5441-8259-47DB-9280-D42B635243B3}"/>
            </a:ext>
          </a:extLst>
        </xdr:cNvPr>
        <xdr:cNvSpPr txBox="1"/>
      </xdr:nvSpPr>
      <xdr:spPr>
        <a:xfrm>
          <a:off x="5365750" y="187325"/>
          <a:ext cx="1597025" cy="4159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7D867A4A-FF37-40CA-8185-CD33A72F94E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B83AC58-898F-4AD0-92AD-9600EB0714A7}"/>
            </a:ext>
          </a:extLst>
        </xdr:cNvPr>
        <xdr:cNvSpPr txBox="1"/>
      </xdr:nvSpPr>
      <xdr:spPr>
        <a:xfrm>
          <a:off x="93249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947140C6-FDFF-4981-BEC4-1D14C8B3D53F}"/>
            </a:ext>
          </a:extLst>
        </xdr:cNvPr>
        <xdr:cNvGrpSpPr>
          <a:grpSpLocks/>
        </xdr:cNvGrpSpPr>
      </xdr:nvGrpSpPr>
      <xdr:grpSpPr bwMode="auto">
        <a:xfrm>
          <a:off x="8324850" y="457200"/>
          <a:ext cx="2886074" cy="247650"/>
          <a:chOff x="2381" y="720"/>
          <a:chExt cx="3154" cy="65"/>
        </a:xfrm>
      </xdr:grpSpPr>
      <xdr:pic>
        <xdr:nvPicPr>
          <xdr:cNvPr id="5" name="6 Imagen">
            <a:extLst>
              <a:ext uri="{FF2B5EF4-FFF2-40B4-BE49-F238E27FC236}">
                <a16:creationId xmlns:a16="http://schemas.microsoft.com/office/drawing/2014/main" id="{2F07407D-BC0B-4F6B-9C1B-BB1BB595F45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B4F33A69-4D37-42B9-9368-12CA7F67D6B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6A1156D8-864E-4945-8DBA-2D7C3B24FB45}"/>
            </a:ext>
          </a:extLst>
        </xdr:cNvPr>
        <xdr:cNvPicPr>
          <a:picLocks noChangeAspect="1"/>
        </xdr:cNvPicPr>
      </xdr:nvPicPr>
      <xdr:blipFill>
        <a:blip xmlns:r="http://schemas.openxmlformats.org/officeDocument/2006/relationships" r:embed="rId4"/>
        <a:stretch>
          <a:fillRect/>
        </a:stretch>
      </xdr:blipFill>
      <xdr:spPr>
        <a:xfrm>
          <a:off x="95059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0E64692D-DBDA-4362-ABEB-006F5BF6F812}"/>
            </a:ext>
          </a:extLst>
        </xdr:cNvPr>
        <xdr:cNvSpPr txBox="1"/>
      </xdr:nvSpPr>
      <xdr:spPr>
        <a:xfrm>
          <a:off x="11786235" y="342519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31290B81-3269-4859-B552-DE295F497D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74361DEA-DFAF-4396-A650-7ED75E5F3797}"/>
            </a:ext>
          </a:extLst>
        </xdr:cNvPr>
        <xdr:cNvSpPr txBox="1"/>
      </xdr:nvSpPr>
      <xdr:spPr>
        <a:xfrm>
          <a:off x="7734300"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F6680BB3-E237-4B6E-B97A-22C080D9850D}"/>
            </a:ext>
          </a:extLst>
        </xdr:cNvPr>
        <xdr:cNvGrpSpPr>
          <a:grpSpLocks/>
        </xdr:cNvGrpSpPr>
      </xdr:nvGrpSpPr>
      <xdr:grpSpPr bwMode="auto">
        <a:xfrm>
          <a:off x="6610351" y="447675"/>
          <a:ext cx="2886074" cy="76200"/>
          <a:chOff x="2381" y="720"/>
          <a:chExt cx="3154" cy="65"/>
        </a:xfrm>
      </xdr:grpSpPr>
      <xdr:pic>
        <xdr:nvPicPr>
          <xdr:cNvPr id="5" name="6 Imagen">
            <a:extLst>
              <a:ext uri="{FF2B5EF4-FFF2-40B4-BE49-F238E27FC236}">
                <a16:creationId xmlns:a16="http://schemas.microsoft.com/office/drawing/2014/main" id="{71EB3C33-8E72-4A5D-8DEA-1644E2CADE9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C9E94A85-E526-4745-9B87-DB947E73493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F973822D-275F-4543-8A71-47C6876830E1}"/>
            </a:ext>
          </a:extLst>
        </xdr:cNvPr>
        <xdr:cNvPicPr>
          <a:picLocks noChangeAspect="1"/>
        </xdr:cNvPicPr>
      </xdr:nvPicPr>
      <xdr:blipFill>
        <a:blip xmlns:r="http://schemas.openxmlformats.org/officeDocument/2006/relationships" r:embed="rId4"/>
        <a:stretch>
          <a:fillRect/>
        </a:stretch>
      </xdr:blipFill>
      <xdr:spPr>
        <a:xfrm>
          <a:off x="7839074" y="342900"/>
          <a:ext cx="1533526" cy="271054"/>
        </a:xfrm>
        <a:prstGeom prst="rect">
          <a:avLst/>
        </a:prstGeom>
      </xdr:spPr>
    </xdr:pic>
    <xdr:clientData/>
  </xdr:twoCellAnchor>
  <xdr:oneCellAnchor>
    <xdr:from>
      <xdr:col>6</xdr:col>
      <xdr:colOff>375284</xdr:colOff>
      <xdr:row>3</xdr:row>
      <xdr:rowOff>200026</xdr:rowOff>
    </xdr:from>
    <xdr:ext cx="3920491" cy="3962400"/>
    <xdr:sp macro="" textlink="">
      <xdr:nvSpPr>
        <xdr:cNvPr id="8" name="CuadroTexto 7">
          <a:extLst>
            <a:ext uri="{FF2B5EF4-FFF2-40B4-BE49-F238E27FC236}">
              <a16:creationId xmlns:a16="http://schemas.microsoft.com/office/drawing/2014/main" id="{118213E6-83A5-4005-906E-C04C7596A750}"/>
            </a:ext>
          </a:extLst>
        </xdr:cNvPr>
        <xdr:cNvSpPr txBox="1"/>
      </xdr:nvSpPr>
      <xdr:spPr>
        <a:xfrm>
          <a:off x="9909809" y="962026"/>
          <a:ext cx="3920491" cy="39624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a:t>
          </a:r>
          <a:r>
            <a:rPr lang="es-CO" sz="1100" u="sng" baseline="0"/>
            <a:t>oportunidades y fortalezas</a:t>
          </a:r>
          <a:r>
            <a:rPr lang="es-CO" sz="1100" baseline="0"/>
            <a:t> se pueden gestionar  a traves de acciónes o proyectos  que se incluyen </a:t>
          </a:r>
          <a:r>
            <a:rPr lang="es-CO" sz="1100" b="1" u="sng" baseline="0"/>
            <a:t>en el plan de accion </a:t>
          </a:r>
          <a:r>
            <a:rPr lang="es-CO" sz="1100" baseline="0"/>
            <a:t>( mejoras), </a:t>
          </a:r>
          <a:r>
            <a:rPr lang="es-CO" sz="1100" b="1" u="sng" baseline="0"/>
            <a:t>si se considera que aportan valor </a:t>
          </a:r>
        </a:p>
        <a:p>
          <a:endParaRPr lang="es-CO" sz="1100" b="1" u="sng" baseline="0"/>
        </a:p>
        <a:p>
          <a:r>
            <a:rPr lang="es-CO" sz="1100" baseline="0">
              <a:solidFill>
                <a:srgbClr val="FF0000"/>
              </a:solidFill>
            </a:rPr>
            <a:t>Las debilidades y amenazas si  a</a:t>
          </a:r>
          <a:r>
            <a:rPr lang="es-CO" sz="1100" u="sng" baseline="0">
              <a:solidFill>
                <a:srgbClr val="FF0000"/>
              </a:solidFill>
            </a:rPr>
            <a:t>fectan los objetivos estrategicos y requieren recursos </a:t>
          </a:r>
          <a:r>
            <a:rPr lang="es-CO" sz="1100" baseline="0">
              <a:solidFill>
                <a:srgbClr val="FF0000"/>
              </a:solidFill>
            </a:rPr>
            <a:t>se documentan en </a:t>
          </a:r>
          <a:r>
            <a:rPr lang="es-CO" sz="1100" b="1" u="sng" baseline="0">
              <a:solidFill>
                <a:srgbClr val="FF0000"/>
              </a:solidFill>
            </a:rPr>
            <a:t>este plan de acción  .</a:t>
          </a:r>
        </a:p>
        <a:p>
          <a:endParaRPr lang="es-CO" sz="1100" baseline="0"/>
        </a:p>
        <a:p>
          <a:r>
            <a:rPr lang="es-CO" sz="1100" baseline="0">
              <a:solidFill>
                <a:schemeClr val="tx1"/>
              </a:solidFill>
            </a:rPr>
            <a:t>Si la </a:t>
          </a:r>
          <a:r>
            <a:rPr lang="es-CO" sz="1100" b="1" u="sng" baseline="0">
              <a:solidFill>
                <a:srgbClr val="FF0000"/>
              </a:solidFill>
            </a:rPr>
            <a:t>debiidad o amenaza </a:t>
          </a:r>
          <a:r>
            <a:rPr lang="es-CO" sz="1100" baseline="0">
              <a:solidFill>
                <a:schemeClr val="tx1"/>
              </a:solidFill>
            </a:rPr>
            <a:t>afecta la parte </a:t>
          </a:r>
          <a:r>
            <a:rPr lang="es-CO" sz="1100" baseline="0">
              <a:solidFill>
                <a:srgbClr val="FF0000"/>
              </a:solidFill>
            </a:rPr>
            <a:t>operativa</a:t>
          </a:r>
          <a:r>
            <a:rPr lang="es-CO" sz="1100" baseline="0">
              <a:solidFill>
                <a:schemeClr val="tx1"/>
              </a:solidFill>
            </a:rPr>
            <a:t> ( errores, demoras, etc)</a:t>
          </a:r>
          <a:r>
            <a:rPr lang="es-CO" sz="1100" baseline="0">
              <a:solidFill>
                <a:srgbClr val="FF0000"/>
              </a:solidFill>
            </a:rPr>
            <a:t> </a:t>
          </a:r>
          <a:r>
            <a:rPr lang="es-CO" sz="1100" b="1" u="sng" baseline="0">
              <a:solidFill>
                <a:schemeClr val="accent6">
                  <a:lumMod val="50000"/>
                </a:schemeClr>
              </a:solidFill>
            </a:rPr>
            <a:t>se llevan como causa  de los riesgos, en el mapa de riesgos respectivo.</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1266128</xdr:colOff>
      <xdr:row>3</xdr:row>
      <xdr:rowOff>0</xdr:rowOff>
    </xdr:to>
    <xdr:pic>
      <xdr:nvPicPr>
        <xdr:cNvPr id="2" name="Imagen 1">
          <a:extLst>
            <a:ext uri="{FF2B5EF4-FFF2-40B4-BE49-F238E27FC236}">
              <a16:creationId xmlns:a16="http://schemas.microsoft.com/office/drawing/2014/main" id="{7AF4E8B7-25BB-4C6F-801A-10714F59FB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25128" cy="92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EE5B3E38-0035-4C9C-9872-38F71F0C4CA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A08FF937-0FA9-49EC-9A42-22E8A78435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B65EF3E6-862F-4B15-B566-BA3D67C8F3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2405E8A5-411E-4884-88ED-7A13691BF0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E:\C:\Users\Usuario\Desktop\Nueva%20Metodologia%20Riesgos\Caja%20de%20Herramientas%20Guia%20DAPF\1.%20Matriz_mapa_riesgo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r:id="rId2"/>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37:E249"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5">
    <format dxfId="2800">
      <pivotArea field="1" type="button" dataOnly="0" labelOnly="1" outline="0" axis="axisRow" fieldPosition="1"/>
    </format>
    <format dxfId="2799">
      <pivotArea dataOnly="0" labelOnly="1" outline="0" fieldPosition="0">
        <references count="1">
          <reference field="0" count="1">
            <x v="0"/>
          </reference>
        </references>
      </pivotArea>
    </format>
    <format dxfId="2798">
      <pivotArea dataOnly="0" labelOnly="1" outline="0" fieldPosition="0">
        <references count="1">
          <reference field="0" count="1">
            <x v="1"/>
          </reference>
        </references>
      </pivotArea>
    </format>
    <format dxfId="2797">
      <pivotArea dataOnly="0" labelOnly="1" outline="0" fieldPosition="0">
        <references count="2">
          <reference field="0" count="1" selected="0">
            <x v="0"/>
          </reference>
          <reference field="1" count="5">
            <x v="0"/>
            <x v="6"/>
            <x v="7"/>
            <x v="8"/>
            <x v="9"/>
          </reference>
        </references>
      </pivotArea>
    </format>
    <format dxfId="2796">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13" displayName="Tabla13" ref="B237:C247" totalsRowShown="0" headerRowDxfId="2795" dataDxfId="2794">
  <autoFilter ref="B237:C247" xr:uid="{00000000-0009-0000-0100-000002000000}"/>
  <tableColumns count="2">
    <tableColumn id="1" xr3:uid="{00000000-0010-0000-0000-000001000000}" name="Criterios" dataDxfId="2793"/>
    <tableColumn id="2" xr3:uid="{00000000-0010-0000-0000-000002000000}" name="Subcriterios" dataDxfId="2792"/>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A1:I18"/>
  <sheetViews>
    <sheetView showGridLines="0" topLeftCell="A19" workbookViewId="0">
      <selection activeCell="B9" sqref="B9:I9"/>
    </sheetView>
  </sheetViews>
  <sheetFormatPr baseColWidth="10" defaultColWidth="11.42578125" defaultRowHeight="15" x14ac:dyDescent="0.25"/>
  <cols>
    <col min="1" max="1" width="28.140625" customWidth="1"/>
    <col min="2" max="2" width="18" customWidth="1"/>
    <col min="3" max="3" width="14.140625" style="86" customWidth="1"/>
    <col min="4" max="8" width="12.42578125" customWidth="1"/>
  </cols>
  <sheetData>
    <row r="1" spans="1:9" ht="42" customHeight="1" x14ac:dyDescent="0.35">
      <c r="A1" s="283" t="s">
        <v>187</v>
      </c>
      <c r="B1" s="283"/>
      <c r="C1" s="283"/>
      <c r="D1" s="283"/>
      <c r="E1" s="283"/>
      <c r="F1" s="283"/>
    </row>
    <row r="5" spans="1:9" x14ac:dyDescent="0.25">
      <c r="D5" s="95"/>
      <c r="E5" s="95"/>
      <c r="F5" s="95"/>
      <c r="G5" s="95"/>
      <c r="H5" s="95"/>
    </row>
    <row r="6" spans="1:9" x14ac:dyDescent="0.25">
      <c r="D6" s="95"/>
      <c r="E6" s="95"/>
      <c r="F6" s="95"/>
      <c r="G6" s="95"/>
      <c r="H6" s="95"/>
    </row>
    <row r="7" spans="1:9" ht="33.75" x14ac:dyDescent="0.5">
      <c r="A7" s="284" t="s">
        <v>228</v>
      </c>
      <c r="B7" s="284"/>
      <c r="C7" s="284"/>
      <c r="D7" s="284"/>
      <c r="E7" s="284"/>
      <c r="F7" s="284"/>
      <c r="G7" s="284"/>
      <c r="H7" s="284"/>
      <c r="I7" s="284"/>
    </row>
    <row r="9" spans="1:9" s="87" customFormat="1" ht="81.75" customHeight="1" x14ac:dyDescent="0.2">
      <c r="A9" s="88" t="s">
        <v>229</v>
      </c>
      <c r="B9" s="285" t="s">
        <v>699</v>
      </c>
      <c r="C9" s="285"/>
      <c r="D9" s="285"/>
      <c r="E9" s="285"/>
      <c r="F9" s="285"/>
      <c r="G9" s="285"/>
      <c r="H9" s="285"/>
      <c r="I9" s="285"/>
    </row>
    <row r="10" spans="1:9" s="87" customFormat="1" ht="16.7" customHeight="1" x14ac:dyDescent="0.2">
      <c r="A10" s="93"/>
      <c r="B10" s="94"/>
      <c r="C10" s="94"/>
      <c r="D10" s="93"/>
      <c r="E10" s="92"/>
    </row>
    <row r="11" spans="1:9" s="87" customFormat="1" ht="84" customHeight="1" x14ac:dyDescent="0.2">
      <c r="A11" s="88" t="s">
        <v>185</v>
      </c>
      <c r="B11" s="89" t="s">
        <v>184</v>
      </c>
      <c r="C11" s="282" t="s">
        <v>183</v>
      </c>
      <c r="D11" s="282"/>
      <c r="E11" s="282"/>
      <c r="F11" s="282"/>
      <c r="G11" s="282"/>
      <c r="H11" s="282"/>
      <c r="I11" s="282"/>
    </row>
    <row r="12" spans="1:9" ht="32.25" customHeight="1" x14ac:dyDescent="0.25">
      <c r="A12" s="91"/>
    </row>
    <row r="13" spans="1:9" ht="32.25" customHeight="1" x14ac:dyDescent="0.25">
      <c r="A13" s="90" t="s">
        <v>186</v>
      </c>
      <c r="B13" s="282"/>
      <c r="C13" s="282"/>
      <c r="D13" s="282"/>
      <c r="E13" s="282"/>
      <c r="F13" s="282"/>
      <c r="G13" s="282"/>
      <c r="H13" s="282"/>
      <c r="I13" s="282"/>
    </row>
    <row r="14" spans="1:9" s="87" customFormat="1" ht="69" customHeight="1" x14ac:dyDescent="0.2">
      <c r="A14" s="90" t="s">
        <v>182</v>
      </c>
      <c r="B14" s="282"/>
      <c r="C14" s="282"/>
      <c r="D14" s="282"/>
      <c r="E14" s="282"/>
      <c r="F14" s="282"/>
      <c r="G14" s="282"/>
      <c r="H14" s="282"/>
      <c r="I14" s="282"/>
    </row>
    <row r="15" spans="1:9" s="87" customFormat="1" ht="54" customHeight="1" x14ac:dyDescent="0.2">
      <c r="A15" s="90" t="s">
        <v>181</v>
      </c>
      <c r="B15" s="282"/>
      <c r="C15" s="282"/>
      <c r="D15" s="282"/>
      <c r="E15" s="282"/>
      <c r="F15" s="282"/>
      <c r="G15" s="282"/>
      <c r="H15" s="282"/>
      <c r="I15" s="282"/>
    </row>
    <row r="16" spans="1:9" s="87" customFormat="1" ht="54" customHeight="1" x14ac:dyDescent="0.2">
      <c r="A16" s="88" t="s">
        <v>180</v>
      </c>
      <c r="B16" s="282" t="s">
        <v>179</v>
      </c>
      <c r="C16" s="282"/>
      <c r="D16" s="282"/>
      <c r="E16" s="282"/>
      <c r="F16" s="282"/>
      <c r="G16" s="282"/>
      <c r="H16" s="282"/>
      <c r="I16" s="282"/>
    </row>
    <row r="18" spans="1:9" s="87" customFormat="1" ht="54.75" customHeight="1" x14ac:dyDescent="0.2">
      <c r="A18" s="88" t="s">
        <v>178</v>
      </c>
      <c r="B18" s="281">
        <v>44378</v>
      </c>
      <c r="C18" s="281"/>
      <c r="D18" s="281"/>
      <c r="E18" s="281"/>
      <c r="F18" s="281"/>
      <c r="G18" s="281"/>
      <c r="H18" s="281"/>
      <c r="I18" s="281"/>
    </row>
  </sheetData>
  <mergeCells count="9">
    <mergeCell ref="B18:I18"/>
    <mergeCell ref="B13:I13"/>
    <mergeCell ref="B15:I15"/>
    <mergeCell ref="B16:I16"/>
    <mergeCell ref="A1:F1"/>
    <mergeCell ref="A7:I7"/>
    <mergeCell ref="B9:I9"/>
    <mergeCell ref="C11:I11"/>
    <mergeCell ref="B14:I14"/>
  </mergeCells>
  <dataValidations count="2">
    <dataValidation allowBlank="1" showInputMessage="1" showErrorMessage="1" prompt="Proponer y escribir en una frase la estrategia para gestionar la debilidad, la oportunidad, la amenaza o la fortaleza.Usar verbo de acción en infinitivo._x000a_" sqref="G1" xr:uid="{00000000-0002-0000-0000-000000000000}"/>
    <dataValidation type="list" allowBlank="1" showInputMessage="1" showErrorMessage="1" sqref="B11" xr:uid="{00000000-0002-0000-0000-000001000000}">
      <formula1>"Estrategicos, Misionales, Apoyo, Evaluacion y Mejora"</formula1>
    </dataValidation>
  </dataValidation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K31"/>
  <sheetViews>
    <sheetView topLeftCell="A26" workbookViewId="0">
      <selection activeCell="D19" sqref="D19"/>
    </sheetView>
  </sheetViews>
  <sheetFormatPr baseColWidth="10" defaultColWidth="10.7109375" defaultRowHeight="15" x14ac:dyDescent="0.25"/>
  <cols>
    <col min="2" max="2" width="30.85546875" customWidth="1"/>
    <col min="3" max="3" width="38.140625" customWidth="1"/>
    <col min="4" max="4" width="32.5703125" customWidth="1"/>
    <col min="5" max="5" width="20.42578125" customWidth="1"/>
    <col min="6" max="6" width="22.28515625" customWidth="1"/>
    <col min="7" max="7" width="21.85546875" customWidth="1"/>
    <col min="11" max="11" width="16.42578125" customWidth="1"/>
  </cols>
  <sheetData>
    <row r="2" spans="2:11" x14ac:dyDescent="0.25">
      <c r="B2" s="4" t="s">
        <v>38</v>
      </c>
      <c r="C2" s="4" t="s">
        <v>39</v>
      </c>
      <c r="D2" s="4" t="s">
        <v>46</v>
      </c>
      <c r="E2" s="6" t="s">
        <v>51</v>
      </c>
      <c r="F2" s="4" t="s">
        <v>55</v>
      </c>
      <c r="G2" s="4" t="s">
        <v>58</v>
      </c>
      <c r="H2" s="4" t="s">
        <v>61</v>
      </c>
      <c r="I2" s="4" t="s">
        <v>64</v>
      </c>
      <c r="J2" s="4" t="s">
        <v>175</v>
      </c>
      <c r="K2" s="4" t="s">
        <v>303</v>
      </c>
    </row>
    <row r="3" spans="2:11" ht="30" x14ac:dyDescent="0.25">
      <c r="B3" t="s">
        <v>40</v>
      </c>
      <c r="C3" s="82" t="s">
        <v>41</v>
      </c>
      <c r="D3" s="5" t="s">
        <v>47</v>
      </c>
      <c r="E3" t="s">
        <v>52</v>
      </c>
      <c r="F3" t="s">
        <v>56</v>
      </c>
      <c r="G3" t="s">
        <v>59</v>
      </c>
      <c r="H3" t="s">
        <v>62</v>
      </c>
      <c r="I3" t="s">
        <v>65</v>
      </c>
      <c r="J3" t="s">
        <v>176</v>
      </c>
      <c r="K3" t="s">
        <v>304</v>
      </c>
    </row>
    <row r="4" spans="2:11" ht="75" x14ac:dyDescent="0.25">
      <c r="B4" s="169" t="s">
        <v>311</v>
      </c>
      <c r="C4" t="s">
        <v>42</v>
      </c>
      <c r="D4" s="5" t="s">
        <v>48</v>
      </c>
      <c r="E4" t="s">
        <v>53</v>
      </c>
      <c r="F4" t="s">
        <v>57</v>
      </c>
      <c r="G4" t="s">
        <v>60</v>
      </c>
      <c r="H4" t="s">
        <v>63</v>
      </c>
      <c r="I4" t="s">
        <v>66</v>
      </c>
      <c r="J4" t="s">
        <v>177</v>
      </c>
      <c r="K4" t="s">
        <v>305</v>
      </c>
    </row>
    <row r="5" spans="2:11" ht="60" x14ac:dyDescent="0.25">
      <c r="B5" s="169" t="s">
        <v>328</v>
      </c>
      <c r="C5" t="s">
        <v>43</v>
      </c>
      <c r="D5" s="5" t="s">
        <v>129</v>
      </c>
      <c r="E5" t="s">
        <v>54</v>
      </c>
      <c r="K5" t="s">
        <v>306</v>
      </c>
    </row>
    <row r="6" spans="2:11" ht="45" x14ac:dyDescent="0.25">
      <c r="B6" s="169" t="s">
        <v>308</v>
      </c>
      <c r="C6" t="s">
        <v>44</v>
      </c>
      <c r="D6" s="5" t="s">
        <v>333</v>
      </c>
      <c r="K6" t="s">
        <v>307</v>
      </c>
    </row>
    <row r="7" spans="2:11" ht="60" x14ac:dyDescent="0.25">
      <c r="B7" s="169" t="s">
        <v>345</v>
      </c>
      <c r="C7" t="s">
        <v>45</v>
      </c>
      <c r="D7" s="83" t="s">
        <v>50</v>
      </c>
    </row>
    <row r="8" spans="2:11" ht="30" x14ac:dyDescent="0.25">
      <c r="B8" s="169" t="s">
        <v>438</v>
      </c>
      <c r="C8" t="s">
        <v>331</v>
      </c>
      <c r="D8" s="157" t="s">
        <v>317</v>
      </c>
    </row>
    <row r="9" spans="2:11" ht="30" x14ac:dyDescent="0.25">
      <c r="B9" t="s">
        <v>362</v>
      </c>
      <c r="C9" t="s">
        <v>174</v>
      </c>
      <c r="D9" s="157" t="s">
        <v>318</v>
      </c>
    </row>
    <row r="10" spans="2:11" ht="30" x14ac:dyDescent="0.25">
      <c r="C10" t="s">
        <v>390</v>
      </c>
      <c r="D10" s="157" t="s">
        <v>319</v>
      </c>
    </row>
    <row r="11" spans="2:11" ht="30" x14ac:dyDescent="0.25">
      <c r="D11" s="157" t="s">
        <v>320</v>
      </c>
    </row>
    <row r="12" spans="2:11" ht="30" x14ac:dyDescent="0.25">
      <c r="D12" s="157" t="s">
        <v>321</v>
      </c>
    </row>
    <row r="13" spans="2:11" ht="30" x14ac:dyDescent="0.25">
      <c r="D13" s="155" t="s">
        <v>312</v>
      </c>
    </row>
    <row r="14" spans="2:11" ht="30" x14ac:dyDescent="0.25">
      <c r="D14" s="155" t="s">
        <v>313</v>
      </c>
    </row>
    <row r="15" spans="2:11" ht="30" x14ac:dyDescent="0.25">
      <c r="D15" s="155" t="s">
        <v>314</v>
      </c>
    </row>
    <row r="16" spans="2:11" ht="30" x14ac:dyDescent="0.25">
      <c r="D16" s="155" t="s">
        <v>315</v>
      </c>
    </row>
    <row r="17" spans="4:4" ht="30" x14ac:dyDescent="0.25">
      <c r="D17" s="155" t="s">
        <v>316</v>
      </c>
    </row>
    <row r="18" spans="4:4" ht="60" x14ac:dyDescent="0.25">
      <c r="D18" s="82" t="s">
        <v>439</v>
      </c>
    </row>
    <row r="19" spans="4:4" ht="60" x14ac:dyDescent="0.25">
      <c r="D19" s="82" t="s">
        <v>440</v>
      </c>
    </row>
    <row r="20" spans="4:4" ht="30" x14ac:dyDescent="0.25">
      <c r="D20" s="184" t="s">
        <v>336</v>
      </c>
    </row>
    <row r="21" spans="4:4" ht="30" x14ac:dyDescent="0.25">
      <c r="D21" s="184" t="s">
        <v>340</v>
      </c>
    </row>
    <row r="22" spans="4:4" ht="30" x14ac:dyDescent="0.25">
      <c r="D22" s="184" t="s">
        <v>341</v>
      </c>
    </row>
    <row r="23" spans="4:4" ht="30" x14ac:dyDescent="0.25">
      <c r="D23" s="184" t="s">
        <v>342</v>
      </c>
    </row>
    <row r="24" spans="4:4" ht="45" x14ac:dyDescent="0.25">
      <c r="D24" s="184" t="s">
        <v>343</v>
      </c>
    </row>
    <row r="25" spans="4:4" ht="45" x14ac:dyDescent="0.25">
      <c r="D25" s="184" t="s">
        <v>334</v>
      </c>
    </row>
    <row r="26" spans="4:4" ht="60" x14ac:dyDescent="0.25">
      <c r="D26" s="184" t="s">
        <v>335</v>
      </c>
    </row>
    <row r="27" spans="4:4" ht="45" x14ac:dyDescent="0.25">
      <c r="D27" s="184" t="s">
        <v>365</v>
      </c>
    </row>
    <row r="28" spans="4:4" ht="45" x14ac:dyDescent="0.25">
      <c r="D28" s="184" t="s">
        <v>366</v>
      </c>
    </row>
    <row r="29" spans="4:4" ht="45" x14ac:dyDescent="0.25">
      <c r="D29" s="184" t="s">
        <v>367</v>
      </c>
    </row>
    <row r="30" spans="4:4" ht="45" x14ac:dyDescent="0.25">
      <c r="D30" s="184" t="s">
        <v>364</v>
      </c>
    </row>
    <row r="31" spans="4:4" ht="45" x14ac:dyDescent="0.25">
      <c r="D31" s="184" t="s">
        <v>368</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249977111117893"/>
  </sheetPr>
  <dimension ref="B1:K16"/>
  <sheetViews>
    <sheetView topLeftCell="B1" workbookViewId="0">
      <selection activeCell="I7" sqref="I7"/>
    </sheetView>
  </sheetViews>
  <sheetFormatPr baseColWidth="10" defaultColWidth="14.28515625" defaultRowHeight="12.75" x14ac:dyDescent="0.2"/>
  <cols>
    <col min="1" max="2" width="14.28515625" style="35"/>
    <col min="3" max="3" width="17" style="35" customWidth="1"/>
    <col min="4" max="4" width="14.28515625" style="35"/>
    <col min="5" max="5" width="46" style="35" customWidth="1"/>
    <col min="6" max="16384" width="14.28515625" style="35"/>
  </cols>
  <sheetData>
    <row r="1" spans="2:11" ht="24" customHeight="1" thickBot="1" x14ac:dyDescent="0.25">
      <c r="B1" s="428" t="s">
        <v>140</v>
      </c>
      <c r="C1" s="429"/>
      <c r="D1" s="429"/>
      <c r="E1" s="429"/>
      <c r="F1" s="430"/>
    </row>
    <row r="2" spans="2:11" ht="16.5" thickBot="1" x14ac:dyDescent="0.3">
      <c r="B2" s="36"/>
      <c r="C2" s="36"/>
      <c r="D2" s="36"/>
      <c r="E2" s="36"/>
      <c r="F2" s="36"/>
      <c r="I2" s="158"/>
      <c r="J2" s="178" t="s">
        <v>56</v>
      </c>
      <c r="K2" s="178" t="s">
        <v>57</v>
      </c>
    </row>
    <row r="3" spans="2:11" ht="16.5" thickBot="1" x14ac:dyDescent="0.25">
      <c r="B3" s="431" t="s">
        <v>141</v>
      </c>
      <c r="C3" s="432"/>
      <c r="D3" s="432"/>
      <c r="E3" s="37" t="s">
        <v>142</v>
      </c>
      <c r="F3" s="38" t="s">
        <v>143</v>
      </c>
      <c r="I3" s="177" t="s">
        <v>52</v>
      </c>
      <c r="J3" s="165">
        <v>0.5</v>
      </c>
      <c r="K3" s="165">
        <v>0.45</v>
      </c>
    </row>
    <row r="4" spans="2:11" ht="31.5" x14ac:dyDescent="0.2">
      <c r="B4" s="433" t="s">
        <v>144</v>
      </c>
      <c r="C4" s="435" t="s">
        <v>31</v>
      </c>
      <c r="D4" s="39" t="s">
        <v>52</v>
      </c>
      <c r="E4" s="40" t="s">
        <v>145</v>
      </c>
      <c r="F4" s="41">
        <v>0.25</v>
      </c>
      <c r="I4" s="178" t="s">
        <v>53</v>
      </c>
      <c r="J4" s="165">
        <v>0.4</v>
      </c>
      <c r="K4" s="165">
        <v>0.35</v>
      </c>
    </row>
    <row r="5" spans="2:11" ht="47.25" x14ac:dyDescent="0.2">
      <c r="B5" s="434"/>
      <c r="C5" s="436"/>
      <c r="D5" s="42" t="s">
        <v>53</v>
      </c>
      <c r="E5" s="43" t="s">
        <v>146</v>
      </c>
      <c r="F5" s="44">
        <v>0.15</v>
      </c>
      <c r="I5" s="178" t="s">
        <v>54</v>
      </c>
      <c r="J5" s="165">
        <v>0.35</v>
      </c>
      <c r="K5" s="165">
        <v>0.3</v>
      </c>
    </row>
    <row r="6" spans="2:11" ht="47.25" x14ac:dyDescent="0.2">
      <c r="B6" s="434"/>
      <c r="C6" s="436"/>
      <c r="D6" s="42" t="s">
        <v>54</v>
      </c>
      <c r="E6" s="43" t="s">
        <v>147</v>
      </c>
      <c r="F6" s="44">
        <v>0.1</v>
      </c>
    </row>
    <row r="7" spans="2:11" ht="63" x14ac:dyDescent="0.2">
      <c r="B7" s="434"/>
      <c r="C7" s="436" t="s">
        <v>32</v>
      </c>
      <c r="D7" s="42" t="s">
        <v>56</v>
      </c>
      <c r="E7" s="43" t="s">
        <v>148</v>
      </c>
      <c r="F7" s="44">
        <v>0.25</v>
      </c>
      <c r="G7" s="159"/>
    </row>
    <row r="8" spans="2:11" ht="31.5" x14ac:dyDescent="0.2">
      <c r="B8" s="434"/>
      <c r="C8" s="436"/>
      <c r="D8" s="42" t="s">
        <v>57</v>
      </c>
      <c r="E8" s="43" t="s">
        <v>149</v>
      </c>
      <c r="F8" s="44">
        <v>0.2</v>
      </c>
      <c r="G8" s="159"/>
    </row>
    <row r="9" spans="2:11" ht="47.25" x14ac:dyDescent="0.2">
      <c r="B9" s="434" t="s">
        <v>150</v>
      </c>
      <c r="C9" s="436" t="s">
        <v>34</v>
      </c>
      <c r="D9" s="42" t="s">
        <v>59</v>
      </c>
      <c r="E9" s="43" t="s">
        <v>151</v>
      </c>
      <c r="F9" s="45" t="s">
        <v>152</v>
      </c>
    </row>
    <row r="10" spans="2:11" ht="63" x14ac:dyDescent="0.2">
      <c r="B10" s="434"/>
      <c r="C10" s="436"/>
      <c r="D10" s="42" t="s">
        <v>153</v>
      </c>
      <c r="E10" s="43" t="s">
        <v>154</v>
      </c>
      <c r="F10" s="45" t="s">
        <v>152</v>
      </c>
    </row>
    <row r="11" spans="2:11" ht="47.25" x14ac:dyDescent="0.2">
      <c r="B11" s="434"/>
      <c r="C11" s="436" t="s">
        <v>35</v>
      </c>
      <c r="D11" s="42" t="s">
        <v>62</v>
      </c>
      <c r="E11" s="43" t="s">
        <v>155</v>
      </c>
      <c r="F11" s="45" t="s">
        <v>152</v>
      </c>
    </row>
    <row r="12" spans="2:11" ht="47.25" x14ac:dyDescent="0.2">
      <c r="B12" s="434"/>
      <c r="C12" s="436"/>
      <c r="D12" s="42" t="s">
        <v>63</v>
      </c>
      <c r="E12" s="43" t="s">
        <v>156</v>
      </c>
      <c r="F12" s="45" t="s">
        <v>152</v>
      </c>
    </row>
    <row r="13" spans="2:11" ht="31.5" x14ac:dyDescent="0.2">
      <c r="B13" s="434"/>
      <c r="C13" s="436" t="s">
        <v>36</v>
      </c>
      <c r="D13" s="42" t="s">
        <v>65</v>
      </c>
      <c r="E13" s="43" t="s">
        <v>157</v>
      </c>
      <c r="F13" s="45" t="s">
        <v>152</v>
      </c>
    </row>
    <row r="14" spans="2:11" ht="32.25" thickBot="1" x14ac:dyDescent="0.25">
      <c r="B14" s="437"/>
      <c r="C14" s="438"/>
      <c r="D14" s="46" t="s">
        <v>66</v>
      </c>
      <c r="E14" s="47" t="s">
        <v>158</v>
      </c>
      <c r="F14" s="48" t="s">
        <v>152</v>
      </c>
    </row>
    <row r="15" spans="2:11" ht="49.5" customHeight="1" x14ac:dyDescent="0.2">
      <c r="B15" s="427" t="s">
        <v>159</v>
      </c>
      <c r="C15" s="427"/>
      <c r="D15" s="427"/>
      <c r="E15" s="427"/>
      <c r="F15" s="427"/>
    </row>
    <row r="16" spans="2:11" ht="27" customHeight="1" x14ac:dyDescent="0.25">
      <c r="B16" s="49"/>
    </row>
  </sheetData>
  <mergeCells count="10">
    <mergeCell ref="B15:F15"/>
    <mergeCell ref="B1:F1"/>
    <mergeCell ref="B3:D3"/>
    <mergeCell ref="B4:B8"/>
    <mergeCell ref="C4:C6"/>
    <mergeCell ref="C7:C8"/>
    <mergeCell ref="B9:B14"/>
    <mergeCell ref="C9:C10"/>
    <mergeCell ref="C11:C12"/>
    <mergeCell ref="C13:C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B4:AU63"/>
  <sheetViews>
    <sheetView topLeftCell="E21" workbookViewId="0">
      <selection activeCell="E61" sqref="E61"/>
    </sheetView>
  </sheetViews>
  <sheetFormatPr baseColWidth="10" defaultColWidth="11.42578125" defaultRowHeight="15" x14ac:dyDescent="0.25"/>
  <cols>
    <col min="1" max="1" width="3.7109375" style="7" customWidth="1"/>
    <col min="2" max="2" width="6.7109375" style="7" customWidth="1"/>
    <col min="3" max="3" width="0.5703125" style="7" hidden="1" customWidth="1"/>
    <col min="4" max="4" width="11.42578125" style="7" hidden="1" customWidth="1"/>
    <col min="5" max="5" width="9.85546875" style="7" customWidth="1"/>
    <col min="6" max="8" width="11.42578125" style="7" hidden="1" customWidth="1"/>
    <col min="9" max="9" width="8.42578125" style="7" customWidth="1"/>
    <col min="10" max="11" width="11.42578125" style="7"/>
    <col min="12" max="12" width="0.140625" style="7" customWidth="1"/>
    <col min="13" max="13" width="0.28515625" style="7" hidden="1" customWidth="1"/>
    <col min="14" max="15" width="11.42578125" style="7" hidden="1" customWidth="1"/>
    <col min="16" max="16" width="11.42578125" style="7"/>
    <col min="17" max="17" width="10.28515625" style="7" customWidth="1"/>
    <col min="18" max="18" width="11.42578125" style="7" hidden="1" customWidth="1"/>
    <col min="19" max="19" width="0.85546875" style="7" hidden="1" customWidth="1"/>
    <col min="20" max="20" width="11.42578125" style="7" hidden="1" customWidth="1"/>
    <col min="21" max="21" width="0.140625" style="7" hidden="1" customWidth="1"/>
    <col min="22" max="22" width="11.42578125" style="7"/>
    <col min="23" max="23" width="10.140625" style="7" customWidth="1"/>
    <col min="24" max="24" width="3.85546875" style="7" hidden="1" customWidth="1"/>
    <col min="25" max="25" width="4.42578125" style="7" hidden="1" customWidth="1"/>
    <col min="26" max="27" width="11.42578125" style="7" hidden="1" customWidth="1"/>
    <col min="28" max="28" width="11.42578125" style="7"/>
    <col min="29" max="29" width="9.7109375" style="7" customWidth="1"/>
    <col min="30" max="30" width="1.5703125" style="7" hidden="1" customWidth="1"/>
    <col min="31" max="32" width="11.42578125" style="7" hidden="1" customWidth="1"/>
    <col min="33" max="33" width="0.85546875" style="7" hidden="1" customWidth="1"/>
    <col min="34" max="34" width="11.42578125" style="7"/>
    <col min="35" max="35" width="13" style="7" customWidth="1"/>
    <col min="36" max="37" width="1.5703125" style="7" hidden="1" customWidth="1"/>
    <col min="38" max="38" width="1" style="7" customWidth="1"/>
    <col min="39" max="40" width="11.42578125" style="7"/>
    <col min="41" max="41" width="4.5703125" style="7" customWidth="1"/>
    <col min="42" max="42" width="2.42578125" style="7" hidden="1" customWidth="1"/>
    <col min="43" max="45" width="11.42578125" style="7" hidden="1" customWidth="1"/>
    <col min="46" max="46" width="11.42578125" style="7"/>
    <col min="47" max="47" width="15.7109375" style="7" customWidth="1"/>
    <col min="48" max="16384" width="11.42578125" style="7"/>
  </cols>
  <sheetData>
    <row r="4" spans="2:47" x14ac:dyDescent="0.25">
      <c r="B4" s="469" t="s">
        <v>391</v>
      </c>
      <c r="C4" s="469"/>
      <c r="D4" s="469"/>
      <c r="E4" s="469"/>
      <c r="F4" s="469"/>
      <c r="G4" s="469"/>
      <c r="H4" s="469"/>
      <c r="I4" s="469"/>
      <c r="J4" s="470" t="s">
        <v>8</v>
      </c>
      <c r="K4" s="470"/>
      <c r="L4" s="470"/>
      <c r="M4" s="470"/>
      <c r="N4" s="470"/>
      <c r="O4" s="470"/>
      <c r="P4" s="470"/>
      <c r="Q4" s="470"/>
      <c r="R4" s="470"/>
      <c r="S4" s="470"/>
      <c r="T4" s="470"/>
      <c r="U4" s="470"/>
      <c r="V4" s="470"/>
      <c r="W4" s="470"/>
      <c r="X4" s="470"/>
      <c r="Y4" s="470"/>
      <c r="Z4" s="470"/>
      <c r="AA4" s="470"/>
      <c r="AB4" s="470"/>
      <c r="AC4" s="470"/>
      <c r="AD4" s="470"/>
      <c r="AE4" s="470"/>
      <c r="AF4" s="470"/>
      <c r="AG4" s="470"/>
      <c r="AH4" s="470"/>
      <c r="AI4" s="470"/>
      <c r="AJ4" s="470"/>
      <c r="AK4" s="470"/>
      <c r="AL4" s="470"/>
      <c r="AT4" s="471" t="s">
        <v>25</v>
      </c>
      <c r="AU4" s="471"/>
    </row>
    <row r="5" spans="2:47" x14ac:dyDescent="0.25">
      <c r="B5" s="469"/>
      <c r="C5" s="469"/>
      <c r="D5" s="469"/>
      <c r="E5" s="469"/>
      <c r="F5" s="469"/>
      <c r="G5" s="469"/>
      <c r="H5" s="469"/>
      <c r="I5" s="469"/>
      <c r="J5" s="470"/>
      <c r="K5" s="470"/>
      <c r="L5" s="470"/>
      <c r="M5" s="470"/>
      <c r="N5" s="470"/>
      <c r="O5" s="470"/>
      <c r="P5" s="470"/>
      <c r="Q5" s="470"/>
      <c r="R5" s="470"/>
      <c r="S5" s="470"/>
      <c r="T5" s="470"/>
      <c r="U5" s="470"/>
      <c r="V5" s="470"/>
      <c r="W5" s="470"/>
      <c r="X5" s="470"/>
      <c r="Y5" s="470"/>
      <c r="Z5" s="470"/>
      <c r="AA5" s="470"/>
      <c r="AB5" s="470"/>
      <c r="AC5" s="470"/>
      <c r="AD5" s="470"/>
      <c r="AE5" s="470"/>
      <c r="AF5" s="470"/>
      <c r="AG5" s="470"/>
      <c r="AH5" s="470"/>
      <c r="AI5" s="470"/>
      <c r="AJ5" s="470"/>
      <c r="AK5" s="470"/>
      <c r="AL5" s="470"/>
      <c r="AT5" s="471"/>
      <c r="AU5" s="471"/>
    </row>
    <row r="6" spans="2:47" x14ac:dyDescent="0.25">
      <c r="B6" s="469"/>
      <c r="C6" s="469"/>
      <c r="D6" s="469"/>
      <c r="E6" s="469"/>
      <c r="F6" s="469"/>
      <c r="G6" s="469"/>
      <c r="H6" s="469"/>
      <c r="I6" s="469"/>
      <c r="J6" s="470"/>
      <c r="K6" s="470"/>
      <c r="L6" s="470"/>
      <c r="M6" s="470"/>
      <c r="N6" s="470"/>
      <c r="O6" s="470"/>
      <c r="P6" s="470"/>
      <c r="Q6" s="470"/>
      <c r="R6" s="470"/>
      <c r="S6" s="470"/>
      <c r="T6" s="470"/>
      <c r="U6" s="470"/>
      <c r="V6" s="470"/>
      <c r="W6" s="470"/>
      <c r="X6" s="470"/>
      <c r="Y6" s="470"/>
      <c r="Z6" s="470"/>
      <c r="AA6" s="470"/>
      <c r="AB6" s="470"/>
      <c r="AC6" s="470"/>
      <c r="AD6" s="470"/>
      <c r="AE6" s="470"/>
      <c r="AF6" s="470"/>
      <c r="AG6" s="470"/>
      <c r="AH6" s="470"/>
      <c r="AI6" s="470"/>
      <c r="AJ6" s="470"/>
      <c r="AK6" s="470"/>
      <c r="AL6" s="470"/>
      <c r="AT6" s="471"/>
      <c r="AU6" s="471"/>
    </row>
    <row r="7" spans="2:47" ht="15.75" thickBot="1" x14ac:dyDescent="0.3"/>
    <row r="8" spans="2:47" ht="15.75" x14ac:dyDescent="0.25">
      <c r="B8" s="472" t="s">
        <v>109</v>
      </c>
      <c r="C8" s="472"/>
      <c r="D8" s="473"/>
      <c r="E8" s="439" t="s">
        <v>160</v>
      </c>
      <c r="F8" s="440"/>
      <c r="G8" s="440"/>
      <c r="H8" s="440"/>
      <c r="I8" s="441"/>
      <c r="J8" s="50" t="s">
        <v>392</v>
      </c>
      <c r="K8" s="51" t="s">
        <v>392</v>
      </c>
      <c r="L8" s="51" t="s">
        <v>392</v>
      </c>
      <c r="M8" s="51" t="s">
        <v>392</v>
      </c>
      <c r="N8" s="51" t="s">
        <v>392</v>
      </c>
      <c r="O8" s="52" t="s">
        <v>392</v>
      </c>
      <c r="P8" s="50" t="s">
        <v>392</v>
      </c>
      <c r="Q8" s="51" t="s">
        <v>392</v>
      </c>
      <c r="R8" s="51" t="s">
        <v>392</v>
      </c>
      <c r="S8" s="51" t="s">
        <v>392</v>
      </c>
      <c r="T8" s="51" t="s">
        <v>392</v>
      </c>
      <c r="U8" s="52" t="s">
        <v>392</v>
      </c>
      <c r="V8" s="50" t="s">
        <v>392</v>
      </c>
      <c r="W8" s="51" t="s">
        <v>392</v>
      </c>
      <c r="X8" s="51" t="s">
        <v>392</v>
      </c>
      <c r="Y8" s="51" t="s">
        <v>392</v>
      </c>
      <c r="Z8" s="51" t="s">
        <v>392</v>
      </c>
      <c r="AA8" s="52" t="s">
        <v>392</v>
      </c>
      <c r="AB8" s="50" t="s">
        <v>392</v>
      </c>
      <c r="AC8" s="51" t="s">
        <v>392</v>
      </c>
      <c r="AD8" s="51" t="s">
        <v>392</v>
      </c>
      <c r="AE8" s="51" t="s">
        <v>392</v>
      </c>
      <c r="AF8" s="51" t="s">
        <v>392</v>
      </c>
      <c r="AG8" s="52" t="s">
        <v>392</v>
      </c>
      <c r="AH8" s="53" t="s">
        <v>392</v>
      </c>
      <c r="AI8" s="54" t="s">
        <v>392</v>
      </c>
      <c r="AJ8" s="54" t="s">
        <v>392</v>
      </c>
      <c r="AK8" s="54" t="s">
        <v>392</v>
      </c>
      <c r="AL8" s="54" t="s">
        <v>392</v>
      </c>
      <c r="AN8" s="474" t="s">
        <v>161</v>
      </c>
      <c r="AO8" s="475"/>
      <c r="AP8" s="475"/>
      <c r="AQ8" s="475"/>
      <c r="AR8" s="475"/>
      <c r="AS8" s="476"/>
      <c r="AT8" s="458" t="s">
        <v>393</v>
      </c>
      <c r="AU8" s="458"/>
    </row>
    <row r="9" spans="2:47" ht="15.75" x14ac:dyDescent="0.25">
      <c r="B9" s="472"/>
      <c r="C9" s="472"/>
      <c r="D9" s="473"/>
      <c r="E9" s="445"/>
      <c r="F9" s="449"/>
      <c r="G9" s="449"/>
      <c r="H9" s="449"/>
      <c r="I9" s="444"/>
      <c r="J9" s="55" t="s">
        <v>392</v>
      </c>
      <c r="K9" s="56" t="s">
        <v>392</v>
      </c>
      <c r="L9" s="56" t="s">
        <v>392</v>
      </c>
      <c r="M9" s="56" t="s">
        <v>392</v>
      </c>
      <c r="N9" s="56" t="s">
        <v>392</v>
      </c>
      <c r="O9" s="57" t="s">
        <v>392</v>
      </c>
      <c r="P9" s="55" t="s">
        <v>392</v>
      </c>
      <c r="Q9" s="56" t="s">
        <v>392</v>
      </c>
      <c r="R9" s="56" t="s">
        <v>392</v>
      </c>
      <c r="S9" s="56" t="s">
        <v>392</v>
      </c>
      <c r="T9" s="56" t="s">
        <v>392</v>
      </c>
      <c r="U9" s="57" t="s">
        <v>392</v>
      </c>
      <c r="V9" s="55" t="s">
        <v>392</v>
      </c>
      <c r="W9" s="56" t="s">
        <v>392</v>
      </c>
      <c r="X9" s="56" t="s">
        <v>392</v>
      </c>
      <c r="Y9" s="56" t="s">
        <v>392</v>
      </c>
      <c r="Z9" s="56" t="s">
        <v>392</v>
      </c>
      <c r="AA9" s="57" t="s">
        <v>392</v>
      </c>
      <c r="AB9" s="55" t="s">
        <v>392</v>
      </c>
      <c r="AC9" s="56" t="s">
        <v>392</v>
      </c>
      <c r="AD9" s="56" t="s">
        <v>392</v>
      </c>
      <c r="AE9" s="56" t="s">
        <v>392</v>
      </c>
      <c r="AF9" s="56" t="s">
        <v>392</v>
      </c>
      <c r="AG9" s="57" t="s">
        <v>392</v>
      </c>
      <c r="AH9" s="58" t="s">
        <v>392</v>
      </c>
      <c r="AI9" s="59" t="s">
        <v>392</v>
      </c>
      <c r="AJ9" s="59" t="s">
        <v>392</v>
      </c>
      <c r="AK9" s="59" t="s">
        <v>392</v>
      </c>
      <c r="AL9" s="59" t="s">
        <v>392</v>
      </c>
      <c r="AN9" s="477"/>
      <c r="AO9" s="478"/>
      <c r="AP9" s="478"/>
      <c r="AQ9" s="478"/>
      <c r="AR9" s="478"/>
      <c r="AS9" s="479"/>
      <c r="AT9" s="458"/>
      <c r="AU9" s="458"/>
    </row>
    <row r="10" spans="2:47" ht="15.75" x14ac:dyDescent="0.25">
      <c r="B10" s="472"/>
      <c r="C10" s="472"/>
      <c r="D10" s="473"/>
      <c r="E10" s="445"/>
      <c r="F10" s="449"/>
      <c r="G10" s="449"/>
      <c r="H10" s="449"/>
      <c r="I10" s="444"/>
      <c r="J10" s="55" t="s">
        <v>392</v>
      </c>
      <c r="K10" s="56" t="s">
        <v>392</v>
      </c>
      <c r="L10" s="56" t="s">
        <v>392</v>
      </c>
      <c r="M10" s="56" t="s">
        <v>392</v>
      </c>
      <c r="N10" s="56" t="s">
        <v>392</v>
      </c>
      <c r="O10" s="57" t="s">
        <v>392</v>
      </c>
      <c r="P10" s="55" t="s">
        <v>392</v>
      </c>
      <c r="Q10" s="56" t="s">
        <v>392</v>
      </c>
      <c r="R10" s="56" t="s">
        <v>392</v>
      </c>
      <c r="S10" s="56" t="s">
        <v>392</v>
      </c>
      <c r="T10" s="56" t="s">
        <v>392</v>
      </c>
      <c r="U10" s="57" t="s">
        <v>392</v>
      </c>
      <c r="V10" s="55" t="s">
        <v>392</v>
      </c>
      <c r="W10" s="56" t="s">
        <v>392</v>
      </c>
      <c r="X10" s="56" t="s">
        <v>392</v>
      </c>
      <c r="Y10" s="56" t="s">
        <v>392</v>
      </c>
      <c r="Z10" s="56" t="s">
        <v>392</v>
      </c>
      <c r="AA10" s="57" t="s">
        <v>392</v>
      </c>
      <c r="AB10" s="55" t="s">
        <v>392</v>
      </c>
      <c r="AC10" s="56" t="s">
        <v>392</v>
      </c>
      <c r="AD10" s="56" t="s">
        <v>392</v>
      </c>
      <c r="AE10" s="56" t="s">
        <v>392</v>
      </c>
      <c r="AF10" s="56" t="s">
        <v>392</v>
      </c>
      <c r="AG10" s="57" t="s">
        <v>392</v>
      </c>
      <c r="AH10" s="58" t="s">
        <v>392</v>
      </c>
      <c r="AI10" s="59" t="s">
        <v>392</v>
      </c>
      <c r="AJ10" s="59" t="s">
        <v>392</v>
      </c>
      <c r="AK10" s="59" t="s">
        <v>392</v>
      </c>
      <c r="AL10" s="59" t="s">
        <v>392</v>
      </c>
      <c r="AN10" s="477"/>
      <c r="AO10" s="478"/>
      <c r="AP10" s="478"/>
      <c r="AQ10" s="478"/>
      <c r="AR10" s="478"/>
      <c r="AS10" s="479"/>
      <c r="AT10" s="458"/>
      <c r="AU10" s="458"/>
    </row>
    <row r="11" spans="2:47" ht="15.75" x14ac:dyDescent="0.25">
      <c r="B11" s="472"/>
      <c r="C11" s="472"/>
      <c r="D11" s="473"/>
      <c r="E11" s="445"/>
      <c r="F11" s="449"/>
      <c r="G11" s="449"/>
      <c r="H11" s="449"/>
      <c r="I11" s="444"/>
      <c r="J11" s="55" t="s">
        <v>392</v>
      </c>
      <c r="K11" s="56" t="s">
        <v>392</v>
      </c>
      <c r="L11" s="56" t="s">
        <v>392</v>
      </c>
      <c r="M11" s="56" t="s">
        <v>392</v>
      </c>
      <c r="N11" s="56" t="s">
        <v>392</v>
      </c>
      <c r="O11" s="57" t="s">
        <v>392</v>
      </c>
      <c r="P11" s="55" t="s">
        <v>392</v>
      </c>
      <c r="Q11" s="56" t="s">
        <v>392</v>
      </c>
      <c r="R11" s="56" t="s">
        <v>392</v>
      </c>
      <c r="S11" s="56" t="s">
        <v>392</v>
      </c>
      <c r="T11" s="56" t="s">
        <v>392</v>
      </c>
      <c r="U11" s="57" t="s">
        <v>392</v>
      </c>
      <c r="V11" s="55" t="s">
        <v>392</v>
      </c>
      <c r="W11" s="56" t="s">
        <v>392</v>
      </c>
      <c r="X11" s="56" t="s">
        <v>392</v>
      </c>
      <c r="Y11" s="56" t="s">
        <v>392</v>
      </c>
      <c r="Z11" s="56" t="s">
        <v>392</v>
      </c>
      <c r="AA11" s="57" t="s">
        <v>392</v>
      </c>
      <c r="AB11" s="55" t="s">
        <v>392</v>
      </c>
      <c r="AC11" s="56" t="s">
        <v>392</v>
      </c>
      <c r="AD11" s="56" t="s">
        <v>392</v>
      </c>
      <c r="AE11" s="56" t="s">
        <v>392</v>
      </c>
      <c r="AF11" s="56" t="s">
        <v>392</v>
      </c>
      <c r="AG11" s="57" t="s">
        <v>392</v>
      </c>
      <c r="AH11" s="58" t="s">
        <v>392</v>
      </c>
      <c r="AI11" s="59" t="s">
        <v>392</v>
      </c>
      <c r="AJ11" s="59" t="s">
        <v>392</v>
      </c>
      <c r="AK11" s="59" t="s">
        <v>392</v>
      </c>
      <c r="AL11" s="59" t="s">
        <v>392</v>
      </c>
      <c r="AN11" s="477"/>
      <c r="AO11" s="478"/>
      <c r="AP11" s="478"/>
      <c r="AQ11" s="478"/>
      <c r="AR11" s="478"/>
      <c r="AS11" s="479"/>
      <c r="AT11" s="458"/>
      <c r="AU11" s="458"/>
    </row>
    <row r="12" spans="2:47" ht="15.75" x14ac:dyDescent="0.25">
      <c r="B12" s="472"/>
      <c r="C12" s="472"/>
      <c r="D12" s="473"/>
      <c r="E12" s="445"/>
      <c r="F12" s="449"/>
      <c r="G12" s="449"/>
      <c r="H12" s="449"/>
      <c r="I12" s="444"/>
      <c r="J12" s="55" t="s">
        <v>392</v>
      </c>
      <c r="K12" s="56" t="s">
        <v>392</v>
      </c>
      <c r="L12" s="56" t="s">
        <v>392</v>
      </c>
      <c r="M12" s="56" t="s">
        <v>392</v>
      </c>
      <c r="N12" s="56" t="s">
        <v>392</v>
      </c>
      <c r="O12" s="57" t="s">
        <v>392</v>
      </c>
      <c r="P12" s="55" t="s">
        <v>392</v>
      </c>
      <c r="Q12" s="56" t="s">
        <v>392</v>
      </c>
      <c r="R12" s="56" t="s">
        <v>392</v>
      </c>
      <c r="S12" s="56" t="s">
        <v>392</v>
      </c>
      <c r="T12" s="56" t="s">
        <v>392</v>
      </c>
      <c r="U12" s="57" t="s">
        <v>392</v>
      </c>
      <c r="V12" s="55" t="s">
        <v>392</v>
      </c>
      <c r="W12" s="56" t="s">
        <v>392</v>
      </c>
      <c r="X12" s="56" t="s">
        <v>392</v>
      </c>
      <c r="Y12" s="56" t="s">
        <v>392</v>
      </c>
      <c r="Z12" s="56" t="s">
        <v>392</v>
      </c>
      <c r="AA12" s="57" t="s">
        <v>392</v>
      </c>
      <c r="AB12" s="55" t="s">
        <v>392</v>
      </c>
      <c r="AC12" s="56" t="s">
        <v>392</v>
      </c>
      <c r="AD12" s="56" t="s">
        <v>392</v>
      </c>
      <c r="AE12" s="56" t="s">
        <v>392</v>
      </c>
      <c r="AF12" s="56" t="s">
        <v>392</v>
      </c>
      <c r="AG12" s="57" t="s">
        <v>392</v>
      </c>
      <c r="AH12" s="58" t="s">
        <v>392</v>
      </c>
      <c r="AI12" s="59" t="s">
        <v>392</v>
      </c>
      <c r="AJ12" s="59" t="s">
        <v>392</v>
      </c>
      <c r="AK12" s="59" t="s">
        <v>392</v>
      </c>
      <c r="AL12" s="59" t="s">
        <v>392</v>
      </c>
      <c r="AN12" s="477"/>
      <c r="AO12" s="478"/>
      <c r="AP12" s="478"/>
      <c r="AQ12" s="478"/>
      <c r="AR12" s="478"/>
      <c r="AS12" s="479"/>
      <c r="AT12" s="458"/>
      <c r="AU12" s="458"/>
    </row>
    <row r="13" spans="2:47" ht="15.75" x14ac:dyDescent="0.25">
      <c r="B13" s="472"/>
      <c r="C13" s="472"/>
      <c r="D13" s="473"/>
      <c r="E13" s="445"/>
      <c r="F13" s="449"/>
      <c r="G13" s="449"/>
      <c r="H13" s="449"/>
      <c r="I13" s="444"/>
      <c r="J13" s="55" t="s">
        <v>392</v>
      </c>
      <c r="K13" s="56" t="s">
        <v>392</v>
      </c>
      <c r="L13" s="56" t="s">
        <v>392</v>
      </c>
      <c r="M13" s="56" t="s">
        <v>392</v>
      </c>
      <c r="N13" s="56" t="s">
        <v>392</v>
      </c>
      <c r="O13" s="57" t="s">
        <v>392</v>
      </c>
      <c r="P13" s="55" t="s">
        <v>392</v>
      </c>
      <c r="Q13" s="56" t="s">
        <v>392</v>
      </c>
      <c r="R13" s="56" t="s">
        <v>392</v>
      </c>
      <c r="S13" s="56" t="s">
        <v>392</v>
      </c>
      <c r="T13" s="56" t="s">
        <v>392</v>
      </c>
      <c r="U13" s="57" t="s">
        <v>392</v>
      </c>
      <c r="V13" s="55" t="s">
        <v>392</v>
      </c>
      <c r="W13" s="56" t="s">
        <v>392</v>
      </c>
      <c r="X13" s="56" t="s">
        <v>392</v>
      </c>
      <c r="Y13" s="56" t="s">
        <v>392</v>
      </c>
      <c r="Z13" s="56" t="s">
        <v>392</v>
      </c>
      <c r="AA13" s="57" t="s">
        <v>392</v>
      </c>
      <c r="AB13" s="55" t="s">
        <v>392</v>
      </c>
      <c r="AC13" s="56" t="s">
        <v>392</v>
      </c>
      <c r="AD13" s="56" t="s">
        <v>392</v>
      </c>
      <c r="AE13" s="56" t="s">
        <v>392</v>
      </c>
      <c r="AF13" s="56" t="s">
        <v>392</v>
      </c>
      <c r="AG13" s="57" t="s">
        <v>392</v>
      </c>
      <c r="AH13" s="58" t="s">
        <v>392</v>
      </c>
      <c r="AI13" s="59" t="s">
        <v>392</v>
      </c>
      <c r="AJ13" s="59" t="s">
        <v>392</v>
      </c>
      <c r="AK13" s="59" t="s">
        <v>392</v>
      </c>
      <c r="AL13" s="59" t="s">
        <v>392</v>
      </c>
      <c r="AN13" s="477"/>
      <c r="AO13" s="478"/>
      <c r="AP13" s="478"/>
      <c r="AQ13" s="478"/>
      <c r="AR13" s="478"/>
      <c r="AS13" s="479"/>
      <c r="AT13" s="458"/>
      <c r="AU13" s="458"/>
    </row>
    <row r="14" spans="2:47" ht="5.25" customHeight="1" thickBot="1" x14ac:dyDescent="0.3">
      <c r="B14" s="472"/>
      <c r="C14" s="472"/>
      <c r="D14" s="473"/>
      <c r="E14" s="445"/>
      <c r="F14" s="449"/>
      <c r="G14" s="449"/>
      <c r="H14" s="449"/>
      <c r="I14" s="444"/>
      <c r="J14" s="55" t="s">
        <v>392</v>
      </c>
      <c r="K14" s="56" t="s">
        <v>392</v>
      </c>
      <c r="L14" s="56" t="s">
        <v>392</v>
      </c>
      <c r="M14" s="56" t="s">
        <v>392</v>
      </c>
      <c r="N14" s="56" t="s">
        <v>392</v>
      </c>
      <c r="O14" s="57" t="s">
        <v>392</v>
      </c>
      <c r="P14" s="55" t="s">
        <v>392</v>
      </c>
      <c r="Q14" s="56" t="s">
        <v>392</v>
      </c>
      <c r="R14" s="56" t="s">
        <v>392</v>
      </c>
      <c r="S14" s="56" t="s">
        <v>392</v>
      </c>
      <c r="T14" s="56" t="s">
        <v>392</v>
      </c>
      <c r="U14" s="57" t="s">
        <v>392</v>
      </c>
      <c r="V14" s="55" t="s">
        <v>392</v>
      </c>
      <c r="W14" s="56" t="s">
        <v>392</v>
      </c>
      <c r="X14" s="56" t="s">
        <v>392</v>
      </c>
      <c r="Y14" s="56" t="s">
        <v>392</v>
      </c>
      <c r="Z14" s="56" t="s">
        <v>392</v>
      </c>
      <c r="AA14" s="57" t="s">
        <v>392</v>
      </c>
      <c r="AB14" s="55" t="s">
        <v>392</v>
      </c>
      <c r="AC14" s="56" t="s">
        <v>392</v>
      </c>
      <c r="AD14" s="56" t="s">
        <v>392</v>
      </c>
      <c r="AE14" s="56" t="s">
        <v>392</v>
      </c>
      <c r="AF14" s="56" t="s">
        <v>392</v>
      </c>
      <c r="AG14" s="57" t="s">
        <v>392</v>
      </c>
      <c r="AH14" s="58" t="s">
        <v>392</v>
      </c>
      <c r="AI14" s="59" t="s">
        <v>392</v>
      </c>
      <c r="AJ14" s="59" t="s">
        <v>392</v>
      </c>
      <c r="AK14" s="59" t="s">
        <v>392</v>
      </c>
      <c r="AL14" s="59" t="s">
        <v>392</v>
      </c>
      <c r="AN14" s="477"/>
      <c r="AO14" s="478"/>
      <c r="AP14" s="478"/>
      <c r="AQ14" s="478"/>
      <c r="AR14" s="478"/>
      <c r="AS14" s="479"/>
      <c r="AT14" s="458"/>
      <c r="AU14" s="458"/>
    </row>
    <row r="15" spans="2:47" ht="16.5" hidden="1" thickBot="1" x14ac:dyDescent="0.3">
      <c r="B15" s="472"/>
      <c r="C15" s="472"/>
      <c r="D15" s="473"/>
      <c r="E15" s="445"/>
      <c r="F15" s="449"/>
      <c r="G15" s="449"/>
      <c r="H15" s="449"/>
      <c r="I15" s="444"/>
      <c r="J15" s="55" t="s">
        <v>392</v>
      </c>
      <c r="K15" s="56" t="s">
        <v>392</v>
      </c>
      <c r="L15" s="56" t="s">
        <v>392</v>
      </c>
      <c r="M15" s="56" t="s">
        <v>392</v>
      </c>
      <c r="N15" s="56" t="s">
        <v>392</v>
      </c>
      <c r="O15" s="57" t="s">
        <v>392</v>
      </c>
      <c r="P15" s="55" t="s">
        <v>392</v>
      </c>
      <c r="Q15" s="56" t="s">
        <v>392</v>
      </c>
      <c r="R15" s="56" t="s">
        <v>392</v>
      </c>
      <c r="S15" s="56" t="s">
        <v>392</v>
      </c>
      <c r="T15" s="56" t="s">
        <v>392</v>
      </c>
      <c r="U15" s="57" t="s">
        <v>392</v>
      </c>
      <c r="V15" s="55" t="s">
        <v>392</v>
      </c>
      <c r="W15" s="56" t="s">
        <v>392</v>
      </c>
      <c r="X15" s="56" t="s">
        <v>392</v>
      </c>
      <c r="Y15" s="56" t="s">
        <v>392</v>
      </c>
      <c r="Z15" s="56" t="s">
        <v>392</v>
      </c>
      <c r="AA15" s="57" t="s">
        <v>392</v>
      </c>
      <c r="AB15" s="55" t="s">
        <v>392</v>
      </c>
      <c r="AC15" s="56" t="s">
        <v>392</v>
      </c>
      <c r="AD15" s="56" t="s">
        <v>392</v>
      </c>
      <c r="AE15" s="56" t="s">
        <v>392</v>
      </c>
      <c r="AF15" s="56" t="s">
        <v>392</v>
      </c>
      <c r="AG15" s="57" t="s">
        <v>392</v>
      </c>
      <c r="AH15" s="58" t="s">
        <v>392</v>
      </c>
      <c r="AI15" s="59" t="s">
        <v>392</v>
      </c>
      <c r="AJ15" s="59" t="s">
        <v>392</v>
      </c>
      <c r="AK15" s="59" t="s">
        <v>392</v>
      </c>
      <c r="AL15" s="59" t="s">
        <v>392</v>
      </c>
      <c r="AN15" s="477"/>
      <c r="AO15" s="478"/>
      <c r="AP15" s="478"/>
      <c r="AQ15" s="478"/>
      <c r="AR15" s="478"/>
      <c r="AS15" s="479"/>
      <c r="AT15" s="36"/>
      <c r="AU15" s="36"/>
    </row>
    <row r="16" spans="2:47" ht="16.5" hidden="1" thickBot="1" x14ac:dyDescent="0.3">
      <c r="B16" s="472"/>
      <c r="C16" s="472"/>
      <c r="D16" s="473"/>
      <c r="E16" s="445"/>
      <c r="F16" s="449"/>
      <c r="G16" s="449"/>
      <c r="H16" s="449"/>
      <c r="I16" s="444"/>
      <c r="J16" s="55" t="s">
        <v>392</v>
      </c>
      <c r="K16" s="56" t="s">
        <v>392</v>
      </c>
      <c r="L16" s="56" t="s">
        <v>392</v>
      </c>
      <c r="M16" s="56" t="s">
        <v>392</v>
      </c>
      <c r="N16" s="56" t="s">
        <v>392</v>
      </c>
      <c r="O16" s="57" t="s">
        <v>392</v>
      </c>
      <c r="P16" s="55" t="s">
        <v>392</v>
      </c>
      <c r="Q16" s="56" t="s">
        <v>392</v>
      </c>
      <c r="R16" s="56" t="s">
        <v>392</v>
      </c>
      <c r="S16" s="56" t="s">
        <v>392</v>
      </c>
      <c r="T16" s="56" t="s">
        <v>392</v>
      </c>
      <c r="U16" s="57" t="s">
        <v>392</v>
      </c>
      <c r="V16" s="55" t="s">
        <v>392</v>
      </c>
      <c r="W16" s="56" t="s">
        <v>392</v>
      </c>
      <c r="X16" s="56" t="s">
        <v>392</v>
      </c>
      <c r="Y16" s="56" t="s">
        <v>392</v>
      </c>
      <c r="Z16" s="56" t="s">
        <v>392</v>
      </c>
      <c r="AA16" s="57" t="s">
        <v>392</v>
      </c>
      <c r="AB16" s="55" t="s">
        <v>392</v>
      </c>
      <c r="AC16" s="56" t="s">
        <v>392</v>
      </c>
      <c r="AD16" s="56" t="s">
        <v>392</v>
      </c>
      <c r="AE16" s="56" t="s">
        <v>392</v>
      </c>
      <c r="AF16" s="56" t="s">
        <v>392</v>
      </c>
      <c r="AG16" s="57" t="s">
        <v>392</v>
      </c>
      <c r="AH16" s="58" t="s">
        <v>392</v>
      </c>
      <c r="AI16" s="59" t="s">
        <v>392</v>
      </c>
      <c r="AJ16" s="59" t="s">
        <v>392</v>
      </c>
      <c r="AK16" s="59" t="s">
        <v>392</v>
      </c>
      <c r="AL16" s="59" t="s">
        <v>392</v>
      </c>
      <c r="AN16" s="477"/>
      <c r="AO16" s="478"/>
      <c r="AP16" s="478"/>
      <c r="AQ16" s="478"/>
      <c r="AR16" s="478"/>
      <c r="AS16" s="479"/>
      <c r="AT16" s="36"/>
      <c r="AU16" s="36"/>
    </row>
    <row r="17" spans="2:47" ht="16.5" hidden="1" thickBot="1" x14ac:dyDescent="0.3">
      <c r="B17" s="472"/>
      <c r="C17" s="472"/>
      <c r="D17" s="473"/>
      <c r="E17" s="446"/>
      <c r="F17" s="447"/>
      <c r="G17" s="447"/>
      <c r="H17" s="447"/>
      <c r="I17" s="448"/>
      <c r="J17" s="60" t="s">
        <v>392</v>
      </c>
      <c r="K17" s="61" t="s">
        <v>392</v>
      </c>
      <c r="L17" s="61" t="s">
        <v>392</v>
      </c>
      <c r="M17" s="61" t="s">
        <v>392</v>
      </c>
      <c r="N17" s="61" t="s">
        <v>392</v>
      </c>
      <c r="O17" s="62" t="s">
        <v>392</v>
      </c>
      <c r="P17" s="55" t="s">
        <v>392</v>
      </c>
      <c r="Q17" s="56" t="s">
        <v>392</v>
      </c>
      <c r="R17" s="56" t="s">
        <v>392</v>
      </c>
      <c r="S17" s="56" t="s">
        <v>392</v>
      </c>
      <c r="T17" s="56" t="s">
        <v>392</v>
      </c>
      <c r="U17" s="57" t="s">
        <v>392</v>
      </c>
      <c r="V17" s="60" t="s">
        <v>392</v>
      </c>
      <c r="W17" s="61" t="s">
        <v>392</v>
      </c>
      <c r="X17" s="61" t="s">
        <v>392</v>
      </c>
      <c r="Y17" s="61" t="s">
        <v>392</v>
      </c>
      <c r="Z17" s="61" t="s">
        <v>392</v>
      </c>
      <c r="AA17" s="62" t="s">
        <v>392</v>
      </c>
      <c r="AB17" s="55" t="s">
        <v>392</v>
      </c>
      <c r="AC17" s="56" t="s">
        <v>392</v>
      </c>
      <c r="AD17" s="56" t="s">
        <v>392</v>
      </c>
      <c r="AE17" s="56" t="s">
        <v>392</v>
      </c>
      <c r="AF17" s="56" t="s">
        <v>392</v>
      </c>
      <c r="AG17" s="57" t="s">
        <v>392</v>
      </c>
      <c r="AH17" s="63" t="s">
        <v>392</v>
      </c>
      <c r="AI17" s="64" t="s">
        <v>392</v>
      </c>
      <c r="AJ17" s="64" t="s">
        <v>392</v>
      </c>
      <c r="AK17" s="64" t="s">
        <v>392</v>
      </c>
      <c r="AL17" s="64" t="s">
        <v>392</v>
      </c>
      <c r="AN17" s="480"/>
      <c r="AO17" s="481"/>
      <c r="AP17" s="481"/>
      <c r="AQ17" s="481"/>
      <c r="AR17" s="481"/>
      <c r="AS17" s="482"/>
      <c r="AT17" s="36"/>
      <c r="AU17" s="36"/>
    </row>
    <row r="18" spans="2:47" ht="15.75" customHeight="1" x14ac:dyDescent="0.25">
      <c r="B18" s="472"/>
      <c r="C18" s="472"/>
      <c r="D18" s="473"/>
      <c r="E18" s="439" t="s">
        <v>162</v>
      </c>
      <c r="F18" s="440"/>
      <c r="G18" s="440"/>
      <c r="H18" s="440"/>
      <c r="I18" s="440"/>
      <c r="J18" s="225" t="s">
        <v>392</v>
      </c>
      <c r="K18" s="226" t="s">
        <v>392</v>
      </c>
      <c r="L18" s="226" t="s">
        <v>392</v>
      </c>
      <c r="M18" s="226" t="s">
        <v>392</v>
      </c>
      <c r="N18" s="226" t="s">
        <v>392</v>
      </c>
      <c r="O18" s="227" t="s">
        <v>392</v>
      </c>
      <c r="P18" s="225" t="s">
        <v>392</v>
      </c>
      <c r="Q18" s="226" t="s">
        <v>392</v>
      </c>
      <c r="R18" s="65" t="s">
        <v>392</v>
      </c>
      <c r="S18" s="65" t="s">
        <v>392</v>
      </c>
      <c r="T18" s="65" t="s">
        <v>392</v>
      </c>
      <c r="U18" s="66" t="s">
        <v>392</v>
      </c>
      <c r="V18" s="50" t="s">
        <v>392</v>
      </c>
      <c r="W18" s="51" t="s">
        <v>392</v>
      </c>
      <c r="X18" s="51" t="s">
        <v>392</v>
      </c>
      <c r="Y18" s="51" t="s">
        <v>392</v>
      </c>
      <c r="Z18" s="51" t="s">
        <v>392</v>
      </c>
      <c r="AA18" s="52" t="s">
        <v>392</v>
      </c>
      <c r="AB18" s="50" t="s">
        <v>392</v>
      </c>
      <c r="AC18" s="51" t="s">
        <v>392</v>
      </c>
      <c r="AD18" s="51" t="s">
        <v>392</v>
      </c>
      <c r="AE18" s="51" t="s">
        <v>392</v>
      </c>
      <c r="AF18" s="51" t="s">
        <v>392</v>
      </c>
      <c r="AG18" s="52" t="s">
        <v>392</v>
      </c>
      <c r="AH18" s="53" t="s">
        <v>392</v>
      </c>
      <c r="AI18" s="54" t="s">
        <v>392</v>
      </c>
      <c r="AJ18" s="54" t="s">
        <v>392</v>
      </c>
      <c r="AK18" s="54" t="s">
        <v>392</v>
      </c>
      <c r="AL18" s="54" t="s">
        <v>392</v>
      </c>
      <c r="AN18" s="483" t="s">
        <v>163</v>
      </c>
      <c r="AO18" s="484"/>
      <c r="AP18" s="484"/>
      <c r="AQ18" s="484"/>
      <c r="AR18" s="484"/>
      <c r="AS18" s="484"/>
      <c r="AT18" s="489" t="s">
        <v>394</v>
      </c>
      <c r="AU18" s="490"/>
    </row>
    <row r="19" spans="2:47" ht="15.75" customHeight="1" x14ac:dyDescent="0.25">
      <c r="B19" s="472"/>
      <c r="C19" s="472"/>
      <c r="D19" s="473"/>
      <c r="E19" s="442"/>
      <c r="F19" s="449"/>
      <c r="G19" s="449"/>
      <c r="H19" s="449"/>
      <c r="I19" s="449"/>
      <c r="J19" s="228" t="s">
        <v>392</v>
      </c>
      <c r="K19" s="229" t="s">
        <v>392</v>
      </c>
      <c r="L19" s="229" t="s">
        <v>392</v>
      </c>
      <c r="M19" s="229" t="s">
        <v>392</v>
      </c>
      <c r="N19" s="229" t="s">
        <v>392</v>
      </c>
      <c r="O19" s="230" t="s">
        <v>392</v>
      </c>
      <c r="P19" s="228" t="s">
        <v>392</v>
      </c>
      <c r="Q19" s="229" t="s">
        <v>392</v>
      </c>
      <c r="R19" s="68" t="s">
        <v>392</v>
      </c>
      <c r="S19" s="68" t="s">
        <v>392</v>
      </c>
      <c r="T19" s="68" t="s">
        <v>392</v>
      </c>
      <c r="U19" s="69" t="s">
        <v>392</v>
      </c>
      <c r="V19" s="55" t="s">
        <v>392</v>
      </c>
      <c r="W19" s="56" t="s">
        <v>392</v>
      </c>
      <c r="X19" s="56" t="s">
        <v>392</v>
      </c>
      <c r="Y19" s="56" t="s">
        <v>392</v>
      </c>
      <c r="Z19" s="56" t="s">
        <v>392</v>
      </c>
      <c r="AA19" s="57" t="s">
        <v>392</v>
      </c>
      <c r="AB19" s="55" t="s">
        <v>392</v>
      </c>
      <c r="AC19" s="56" t="s">
        <v>392</v>
      </c>
      <c r="AD19" s="56" t="s">
        <v>392</v>
      </c>
      <c r="AE19" s="56" t="s">
        <v>392</v>
      </c>
      <c r="AF19" s="56" t="s">
        <v>392</v>
      </c>
      <c r="AG19" s="57" t="s">
        <v>392</v>
      </c>
      <c r="AH19" s="58" t="s">
        <v>392</v>
      </c>
      <c r="AI19" s="59" t="s">
        <v>392</v>
      </c>
      <c r="AJ19" s="59" t="s">
        <v>392</v>
      </c>
      <c r="AK19" s="59" t="s">
        <v>392</v>
      </c>
      <c r="AL19" s="59" t="s">
        <v>392</v>
      </c>
      <c r="AN19" s="485"/>
      <c r="AO19" s="486"/>
      <c r="AP19" s="486"/>
      <c r="AQ19" s="486"/>
      <c r="AR19" s="486"/>
      <c r="AS19" s="486"/>
      <c r="AT19" s="491"/>
      <c r="AU19" s="492"/>
    </row>
    <row r="20" spans="2:47" ht="15.75" customHeight="1" x14ac:dyDescent="0.25">
      <c r="B20" s="472"/>
      <c r="C20" s="472"/>
      <c r="D20" s="473"/>
      <c r="E20" s="445"/>
      <c r="F20" s="449"/>
      <c r="G20" s="449"/>
      <c r="H20" s="449"/>
      <c r="I20" s="449"/>
      <c r="J20" s="228" t="s">
        <v>392</v>
      </c>
      <c r="K20" s="229" t="s">
        <v>392</v>
      </c>
      <c r="L20" s="229" t="s">
        <v>392</v>
      </c>
      <c r="M20" s="229" t="s">
        <v>392</v>
      </c>
      <c r="N20" s="229" t="s">
        <v>392</v>
      </c>
      <c r="O20" s="230" t="s">
        <v>392</v>
      </c>
      <c r="P20" s="228" t="s">
        <v>392</v>
      </c>
      <c r="Q20" s="229" t="s">
        <v>392</v>
      </c>
      <c r="R20" s="68" t="s">
        <v>392</v>
      </c>
      <c r="S20" s="68" t="s">
        <v>392</v>
      </c>
      <c r="T20" s="68" t="s">
        <v>392</v>
      </c>
      <c r="U20" s="69" t="s">
        <v>392</v>
      </c>
      <c r="V20" s="55" t="s">
        <v>392</v>
      </c>
      <c r="W20" s="56" t="s">
        <v>392</v>
      </c>
      <c r="X20" s="56" t="s">
        <v>392</v>
      </c>
      <c r="Y20" s="56" t="s">
        <v>392</v>
      </c>
      <c r="Z20" s="56" t="s">
        <v>392</v>
      </c>
      <c r="AA20" s="57" t="s">
        <v>392</v>
      </c>
      <c r="AB20" s="55" t="s">
        <v>392</v>
      </c>
      <c r="AC20" s="56" t="s">
        <v>392</v>
      </c>
      <c r="AD20" s="56" t="s">
        <v>392</v>
      </c>
      <c r="AE20" s="56" t="s">
        <v>392</v>
      </c>
      <c r="AF20" s="56" t="s">
        <v>392</v>
      </c>
      <c r="AG20" s="57" t="s">
        <v>392</v>
      </c>
      <c r="AH20" s="58" t="s">
        <v>392</v>
      </c>
      <c r="AI20" s="59" t="s">
        <v>392</v>
      </c>
      <c r="AJ20" s="59" t="s">
        <v>392</v>
      </c>
      <c r="AK20" s="59" t="s">
        <v>392</v>
      </c>
      <c r="AL20" s="59" t="s">
        <v>392</v>
      </c>
      <c r="AN20" s="485"/>
      <c r="AO20" s="486"/>
      <c r="AP20" s="486"/>
      <c r="AQ20" s="486"/>
      <c r="AR20" s="486"/>
      <c r="AS20" s="486"/>
      <c r="AT20" s="491"/>
      <c r="AU20" s="492"/>
    </row>
    <row r="21" spans="2:47" ht="15.75" customHeight="1" x14ac:dyDescent="0.25">
      <c r="B21" s="472"/>
      <c r="C21" s="472"/>
      <c r="D21" s="473"/>
      <c r="E21" s="445"/>
      <c r="F21" s="449"/>
      <c r="G21" s="449"/>
      <c r="H21" s="449"/>
      <c r="I21" s="449"/>
      <c r="J21" s="228" t="s">
        <v>392</v>
      </c>
      <c r="K21" s="229" t="s">
        <v>392</v>
      </c>
      <c r="L21" s="229" t="s">
        <v>392</v>
      </c>
      <c r="M21" s="229" t="s">
        <v>392</v>
      </c>
      <c r="N21" s="229" t="s">
        <v>392</v>
      </c>
      <c r="O21" s="230" t="s">
        <v>392</v>
      </c>
      <c r="P21" s="228" t="s">
        <v>392</v>
      </c>
      <c r="Q21" s="229" t="s">
        <v>392</v>
      </c>
      <c r="R21" s="68" t="s">
        <v>392</v>
      </c>
      <c r="S21" s="68" t="s">
        <v>392</v>
      </c>
      <c r="T21" s="68" t="s">
        <v>392</v>
      </c>
      <c r="U21" s="69" t="s">
        <v>392</v>
      </c>
      <c r="V21" s="55" t="s">
        <v>392</v>
      </c>
      <c r="W21" s="56" t="s">
        <v>392</v>
      </c>
      <c r="X21" s="56" t="s">
        <v>392</v>
      </c>
      <c r="Y21" s="56" t="s">
        <v>392</v>
      </c>
      <c r="Z21" s="56" t="s">
        <v>392</v>
      </c>
      <c r="AA21" s="57" t="s">
        <v>392</v>
      </c>
      <c r="AB21" s="55" t="s">
        <v>392</v>
      </c>
      <c r="AC21" s="56" t="s">
        <v>392</v>
      </c>
      <c r="AD21" s="56" t="s">
        <v>392</v>
      </c>
      <c r="AE21" s="56" t="s">
        <v>392</v>
      </c>
      <c r="AF21" s="56" t="s">
        <v>392</v>
      </c>
      <c r="AG21" s="57" t="s">
        <v>392</v>
      </c>
      <c r="AH21" s="58" t="s">
        <v>392</v>
      </c>
      <c r="AI21" s="59" t="s">
        <v>392</v>
      </c>
      <c r="AJ21" s="59" t="s">
        <v>392</v>
      </c>
      <c r="AK21" s="59" t="s">
        <v>392</v>
      </c>
      <c r="AL21" s="59" t="s">
        <v>392</v>
      </c>
      <c r="AN21" s="485"/>
      <c r="AO21" s="486"/>
      <c r="AP21" s="486"/>
      <c r="AQ21" s="486"/>
      <c r="AR21" s="486"/>
      <c r="AS21" s="486"/>
      <c r="AT21" s="491"/>
      <c r="AU21" s="492"/>
    </row>
    <row r="22" spans="2:47" ht="15.75" customHeight="1" x14ac:dyDescent="0.25">
      <c r="B22" s="472"/>
      <c r="C22" s="472"/>
      <c r="D22" s="473"/>
      <c r="E22" s="445"/>
      <c r="F22" s="449"/>
      <c r="G22" s="449"/>
      <c r="H22" s="449"/>
      <c r="I22" s="449"/>
      <c r="J22" s="228" t="s">
        <v>392</v>
      </c>
      <c r="K22" s="229" t="s">
        <v>392</v>
      </c>
      <c r="L22" s="229" t="s">
        <v>392</v>
      </c>
      <c r="M22" s="229" t="s">
        <v>392</v>
      </c>
      <c r="N22" s="229" t="s">
        <v>392</v>
      </c>
      <c r="O22" s="230" t="s">
        <v>392</v>
      </c>
      <c r="P22" s="228" t="s">
        <v>392</v>
      </c>
      <c r="Q22" s="229" t="s">
        <v>392</v>
      </c>
      <c r="R22" s="68" t="s">
        <v>392</v>
      </c>
      <c r="S22" s="68" t="s">
        <v>392</v>
      </c>
      <c r="T22" s="68" t="s">
        <v>392</v>
      </c>
      <c r="U22" s="69" t="s">
        <v>392</v>
      </c>
      <c r="V22" s="55" t="s">
        <v>392</v>
      </c>
      <c r="W22" s="56" t="s">
        <v>392</v>
      </c>
      <c r="X22" s="56" t="s">
        <v>392</v>
      </c>
      <c r="Y22" s="56" t="s">
        <v>392</v>
      </c>
      <c r="Z22" s="56" t="s">
        <v>392</v>
      </c>
      <c r="AA22" s="57" t="s">
        <v>392</v>
      </c>
      <c r="AB22" s="55" t="s">
        <v>392</v>
      </c>
      <c r="AC22" s="56" t="s">
        <v>392</v>
      </c>
      <c r="AD22" s="56" t="s">
        <v>392</v>
      </c>
      <c r="AE22" s="56" t="s">
        <v>392</v>
      </c>
      <c r="AF22" s="56" t="s">
        <v>392</v>
      </c>
      <c r="AG22" s="57" t="s">
        <v>392</v>
      </c>
      <c r="AH22" s="58" t="s">
        <v>392</v>
      </c>
      <c r="AI22" s="59" t="s">
        <v>392</v>
      </c>
      <c r="AJ22" s="59" t="s">
        <v>392</v>
      </c>
      <c r="AK22" s="59" t="s">
        <v>392</v>
      </c>
      <c r="AL22" s="59" t="s">
        <v>392</v>
      </c>
      <c r="AN22" s="485"/>
      <c r="AO22" s="486"/>
      <c r="AP22" s="486"/>
      <c r="AQ22" s="486"/>
      <c r="AR22" s="486"/>
      <c r="AS22" s="486"/>
      <c r="AT22" s="491"/>
      <c r="AU22" s="492"/>
    </row>
    <row r="23" spans="2:47" ht="0.75" customHeight="1" x14ac:dyDescent="0.25">
      <c r="B23" s="472"/>
      <c r="C23" s="472"/>
      <c r="D23" s="473"/>
      <c r="E23" s="445"/>
      <c r="F23" s="449"/>
      <c r="G23" s="449"/>
      <c r="H23" s="449"/>
      <c r="I23" s="449"/>
      <c r="J23" s="228" t="s">
        <v>392</v>
      </c>
      <c r="K23" s="229" t="s">
        <v>392</v>
      </c>
      <c r="L23" s="229" t="s">
        <v>392</v>
      </c>
      <c r="M23" s="229" t="s">
        <v>392</v>
      </c>
      <c r="N23" s="229" t="s">
        <v>392</v>
      </c>
      <c r="O23" s="230" t="s">
        <v>392</v>
      </c>
      <c r="P23" s="228" t="s">
        <v>392</v>
      </c>
      <c r="Q23" s="229" t="s">
        <v>392</v>
      </c>
      <c r="R23" s="68" t="s">
        <v>392</v>
      </c>
      <c r="S23" s="68" t="s">
        <v>392</v>
      </c>
      <c r="T23" s="68" t="s">
        <v>392</v>
      </c>
      <c r="U23" s="69" t="s">
        <v>392</v>
      </c>
      <c r="V23" s="55" t="s">
        <v>392</v>
      </c>
      <c r="W23" s="56" t="s">
        <v>392</v>
      </c>
      <c r="X23" s="56" t="s">
        <v>392</v>
      </c>
      <c r="Y23" s="56" t="s">
        <v>392</v>
      </c>
      <c r="Z23" s="56" t="s">
        <v>392</v>
      </c>
      <c r="AA23" s="57" t="s">
        <v>392</v>
      </c>
      <c r="AB23" s="55" t="s">
        <v>392</v>
      </c>
      <c r="AC23" s="56" t="s">
        <v>392</v>
      </c>
      <c r="AD23" s="56" t="s">
        <v>392</v>
      </c>
      <c r="AE23" s="56" t="s">
        <v>392</v>
      </c>
      <c r="AF23" s="56" t="s">
        <v>392</v>
      </c>
      <c r="AG23" s="57" t="s">
        <v>392</v>
      </c>
      <c r="AH23" s="58" t="s">
        <v>392</v>
      </c>
      <c r="AI23" s="59" t="s">
        <v>392</v>
      </c>
      <c r="AJ23" s="59" t="s">
        <v>392</v>
      </c>
      <c r="AK23" s="59" t="s">
        <v>392</v>
      </c>
      <c r="AL23" s="59" t="s">
        <v>392</v>
      </c>
      <c r="AN23" s="485"/>
      <c r="AO23" s="486"/>
      <c r="AP23" s="486"/>
      <c r="AQ23" s="486"/>
      <c r="AR23" s="486"/>
      <c r="AS23" s="486"/>
      <c r="AT23" s="491"/>
      <c r="AU23" s="492"/>
    </row>
    <row r="24" spans="2:47" ht="15.75" hidden="1" customHeight="1" x14ac:dyDescent="0.25">
      <c r="B24" s="472"/>
      <c r="C24" s="472"/>
      <c r="D24" s="473"/>
      <c r="E24" s="445"/>
      <c r="F24" s="449"/>
      <c r="G24" s="449"/>
      <c r="H24" s="449"/>
      <c r="I24" s="449"/>
      <c r="J24" s="228" t="s">
        <v>392</v>
      </c>
      <c r="K24" s="229" t="s">
        <v>392</v>
      </c>
      <c r="L24" s="229" t="s">
        <v>392</v>
      </c>
      <c r="M24" s="229" t="s">
        <v>392</v>
      </c>
      <c r="N24" s="229" t="s">
        <v>392</v>
      </c>
      <c r="O24" s="230" t="s">
        <v>392</v>
      </c>
      <c r="P24" s="228" t="s">
        <v>392</v>
      </c>
      <c r="Q24" s="229" t="s">
        <v>392</v>
      </c>
      <c r="R24" s="68" t="s">
        <v>392</v>
      </c>
      <c r="S24" s="68" t="s">
        <v>392</v>
      </c>
      <c r="T24" s="68" t="s">
        <v>392</v>
      </c>
      <c r="U24" s="69" t="s">
        <v>392</v>
      </c>
      <c r="V24" s="55" t="s">
        <v>392</v>
      </c>
      <c r="W24" s="56" t="s">
        <v>392</v>
      </c>
      <c r="X24" s="56" t="s">
        <v>392</v>
      </c>
      <c r="Y24" s="56" t="s">
        <v>392</v>
      </c>
      <c r="Z24" s="56" t="s">
        <v>392</v>
      </c>
      <c r="AA24" s="57" t="s">
        <v>392</v>
      </c>
      <c r="AB24" s="55" t="s">
        <v>392</v>
      </c>
      <c r="AC24" s="56" t="s">
        <v>392</v>
      </c>
      <c r="AD24" s="56" t="s">
        <v>392</v>
      </c>
      <c r="AE24" s="56" t="s">
        <v>392</v>
      </c>
      <c r="AF24" s="56" t="s">
        <v>392</v>
      </c>
      <c r="AG24" s="57" t="s">
        <v>392</v>
      </c>
      <c r="AH24" s="58" t="s">
        <v>392</v>
      </c>
      <c r="AI24" s="59" t="s">
        <v>392</v>
      </c>
      <c r="AJ24" s="59" t="s">
        <v>392</v>
      </c>
      <c r="AK24" s="59" t="s">
        <v>392</v>
      </c>
      <c r="AL24" s="59" t="s">
        <v>392</v>
      </c>
      <c r="AN24" s="485"/>
      <c r="AO24" s="486"/>
      <c r="AP24" s="486"/>
      <c r="AQ24" s="486"/>
      <c r="AR24" s="486"/>
      <c r="AS24" s="486"/>
      <c r="AT24" s="491"/>
      <c r="AU24" s="492"/>
    </row>
    <row r="25" spans="2:47" ht="15.75" hidden="1" customHeight="1" thickBot="1" x14ac:dyDescent="0.3">
      <c r="B25" s="472"/>
      <c r="C25" s="472"/>
      <c r="D25" s="473"/>
      <c r="E25" s="445"/>
      <c r="F25" s="449"/>
      <c r="G25" s="449"/>
      <c r="H25" s="449"/>
      <c r="I25" s="449"/>
      <c r="J25" s="228" t="s">
        <v>392</v>
      </c>
      <c r="K25" s="229" t="s">
        <v>392</v>
      </c>
      <c r="L25" s="229" t="s">
        <v>392</v>
      </c>
      <c r="M25" s="229" t="s">
        <v>392</v>
      </c>
      <c r="N25" s="229" t="s">
        <v>392</v>
      </c>
      <c r="O25" s="230" t="s">
        <v>392</v>
      </c>
      <c r="P25" s="228" t="s">
        <v>392</v>
      </c>
      <c r="Q25" s="229" t="s">
        <v>392</v>
      </c>
      <c r="R25" s="68" t="s">
        <v>392</v>
      </c>
      <c r="S25" s="68" t="s">
        <v>392</v>
      </c>
      <c r="T25" s="68" t="s">
        <v>392</v>
      </c>
      <c r="U25" s="69" t="s">
        <v>392</v>
      </c>
      <c r="V25" s="55" t="s">
        <v>392</v>
      </c>
      <c r="W25" s="56" t="s">
        <v>392</v>
      </c>
      <c r="X25" s="56" t="s">
        <v>392</v>
      </c>
      <c r="Y25" s="56" t="s">
        <v>392</v>
      </c>
      <c r="Z25" s="56" t="s">
        <v>392</v>
      </c>
      <c r="AA25" s="57" t="s">
        <v>392</v>
      </c>
      <c r="AB25" s="55" t="s">
        <v>392</v>
      </c>
      <c r="AC25" s="56" t="s">
        <v>392</v>
      </c>
      <c r="AD25" s="56" t="s">
        <v>392</v>
      </c>
      <c r="AE25" s="56" t="s">
        <v>392</v>
      </c>
      <c r="AF25" s="56" t="s">
        <v>392</v>
      </c>
      <c r="AG25" s="57" t="s">
        <v>392</v>
      </c>
      <c r="AH25" s="58" t="s">
        <v>392</v>
      </c>
      <c r="AI25" s="59" t="s">
        <v>392</v>
      </c>
      <c r="AJ25" s="59" t="s">
        <v>392</v>
      </c>
      <c r="AK25" s="59" t="s">
        <v>392</v>
      </c>
      <c r="AL25" s="59" t="s">
        <v>392</v>
      </c>
      <c r="AN25" s="485"/>
      <c r="AO25" s="486"/>
      <c r="AP25" s="486"/>
      <c r="AQ25" s="486"/>
      <c r="AR25" s="486"/>
      <c r="AS25" s="486"/>
      <c r="AT25" s="491"/>
      <c r="AU25" s="492"/>
    </row>
    <row r="26" spans="2:47" ht="15.75" hidden="1" customHeight="1" thickBot="1" x14ac:dyDescent="0.3">
      <c r="B26" s="472"/>
      <c r="C26" s="472"/>
      <c r="D26" s="473"/>
      <c r="E26" s="445"/>
      <c r="F26" s="449"/>
      <c r="G26" s="449"/>
      <c r="H26" s="449"/>
      <c r="I26" s="449"/>
      <c r="J26" s="228" t="s">
        <v>392</v>
      </c>
      <c r="K26" s="229" t="s">
        <v>392</v>
      </c>
      <c r="L26" s="229" t="s">
        <v>392</v>
      </c>
      <c r="M26" s="229" t="s">
        <v>392</v>
      </c>
      <c r="N26" s="229" t="s">
        <v>392</v>
      </c>
      <c r="O26" s="230" t="s">
        <v>392</v>
      </c>
      <c r="P26" s="228" t="s">
        <v>392</v>
      </c>
      <c r="Q26" s="229" t="s">
        <v>392</v>
      </c>
      <c r="R26" s="68" t="s">
        <v>392</v>
      </c>
      <c r="S26" s="68" t="s">
        <v>392</v>
      </c>
      <c r="T26" s="68" t="s">
        <v>392</v>
      </c>
      <c r="U26" s="69" t="s">
        <v>392</v>
      </c>
      <c r="V26" s="55" t="s">
        <v>392</v>
      </c>
      <c r="W26" s="56" t="s">
        <v>392</v>
      </c>
      <c r="X26" s="56" t="s">
        <v>392</v>
      </c>
      <c r="Y26" s="56" t="s">
        <v>392</v>
      </c>
      <c r="Z26" s="56" t="s">
        <v>392</v>
      </c>
      <c r="AA26" s="57" t="s">
        <v>392</v>
      </c>
      <c r="AB26" s="55" t="s">
        <v>392</v>
      </c>
      <c r="AC26" s="56" t="s">
        <v>392</v>
      </c>
      <c r="AD26" s="56" t="s">
        <v>392</v>
      </c>
      <c r="AE26" s="56" t="s">
        <v>392</v>
      </c>
      <c r="AF26" s="56" t="s">
        <v>392</v>
      </c>
      <c r="AG26" s="57" t="s">
        <v>392</v>
      </c>
      <c r="AH26" s="58" t="s">
        <v>392</v>
      </c>
      <c r="AI26" s="59" t="s">
        <v>392</v>
      </c>
      <c r="AJ26" s="59" t="s">
        <v>392</v>
      </c>
      <c r="AK26" s="59" t="s">
        <v>392</v>
      </c>
      <c r="AL26" s="59" t="s">
        <v>392</v>
      </c>
      <c r="AN26" s="485"/>
      <c r="AO26" s="486"/>
      <c r="AP26" s="486"/>
      <c r="AQ26" s="486"/>
      <c r="AR26" s="486"/>
      <c r="AS26" s="486"/>
      <c r="AT26" s="491"/>
      <c r="AU26" s="492"/>
    </row>
    <row r="27" spans="2:47" ht="21" customHeight="1" thickBot="1" x14ac:dyDescent="0.3">
      <c r="B27" s="472"/>
      <c r="C27" s="472"/>
      <c r="D27" s="473"/>
      <c r="E27" s="446"/>
      <c r="F27" s="447"/>
      <c r="G27" s="447"/>
      <c r="H27" s="447"/>
      <c r="I27" s="447"/>
      <c r="J27" s="231" t="s">
        <v>392</v>
      </c>
      <c r="K27" s="232" t="s">
        <v>392</v>
      </c>
      <c r="L27" s="232" t="s">
        <v>392</v>
      </c>
      <c r="M27" s="232" t="s">
        <v>392</v>
      </c>
      <c r="N27" s="232" t="s">
        <v>392</v>
      </c>
      <c r="O27" s="233" t="s">
        <v>392</v>
      </c>
      <c r="P27" s="231" t="s">
        <v>392</v>
      </c>
      <c r="Q27" s="232" t="s">
        <v>392</v>
      </c>
      <c r="R27" s="71" t="s">
        <v>392</v>
      </c>
      <c r="S27" s="71" t="s">
        <v>392</v>
      </c>
      <c r="T27" s="71" t="s">
        <v>392</v>
      </c>
      <c r="U27" s="72" t="s">
        <v>392</v>
      </c>
      <c r="V27" s="60" t="s">
        <v>392</v>
      </c>
      <c r="W27" s="61" t="s">
        <v>392</v>
      </c>
      <c r="X27" s="61" t="s">
        <v>392</v>
      </c>
      <c r="Y27" s="61" t="s">
        <v>392</v>
      </c>
      <c r="Z27" s="61" t="s">
        <v>392</v>
      </c>
      <c r="AA27" s="62" t="s">
        <v>392</v>
      </c>
      <c r="AB27" s="60" t="s">
        <v>392</v>
      </c>
      <c r="AC27" s="61" t="s">
        <v>392</v>
      </c>
      <c r="AD27" s="61" t="s">
        <v>392</v>
      </c>
      <c r="AE27" s="61" t="s">
        <v>392</v>
      </c>
      <c r="AF27" s="61" t="s">
        <v>392</v>
      </c>
      <c r="AG27" s="62" t="s">
        <v>392</v>
      </c>
      <c r="AH27" s="63" t="s">
        <v>392</v>
      </c>
      <c r="AI27" s="64" t="s">
        <v>392</v>
      </c>
      <c r="AJ27" s="64" t="s">
        <v>392</v>
      </c>
      <c r="AK27" s="64" t="s">
        <v>392</v>
      </c>
      <c r="AL27" s="64" t="s">
        <v>392</v>
      </c>
      <c r="AN27" s="487"/>
      <c r="AO27" s="488"/>
      <c r="AP27" s="488"/>
      <c r="AQ27" s="488"/>
      <c r="AR27" s="488"/>
      <c r="AS27" s="488"/>
      <c r="AT27" s="493"/>
      <c r="AU27" s="494"/>
    </row>
    <row r="28" spans="2:47" ht="15.75" customHeight="1" x14ac:dyDescent="0.25">
      <c r="B28" s="472"/>
      <c r="C28" s="472"/>
      <c r="D28" s="473"/>
      <c r="E28" s="439" t="s">
        <v>164</v>
      </c>
      <c r="F28" s="440"/>
      <c r="G28" s="440"/>
      <c r="H28" s="440"/>
      <c r="I28" s="441"/>
      <c r="J28" s="225" t="s">
        <v>392</v>
      </c>
      <c r="K28" s="226" t="s">
        <v>392</v>
      </c>
      <c r="L28" s="226" t="s">
        <v>392</v>
      </c>
      <c r="M28" s="226" t="s">
        <v>392</v>
      </c>
      <c r="N28" s="226" t="s">
        <v>392</v>
      </c>
      <c r="O28" s="227" t="s">
        <v>392</v>
      </c>
      <c r="P28" s="225" t="s">
        <v>392</v>
      </c>
      <c r="Q28" s="226" t="s">
        <v>392</v>
      </c>
      <c r="R28" s="226" t="s">
        <v>392</v>
      </c>
      <c r="S28" s="226" t="s">
        <v>392</v>
      </c>
      <c r="T28" s="226" t="s">
        <v>392</v>
      </c>
      <c r="U28" s="227" t="s">
        <v>392</v>
      </c>
      <c r="V28" s="225" t="s">
        <v>392</v>
      </c>
      <c r="W28" s="226" t="s">
        <v>392</v>
      </c>
      <c r="X28" s="65" t="s">
        <v>392</v>
      </c>
      <c r="Y28" s="65" t="s">
        <v>392</v>
      </c>
      <c r="Z28" s="65" t="s">
        <v>392</v>
      </c>
      <c r="AA28" s="66" t="s">
        <v>392</v>
      </c>
      <c r="AB28" s="50" t="s">
        <v>392</v>
      </c>
      <c r="AC28" s="51" t="s">
        <v>392</v>
      </c>
      <c r="AD28" s="51" t="s">
        <v>392</v>
      </c>
      <c r="AE28" s="51" t="s">
        <v>392</v>
      </c>
      <c r="AF28" s="51" t="s">
        <v>392</v>
      </c>
      <c r="AG28" s="52" t="s">
        <v>392</v>
      </c>
      <c r="AH28" s="53" t="s">
        <v>392</v>
      </c>
      <c r="AI28" s="54" t="s">
        <v>392</v>
      </c>
      <c r="AJ28" s="54" t="s">
        <v>392</v>
      </c>
      <c r="AK28" s="54" t="s">
        <v>392</v>
      </c>
      <c r="AL28" s="54" t="s">
        <v>392</v>
      </c>
      <c r="AN28" s="450" t="s">
        <v>127</v>
      </c>
      <c r="AO28" s="451"/>
      <c r="AP28" s="451"/>
      <c r="AQ28" s="451"/>
      <c r="AR28" s="451"/>
      <c r="AS28" s="451"/>
      <c r="AT28" s="458" t="s">
        <v>395</v>
      </c>
      <c r="AU28" s="458"/>
    </row>
    <row r="29" spans="2:47" ht="15.75" x14ac:dyDescent="0.25">
      <c r="B29" s="472"/>
      <c r="C29" s="472"/>
      <c r="D29" s="473"/>
      <c r="E29" s="442"/>
      <c r="F29" s="449"/>
      <c r="G29" s="449"/>
      <c r="H29" s="449"/>
      <c r="I29" s="444"/>
      <c r="J29" s="228" t="s">
        <v>392</v>
      </c>
      <c r="K29" s="229" t="s">
        <v>392</v>
      </c>
      <c r="L29" s="229" t="s">
        <v>392</v>
      </c>
      <c r="M29" s="229" t="s">
        <v>392</v>
      </c>
      <c r="N29" s="229" t="s">
        <v>392</v>
      </c>
      <c r="O29" s="230" t="s">
        <v>392</v>
      </c>
      <c r="P29" s="228" t="s">
        <v>392</v>
      </c>
      <c r="Q29" s="229" t="s">
        <v>392</v>
      </c>
      <c r="R29" s="229" t="s">
        <v>392</v>
      </c>
      <c r="S29" s="229" t="s">
        <v>392</v>
      </c>
      <c r="T29" s="229" t="s">
        <v>392</v>
      </c>
      <c r="U29" s="230" t="s">
        <v>392</v>
      </c>
      <c r="V29" s="228" t="s">
        <v>392</v>
      </c>
      <c r="W29" s="229" t="s">
        <v>392</v>
      </c>
      <c r="X29" s="68" t="s">
        <v>392</v>
      </c>
      <c r="Y29" s="68" t="s">
        <v>392</v>
      </c>
      <c r="Z29" s="68" t="s">
        <v>392</v>
      </c>
      <c r="AA29" s="69" t="s">
        <v>392</v>
      </c>
      <c r="AB29" s="55" t="s">
        <v>392</v>
      </c>
      <c r="AC29" s="56" t="s">
        <v>392</v>
      </c>
      <c r="AD29" s="56" t="s">
        <v>392</v>
      </c>
      <c r="AE29" s="56" t="s">
        <v>392</v>
      </c>
      <c r="AF29" s="56" t="s">
        <v>392</v>
      </c>
      <c r="AG29" s="57" t="s">
        <v>392</v>
      </c>
      <c r="AH29" s="58" t="s">
        <v>392</v>
      </c>
      <c r="AI29" s="59" t="s">
        <v>392</v>
      </c>
      <c r="AJ29" s="59" t="s">
        <v>392</v>
      </c>
      <c r="AK29" s="59" t="s">
        <v>392</v>
      </c>
      <c r="AL29" s="59" t="s">
        <v>392</v>
      </c>
      <c r="AN29" s="452"/>
      <c r="AO29" s="453"/>
      <c r="AP29" s="453"/>
      <c r="AQ29" s="453"/>
      <c r="AR29" s="453"/>
      <c r="AS29" s="453"/>
      <c r="AT29" s="458"/>
      <c r="AU29" s="458"/>
    </row>
    <row r="30" spans="2:47" ht="15.75" x14ac:dyDescent="0.25">
      <c r="B30" s="472"/>
      <c r="C30" s="472"/>
      <c r="D30" s="473"/>
      <c r="E30" s="445"/>
      <c r="F30" s="449"/>
      <c r="G30" s="449"/>
      <c r="H30" s="449"/>
      <c r="I30" s="444"/>
      <c r="J30" s="228" t="s">
        <v>392</v>
      </c>
      <c r="K30" s="229" t="s">
        <v>392</v>
      </c>
      <c r="L30" s="229" t="s">
        <v>392</v>
      </c>
      <c r="M30" s="229" t="s">
        <v>392</v>
      </c>
      <c r="N30" s="229" t="s">
        <v>392</v>
      </c>
      <c r="O30" s="230" t="s">
        <v>392</v>
      </c>
      <c r="P30" s="228" t="s">
        <v>392</v>
      </c>
      <c r="Q30" s="229" t="s">
        <v>392</v>
      </c>
      <c r="R30" s="229" t="s">
        <v>392</v>
      </c>
      <c r="S30" s="229" t="s">
        <v>392</v>
      </c>
      <c r="T30" s="229" t="s">
        <v>392</v>
      </c>
      <c r="U30" s="230" t="s">
        <v>392</v>
      </c>
      <c r="V30" s="228" t="s">
        <v>392</v>
      </c>
      <c r="W30" s="229" t="s">
        <v>392</v>
      </c>
      <c r="X30" s="68" t="s">
        <v>392</v>
      </c>
      <c r="Y30" s="68" t="s">
        <v>392</v>
      </c>
      <c r="Z30" s="68" t="s">
        <v>392</v>
      </c>
      <c r="AA30" s="69" t="s">
        <v>392</v>
      </c>
      <c r="AB30" s="55" t="s">
        <v>392</v>
      </c>
      <c r="AC30" s="56" t="s">
        <v>392</v>
      </c>
      <c r="AD30" s="56" t="s">
        <v>392</v>
      </c>
      <c r="AE30" s="56" t="s">
        <v>392</v>
      </c>
      <c r="AF30" s="56" t="s">
        <v>392</v>
      </c>
      <c r="AG30" s="57" t="s">
        <v>392</v>
      </c>
      <c r="AH30" s="58" t="s">
        <v>392</v>
      </c>
      <c r="AI30" s="59" t="s">
        <v>392</v>
      </c>
      <c r="AJ30" s="59" t="s">
        <v>392</v>
      </c>
      <c r="AK30" s="59" t="s">
        <v>392</v>
      </c>
      <c r="AL30" s="59" t="s">
        <v>392</v>
      </c>
      <c r="AN30" s="452"/>
      <c r="AO30" s="453"/>
      <c r="AP30" s="453"/>
      <c r="AQ30" s="453"/>
      <c r="AR30" s="453"/>
      <c r="AS30" s="453"/>
      <c r="AT30" s="458"/>
      <c r="AU30" s="458"/>
    </row>
    <row r="31" spans="2:47" ht="15.75" x14ac:dyDescent="0.25">
      <c r="B31" s="472"/>
      <c r="C31" s="472"/>
      <c r="D31" s="473"/>
      <c r="E31" s="445"/>
      <c r="F31" s="449"/>
      <c r="G31" s="449"/>
      <c r="H31" s="449"/>
      <c r="I31" s="444"/>
      <c r="J31" s="228" t="s">
        <v>392</v>
      </c>
      <c r="K31" s="229" t="s">
        <v>392</v>
      </c>
      <c r="L31" s="229" t="s">
        <v>392</v>
      </c>
      <c r="M31" s="229" t="s">
        <v>392</v>
      </c>
      <c r="N31" s="229" t="s">
        <v>392</v>
      </c>
      <c r="O31" s="230" t="s">
        <v>392</v>
      </c>
      <c r="P31" s="228" t="s">
        <v>392</v>
      </c>
      <c r="Q31" s="229" t="s">
        <v>392</v>
      </c>
      <c r="R31" s="229" t="s">
        <v>392</v>
      </c>
      <c r="S31" s="229" t="s">
        <v>392</v>
      </c>
      <c r="T31" s="229" t="s">
        <v>392</v>
      </c>
      <c r="U31" s="230" t="s">
        <v>392</v>
      </c>
      <c r="V31" s="228" t="s">
        <v>392</v>
      </c>
      <c r="W31" s="229" t="s">
        <v>392</v>
      </c>
      <c r="X31" s="68" t="s">
        <v>392</v>
      </c>
      <c r="Y31" s="68" t="s">
        <v>392</v>
      </c>
      <c r="Z31" s="68" t="s">
        <v>392</v>
      </c>
      <c r="AA31" s="69" t="s">
        <v>392</v>
      </c>
      <c r="AB31" s="55" t="s">
        <v>392</v>
      </c>
      <c r="AC31" s="56" t="s">
        <v>392</v>
      </c>
      <c r="AD31" s="56" t="s">
        <v>392</v>
      </c>
      <c r="AE31" s="56" t="s">
        <v>392</v>
      </c>
      <c r="AF31" s="56" t="s">
        <v>392</v>
      </c>
      <c r="AG31" s="57" t="s">
        <v>392</v>
      </c>
      <c r="AH31" s="58" t="s">
        <v>392</v>
      </c>
      <c r="AI31" s="59" t="s">
        <v>392</v>
      </c>
      <c r="AJ31" s="59" t="s">
        <v>392</v>
      </c>
      <c r="AK31" s="59" t="s">
        <v>392</v>
      </c>
      <c r="AL31" s="59" t="s">
        <v>392</v>
      </c>
      <c r="AN31" s="452"/>
      <c r="AO31" s="453"/>
      <c r="AP31" s="453"/>
      <c r="AQ31" s="453"/>
      <c r="AR31" s="453"/>
      <c r="AS31" s="453"/>
      <c r="AT31" s="458"/>
      <c r="AU31" s="458"/>
    </row>
    <row r="32" spans="2:47" ht="15.75" x14ac:dyDescent="0.25">
      <c r="B32" s="472"/>
      <c r="C32" s="472"/>
      <c r="D32" s="473"/>
      <c r="E32" s="445"/>
      <c r="F32" s="449"/>
      <c r="G32" s="449"/>
      <c r="H32" s="449"/>
      <c r="I32" s="444"/>
      <c r="J32" s="228" t="s">
        <v>392</v>
      </c>
      <c r="K32" s="229" t="s">
        <v>392</v>
      </c>
      <c r="L32" s="229" t="s">
        <v>392</v>
      </c>
      <c r="M32" s="229" t="s">
        <v>392</v>
      </c>
      <c r="N32" s="229" t="s">
        <v>392</v>
      </c>
      <c r="O32" s="230" t="s">
        <v>392</v>
      </c>
      <c r="P32" s="228" t="s">
        <v>392</v>
      </c>
      <c r="Q32" s="229" t="s">
        <v>392</v>
      </c>
      <c r="R32" s="229" t="s">
        <v>392</v>
      </c>
      <c r="S32" s="229" t="s">
        <v>392</v>
      </c>
      <c r="T32" s="229" t="s">
        <v>392</v>
      </c>
      <c r="U32" s="230" t="s">
        <v>392</v>
      </c>
      <c r="V32" s="228" t="s">
        <v>392</v>
      </c>
      <c r="W32" s="229" t="s">
        <v>392</v>
      </c>
      <c r="X32" s="68" t="s">
        <v>392</v>
      </c>
      <c r="Y32" s="68" t="s">
        <v>392</v>
      </c>
      <c r="Z32" s="68" t="s">
        <v>392</v>
      </c>
      <c r="AA32" s="69" t="s">
        <v>392</v>
      </c>
      <c r="AB32" s="55" t="s">
        <v>392</v>
      </c>
      <c r="AC32" s="56" t="s">
        <v>392</v>
      </c>
      <c r="AD32" s="56" t="s">
        <v>392</v>
      </c>
      <c r="AE32" s="56" t="s">
        <v>392</v>
      </c>
      <c r="AF32" s="56" t="s">
        <v>392</v>
      </c>
      <c r="AG32" s="57" t="s">
        <v>392</v>
      </c>
      <c r="AH32" s="58" t="s">
        <v>392</v>
      </c>
      <c r="AI32" s="59" t="s">
        <v>392</v>
      </c>
      <c r="AJ32" s="59" t="s">
        <v>392</v>
      </c>
      <c r="AK32" s="59" t="s">
        <v>392</v>
      </c>
      <c r="AL32" s="59" t="s">
        <v>392</v>
      </c>
      <c r="AN32" s="452"/>
      <c r="AO32" s="453"/>
      <c r="AP32" s="453"/>
      <c r="AQ32" s="453"/>
      <c r="AR32" s="453"/>
      <c r="AS32" s="453"/>
      <c r="AT32" s="458"/>
      <c r="AU32" s="458"/>
    </row>
    <row r="33" spans="2:47" ht="15.75" x14ac:dyDescent="0.25">
      <c r="B33" s="472"/>
      <c r="C33" s="472"/>
      <c r="D33" s="473"/>
      <c r="E33" s="445"/>
      <c r="F33" s="449"/>
      <c r="G33" s="449"/>
      <c r="H33" s="449"/>
      <c r="I33" s="444"/>
      <c r="J33" s="228" t="s">
        <v>392</v>
      </c>
      <c r="K33" s="229" t="s">
        <v>392</v>
      </c>
      <c r="L33" s="229" t="s">
        <v>392</v>
      </c>
      <c r="M33" s="229" t="s">
        <v>392</v>
      </c>
      <c r="N33" s="229" t="s">
        <v>392</v>
      </c>
      <c r="O33" s="230" t="s">
        <v>392</v>
      </c>
      <c r="P33" s="228" t="s">
        <v>392</v>
      </c>
      <c r="Q33" s="229" t="s">
        <v>392</v>
      </c>
      <c r="R33" s="229" t="s">
        <v>392</v>
      </c>
      <c r="S33" s="229" t="s">
        <v>392</v>
      </c>
      <c r="T33" s="229" t="s">
        <v>392</v>
      </c>
      <c r="U33" s="230" t="s">
        <v>392</v>
      </c>
      <c r="V33" s="228" t="s">
        <v>392</v>
      </c>
      <c r="W33" s="229" t="s">
        <v>392</v>
      </c>
      <c r="X33" s="68" t="s">
        <v>392</v>
      </c>
      <c r="Y33" s="68" t="s">
        <v>392</v>
      </c>
      <c r="Z33" s="68" t="s">
        <v>392</v>
      </c>
      <c r="AA33" s="69" t="s">
        <v>392</v>
      </c>
      <c r="AB33" s="55" t="s">
        <v>392</v>
      </c>
      <c r="AC33" s="56" t="s">
        <v>392</v>
      </c>
      <c r="AD33" s="56" t="s">
        <v>392</v>
      </c>
      <c r="AE33" s="56" t="s">
        <v>392</v>
      </c>
      <c r="AF33" s="56" t="s">
        <v>392</v>
      </c>
      <c r="AG33" s="57" t="s">
        <v>392</v>
      </c>
      <c r="AH33" s="58" t="s">
        <v>392</v>
      </c>
      <c r="AI33" s="59" t="s">
        <v>392</v>
      </c>
      <c r="AJ33" s="59" t="s">
        <v>392</v>
      </c>
      <c r="AK33" s="59" t="s">
        <v>392</v>
      </c>
      <c r="AL33" s="59" t="s">
        <v>392</v>
      </c>
      <c r="AN33" s="452"/>
      <c r="AO33" s="453"/>
      <c r="AP33" s="453"/>
      <c r="AQ33" s="453"/>
      <c r="AR33" s="453"/>
      <c r="AS33" s="453"/>
      <c r="AT33" s="458"/>
      <c r="AU33" s="458"/>
    </row>
    <row r="34" spans="2:47" ht="15.75" x14ac:dyDescent="0.25">
      <c r="B34" s="472"/>
      <c r="C34" s="472"/>
      <c r="D34" s="473"/>
      <c r="E34" s="445"/>
      <c r="F34" s="449"/>
      <c r="G34" s="449"/>
      <c r="H34" s="449"/>
      <c r="I34" s="444"/>
      <c r="J34" s="228" t="s">
        <v>392</v>
      </c>
      <c r="K34" s="229" t="s">
        <v>392</v>
      </c>
      <c r="L34" s="229" t="s">
        <v>392</v>
      </c>
      <c r="M34" s="229" t="s">
        <v>392</v>
      </c>
      <c r="N34" s="229" t="s">
        <v>392</v>
      </c>
      <c r="O34" s="230" t="s">
        <v>392</v>
      </c>
      <c r="P34" s="228" t="s">
        <v>392</v>
      </c>
      <c r="Q34" s="229" t="s">
        <v>392</v>
      </c>
      <c r="R34" s="229" t="s">
        <v>392</v>
      </c>
      <c r="S34" s="229" t="s">
        <v>392</v>
      </c>
      <c r="T34" s="229" t="s">
        <v>392</v>
      </c>
      <c r="U34" s="230" t="s">
        <v>392</v>
      </c>
      <c r="V34" s="228" t="s">
        <v>392</v>
      </c>
      <c r="W34" s="229" t="s">
        <v>392</v>
      </c>
      <c r="X34" s="68" t="s">
        <v>392</v>
      </c>
      <c r="Y34" s="68" t="s">
        <v>392</v>
      </c>
      <c r="Z34" s="68" t="s">
        <v>392</v>
      </c>
      <c r="AA34" s="69" t="s">
        <v>392</v>
      </c>
      <c r="AB34" s="55" t="s">
        <v>392</v>
      </c>
      <c r="AC34" s="56" t="s">
        <v>392</v>
      </c>
      <c r="AD34" s="56" t="s">
        <v>392</v>
      </c>
      <c r="AE34" s="56" t="s">
        <v>392</v>
      </c>
      <c r="AF34" s="56" t="s">
        <v>392</v>
      </c>
      <c r="AG34" s="57" t="s">
        <v>392</v>
      </c>
      <c r="AH34" s="58" t="s">
        <v>392</v>
      </c>
      <c r="AI34" s="59" t="s">
        <v>392</v>
      </c>
      <c r="AJ34" s="59" t="s">
        <v>392</v>
      </c>
      <c r="AK34" s="59" t="s">
        <v>392</v>
      </c>
      <c r="AL34" s="59" t="s">
        <v>392</v>
      </c>
      <c r="AN34" s="452"/>
      <c r="AO34" s="453"/>
      <c r="AP34" s="453"/>
      <c r="AQ34" s="453"/>
      <c r="AR34" s="453"/>
      <c r="AS34" s="453"/>
      <c r="AT34" s="458"/>
      <c r="AU34" s="458"/>
    </row>
    <row r="35" spans="2:47" ht="6" customHeight="1" thickBot="1" x14ac:dyDescent="0.3">
      <c r="B35" s="472"/>
      <c r="C35" s="472"/>
      <c r="D35" s="473"/>
      <c r="E35" s="445"/>
      <c r="F35" s="449"/>
      <c r="G35" s="449"/>
      <c r="H35" s="449"/>
      <c r="I35" s="444"/>
      <c r="J35" s="228" t="s">
        <v>392</v>
      </c>
      <c r="K35" s="229" t="s">
        <v>392</v>
      </c>
      <c r="L35" s="229" t="s">
        <v>392</v>
      </c>
      <c r="M35" s="229" t="s">
        <v>392</v>
      </c>
      <c r="N35" s="229" t="s">
        <v>392</v>
      </c>
      <c r="O35" s="230" t="s">
        <v>392</v>
      </c>
      <c r="P35" s="228" t="s">
        <v>392</v>
      </c>
      <c r="Q35" s="229" t="s">
        <v>392</v>
      </c>
      <c r="R35" s="229" t="s">
        <v>392</v>
      </c>
      <c r="S35" s="229" t="s">
        <v>392</v>
      </c>
      <c r="T35" s="229" t="s">
        <v>392</v>
      </c>
      <c r="U35" s="230" t="s">
        <v>392</v>
      </c>
      <c r="V35" s="228" t="s">
        <v>392</v>
      </c>
      <c r="W35" s="229" t="s">
        <v>392</v>
      </c>
      <c r="X35" s="68" t="s">
        <v>392</v>
      </c>
      <c r="Y35" s="68" t="s">
        <v>392</v>
      </c>
      <c r="Z35" s="68" t="s">
        <v>392</v>
      </c>
      <c r="AA35" s="69" t="s">
        <v>392</v>
      </c>
      <c r="AB35" s="55" t="s">
        <v>392</v>
      </c>
      <c r="AC35" s="56" t="s">
        <v>392</v>
      </c>
      <c r="AD35" s="56" t="s">
        <v>392</v>
      </c>
      <c r="AE35" s="56" t="s">
        <v>392</v>
      </c>
      <c r="AF35" s="56" t="s">
        <v>392</v>
      </c>
      <c r="AG35" s="57" t="s">
        <v>392</v>
      </c>
      <c r="AH35" s="58" t="s">
        <v>392</v>
      </c>
      <c r="AI35" s="59" t="s">
        <v>392</v>
      </c>
      <c r="AJ35" s="59" t="s">
        <v>392</v>
      </c>
      <c r="AK35" s="59" t="s">
        <v>392</v>
      </c>
      <c r="AL35" s="59" t="s">
        <v>392</v>
      </c>
      <c r="AN35" s="452"/>
      <c r="AO35" s="453"/>
      <c r="AP35" s="453"/>
      <c r="AQ35" s="453"/>
      <c r="AR35" s="453"/>
      <c r="AS35" s="453"/>
      <c r="AT35" s="458"/>
      <c r="AU35" s="458"/>
    </row>
    <row r="36" spans="2:47" ht="16.5" hidden="1" thickBot="1" x14ac:dyDescent="0.3">
      <c r="B36" s="472"/>
      <c r="C36" s="472"/>
      <c r="D36" s="473"/>
      <c r="E36" s="445"/>
      <c r="F36" s="449"/>
      <c r="G36" s="449"/>
      <c r="H36" s="449"/>
      <c r="I36" s="444"/>
      <c r="J36" s="67" t="s">
        <v>392</v>
      </c>
      <c r="K36" s="68" t="s">
        <v>392</v>
      </c>
      <c r="L36" s="68" t="s">
        <v>392</v>
      </c>
      <c r="M36" s="68" t="s">
        <v>392</v>
      </c>
      <c r="N36" s="68" t="s">
        <v>392</v>
      </c>
      <c r="O36" s="69" t="s">
        <v>392</v>
      </c>
      <c r="P36" s="67" t="s">
        <v>392</v>
      </c>
      <c r="Q36" s="68" t="s">
        <v>392</v>
      </c>
      <c r="R36" s="68" t="s">
        <v>392</v>
      </c>
      <c r="S36" s="68" t="s">
        <v>392</v>
      </c>
      <c r="T36" s="68" t="s">
        <v>392</v>
      </c>
      <c r="U36" s="69" t="s">
        <v>392</v>
      </c>
      <c r="V36" s="67" t="s">
        <v>392</v>
      </c>
      <c r="W36" s="68" t="s">
        <v>392</v>
      </c>
      <c r="X36" s="68" t="s">
        <v>392</v>
      </c>
      <c r="Y36" s="68" t="s">
        <v>392</v>
      </c>
      <c r="Z36" s="68" t="s">
        <v>392</v>
      </c>
      <c r="AA36" s="69" t="s">
        <v>392</v>
      </c>
      <c r="AB36" s="55" t="s">
        <v>392</v>
      </c>
      <c r="AC36" s="56" t="s">
        <v>392</v>
      </c>
      <c r="AD36" s="56" t="s">
        <v>392</v>
      </c>
      <c r="AE36" s="56" t="s">
        <v>392</v>
      </c>
      <c r="AF36" s="56" t="s">
        <v>392</v>
      </c>
      <c r="AG36" s="57" t="s">
        <v>392</v>
      </c>
      <c r="AH36" s="58" t="s">
        <v>392</v>
      </c>
      <c r="AI36" s="59" t="s">
        <v>392</v>
      </c>
      <c r="AJ36" s="59" t="s">
        <v>392</v>
      </c>
      <c r="AK36" s="59" t="s">
        <v>392</v>
      </c>
      <c r="AL36" s="59" t="s">
        <v>392</v>
      </c>
      <c r="AN36" s="452"/>
      <c r="AO36" s="453"/>
      <c r="AP36" s="453"/>
      <c r="AQ36" s="453"/>
      <c r="AR36" s="453"/>
      <c r="AS36" s="454"/>
      <c r="AT36" s="36"/>
      <c r="AU36" s="36"/>
    </row>
    <row r="37" spans="2:47" ht="16.5" hidden="1" thickBot="1" x14ac:dyDescent="0.3">
      <c r="B37" s="472"/>
      <c r="C37" s="472"/>
      <c r="D37" s="473"/>
      <c r="E37" s="446"/>
      <c r="F37" s="447"/>
      <c r="G37" s="447"/>
      <c r="H37" s="447"/>
      <c r="I37" s="448"/>
      <c r="J37" s="67" t="s">
        <v>392</v>
      </c>
      <c r="K37" s="68" t="s">
        <v>392</v>
      </c>
      <c r="L37" s="68" t="s">
        <v>392</v>
      </c>
      <c r="M37" s="68" t="s">
        <v>392</v>
      </c>
      <c r="N37" s="68" t="s">
        <v>392</v>
      </c>
      <c r="O37" s="69" t="s">
        <v>392</v>
      </c>
      <c r="P37" s="67" t="s">
        <v>392</v>
      </c>
      <c r="Q37" s="68" t="s">
        <v>392</v>
      </c>
      <c r="R37" s="68" t="s">
        <v>392</v>
      </c>
      <c r="S37" s="68" t="s">
        <v>392</v>
      </c>
      <c r="T37" s="68" t="s">
        <v>392</v>
      </c>
      <c r="U37" s="69" t="s">
        <v>392</v>
      </c>
      <c r="V37" s="67" t="s">
        <v>392</v>
      </c>
      <c r="W37" s="68" t="s">
        <v>392</v>
      </c>
      <c r="X37" s="68" t="s">
        <v>392</v>
      </c>
      <c r="Y37" s="68" t="s">
        <v>392</v>
      </c>
      <c r="Z37" s="68" t="s">
        <v>392</v>
      </c>
      <c r="AA37" s="69" t="s">
        <v>392</v>
      </c>
      <c r="AB37" s="60" t="s">
        <v>392</v>
      </c>
      <c r="AC37" s="61" t="s">
        <v>392</v>
      </c>
      <c r="AD37" s="61" t="s">
        <v>392</v>
      </c>
      <c r="AE37" s="61" t="s">
        <v>392</v>
      </c>
      <c r="AF37" s="61" t="s">
        <v>392</v>
      </c>
      <c r="AG37" s="62" t="s">
        <v>392</v>
      </c>
      <c r="AH37" s="63" t="s">
        <v>392</v>
      </c>
      <c r="AI37" s="64" t="s">
        <v>392</v>
      </c>
      <c r="AJ37" s="64" t="s">
        <v>392</v>
      </c>
      <c r="AK37" s="64" t="s">
        <v>392</v>
      </c>
      <c r="AL37" s="64" t="s">
        <v>392</v>
      </c>
      <c r="AN37" s="455"/>
      <c r="AO37" s="456"/>
      <c r="AP37" s="456"/>
      <c r="AQ37" s="456"/>
      <c r="AR37" s="456"/>
      <c r="AS37" s="457"/>
      <c r="AT37" s="36"/>
      <c r="AU37" s="36"/>
    </row>
    <row r="38" spans="2:47" ht="15.75" x14ac:dyDescent="0.25">
      <c r="B38" s="472"/>
      <c r="C38" s="472"/>
      <c r="D38" s="473"/>
      <c r="E38" s="439" t="s">
        <v>165</v>
      </c>
      <c r="F38" s="440"/>
      <c r="G38" s="440"/>
      <c r="H38" s="440"/>
      <c r="I38" s="440"/>
      <c r="J38" s="73" t="s">
        <v>392</v>
      </c>
      <c r="K38" s="74" t="s">
        <v>392</v>
      </c>
      <c r="L38" s="74" t="s">
        <v>392</v>
      </c>
      <c r="M38" s="74" t="s">
        <v>392</v>
      </c>
      <c r="N38" s="74" t="s">
        <v>392</v>
      </c>
      <c r="O38" s="75" t="s">
        <v>392</v>
      </c>
      <c r="P38" s="225" t="s">
        <v>392</v>
      </c>
      <c r="Q38" s="226" t="s">
        <v>392</v>
      </c>
      <c r="R38" s="226" t="s">
        <v>392</v>
      </c>
      <c r="S38" s="226" t="s">
        <v>392</v>
      </c>
      <c r="T38" s="226" t="s">
        <v>392</v>
      </c>
      <c r="U38" s="227" t="s">
        <v>392</v>
      </c>
      <c r="V38" s="225"/>
      <c r="W38" s="226"/>
      <c r="X38" s="65" t="s">
        <v>392</v>
      </c>
      <c r="Y38" s="65" t="s">
        <v>392</v>
      </c>
      <c r="Z38" s="65" t="s">
        <v>392</v>
      </c>
      <c r="AA38" s="66" t="s">
        <v>392</v>
      </c>
      <c r="AB38" s="50" t="s">
        <v>392</v>
      </c>
      <c r="AC38" s="51" t="s">
        <v>392</v>
      </c>
      <c r="AD38" s="51" t="s">
        <v>392</v>
      </c>
      <c r="AE38" s="51" t="s">
        <v>392</v>
      </c>
      <c r="AF38" s="51" t="s">
        <v>392</v>
      </c>
      <c r="AG38" s="52" t="s">
        <v>392</v>
      </c>
      <c r="AH38" s="53" t="s">
        <v>392</v>
      </c>
      <c r="AI38" s="54" t="s">
        <v>392</v>
      </c>
      <c r="AJ38" s="54" t="s">
        <v>392</v>
      </c>
      <c r="AK38" s="54" t="s">
        <v>392</v>
      </c>
      <c r="AL38" s="54" t="s">
        <v>392</v>
      </c>
      <c r="AN38" s="459" t="s">
        <v>166</v>
      </c>
      <c r="AO38" s="460"/>
      <c r="AP38" s="460"/>
      <c r="AQ38" s="460"/>
      <c r="AR38" s="460"/>
      <c r="AS38" s="460"/>
      <c r="AT38" s="458" t="s">
        <v>396</v>
      </c>
      <c r="AU38" s="467"/>
    </row>
    <row r="39" spans="2:47" ht="15.75" x14ac:dyDescent="0.25">
      <c r="B39" s="472"/>
      <c r="C39" s="472"/>
      <c r="D39" s="473"/>
      <c r="E39" s="442"/>
      <c r="F39" s="449"/>
      <c r="G39" s="449"/>
      <c r="H39" s="449"/>
      <c r="I39" s="449"/>
      <c r="J39" s="76" t="s">
        <v>392</v>
      </c>
      <c r="K39" s="77" t="s">
        <v>392</v>
      </c>
      <c r="L39" s="77" t="s">
        <v>392</v>
      </c>
      <c r="M39" s="77" t="s">
        <v>392</v>
      </c>
      <c r="N39" s="77" t="s">
        <v>392</v>
      </c>
      <c r="O39" s="78" t="s">
        <v>392</v>
      </c>
      <c r="P39" s="228" t="s">
        <v>392</v>
      </c>
      <c r="Q39" s="229" t="s">
        <v>392</v>
      </c>
      <c r="R39" s="229" t="s">
        <v>392</v>
      </c>
      <c r="S39" s="229" t="s">
        <v>392</v>
      </c>
      <c r="T39" s="229" t="s">
        <v>392</v>
      </c>
      <c r="U39" s="230" t="s">
        <v>392</v>
      </c>
      <c r="V39" s="228" t="s">
        <v>392</v>
      </c>
      <c r="W39" s="229" t="s">
        <v>392</v>
      </c>
      <c r="X39" s="68" t="s">
        <v>392</v>
      </c>
      <c r="Y39" s="68" t="s">
        <v>392</v>
      </c>
      <c r="Z39" s="68" t="s">
        <v>392</v>
      </c>
      <c r="AA39" s="69" t="s">
        <v>392</v>
      </c>
      <c r="AB39" s="55" t="s">
        <v>392</v>
      </c>
      <c r="AC39" s="56" t="s">
        <v>392</v>
      </c>
      <c r="AD39" s="56" t="s">
        <v>392</v>
      </c>
      <c r="AE39" s="56" t="s">
        <v>392</v>
      </c>
      <c r="AF39" s="56" t="s">
        <v>392</v>
      </c>
      <c r="AG39" s="57" t="s">
        <v>392</v>
      </c>
      <c r="AH39" s="58" t="s">
        <v>392</v>
      </c>
      <c r="AI39" s="59" t="s">
        <v>392</v>
      </c>
      <c r="AJ39" s="59" t="s">
        <v>392</v>
      </c>
      <c r="AK39" s="59" t="s">
        <v>392</v>
      </c>
      <c r="AL39" s="59" t="s">
        <v>392</v>
      </c>
      <c r="AN39" s="461"/>
      <c r="AO39" s="462"/>
      <c r="AP39" s="462"/>
      <c r="AQ39" s="462"/>
      <c r="AR39" s="462"/>
      <c r="AS39" s="462"/>
      <c r="AT39" s="467"/>
      <c r="AU39" s="467"/>
    </row>
    <row r="40" spans="2:47" ht="15.75" x14ac:dyDescent="0.25">
      <c r="B40" s="472"/>
      <c r="C40" s="472"/>
      <c r="D40" s="473"/>
      <c r="E40" s="445"/>
      <c r="F40" s="449"/>
      <c r="G40" s="449"/>
      <c r="H40" s="449"/>
      <c r="I40" s="449"/>
      <c r="J40" s="76" t="s">
        <v>392</v>
      </c>
      <c r="K40" s="77" t="s">
        <v>392</v>
      </c>
      <c r="L40" s="77" t="s">
        <v>392</v>
      </c>
      <c r="M40" s="77" t="s">
        <v>392</v>
      </c>
      <c r="N40" s="77" t="s">
        <v>392</v>
      </c>
      <c r="O40" s="78" t="s">
        <v>392</v>
      </c>
      <c r="P40" s="228" t="s">
        <v>392</v>
      </c>
      <c r="Q40" s="229" t="s">
        <v>392</v>
      </c>
      <c r="R40" s="229" t="s">
        <v>392</v>
      </c>
      <c r="S40" s="229" t="s">
        <v>392</v>
      </c>
      <c r="T40" s="229" t="s">
        <v>392</v>
      </c>
      <c r="U40" s="230" t="s">
        <v>392</v>
      </c>
      <c r="V40" s="228" t="s">
        <v>392</v>
      </c>
      <c r="W40" s="229" t="s">
        <v>392</v>
      </c>
      <c r="X40" s="68" t="s">
        <v>392</v>
      </c>
      <c r="Y40" s="68" t="s">
        <v>392</v>
      </c>
      <c r="Z40" s="68" t="s">
        <v>392</v>
      </c>
      <c r="AA40" s="69" t="s">
        <v>392</v>
      </c>
      <c r="AB40" s="55" t="s">
        <v>392</v>
      </c>
      <c r="AC40" s="56" t="s">
        <v>392</v>
      </c>
      <c r="AD40" s="56" t="s">
        <v>392</v>
      </c>
      <c r="AE40" s="56" t="s">
        <v>392</v>
      </c>
      <c r="AF40" s="56" t="s">
        <v>392</v>
      </c>
      <c r="AG40" s="57" t="s">
        <v>392</v>
      </c>
      <c r="AH40" s="58" t="s">
        <v>392</v>
      </c>
      <c r="AI40" s="59" t="s">
        <v>392</v>
      </c>
      <c r="AJ40" s="59" t="s">
        <v>392</v>
      </c>
      <c r="AK40" s="59" t="s">
        <v>392</v>
      </c>
      <c r="AL40" s="59" t="s">
        <v>392</v>
      </c>
      <c r="AN40" s="461"/>
      <c r="AO40" s="462"/>
      <c r="AP40" s="462"/>
      <c r="AQ40" s="462"/>
      <c r="AR40" s="462"/>
      <c r="AS40" s="462"/>
      <c r="AT40" s="467"/>
      <c r="AU40" s="467"/>
    </row>
    <row r="41" spans="2:47" ht="15.75" x14ac:dyDescent="0.25">
      <c r="B41" s="472"/>
      <c r="C41" s="472"/>
      <c r="D41" s="473"/>
      <c r="E41" s="445"/>
      <c r="F41" s="449"/>
      <c r="G41" s="449"/>
      <c r="H41" s="449"/>
      <c r="I41" s="449"/>
      <c r="J41" s="76" t="s">
        <v>392</v>
      </c>
      <c r="K41" s="77" t="s">
        <v>392</v>
      </c>
      <c r="L41" s="77" t="s">
        <v>392</v>
      </c>
      <c r="M41" s="77" t="s">
        <v>392</v>
      </c>
      <c r="N41" s="77" t="s">
        <v>392</v>
      </c>
      <c r="O41" s="78" t="s">
        <v>392</v>
      </c>
      <c r="P41" s="228" t="s">
        <v>392</v>
      </c>
      <c r="Q41" s="229" t="s">
        <v>392</v>
      </c>
      <c r="R41" s="229" t="s">
        <v>392</v>
      </c>
      <c r="S41" s="229" t="s">
        <v>392</v>
      </c>
      <c r="T41" s="229" t="s">
        <v>392</v>
      </c>
      <c r="U41" s="230" t="s">
        <v>392</v>
      </c>
      <c r="V41" s="228" t="s">
        <v>392</v>
      </c>
      <c r="W41" s="229" t="s">
        <v>392</v>
      </c>
      <c r="X41" s="68" t="s">
        <v>392</v>
      </c>
      <c r="Y41" s="68" t="s">
        <v>392</v>
      </c>
      <c r="Z41" s="68" t="s">
        <v>392</v>
      </c>
      <c r="AA41" s="69" t="s">
        <v>392</v>
      </c>
      <c r="AB41" s="55" t="s">
        <v>392</v>
      </c>
      <c r="AC41" s="56" t="s">
        <v>392</v>
      </c>
      <c r="AD41" s="56" t="s">
        <v>392</v>
      </c>
      <c r="AE41" s="56" t="s">
        <v>392</v>
      </c>
      <c r="AF41" s="56" t="s">
        <v>392</v>
      </c>
      <c r="AG41" s="57" t="s">
        <v>392</v>
      </c>
      <c r="AH41" s="58" t="s">
        <v>392</v>
      </c>
      <c r="AI41" s="59" t="s">
        <v>392</v>
      </c>
      <c r="AJ41" s="59" t="s">
        <v>392</v>
      </c>
      <c r="AK41" s="59" t="s">
        <v>392</v>
      </c>
      <c r="AL41" s="59" t="s">
        <v>392</v>
      </c>
      <c r="AN41" s="461"/>
      <c r="AO41" s="462"/>
      <c r="AP41" s="462"/>
      <c r="AQ41" s="462"/>
      <c r="AR41" s="462"/>
      <c r="AS41" s="462"/>
      <c r="AT41" s="467"/>
      <c r="AU41" s="467"/>
    </row>
    <row r="42" spans="2:47" ht="15.75" x14ac:dyDescent="0.25">
      <c r="B42" s="472"/>
      <c r="C42" s="472"/>
      <c r="D42" s="473"/>
      <c r="E42" s="445"/>
      <c r="F42" s="449"/>
      <c r="G42" s="449"/>
      <c r="H42" s="449"/>
      <c r="I42" s="449"/>
      <c r="J42" s="76" t="s">
        <v>392</v>
      </c>
      <c r="K42" s="77" t="s">
        <v>392</v>
      </c>
      <c r="L42" s="77" t="s">
        <v>392</v>
      </c>
      <c r="M42" s="77" t="s">
        <v>392</v>
      </c>
      <c r="N42" s="77" t="s">
        <v>392</v>
      </c>
      <c r="O42" s="78" t="s">
        <v>392</v>
      </c>
      <c r="P42" s="228" t="s">
        <v>392</v>
      </c>
      <c r="Q42" s="229" t="s">
        <v>392</v>
      </c>
      <c r="R42" s="229" t="s">
        <v>392</v>
      </c>
      <c r="S42" s="229" t="s">
        <v>392</v>
      </c>
      <c r="T42" s="229" t="s">
        <v>392</v>
      </c>
      <c r="U42" s="230" t="s">
        <v>392</v>
      </c>
      <c r="V42" s="228" t="s">
        <v>392</v>
      </c>
      <c r="W42" s="229" t="s">
        <v>392</v>
      </c>
      <c r="X42" s="68" t="s">
        <v>392</v>
      </c>
      <c r="Y42" s="68" t="s">
        <v>392</v>
      </c>
      <c r="Z42" s="68" t="s">
        <v>392</v>
      </c>
      <c r="AA42" s="69" t="s">
        <v>392</v>
      </c>
      <c r="AB42" s="55" t="s">
        <v>392</v>
      </c>
      <c r="AC42" s="56" t="s">
        <v>392</v>
      </c>
      <c r="AD42" s="56" t="s">
        <v>392</v>
      </c>
      <c r="AE42" s="56" t="s">
        <v>392</v>
      </c>
      <c r="AF42" s="56" t="s">
        <v>392</v>
      </c>
      <c r="AG42" s="57" t="s">
        <v>392</v>
      </c>
      <c r="AH42" s="58" t="s">
        <v>392</v>
      </c>
      <c r="AI42" s="59" t="s">
        <v>392</v>
      </c>
      <c r="AJ42" s="59" t="s">
        <v>392</v>
      </c>
      <c r="AK42" s="59" t="s">
        <v>392</v>
      </c>
      <c r="AL42" s="59" t="s">
        <v>392</v>
      </c>
      <c r="AN42" s="461"/>
      <c r="AO42" s="462"/>
      <c r="AP42" s="462"/>
      <c r="AQ42" s="462"/>
      <c r="AR42" s="462"/>
      <c r="AS42" s="462"/>
      <c r="AT42" s="467"/>
      <c r="AU42" s="467"/>
    </row>
    <row r="43" spans="2:47" ht="15.75" x14ac:dyDescent="0.25">
      <c r="B43" s="472"/>
      <c r="C43" s="472"/>
      <c r="D43" s="473"/>
      <c r="E43" s="445"/>
      <c r="F43" s="449"/>
      <c r="G43" s="449"/>
      <c r="H43" s="449"/>
      <c r="I43" s="449"/>
      <c r="J43" s="76" t="s">
        <v>392</v>
      </c>
      <c r="K43" s="77" t="s">
        <v>392</v>
      </c>
      <c r="L43" s="77" t="s">
        <v>392</v>
      </c>
      <c r="M43" s="77" t="s">
        <v>392</v>
      </c>
      <c r="N43" s="77" t="s">
        <v>392</v>
      </c>
      <c r="O43" s="78" t="s">
        <v>392</v>
      </c>
      <c r="P43" s="228" t="s">
        <v>392</v>
      </c>
      <c r="Q43" s="229" t="s">
        <v>392</v>
      </c>
      <c r="R43" s="229" t="s">
        <v>392</v>
      </c>
      <c r="S43" s="229" t="s">
        <v>392</v>
      </c>
      <c r="T43" s="229" t="s">
        <v>392</v>
      </c>
      <c r="U43" s="230" t="s">
        <v>392</v>
      </c>
      <c r="V43" s="228" t="s">
        <v>392</v>
      </c>
      <c r="W43" s="229" t="s">
        <v>392</v>
      </c>
      <c r="X43" s="68" t="s">
        <v>392</v>
      </c>
      <c r="Y43" s="68" t="s">
        <v>392</v>
      </c>
      <c r="Z43" s="68" t="s">
        <v>392</v>
      </c>
      <c r="AA43" s="69" t="s">
        <v>392</v>
      </c>
      <c r="AB43" s="55" t="s">
        <v>392</v>
      </c>
      <c r="AC43" s="56" t="s">
        <v>392</v>
      </c>
      <c r="AD43" s="56" t="s">
        <v>392</v>
      </c>
      <c r="AE43" s="56" t="s">
        <v>392</v>
      </c>
      <c r="AF43" s="56" t="s">
        <v>392</v>
      </c>
      <c r="AG43" s="57" t="s">
        <v>392</v>
      </c>
      <c r="AH43" s="58" t="s">
        <v>392</v>
      </c>
      <c r="AI43" s="59" t="s">
        <v>392</v>
      </c>
      <c r="AJ43" s="59" t="s">
        <v>392</v>
      </c>
      <c r="AK43" s="59" t="s">
        <v>392</v>
      </c>
      <c r="AL43" s="59" t="s">
        <v>392</v>
      </c>
      <c r="AN43" s="461"/>
      <c r="AO43" s="462"/>
      <c r="AP43" s="462"/>
      <c r="AQ43" s="462"/>
      <c r="AR43" s="462"/>
      <c r="AS43" s="462"/>
      <c r="AT43" s="467"/>
      <c r="AU43" s="467"/>
    </row>
    <row r="44" spans="2:47" ht="15.75" x14ac:dyDescent="0.25">
      <c r="B44" s="472"/>
      <c r="C44" s="472"/>
      <c r="D44" s="473"/>
      <c r="E44" s="445"/>
      <c r="F44" s="449"/>
      <c r="G44" s="449"/>
      <c r="H44" s="449"/>
      <c r="I44" s="449"/>
      <c r="J44" s="76" t="s">
        <v>392</v>
      </c>
      <c r="K44" s="77" t="s">
        <v>392</v>
      </c>
      <c r="L44" s="77" t="s">
        <v>392</v>
      </c>
      <c r="M44" s="77" t="s">
        <v>392</v>
      </c>
      <c r="N44" s="77" t="s">
        <v>392</v>
      </c>
      <c r="O44" s="78" t="s">
        <v>392</v>
      </c>
      <c r="P44" s="228" t="s">
        <v>392</v>
      </c>
      <c r="Q44" s="229" t="s">
        <v>392</v>
      </c>
      <c r="R44" s="229" t="s">
        <v>392</v>
      </c>
      <c r="S44" s="229" t="s">
        <v>392</v>
      </c>
      <c r="T44" s="229" t="s">
        <v>392</v>
      </c>
      <c r="U44" s="230" t="s">
        <v>392</v>
      </c>
      <c r="V44" s="228" t="s">
        <v>392</v>
      </c>
      <c r="W44" s="229" t="s">
        <v>392</v>
      </c>
      <c r="X44" s="68" t="s">
        <v>392</v>
      </c>
      <c r="Y44" s="68" t="s">
        <v>392</v>
      </c>
      <c r="Z44" s="68" t="s">
        <v>392</v>
      </c>
      <c r="AA44" s="69" t="s">
        <v>392</v>
      </c>
      <c r="AB44" s="55" t="s">
        <v>392</v>
      </c>
      <c r="AC44" s="56" t="s">
        <v>392</v>
      </c>
      <c r="AD44" s="56" t="s">
        <v>392</v>
      </c>
      <c r="AE44" s="56" t="s">
        <v>392</v>
      </c>
      <c r="AF44" s="56" t="s">
        <v>392</v>
      </c>
      <c r="AG44" s="57" t="s">
        <v>392</v>
      </c>
      <c r="AH44" s="58" t="s">
        <v>392</v>
      </c>
      <c r="AI44" s="59" t="s">
        <v>392</v>
      </c>
      <c r="AJ44" s="59" t="s">
        <v>392</v>
      </c>
      <c r="AK44" s="59" t="s">
        <v>392</v>
      </c>
      <c r="AL44" s="59" t="s">
        <v>392</v>
      </c>
      <c r="AN44" s="461"/>
      <c r="AO44" s="462"/>
      <c r="AP44" s="462"/>
      <c r="AQ44" s="462"/>
      <c r="AR44" s="462"/>
      <c r="AS44" s="462"/>
      <c r="AT44" s="467"/>
      <c r="AU44" s="467"/>
    </row>
    <row r="45" spans="2:47" ht="3" customHeight="1" thickBot="1" x14ac:dyDescent="0.3">
      <c r="B45" s="472"/>
      <c r="C45" s="472"/>
      <c r="D45" s="473"/>
      <c r="E45" s="445"/>
      <c r="F45" s="449"/>
      <c r="G45" s="449"/>
      <c r="H45" s="449"/>
      <c r="I45" s="449"/>
      <c r="J45" s="76" t="s">
        <v>392</v>
      </c>
      <c r="K45" s="77" t="s">
        <v>392</v>
      </c>
      <c r="L45" s="77" t="s">
        <v>392</v>
      </c>
      <c r="M45" s="77" t="s">
        <v>392</v>
      </c>
      <c r="N45" s="77" t="s">
        <v>392</v>
      </c>
      <c r="O45" s="78" t="s">
        <v>392</v>
      </c>
      <c r="P45" s="228" t="s">
        <v>392</v>
      </c>
      <c r="Q45" s="229" t="s">
        <v>392</v>
      </c>
      <c r="R45" s="229" t="s">
        <v>392</v>
      </c>
      <c r="S45" s="229" t="s">
        <v>392</v>
      </c>
      <c r="T45" s="229" t="s">
        <v>392</v>
      </c>
      <c r="U45" s="230" t="s">
        <v>392</v>
      </c>
      <c r="V45" s="228" t="s">
        <v>392</v>
      </c>
      <c r="W45" s="229" t="s">
        <v>392</v>
      </c>
      <c r="X45" s="68" t="s">
        <v>392</v>
      </c>
      <c r="Y45" s="68" t="s">
        <v>392</v>
      </c>
      <c r="Z45" s="68" t="s">
        <v>392</v>
      </c>
      <c r="AA45" s="69" t="s">
        <v>392</v>
      </c>
      <c r="AB45" s="55" t="s">
        <v>392</v>
      </c>
      <c r="AC45" s="56" t="s">
        <v>392</v>
      </c>
      <c r="AD45" s="56" t="s">
        <v>392</v>
      </c>
      <c r="AE45" s="56" t="s">
        <v>392</v>
      </c>
      <c r="AF45" s="56" t="s">
        <v>392</v>
      </c>
      <c r="AG45" s="57" t="s">
        <v>392</v>
      </c>
      <c r="AH45" s="58" t="s">
        <v>392</v>
      </c>
      <c r="AI45" s="59" t="s">
        <v>392</v>
      </c>
      <c r="AJ45" s="59" t="s">
        <v>392</v>
      </c>
      <c r="AK45" s="59" t="s">
        <v>392</v>
      </c>
      <c r="AL45" s="59" t="s">
        <v>392</v>
      </c>
      <c r="AN45" s="461"/>
      <c r="AO45" s="462"/>
      <c r="AP45" s="462"/>
      <c r="AQ45" s="462"/>
      <c r="AR45" s="462"/>
      <c r="AS45" s="463"/>
      <c r="AT45" s="36"/>
      <c r="AU45" s="36"/>
    </row>
    <row r="46" spans="2:47" ht="16.5" hidden="1" thickBot="1" x14ac:dyDescent="0.3">
      <c r="B46" s="472"/>
      <c r="C46" s="472"/>
      <c r="D46" s="473"/>
      <c r="E46" s="445"/>
      <c r="F46" s="449"/>
      <c r="G46" s="449"/>
      <c r="H46" s="449"/>
      <c r="I46" s="449"/>
      <c r="J46" s="76" t="s">
        <v>392</v>
      </c>
      <c r="K46" s="77" t="s">
        <v>392</v>
      </c>
      <c r="L46" s="77" t="s">
        <v>392</v>
      </c>
      <c r="M46" s="77" t="s">
        <v>392</v>
      </c>
      <c r="N46" s="77" t="s">
        <v>392</v>
      </c>
      <c r="O46" s="78" t="s">
        <v>392</v>
      </c>
      <c r="P46" s="67" t="s">
        <v>392</v>
      </c>
      <c r="Q46" s="68" t="s">
        <v>392</v>
      </c>
      <c r="R46" s="68" t="s">
        <v>392</v>
      </c>
      <c r="S46" s="68" t="s">
        <v>392</v>
      </c>
      <c r="T46" s="68" t="s">
        <v>392</v>
      </c>
      <c r="U46" s="69" t="s">
        <v>392</v>
      </c>
      <c r="V46" s="67" t="s">
        <v>392</v>
      </c>
      <c r="W46" s="68" t="s">
        <v>392</v>
      </c>
      <c r="X46" s="68" t="s">
        <v>392</v>
      </c>
      <c r="Y46" s="68" t="s">
        <v>392</v>
      </c>
      <c r="Z46" s="68" t="s">
        <v>392</v>
      </c>
      <c r="AA46" s="69" t="s">
        <v>392</v>
      </c>
      <c r="AB46" s="55" t="s">
        <v>392</v>
      </c>
      <c r="AC46" s="56" t="s">
        <v>392</v>
      </c>
      <c r="AD46" s="56" t="s">
        <v>392</v>
      </c>
      <c r="AE46" s="56" t="s">
        <v>392</v>
      </c>
      <c r="AF46" s="56" t="s">
        <v>392</v>
      </c>
      <c r="AG46" s="57" t="s">
        <v>392</v>
      </c>
      <c r="AH46" s="58" t="s">
        <v>392</v>
      </c>
      <c r="AI46" s="59" t="s">
        <v>392</v>
      </c>
      <c r="AJ46" s="59" t="s">
        <v>392</v>
      </c>
      <c r="AK46" s="59" t="s">
        <v>392</v>
      </c>
      <c r="AL46" s="59" t="s">
        <v>392</v>
      </c>
      <c r="AN46" s="461"/>
      <c r="AO46" s="462"/>
      <c r="AP46" s="462"/>
      <c r="AQ46" s="462"/>
      <c r="AR46" s="462"/>
      <c r="AS46" s="463"/>
    </row>
    <row r="47" spans="2:47" ht="16.5" hidden="1" thickBot="1" x14ac:dyDescent="0.3">
      <c r="B47" s="472"/>
      <c r="C47" s="472"/>
      <c r="D47" s="473"/>
      <c r="E47" s="446"/>
      <c r="F47" s="447"/>
      <c r="G47" s="447"/>
      <c r="H47" s="447"/>
      <c r="I47" s="447"/>
      <c r="J47" s="79" t="s">
        <v>392</v>
      </c>
      <c r="K47" s="80" t="s">
        <v>392</v>
      </c>
      <c r="L47" s="80" t="s">
        <v>392</v>
      </c>
      <c r="M47" s="80" t="s">
        <v>392</v>
      </c>
      <c r="N47" s="80" t="s">
        <v>392</v>
      </c>
      <c r="O47" s="81" t="s">
        <v>392</v>
      </c>
      <c r="P47" s="67" t="s">
        <v>392</v>
      </c>
      <c r="Q47" s="68" t="s">
        <v>392</v>
      </c>
      <c r="R47" s="68" t="s">
        <v>392</v>
      </c>
      <c r="S47" s="68" t="s">
        <v>392</v>
      </c>
      <c r="T47" s="68" t="s">
        <v>392</v>
      </c>
      <c r="U47" s="69" t="s">
        <v>392</v>
      </c>
      <c r="V47" s="70" t="s">
        <v>392</v>
      </c>
      <c r="W47" s="71" t="s">
        <v>392</v>
      </c>
      <c r="X47" s="71" t="s">
        <v>392</v>
      </c>
      <c r="Y47" s="71" t="s">
        <v>392</v>
      </c>
      <c r="Z47" s="71" t="s">
        <v>392</v>
      </c>
      <c r="AA47" s="72" t="s">
        <v>392</v>
      </c>
      <c r="AB47" s="60" t="s">
        <v>392</v>
      </c>
      <c r="AC47" s="61" t="s">
        <v>392</v>
      </c>
      <c r="AD47" s="61" t="s">
        <v>392</v>
      </c>
      <c r="AE47" s="61" t="s">
        <v>392</v>
      </c>
      <c r="AF47" s="61" t="s">
        <v>392</v>
      </c>
      <c r="AG47" s="62" t="s">
        <v>392</v>
      </c>
      <c r="AH47" s="63" t="s">
        <v>392</v>
      </c>
      <c r="AI47" s="64" t="s">
        <v>392</v>
      </c>
      <c r="AJ47" s="64" t="s">
        <v>392</v>
      </c>
      <c r="AK47" s="64" t="s">
        <v>392</v>
      </c>
      <c r="AL47" s="64" t="s">
        <v>392</v>
      </c>
      <c r="AN47" s="464"/>
      <c r="AO47" s="465"/>
      <c r="AP47" s="465"/>
      <c r="AQ47" s="465"/>
      <c r="AR47" s="465"/>
      <c r="AS47" s="466"/>
    </row>
    <row r="48" spans="2:47" ht="23.25" x14ac:dyDescent="0.35">
      <c r="B48" s="472"/>
      <c r="C48" s="472"/>
      <c r="D48" s="473"/>
      <c r="E48" s="439" t="s">
        <v>167</v>
      </c>
      <c r="F48" s="440"/>
      <c r="G48" s="440"/>
      <c r="H48" s="440"/>
      <c r="I48" s="441"/>
      <c r="J48" s="73" t="s">
        <v>392</v>
      </c>
      <c r="K48" s="74" t="s">
        <v>392</v>
      </c>
      <c r="L48" s="74" t="s">
        <v>392</v>
      </c>
      <c r="M48" s="74" t="s">
        <v>392</v>
      </c>
      <c r="N48" s="74" t="s">
        <v>392</v>
      </c>
      <c r="O48" s="75" t="s">
        <v>392</v>
      </c>
      <c r="P48" s="73" t="s">
        <v>392</v>
      </c>
      <c r="Q48" s="74" t="s">
        <v>392</v>
      </c>
      <c r="R48" s="74" t="s">
        <v>392</v>
      </c>
      <c r="S48" s="74" t="s">
        <v>392</v>
      </c>
      <c r="T48" s="74" t="s">
        <v>392</v>
      </c>
      <c r="U48" s="75" t="s">
        <v>392</v>
      </c>
      <c r="V48" s="225" t="s">
        <v>392</v>
      </c>
      <c r="W48" s="234" t="s">
        <v>392</v>
      </c>
      <c r="X48" s="65" t="s">
        <v>392</v>
      </c>
      <c r="Y48" s="65" t="s">
        <v>392</v>
      </c>
      <c r="Z48" s="65" t="s">
        <v>392</v>
      </c>
      <c r="AA48" s="66" t="s">
        <v>392</v>
      </c>
      <c r="AB48" s="50" t="s">
        <v>392</v>
      </c>
      <c r="AC48" s="51" t="s">
        <v>392</v>
      </c>
      <c r="AD48" s="51" t="s">
        <v>392</v>
      </c>
      <c r="AE48" s="51" t="s">
        <v>392</v>
      </c>
      <c r="AF48" s="51" t="s">
        <v>392</v>
      </c>
      <c r="AG48" s="52" t="s">
        <v>392</v>
      </c>
      <c r="AH48" s="53" t="s">
        <v>392</v>
      </c>
      <c r="AI48" s="54" t="s">
        <v>392</v>
      </c>
      <c r="AJ48" s="54" t="s">
        <v>392</v>
      </c>
      <c r="AK48" s="54" t="s">
        <v>392</v>
      </c>
      <c r="AL48" s="54" t="s">
        <v>392</v>
      </c>
    </row>
    <row r="49" spans="2:38" ht="15.75" x14ac:dyDescent="0.25">
      <c r="B49" s="472"/>
      <c r="C49" s="472"/>
      <c r="D49" s="473"/>
      <c r="E49" s="442"/>
      <c r="F49" s="449"/>
      <c r="G49" s="449"/>
      <c r="H49" s="449"/>
      <c r="I49" s="444"/>
      <c r="J49" s="76" t="s">
        <v>392</v>
      </c>
      <c r="K49" s="77" t="s">
        <v>392</v>
      </c>
      <c r="L49" s="77" t="s">
        <v>392</v>
      </c>
      <c r="M49" s="77" t="s">
        <v>392</v>
      </c>
      <c r="N49" s="77" t="s">
        <v>392</v>
      </c>
      <c r="O49" s="78" t="s">
        <v>392</v>
      </c>
      <c r="P49" s="76" t="s">
        <v>392</v>
      </c>
      <c r="Q49" s="77" t="s">
        <v>392</v>
      </c>
      <c r="R49" s="77" t="s">
        <v>392</v>
      </c>
      <c r="S49" s="77" t="s">
        <v>392</v>
      </c>
      <c r="T49" s="77" t="s">
        <v>392</v>
      </c>
      <c r="U49" s="78" t="s">
        <v>392</v>
      </c>
      <c r="V49" s="228" t="s">
        <v>392</v>
      </c>
      <c r="W49" s="229" t="s">
        <v>392</v>
      </c>
      <c r="X49" s="68" t="s">
        <v>392</v>
      </c>
      <c r="Y49" s="68" t="s">
        <v>392</v>
      </c>
      <c r="Z49" s="68" t="s">
        <v>392</v>
      </c>
      <c r="AA49" s="69" t="s">
        <v>392</v>
      </c>
      <c r="AB49" s="55" t="s">
        <v>392</v>
      </c>
      <c r="AC49" s="56" t="s">
        <v>392</v>
      </c>
      <c r="AD49" s="56" t="s">
        <v>392</v>
      </c>
      <c r="AE49" s="56" t="s">
        <v>392</v>
      </c>
      <c r="AF49" s="56" t="s">
        <v>392</v>
      </c>
      <c r="AG49" s="57" t="s">
        <v>392</v>
      </c>
      <c r="AH49" s="58" t="s">
        <v>392</v>
      </c>
      <c r="AI49" s="59" t="s">
        <v>392</v>
      </c>
      <c r="AJ49" s="59" t="s">
        <v>392</v>
      </c>
      <c r="AK49" s="59" t="s">
        <v>392</v>
      </c>
      <c r="AL49" s="59" t="s">
        <v>392</v>
      </c>
    </row>
    <row r="50" spans="2:38" ht="15.75" x14ac:dyDescent="0.25">
      <c r="B50" s="472"/>
      <c r="C50" s="472"/>
      <c r="D50" s="473"/>
      <c r="E50" s="442"/>
      <c r="F50" s="449"/>
      <c r="G50" s="449"/>
      <c r="H50" s="449"/>
      <c r="I50" s="444"/>
      <c r="J50" s="76" t="s">
        <v>392</v>
      </c>
      <c r="K50" s="77" t="s">
        <v>392</v>
      </c>
      <c r="L50" s="77" t="s">
        <v>392</v>
      </c>
      <c r="M50" s="77" t="s">
        <v>392</v>
      </c>
      <c r="N50" s="77" t="s">
        <v>392</v>
      </c>
      <c r="O50" s="78" t="s">
        <v>392</v>
      </c>
      <c r="P50" s="76" t="s">
        <v>392</v>
      </c>
      <c r="Q50" s="77" t="s">
        <v>392</v>
      </c>
      <c r="R50" s="77" t="s">
        <v>392</v>
      </c>
      <c r="S50" s="77" t="s">
        <v>392</v>
      </c>
      <c r="T50" s="77" t="s">
        <v>392</v>
      </c>
      <c r="U50" s="78" t="s">
        <v>392</v>
      </c>
      <c r="V50" s="228" t="s">
        <v>392</v>
      </c>
      <c r="W50" s="229" t="s">
        <v>392</v>
      </c>
      <c r="X50" s="68" t="s">
        <v>392</v>
      </c>
      <c r="Y50" s="68" t="s">
        <v>392</v>
      </c>
      <c r="Z50" s="68" t="s">
        <v>392</v>
      </c>
      <c r="AA50" s="69" t="s">
        <v>392</v>
      </c>
      <c r="AB50" s="55" t="s">
        <v>392</v>
      </c>
      <c r="AC50" s="56" t="s">
        <v>392</v>
      </c>
      <c r="AD50" s="56" t="s">
        <v>392</v>
      </c>
      <c r="AE50" s="56" t="s">
        <v>392</v>
      </c>
      <c r="AF50" s="56" t="s">
        <v>392</v>
      </c>
      <c r="AG50" s="57" t="s">
        <v>392</v>
      </c>
      <c r="AH50" s="58" t="s">
        <v>392</v>
      </c>
      <c r="AI50" s="59" t="s">
        <v>392</v>
      </c>
      <c r="AJ50" s="59" t="s">
        <v>392</v>
      </c>
      <c r="AK50" s="59" t="s">
        <v>392</v>
      </c>
      <c r="AL50" s="59" t="s">
        <v>392</v>
      </c>
    </row>
    <row r="51" spans="2:38" ht="15.75" x14ac:dyDescent="0.25">
      <c r="B51" s="472"/>
      <c r="C51" s="472"/>
      <c r="D51" s="473"/>
      <c r="E51" s="445"/>
      <c r="F51" s="449"/>
      <c r="G51" s="449"/>
      <c r="H51" s="449"/>
      <c r="I51" s="444"/>
      <c r="J51" s="76" t="s">
        <v>392</v>
      </c>
      <c r="K51" s="77" t="s">
        <v>392</v>
      </c>
      <c r="L51" s="77" t="s">
        <v>392</v>
      </c>
      <c r="M51" s="77" t="s">
        <v>392</v>
      </c>
      <c r="N51" s="77" t="s">
        <v>392</v>
      </c>
      <c r="O51" s="78" t="s">
        <v>392</v>
      </c>
      <c r="P51" s="76" t="s">
        <v>392</v>
      </c>
      <c r="Q51" s="77" t="s">
        <v>392</v>
      </c>
      <c r="R51" s="77" t="s">
        <v>392</v>
      </c>
      <c r="S51" s="77" t="s">
        <v>392</v>
      </c>
      <c r="T51" s="77" t="s">
        <v>392</v>
      </c>
      <c r="U51" s="78" t="s">
        <v>392</v>
      </c>
      <c r="V51" s="228" t="s">
        <v>392</v>
      </c>
      <c r="W51" s="229" t="s">
        <v>392</v>
      </c>
      <c r="X51" s="68" t="s">
        <v>392</v>
      </c>
      <c r="Y51" s="68" t="s">
        <v>392</v>
      </c>
      <c r="Z51" s="68" t="s">
        <v>392</v>
      </c>
      <c r="AA51" s="69" t="s">
        <v>392</v>
      </c>
      <c r="AB51" s="55" t="s">
        <v>392</v>
      </c>
      <c r="AC51" s="56" t="s">
        <v>392</v>
      </c>
      <c r="AD51" s="56" t="s">
        <v>392</v>
      </c>
      <c r="AE51" s="56" t="s">
        <v>392</v>
      </c>
      <c r="AF51" s="56" t="s">
        <v>392</v>
      </c>
      <c r="AG51" s="57" t="s">
        <v>392</v>
      </c>
      <c r="AH51" s="58" t="s">
        <v>392</v>
      </c>
      <c r="AI51" s="59" t="s">
        <v>392</v>
      </c>
      <c r="AJ51" s="59" t="s">
        <v>392</v>
      </c>
      <c r="AK51" s="59" t="s">
        <v>392</v>
      </c>
      <c r="AL51" s="59" t="s">
        <v>392</v>
      </c>
    </row>
    <row r="52" spans="2:38" ht="15.75" x14ac:dyDescent="0.25">
      <c r="B52" s="472"/>
      <c r="C52" s="472"/>
      <c r="D52" s="473"/>
      <c r="E52" s="445"/>
      <c r="F52" s="449"/>
      <c r="G52" s="449"/>
      <c r="H52" s="449"/>
      <c r="I52" s="444"/>
      <c r="J52" s="76" t="s">
        <v>392</v>
      </c>
      <c r="K52" s="77" t="s">
        <v>392</v>
      </c>
      <c r="L52" s="77" t="s">
        <v>392</v>
      </c>
      <c r="M52" s="77" t="s">
        <v>392</v>
      </c>
      <c r="N52" s="77" t="s">
        <v>392</v>
      </c>
      <c r="O52" s="78" t="s">
        <v>392</v>
      </c>
      <c r="P52" s="76" t="s">
        <v>392</v>
      </c>
      <c r="Q52" s="77" t="s">
        <v>392</v>
      </c>
      <c r="R52" s="77" t="s">
        <v>392</v>
      </c>
      <c r="S52" s="77" t="s">
        <v>392</v>
      </c>
      <c r="T52" s="77" t="s">
        <v>392</v>
      </c>
      <c r="U52" s="78" t="s">
        <v>392</v>
      </c>
      <c r="V52" s="228" t="s">
        <v>392</v>
      </c>
      <c r="W52" s="229" t="s">
        <v>392</v>
      </c>
      <c r="X52" s="68" t="s">
        <v>392</v>
      </c>
      <c r="Y52" s="68" t="s">
        <v>392</v>
      </c>
      <c r="Z52" s="68" t="s">
        <v>392</v>
      </c>
      <c r="AA52" s="69" t="s">
        <v>392</v>
      </c>
      <c r="AB52" s="55" t="s">
        <v>392</v>
      </c>
      <c r="AC52" s="56" t="s">
        <v>392</v>
      </c>
      <c r="AD52" s="56" t="s">
        <v>392</v>
      </c>
      <c r="AE52" s="56" t="s">
        <v>392</v>
      </c>
      <c r="AF52" s="56" t="s">
        <v>392</v>
      </c>
      <c r="AG52" s="57" t="s">
        <v>392</v>
      </c>
      <c r="AH52" s="58" t="s">
        <v>392</v>
      </c>
      <c r="AI52" s="59" t="s">
        <v>392</v>
      </c>
      <c r="AJ52" s="59" t="s">
        <v>392</v>
      </c>
      <c r="AK52" s="59" t="s">
        <v>392</v>
      </c>
      <c r="AL52" s="59" t="s">
        <v>392</v>
      </c>
    </row>
    <row r="53" spans="2:38" ht="5.25" customHeight="1" x14ac:dyDescent="0.25">
      <c r="B53" s="472"/>
      <c r="C53" s="472"/>
      <c r="D53" s="473"/>
      <c r="E53" s="445"/>
      <c r="F53" s="449"/>
      <c r="G53" s="449"/>
      <c r="H53" s="449"/>
      <c r="I53" s="444"/>
      <c r="J53" s="76" t="s">
        <v>392</v>
      </c>
      <c r="K53" s="77" t="s">
        <v>392</v>
      </c>
      <c r="L53" s="77" t="s">
        <v>392</v>
      </c>
      <c r="M53" s="77" t="s">
        <v>392</v>
      </c>
      <c r="N53" s="77" t="s">
        <v>392</v>
      </c>
      <c r="O53" s="78" t="s">
        <v>392</v>
      </c>
      <c r="P53" s="76" t="s">
        <v>392</v>
      </c>
      <c r="Q53" s="77" t="s">
        <v>392</v>
      </c>
      <c r="R53" s="77" t="s">
        <v>392</v>
      </c>
      <c r="S53" s="77" t="s">
        <v>392</v>
      </c>
      <c r="T53" s="77" t="s">
        <v>392</v>
      </c>
      <c r="U53" s="78" t="s">
        <v>392</v>
      </c>
      <c r="V53" s="228" t="s">
        <v>392</v>
      </c>
      <c r="W53" s="229" t="s">
        <v>392</v>
      </c>
      <c r="X53" s="68" t="s">
        <v>392</v>
      </c>
      <c r="Y53" s="68" t="s">
        <v>392</v>
      </c>
      <c r="Z53" s="68" t="s">
        <v>392</v>
      </c>
      <c r="AA53" s="69" t="s">
        <v>392</v>
      </c>
      <c r="AB53" s="55" t="s">
        <v>392</v>
      </c>
      <c r="AC53" s="56" t="s">
        <v>392</v>
      </c>
      <c r="AD53" s="56" t="s">
        <v>392</v>
      </c>
      <c r="AE53" s="56" t="s">
        <v>392</v>
      </c>
      <c r="AF53" s="56" t="s">
        <v>392</v>
      </c>
      <c r="AG53" s="57" t="s">
        <v>392</v>
      </c>
      <c r="AH53" s="58" t="s">
        <v>392</v>
      </c>
      <c r="AI53" s="59" t="s">
        <v>392</v>
      </c>
      <c r="AJ53" s="59" t="s">
        <v>392</v>
      </c>
      <c r="AK53" s="59" t="s">
        <v>392</v>
      </c>
      <c r="AL53" s="59" t="s">
        <v>392</v>
      </c>
    </row>
    <row r="54" spans="2:38" ht="3" hidden="1" customHeight="1" x14ac:dyDescent="0.25">
      <c r="B54" s="472"/>
      <c r="C54" s="472"/>
      <c r="D54" s="473"/>
      <c r="E54" s="445"/>
      <c r="F54" s="449"/>
      <c r="G54" s="449"/>
      <c r="H54" s="449"/>
      <c r="I54" s="444"/>
      <c r="J54" s="76" t="s">
        <v>392</v>
      </c>
      <c r="K54" s="77" t="s">
        <v>392</v>
      </c>
      <c r="L54" s="77" t="s">
        <v>392</v>
      </c>
      <c r="M54" s="77" t="s">
        <v>392</v>
      </c>
      <c r="N54" s="77" t="s">
        <v>392</v>
      </c>
      <c r="O54" s="78" t="s">
        <v>392</v>
      </c>
      <c r="P54" s="76" t="s">
        <v>392</v>
      </c>
      <c r="Q54" s="77" t="s">
        <v>392</v>
      </c>
      <c r="R54" s="77" t="s">
        <v>392</v>
      </c>
      <c r="S54" s="77" t="s">
        <v>392</v>
      </c>
      <c r="T54" s="77" t="s">
        <v>392</v>
      </c>
      <c r="U54" s="78" t="s">
        <v>392</v>
      </c>
      <c r="V54" s="228" t="s">
        <v>392</v>
      </c>
      <c r="W54" s="229" t="s">
        <v>392</v>
      </c>
      <c r="X54" s="68" t="s">
        <v>392</v>
      </c>
      <c r="Y54" s="68" t="s">
        <v>392</v>
      </c>
      <c r="Z54" s="68" t="s">
        <v>392</v>
      </c>
      <c r="AA54" s="69" t="s">
        <v>392</v>
      </c>
      <c r="AB54" s="55" t="s">
        <v>392</v>
      </c>
      <c r="AC54" s="56" t="s">
        <v>392</v>
      </c>
      <c r="AD54" s="56" t="s">
        <v>392</v>
      </c>
      <c r="AE54" s="56" t="s">
        <v>392</v>
      </c>
      <c r="AF54" s="56" t="s">
        <v>392</v>
      </c>
      <c r="AG54" s="57" t="s">
        <v>392</v>
      </c>
      <c r="AH54" s="58" t="s">
        <v>392</v>
      </c>
      <c r="AI54" s="59" t="s">
        <v>392</v>
      </c>
      <c r="AJ54" s="59" t="s">
        <v>392</v>
      </c>
      <c r="AK54" s="59" t="s">
        <v>392</v>
      </c>
      <c r="AL54" s="59" t="s">
        <v>392</v>
      </c>
    </row>
    <row r="55" spans="2:38" ht="15.75" hidden="1" x14ac:dyDescent="0.25">
      <c r="B55" s="472"/>
      <c r="C55" s="472"/>
      <c r="D55" s="473"/>
      <c r="E55" s="445"/>
      <c r="F55" s="449"/>
      <c r="G55" s="449"/>
      <c r="H55" s="449"/>
      <c r="I55" s="444"/>
      <c r="J55" s="76" t="s">
        <v>392</v>
      </c>
      <c r="K55" s="77" t="s">
        <v>392</v>
      </c>
      <c r="L55" s="77" t="s">
        <v>392</v>
      </c>
      <c r="M55" s="77" t="s">
        <v>392</v>
      </c>
      <c r="N55" s="77" t="s">
        <v>392</v>
      </c>
      <c r="O55" s="78" t="s">
        <v>392</v>
      </c>
      <c r="P55" s="76" t="s">
        <v>392</v>
      </c>
      <c r="Q55" s="77" t="s">
        <v>392</v>
      </c>
      <c r="R55" s="77" t="s">
        <v>392</v>
      </c>
      <c r="S55" s="77" t="s">
        <v>392</v>
      </c>
      <c r="T55" s="77" t="s">
        <v>392</v>
      </c>
      <c r="U55" s="78" t="s">
        <v>392</v>
      </c>
      <c r="V55" s="228" t="s">
        <v>392</v>
      </c>
      <c r="W55" s="229" t="s">
        <v>392</v>
      </c>
      <c r="X55" s="68" t="s">
        <v>392</v>
      </c>
      <c r="Y55" s="68" t="s">
        <v>392</v>
      </c>
      <c r="Z55" s="68" t="s">
        <v>392</v>
      </c>
      <c r="AA55" s="69" t="s">
        <v>392</v>
      </c>
      <c r="AB55" s="55" t="s">
        <v>392</v>
      </c>
      <c r="AC55" s="56" t="s">
        <v>392</v>
      </c>
      <c r="AD55" s="56" t="s">
        <v>392</v>
      </c>
      <c r="AE55" s="56" t="s">
        <v>392</v>
      </c>
      <c r="AF55" s="56" t="s">
        <v>392</v>
      </c>
      <c r="AG55" s="57" t="s">
        <v>392</v>
      </c>
      <c r="AH55" s="58" t="s">
        <v>392</v>
      </c>
      <c r="AI55" s="59" t="s">
        <v>392</v>
      </c>
      <c r="AJ55" s="59" t="s">
        <v>392</v>
      </c>
      <c r="AK55" s="59" t="s">
        <v>392</v>
      </c>
      <c r="AL55" s="59" t="s">
        <v>392</v>
      </c>
    </row>
    <row r="56" spans="2:38" ht="15.75" hidden="1" x14ac:dyDescent="0.25">
      <c r="B56" s="472"/>
      <c r="C56" s="472"/>
      <c r="D56" s="473"/>
      <c r="E56" s="445"/>
      <c r="F56" s="449"/>
      <c r="G56" s="449"/>
      <c r="H56" s="449"/>
      <c r="I56" s="444"/>
      <c r="J56" s="76" t="s">
        <v>392</v>
      </c>
      <c r="K56" s="77" t="s">
        <v>392</v>
      </c>
      <c r="L56" s="77" t="s">
        <v>392</v>
      </c>
      <c r="M56" s="77" t="s">
        <v>392</v>
      </c>
      <c r="N56" s="77" t="s">
        <v>392</v>
      </c>
      <c r="O56" s="78" t="s">
        <v>392</v>
      </c>
      <c r="P56" s="76" t="s">
        <v>392</v>
      </c>
      <c r="Q56" s="77" t="s">
        <v>392</v>
      </c>
      <c r="R56" s="77" t="s">
        <v>392</v>
      </c>
      <c r="S56" s="77" t="s">
        <v>392</v>
      </c>
      <c r="T56" s="77" t="s">
        <v>392</v>
      </c>
      <c r="U56" s="78" t="s">
        <v>392</v>
      </c>
      <c r="V56" s="228" t="s">
        <v>392</v>
      </c>
      <c r="W56" s="229" t="s">
        <v>392</v>
      </c>
      <c r="X56" s="68" t="s">
        <v>392</v>
      </c>
      <c r="Y56" s="68" t="s">
        <v>392</v>
      </c>
      <c r="Z56" s="68" t="s">
        <v>392</v>
      </c>
      <c r="AA56" s="69" t="s">
        <v>392</v>
      </c>
      <c r="AB56" s="55" t="s">
        <v>392</v>
      </c>
      <c r="AC56" s="56" t="s">
        <v>392</v>
      </c>
      <c r="AD56" s="56" t="s">
        <v>392</v>
      </c>
      <c r="AE56" s="56" t="s">
        <v>392</v>
      </c>
      <c r="AF56" s="56" t="s">
        <v>392</v>
      </c>
      <c r="AG56" s="57" t="s">
        <v>392</v>
      </c>
      <c r="AH56" s="58" t="s">
        <v>392</v>
      </c>
      <c r="AI56" s="59" t="s">
        <v>392</v>
      </c>
      <c r="AJ56" s="59" t="s">
        <v>392</v>
      </c>
      <c r="AK56" s="59" t="s">
        <v>392</v>
      </c>
      <c r="AL56" s="59" t="s">
        <v>392</v>
      </c>
    </row>
    <row r="57" spans="2:38" ht="16.5" thickBot="1" x14ac:dyDescent="0.3">
      <c r="B57" s="472"/>
      <c r="C57" s="472"/>
      <c r="D57" s="473"/>
      <c r="E57" s="446"/>
      <c r="F57" s="447"/>
      <c r="G57" s="447"/>
      <c r="H57" s="447"/>
      <c r="I57" s="448"/>
      <c r="J57" s="79" t="s">
        <v>392</v>
      </c>
      <c r="K57" s="80" t="s">
        <v>392</v>
      </c>
      <c r="L57" s="80" t="s">
        <v>392</v>
      </c>
      <c r="M57" s="80" t="s">
        <v>392</v>
      </c>
      <c r="N57" s="80" t="s">
        <v>392</v>
      </c>
      <c r="O57" s="81" t="s">
        <v>392</v>
      </c>
      <c r="P57" s="79" t="s">
        <v>392</v>
      </c>
      <c r="Q57" s="80" t="s">
        <v>392</v>
      </c>
      <c r="R57" s="80" t="s">
        <v>392</v>
      </c>
      <c r="S57" s="80" t="s">
        <v>392</v>
      </c>
      <c r="T57" s="80" t="s">
        <v>392</v>
      </c>
      <c r="U57" s="81" t="s">
        <v>392</v>
      </c>
      <c r="V57" s="231" t="s">
        <v>392</v>
      </c>
      <c r="W57" s="232" t="s">
        <v>392</v>
      </c>
      <c r="X57" s="71" t="s">
        <v>392</v>
      </c>
      <c r="Y57" s="71" t="s">
        <v>392</v>
      </c>
      <c r="Z57" s="71" t="s">
        <v>392</v>
      </c>
      <c r="AA57" s="72" t="s">
        <v>392</v>
      </c>
      <c r="AB57" s="60" t="s">
        <v>392</v>
      </c>
      <c r="AC57" s="61" t="s">
        <v>392</v>
      </c>
      <c r="AD57" s="61" t="s">
        <v>392</v>
      </c>
      <c r="AE57" s="61" t="s">
        <v>392</v>
      </c>
      <c r="AF57" s="61" t="s">
        <v>392</v>
      </c>
      <c r="AG57" s="62" t="s">
        <v>392</v>
      </c>
      <c r="AH57" s="58" t="s">
        <v>392</v>
      </c>
      <c r="AI57" s="59" t="s">
        <v>392</v>
      </c>
      <c r="AJ57" s="59" t="s">
        <v>392</v>
      </c>
      <c r="AK57" s="59" t="s">
        <v>392</v>
      </c>
      <c r="AL57" s="59" t="s">
        <v>392</v>
      </c>
    </row>
    <row r="58" spans="2:38" ht="15" customHeight="1" x14ac:dyDescent="0.25">
      <c r="J58" s="439" t="s">
        <v>168</v>
      </c>
      <c r="K58" s="440"/>
      <c r="L58" s="440"/>
      <c r="M58" s="440"/>
      <c r="N58" s="440"/>
      <c r="O58" s="441"/>
      <c r="P58" s="439" t="s">
        <v>169</v>
      </c>
      <c r="Q58" s="440"/>
      <c r="R58" s="440"/>
      <c r="S58" s="440"/>
      <c r="T58" s="440"/>
      <c r="U58" s="441"/>
      <c r="V58" s="439" t="s">
        <v>170</v>
      </c>
      <c r="W58" s="440"/>
      <c r="X58" s="440"/>
      <c r="Y58" s="440"/>
      <c r="Z58" s="440"/>
      <c r="AA58" s="441"/>
      <c r="AB58" s="439" t="s">
        <v>171</v>
      </c>
      <c r="AC58" s="468"/>
      <c r="AD58" s="440"/>
      <c r="AE58" s="440"/>
      <c r="AF58" s="440"/>
      <c r="AG58" s="440"/>
      <c r="AH58" s="439" t="s">
        <v>172</v>
      </c>
      <c r="AI58" s="440"/>
      <c r="AJ58" s="440"/>
      <c r="AK58" s="440"/>
      <c r="AL58" s="441"/>
    </row>
    <row r="59" spans="2:38" ht="15" customHeight="1" x14ac:dyDescent="0.25">
      <c r="J59" s="445"/>
      <c r="K59" s="449"/>
      <c r="L59" s="449"/>
      <c r="M59" s="449"/>
      <c r="N59" s="449"/>
      <c r="O59" s="444"/>
      <c r="P59" s="445"/>
      <c r="Q59" s="449"/>
      <c r="R59" s="449"/>
      <c r="S59" s="449"/>
      <c r="T59" s="449"/>
      <c r="U59" s="444"/>
      <c r="V59" s="445"/>
      <c r="W59" s="449"/>
      <c r="X59" s="449"/>
      <c r="Y59" s="449"/>
      <c r="Z59" s="449"/>
      <c r="AA59" s="444"/>
      <c r="AB59" s="445"/>
      <c r="AC59" s="449"/>
      <c r="AD59" s="449"/>
      <c r="AE59" s="449"/>
      <c r="AF59" s="449"/>
      <c r="AG59" s="449"/>
      <c r="AH59" s="442"/>
      <c r="AI59" s="443"/>
      <c r="AJ59" s="443"/>
      <c r="AK59" s="443"/>
      <c r="AL59" s="444"/>
    </row>
    <row r="60" spans="2:38" ht="15" customHeight="1" x14ac:dyDescent="0.25">
      <c r="J60" s="445"/>
      <c r="K60" s="449"/>
      <c r="L60" s="449"/>
      <c r="M60" s="449"/>
      <c r="N60" s="449"/>
      <c r="O60" s="444"/>
      <c r="P60" s="445"/>
      <c r="Q60" s="449"/>
      <c r="R60" s="449"/>
      <c r="S60" s="449"/>
      <c r="T60" s="449"/>
      <c r="U60" s="444"/>
      <c r="V60" s="445"/>
      <c r="W60" s="449"/>
      <c r="X60" s="449"/>
      <c r="Y60" s="449"/>
      <c r="Z60" s="449"/>
      <c r="AA60" s="444"/>
      <c r="AB60" s="445"/>
      <c r="AC60" s="449"/>
      <c r="AD60" s="449"/>
      <c r="AE60" s="449"/>
      <c r="AF60" s="449"/>
      <c r="AG60" s="449"/>
      <c r="AH60" s="442"/>
      <c r="AI60" s="443"/>
      <c r="AJ60" s="443"/>
      <c r="AK60" s="443"/>
      <c r="AL60" s="444"/>
    </row>
    <row r="61" spans="2:38" ht="15" customHeight="1" x14ac:dyDescent="0.25">
      <c r="J61" s="445"/>
      <c r="K61" s="449"/>
      <c r="L61" s="449"/>
      <c r="M61" s="449"/>
      <c r="N61" s="449"/>
      <c r="O61" s="444"/>
      <c r="P61" s="445"/>
      <c r="Q61" s="449"/>
      <c r="R61" s="449"/>
      <c r="S61" s="449"/>
      <c r="T61" s="449"/>
      <c r="U61" s="444"/>
      <c r="V61" s="445"/>
      <c r="W61" s="449"/>
      <c r="X61" s="449"/>
      <c r="Y61" s="449"/>
      <c r="Z61" s="449"/>
      <c r="AA61" s="444"/>
      <c r="AB61" s="445"/>
      <c r="AC61" s="449"/>
      <c r="AD61" s="449"/>
      <c r="AE61" s="449"/>
      <c r="AF61" s="449"/>
      <c r="AG61" s="449"/>
      <c r="AH61" s="445"/>
      <c r="AI61" s="443"/>
      <c r="AJ61" s="443"/>
      <c r="AK61" s="443"/>
      <c r="AL61" s="444"/>
    </row>
    <row r="62" spans="2:38" ht="15" customHeight="1" x14ac:dyDescent="0.25">
      <c r="J62" s="445"/>
      <c r="K62" s="449"/>
      <c r="L62" s="449"/>
      <c r="M62" s="449"/>
      <c r="N62" s="449"/>
      <c r="O62" s="444"/>
      <c r="P62" s="445"/>
      <c r="Q62" s="449"/>
      <c r="R62" s="449"/>
      <c r="S62" s="449"/>
      <c r="T62" s="449"/>
      <c r="U62" s="444"/>
      <c r="V62" s="445"/>
      <c r="W62" s="449"/>
      <c r="X62" s="449"/>
      <c r="Y62" s="449"/>
      <c r="Z62" s="449"/>
      <c r="AA62" s="444"/>
      <c r="AB62" s="445"/>
      <c r="AC62" s="449"/>
      <c r="AD62" s="449"/>
      <c r="AE62" s="449"/>
      <c r="AF62" s="449"/>
      <c r="AG62" s="449"/>
      <c r="AH62" s="445"/>
      <c r="AI62" s="443"/>
      <c r="AJ62" s="443"/>
      <c r="AK62" s="443"/>
      <c r="AL62" s="444"/>
    </row>
    <row r="63" spans="2:38" ht="28.5" customHeight="1" thickBot="1" x14ac:dyDescent="0.3">
      <c r="J63" s="446"/>
      <c r="K63" s="447"/>
      <c r="L63" s="447"/>
      <c r="M63" s="447"/>
      <c r="N63" s="447"/>
      <c r="O63" s="448"/>
      <c r="P63" s="446"/>
      <c r="Q63" s="447"/>
      <c r="R63" s="447"/>
      <c r="S63" s="447"/>
      <c r="T63" s="447"/>
      <c r="U63" s="448"/>
      <c r="V63" s="446"/>
      <c r="W63" s="447"/>
      <c r="X63" s="447"/>
      <c r="Y63" s="447"/>
      <c r="Z63" s="447"/>
      <c r="AA63" s="448"/>
      <c r="AB63" s="446"/>
      <c r="AC63" s="447"/>
      <c r="AD63" s="447"/>
      <c r="AE63" s="447"/>
      <c r="AF63" s="447"/>
      <c r="AG63" s="447"/>
      <c r="AH63" s="446"/>
      <c r="AI63" s="447"/>
      <c r="AJ63" s="447"/>
      <c r="AK63" s="447"/>
      <c r="AL63" s="448"/>
    </row>
  </sheetData>
  <mergeCells count="22">
    <mergeCell ref="B4:I6"/>
    <mergeCell ref="J4:AL6"/>
    <mergeCell ref="AT4:AU6"/>
    <mergeCell ref="B8:D57"/>
    <mergeCell ref="E8:I17"/>
    <mergeCell ref="AN8:AS17"/>
    <mergeCell ref="AT8:AU14"/>
    <mergeCell ref="E18:I27"/>
    <mergeCell ref="AN18:AS27"/>
    <mergeCell ref="AT18:AU27"/>
    <mergeCell ref="AH58:AL63"/>
    <mergeCell ref="E28:I37"/>
    <mergeCell ref="AN28:AS37"/>
    <mergeCell ref="AT28:AU35"/>
    <mergeCell ref="E38:I47"/>
    <mergeCell ref="AN38:AS47"/>
    <mergeCell ref="AT38:AU44"/>
    <mergeCell ref="E48:I57"/>
    <mergeCell ref="J58:O63"/>
    <mergeCell ref="P58:U63"/>
    <mergeCell ref="V58:AA63"/>
    <mergeCell ref="AB58:AG6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JS59"/>
  <sheetViews>
    <sheetView zoomScale="71" zoomScaleNormal="71" workbookViewId="0">
      <selection activeCell="C20" sqref="C20:C24"/>
    </sheetView>
  </sheetViews>
  <sheetFormatPr baseColWidth="10" defaultColWidth="11.42578125" defaultRowHeight="15" x14ac:dyDescent="0.25"/>
  <cols>
    <col min="1" max="2" width="18.42578125" style="82" customWidth="1"/>
    <col min="3" max="3" width="15.5703125" customWidth="1"/>
    <col min="4" max="4" width="27.5703125" style="82" customWidth="1"/>
    <col min="5" max="5" width="18" style="219" customWidth="1"/>
    <col min="6" max="6" width="40.140625" customWidth="1"/>
    <col min="7" max="7" width="20.42578125" customWidth="1"/>
    <col min="8" max="8" width="10.28515625" style="220" customWidth="1"/>
    <col min="9" max="9" width="11.42578125" style="220" customWidth="1"/>
    <col min="10" max="10" width="10.140625" style="221" customWidth="1"/>
    <col min="11" max="11" width="11.42578125" style="220" customWidth="1"/>
    <col min="12" max="12" width="10.85546875" style="220" customWidth="1"/>
    <col min="13" max="13" width="18.28515625" style="220" bestFit="1" customWidth="1"/>
    <col min="14" max="14" width="18.28515625" bestFit="1" customWidth="1"/>
    <col min="15" max="15" width="32.85546875" customWidth="1"/>
    <col min="16" max="16" width="16.5703125" customWidth="1"/>
    <col min="17" max="18" width="14.28515625" customWidth="1"/>
    <col min="19" max="19" width="17.85546875" customWidth="1"/>
    <col min="20" max="20" width="15.140625" customWidth="1"/>
    <col min="21" max="21" width="16.140625" customWidth="1"/>
    <col min="22" max="177" width="11.42578125" style="7"/>
  </cols>
  <sheetData>
    <row r="1" spans="1:279" s="203" customFormat="1" ht="16.5" customHeight="1" x14ac:dyDescent="0.3">
      <c r="A1" s="386"/>
      <c r="B1" s="387"/>
      <c r="C1" s="387"/>
      <c r="D1" s="529" t="s">
        <v>398</v>
      </c>
      <c r="E1" s="529"/>
      <c r="F1" s="529"/>
      <c r="G1" s="529"/>
      <c r="H1" s="529"/>
      <c r="I1" s="529"/>
      <c r="J1" s="529"/>
      <c r="K1" s="529"/>
      <c r="L1" s="529"/>
      <c r="M1" s="529"/>
      <c r="N1" s="529"/>
      <c r="O1" s="529"/>
      <c r="P1" s="529"/>
      <c r="Q1" s="530"/>
      <c r="R1" s="224"/>
      <c r="S1" s="378" t="s">
        <v>67</v>
      </c>
      <c r="T1" s="378"/>
      <c r="U1" s="378"/>
      <c r="V1" s="202"/>
      <c r="W1" s="202"/>
      <c r="X1" s="202"/>
      <c r="Y1" s="202"/>
      <c r="Z1" s="202"/>
      <c r="AA1" s="202"/>
      <c r="AB1" s="202"/>
      <c r="AC1" s="202"/>
      <c r="AD1" s="202"/>
      <c r="AE1" s="202"/>
      <c r="AF1" s="202"/>
      <c r="AG1" s="202"/>
      <c r="AH1" s="202"/>
      <c r="AI1" s="202"/>
      <c r="AJ1" s="202"/>
      <c r="AK1" s="202"/>
      <c r="AL1" s="202"/>
      <c r="AM1" s="202"/>
      <c r="AN1" s="202"/>
      <c r="AO1" s="202"/>
      <c r="AP1" s="202"/>
      <c r="AQ1" s="202"/>
      <c r="AR1" s="202"/>
      <c r="AS1" s="202"/>
      <c r="AT1" s="202"/>
      <c r="AU1" s="202"/>
      <c r="AV1" s="202"/>
      <c r="AW1" s="202"/>
      <c r="AX1" s="202"/>
      <c r="AY1" s="202"/>
      <c r="AZ1" s="202"/>
      <c r="BA1" s="202"/>
      <c r="BB1" s="202"/>
      <c r="BC1" s="202"/>
      <c r="BD1" s="202"/>
      <c r="BE1" s="202"/>
      <c r="BF1" s="202"/>
      <c r="BG1" s="202"/>
      <c r="BH1" s="202"/>
      <c r="BI1" s="202"/>
      <c r="BJ1" s="202"/>
      <c r="BK1" s="202"/>
      <c r="BL1" s="202"/>
      <c r="BM1" s="202"/>
      <c r="BN1" s="202"/>
      <c r="BO1" s="202"/>
      <c r="BP1" s="202"/>
      <c r="BQ1" s="202"/>
      <c r="BR1" s="202"/>
      <c r="BS1" s="202"/>
      <c r="BT1" s="202"/>
      <c r="BU1" s="202"/>
      <c r="BV1" s="202"/>
      <c r="BW1" s="202"/>
      <c r="BX1" s="202"/>
      <c r="BY1" s="202"/>
      <c r="BZ1" s="202"/>
      <c r="CA1" s="202"/>
      <c r="CB1" s="202"/>
      <c r="CC1" s="202"/>
      <c r="CD1" s="202"/>
      <c r="CE1" s="202"/>
      <c r="CF1" s="202"/>
      <c r="CG1" s="202"/>
      <c r="CH1" s="202"/>
      <c r="CI1" s="202"/>
      <c r="CJ1" s="202"/>
      <c r="CK1" s="202"/>
      <c r="CL1" s="202"/>
      <c r="CM1" s="202"/>
      <c r="CN1" s="202"/>
      <c r="CO1" s="202"/>
      <c r="CP1" s="202"/>
      <c r="CQ1" s="202"/>
      <c r="CR1" s="202"/>
      <c r="CS1" s="202"/>
      <c r="CT1" s="202"/>
      <c r="CU1" s="202"/>
      <c r="CV1" s="202"/>
      <c r="CW1" s="202"/>
      <c r="CX1" s="202"/>
      <c r="CY1" s="202"/>
      <c r="CZ1" s="202"/>
      <c r="DA1" s="202"/>
      <c r="DB1" s="202"/>
      <c r="DC1" s="202"/>
      <c r="DD1" s="202"/>
      <c r="DE1" s="202"/>
      <c r="DF1" s="202"/>
      <c r="DG1" s="202"/>
      <c r="DH1" s="202"/>
      <c r="DI1" s="202"/>
      <c r="DJ1" s="202"/>
      <c r="DK1" s="202"/>
      <c r="DL1" s="202"/>
      <c r="DM1" s="202"/>
      <c r="DN1" s="202"/>
      <c r="DO1" s="202"/>
      <c r="DP1" s="202"/>
      <c r="DQ1" s="202"/>
      <c r="DR1" s="202"/>
      <c r="DS1" s="202"/>
      <c r="DT1" s="202"/>
      <c r="DU1" s="202"/>
      <c r="DV1" s="202"/>
      <c r="DW1" s="202"/>
      <c r="DX1" s="202"/>
      <c r="DY1" s="202"/>
      <c r="DZ1" s="202"/>
      <c r="EA1" s="202"/>
      <c r="EB1" s="202"/>
      <c r="EC1" s="202"/>
      <c r="ED1" s="202"/>
      <c r="EE1" s="202"/>
      <c r="EF1" s="202"/>
      <c r="EG1" s="202"/>
      <c r="EH1" s="202"/>
      <c r="EI1" s="202"/>
      <c r="EJ1" s="202"/>
      <c r="EK1" s="202"/>
      <c r="EL1" s="202"/>
      <c r="EM1" s="202"/>
      <c r="EN1" s="202"/>
      <c r="EO1" s="202"/>
      <c r="EP1" s="202"/>
      <c r="EQ1" s="202"/>
      <c r="ER1" s="202"/>
      <c r="ES1" s="202"/>
      <c r="ET1" s="202"/>
      <c r="EU1" s="202"/>
      <c r="EV1" s="202"/>
      <c r="EW1" s="202"/>
      <c r="EX1" s="202"/>
      <c r="EY1" s="202"/>
      <c r="EZ1" s="202"/>
      <c r="FA1" s="202"/>
      <c r="FB1" s="202"/>
      <c r="FC1" s="202"/>
      <c r="FD1" s="202"/>
      <c r="FE1" s="202"/>
      <c r="FF1" s="202"/>
      <c r="FG1" s="202"/>
      <c r="FH1" s="202"/>
      <c r="FI1" s="202"/>
      <c r="FJ1" s="202"/>
      <c r="FK1" s="202"/>
      <c r="FL1" s="202"/>
      <c r="FM1" s="202"/>
      <c r="FN1" s="202"/>
      <c r="FO1" s="202"/>
      <c r="FP1" s="202"/>
      <c r="FQ1" s="202"/>
      <c r="FR1" s="202"/>
      <c r="FS1" s="202"/>
      <c r="FT1" s="202"/>
      <c r="FU1" s="202"/>
      <c r="FV1" s="202"/>
      <c r="FW1" s="202"/>
      <c r="FX1" s="202"/>
      <c r="FY1" s="202"/>
      <c r="FZ1" s="202"/>
      <c r="GA1" s="202"/>
      <c r="GB1" s="202"/>
      <c r="GC1" s="202"/>
      <c r="GD1" s="202"/>
      <c r="GE1" s="202"/>
      <c r="GF1" s="202"/>
      <c r="GG1" s="202"/>
      <c r="GH1" s="202"/>
      <c r="GI1" s="202"/>
      <c r="GJ1" s="202"/>
      <c r="GK1" s="202"/>
      <c r="GL1" s="202"/>
      <c r="GM1" s="202"/>
      <c r="GN1" s="202"/>
      <c r="GO1" s="202"/>
      <c r="GP1" s="202"/>
      <c r="GQ1" s="202"/>
      <c r="GR1" s="202"/>
      <c r="GS1" s="202"/>
      <c r="GT1" s="202"/>
      <c r="GU1" s="202"/>
      <c r="GV1" s="202"/>
      <c r="GW1" s="202"/>
      <c r="GX1" s="202"/>
      <c r="GY1" s="202"/>
      <c r="GZ1" s="202"/>
      <c r="HA1" s="202"/>
      <c r="HB1" s="202"/>
      <c r="HC1" s="202"/>
      <c r="HD1" s="202"/>
      <c r="HE1" s="202"/>
      <c r="HF1" s="202"/>
      <c r="HG1" s="202"/>
      <c r="HH1" s="202"/>
      <c r="HI1" s="202"/>
      <c r="HJ1" s="202"/>
      <c r="HK1" s="202"/>
      <c r="HL1" s="202"/>
      <c r="HM1" s="202"/>
      <c r="HN1" s="202"/>
      <c r="HO1" s="202"/>
      <c r="HP1" s="202"/>
      <c r="HQ1" s="202"/>
      <c r="HR1" s="202"/>
      <c r="HS1" s="202"/>
      <c r="HT1" s="202"/>
      <c r="HU1" s="202"/>
      <c r="HV1" s="202"/>
      <c r="HW1" s="202"/>
      <c r="HX1" s="202"/>
      <c r="HY1" s="202"/>
      <c r="HZ1" s="202"/>
      <c r="IA1" s="202"/>
      <c r="IB1" s="202"/>
      <c r="IC1" s="202"/>
      <c r="ID1" s="202"/>
      <c r="IE1" s="202"/>
      <c r="IF1" s="202"/>
      <c r="IG1" s="202"/>
      <c r="IH1" s="202"/>
      <c r="II1" s="202"/>
      <c r="IJ1" s="202"/>
      <c r="IK1" s="202"/>
      <c r="IL1" s="202"/>
      <c r="IM1" s="202"/>
      <c r="IN1" s="202"/>
      <c r="IO1" s="202"/>
      <c r="IP1" s="202"/>
      <c r="IQ1" s="202"/>
      <c r="IR1" s="202"/>
      <c r="IS1" s="202"/>
      <c r="IT1" s="202"/>
      <c r="IU1" s="202"/>
      <c r="IV1" s="202"/>
      <c r="IW1" s="202"/>
      <c r="IX1" s="202"/>
      <c r="IY1" s="202"/>
      <c r="IZ1" s="202"/>
      <c r="JA1" s="202"/>
      <c r="JB1" s="202"/>
      <c r="JC1" s="202"/>
      <c r="JD1" s="202"/>
      <c r="JE1" s="202"/>
      <c r="JF1" s="202"/>
      <c r="JG1" s="202"/>
      <c r="JH1" s="202"/>
      <c r="JI1" s="202"/>
      <c r="JJ1" s="202"/>
      <c r="JK1" s="202"/>
      <c r="JL1" s="202"/>
      <c r="JM1" s="202"/>
      <c r="JN1" s="202"/>
      <c r="JO1" s="202"/>
      <c r="JP1" s="202"/>
      <c r="JQ1" s="202"/>
      <c r="JR1" s="202"/>
      <c r="JS1" s="202"/>
    </row>
    <row r="2" spans="1:279" s="203" customFormat="1" ht="39.75" customHeight="1" x14ac:dyDescent="0.3">
      <c r="A2" s="388"/>
      <c r="B2" s="389"/>
      <c r="C2" s="389"/>
      <c r="D2" s="531"/>
      <c r="E2" s="531"/>
      <c r="F2" s="531"/>
      <c r="G2" s="531"/>
      <c r="H2" s="531"/>
      <c r="I2" s="531"/>
      <c r="J2" s="531"/>
      <c r="K2" s="531"/>
      <c r="L2" s="531"/>
      <c r="M2" s="531"/>
      <c r="N2" s="531"/>
      <c r="O2" s="531"/>
      <c r="P2" s="531"/>
      <c r="Q2" s="532"/>
      <c r="R2" s="224"/>
      <c r="S2" s="378"/>
      <c r="T2" s="378"/>
      <c r="U2" s="378"/>
      <c r="V2" s="202"/>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c r="AW2" s="202"/>
      <c r="AX2" s="202"/>
      <c r="AY2" s="202"/>
      <c r="AZ2" s="202"/>
      <c r="BA2" s="202"/>
      <c r="BB2" s="202"/>
      <c r="BC2" s="202"/>
      <c r="BD2" s="202"/>
      <c r="BE2" s="202"/>
      <c r="BF2" s="202"/>
      <c r="BG2" s="202"/>
      <c r="BH2" s="202"/>
      <c r="BI2" s="202"/>
      <c r="BJ2" s="202"/>
      <c r="BK2" s="202"/>
      <c r="BL2" s="202"/>
      <c r="BM2" s="202"/>
      <c r="BN2" s="202"/>
      <c r="BO2" s="202"/>
      <c r="BP2" s="202"/>
      <c r="BQ2" s="202"/>
      <c r="BR2" s="202"/>
      <c r="BS2" s="202"/>
      <c r="BT2" s="202"/>
      <c r="BU2" s="202"/>
      <c r="BV2" s="202"/>
      <c r="BW2" s="202"/>
      <c r="BX2" s="202"/>
      <c r="BY2" s="202"/>
      <c r="BZ2" s="202"/>
      <c r="CA2" s="202"/>
      <c r="CB2" s="202"/>
      <c r="CC2" s="202"/>
      <c r="CD2" s="202"/>
      <c r="CE2" s="202"/>
      <c r="CF2" s="202"/>
      <c r="CG2" s="202"/>
      <c r="CH2" s="202"/>
      <c r="CI2" s="202"/>
      <c r="CJ2" s="202"/>
      <c r="CK2" s="202"/>
      <c r="CL2" s="202"/>
      <c r="CM2" s="202"/>
      <c r="CN2" s="202"/>
      <c r="CO2" s="202"/>
      <c r="CP2" s="202"/>
      <c r="CQ2" s="202"/>
      <c r="CR2" s="202"/>
      <c r="CS2" s="202"/>
      <c r="CT2" s="202"/>
      <c r="CU2" s="202"/>
      <c r="CV2" s="202"/>
      <c r="CW2" s="202"/>
      <c r="CX2" s="202"/>
      <c r="CY2" s="202"/>
      <c r="CZ2" s="202"/>
      <c r="DA2" s="202"/>
      <c r="DB2" s="202"/>
      <c r="DC2" s="202"/>
      <c r="DD2" s="202"/>
      <c r="DE2" s="202"/>
      <c r="DF2" s="202"/>
      <c r="DG2" s="202"/>
      <c r="DH2" s="202"/>
      <c r="DI2" s="202"/>
      <c r="DJ2" s="202"/>
      <c r="DK2" s="202"/>
      <c r="DL2" s="202"/>
      <c r="DM2" s="202"/>
      <c r="DN2" s="202"/>
      <c r="DO2" s="202"/>
      <c r="DP2" s="202"/>
      <c r="DQ2" s="202"/>
      <c r="DR2" s="202"/>
      <c r="DS2" s="202"/>
      <c r="DT2" s="202"/>
      <c r="DU2" s="202"/>
      <c r="DV2" s="202"/>
      <c r="DW2" s="202"/>
      <c r="DX2" s="202"/>
      <c r="DY2" s="202"/>
      <c r="DZ2" s="202"/>
      <c r="EA2" s="202"/>
      <c r="EB2" s="202"/>
      <c r="EC2" s="202"/>
      <c r="ED2" s="202"/>
      <c r="EE2" s="202"/>
      <c r="EF2" s="202"/>
      <c r="EG2" s="202"/>
      <c r="EH2" s="202"/>
      <c r="EI2" s="202"/>
      <c r="EJ2" s="202"/>
      <c r="EK2" s="202"/>
      <c r="EL2" s="202"/>
      <c r="EM2" s="202"/>
      <c r="EN2" s="202"/>
      <c r="EO2" s="202"/>
      <c r="EP2" s="202"/>
      <c r="EQ2" s="202"/>
      <c r="ER2" s="202"/>
      <c r="ES2" s="202"/>
      <c r="ET2" s="202"/>
      <c r="EU2" s="202"/>
      <c r="EV2" s="202"/>
      <c r="EW2" s="202"/>
      <c r="EX2" s="202"/>
      <c r="EY2" s="202"/>
      <c r="EZ2" s="202"/>
      <c r="FA2" s="202"/>
      <c r="FB2" s="202"/>
      <c r="FC2" s="202"/>
      <c r="FD2" s="202"/>
      <c r="FE2" s="202"/>
      <c r="FF2" s="202"/>
      <c r="FG2" s="202"/>
      <c r="FH2" s="202"/>
      <c r="FI2" s="202"/>
      <c r="FJ2" s="202"/>
      <c r="FK2" s="202"/>
      <c r="FL2" s="202"/>
      <c r="FM2" s="202"/>
      <c r="FN2" s="202"/>
      <c r="FO2" s="202"/>
      <c r="FP2" s="202"/>
      <c r="FQ2" s="202"/>
      <c r="FR2" s="202"/>
      <c r="FS2" s="202"/>
      <c r="FT2" s="202"/>
      <c r="FU2" s="202"/>
      <c r="FV2" s="202"/>
      <c r="FW2" s="202"/>
      <c r="FX2" s="202"/>
      <c r="FY2" s="202"/>
      <c r="FZ2" s="202"/>
      <c r="GA2" s="202"/>
      <c r="GB2" s="202"/>
      <c r="GC2" s="202"/>
      <c r="GD2" s="202"/>
      <c r="GE2" s="202"/>
      <c r="GF2" s="202"/>
      <c r="GG2" s="202"/>
      <c r="GH2" s="202"/>
      <c r="GI2" s="202"/>
      <c r="GJ2" s="202"/>
      <c r="GK2" s="202"/>
      <c r="GL2" s="202"/>
      <c r="GM2" s="202"/>
      <c r="GN2" s="202"/>
      <c r="GO2" s="202"/>
      <c r="GP2" s="202"/>
      <c r="GQ2" s="202"/>
      <c r="GR2" s="202"/>
      <c r="GS2" s="202"/>
      <c r="GT2" s="202"/>
      <c r="GU2" s="202"/>
      <c r="GV2" s="202"/>
      <c r="GW2" s="202"/>
      <c r="GX2" s="202"/>
      <c r="GY2" s="202"/>
      <c r="GZ2" s="202"/>
      <c r="HA2" s="202"/>
      <c r="HB2" s="202"/>
      <c r="HC2" s="202"/>
      <c r="HD2" s="202"/>
      <c r="HE2" s="202"/>
      <c r="HF2" s="202"/>
      <c r="HG2" s="202"/>
      <c r="HH2" s="202"/>
      <c r="HI2" s="202"/>
      <c r="HJ2" s="202"/>
      <c r="HK2" s="202"/>
      <c r="HL2" s="202"/>
      <c r="HM2" s="202"/>
      <c r="HN2" s="202"/>
      <c r="HO2" s="202"/>
      <c r="HP2" s="202"/>
      <c r="HQ2" s="202"/>
      <c r="HR2" s="202"/>
      <c r="HS2" s="202"/>
      <c r="HT2" s="202"/>
      <c r="HU2" s="202"/>
      <c r="HV2" s="202"/>
      <c r="HW2" s="202"/>
      <c r="HX2" s="202"/>
      <c r="HY2" s="202"/>
      <c r="HZ2" s="202"/>
      <c r="IA2" s="202"/>
      <c r="IB2" s="202"/>
      <c r="IC2" s="202"/>
      <c r="ID2" s="202"/>
      <c r="IE2" s="202"/>
      <c r="IF2" s="202"/>
      <c r="IG2" s="202"/>
      <c r="IH2" s="202"/>
      <c r="II2" s="202"/>
      <c r="IJ2" s="202"/>
      <c r="IK2" s="202"/>
      <c r="IL2" s="202"/>
      <c r="IM2" s="202"/>
      <c r="IN2" s="202"/>
      <c r="IO2" s="202"/>
      <c r="IP2" s="202"/>
      <c r="IQ2" s="202"/>
      <c r="IR2" s="202"/>
      <c r="IS2" s="202"/>
      <c r="IT2" s="202"/>
      <c r="IU2" s="202"/>
      <c r="IV2" s="202"/>
      <c r="IW2" s="202"/>
      <c r="IX2" s="202"/>
      <c r="IY2" s="202"/>
      <c r="IZ2" s="202"/>
      <c r="JA2" s="202"/>
      <c r="JB2" s="202"/>
      <c r="JC2" s="202"/>
      <c r="JD2" s="202"/>
      <c r="JE2" s="202"/>
      <c r="JF2" s="202"/>
      <c r="JG2" s="202"/>
      <c r="JH2" s="202"/>
      <c r="JI2" s="202"/>
      <c r="JJ2" s="202"/>
      <c r="JK2" s="202"/>
      <c r="JL2" s="202"/>
      <c r="JM2" s="202"/>
      <c r="JN2" s="202"/>
      <c r="JO2" s="202"/>
      <c r="JP2" s="202"/>
      <c r="JQ2" s="202"/>
      <c r="JR2" s="202"/>
      <c r="JS2" s="202"/>
    </row>
    <row r="3" spans="1:279" s="203" customFormat="1" ht="3" customHeight="1" x14ac:dyDescent="0.3">
      <c r="A3" s="2"/>
      <c r="B3" s="2"/>
      <c r="C3" s="198"/>
      <c r="D3" s="531"/>
      <c r="E3" s="531"/>
      <c r="F3" s="531"/>
      <c r="G3" s="531"/>
      <c r="H3" s="531"/>
      <c r="I3" s="531"/>
      <c r="J3" s="531"/>
      <c r="K3" s="531"/>
      <c r="L3" s="531"/>
      <c r="M3" s="531"/>
      <c r="N3" s="531"/>
      <c r="O3" s="531"/>
      <c r="P3" s="531"/>
      <c r="Q3" s="532"/>
      <c r="R3" s="224"/>
      <c r="S3" s="378"/>
      <c r="T3" s="378"/>
      <c r="U3" s="378"/>
      <c r="V3" s="202"/>
      <c r="W3" s="202"/>
      <c r="X3" s="202"/>
      <c r="Y3" s="202"/>
      <c r="Z3" s="202"/>
      <c r="AA3" s="202"/>
      <c r="AB3" s="202"/>
      <c r="AC3" s="202"/>
      <c r="AD3" s="202"/>
      <c r="AE3" s="202"/>
      <c r="AF3" s="202"/>
      <c r="AG3" s="202"/>
      <c r="AH3" s="202"/>
      <c r="AI3" s="202"/>
      <c r="AJ3" s="202"/>
      <c r="AK3" s="202"/>
      <c r="AL3" s="202"/>
      <c r="AM3" s="202"/>
      <c r="AN3" s="202"/>
      <c r="AO3" s="202"/>
      <c r="AP3" s="202"/>
      <c r="AQ3" s="202"/>
      <c r="AR3" s="202"/>
      <c r="AS3" s="202"/>
      <c r="AT3" s="202"/>
      <c r="AU3" s="202"/>
      <c r="AV3" s="202"/>
      <c r="AW3" s="202"/>
      <c r="AX3" s="202"/>
      <c r="AY3" s="202"/>
      <c r="AZ3" s="202"/>
      <c r="BA3" s="202"/>
      <c r="BB3" s="202"/>
      <c r="BC3" s="202"/>
      <c r="BD3" s="202"/>
      <c r="BE3" s="202"/>
      <c r="BF3" s="202"/>
      <c r="BG3" s="202"/>
      <c r="BH3" s="202"/>
      <c r="BI3" s="202"/>
      <c r="BJ3" s="202"/>
      <c r="BK3" s="202"/>
      <c r="BL3" s="202"/>
      <c r="BM3" s="202"/>
      <c r="BN3" s="202"/>
      <c r="BO3" s="202"/>
      <c r="BP3" s="202"/>
      <c r="BQ3" s="202"/>
      <c r="BR3" s="202"/>
      <c r="BS3" s="202"/>
      <c r="BT3" s="202"/>
      <c r="BU3" s="202"/>
      <c r="BV3" s="202"/>
      <c r="BW3" s="202"/>
      <c r="BX3" s="202"/>
      <c r="BY3" s="202"/>
      <c r="BZ3" s="202"/>
      <c r="CA3" s="202"/>
      <c r="CB3" s="202"/>
      <c r="CC3" s="202"/>
      <c r="CD3" s="202"/>
      <c r="CE3" s="202"/>
      <c r="CF3" s="202"/>
      <c r="CG3" s="202"/>
      <c r="CH3" s="202"/>
      <c r="CI3" s="202"/>
      <c r="CJ3" s="202"/>
      <c r="CK3" s="202"/>
      <c r="CL3" s="202"/>
      <c r="CM3" s="202"/>
      <c r="CN3" s="202"/>
      <c r="CO3" s="202"/>
      <c r="CP3" s="202"/>
      <c r="CQ3" s="202"/>
      <c r="CR3" s="202"/>
      <c r="CS3" s="202"/>
      <c r="CT3" s="202"/>
      <c r="CU3" s="202"/>
      <c r="CV3" s="202"/>
      <c r="CW3" s="202"/>
      <c r="CX3" s="202"/>
      <c r="CY3" s="202"/>
      <c r="CZ3" s="202"/>
      <c r="DA3" s="202"/>
      <c r="DB3" s="202"/>
      <c r="DC3" s="202"/>
      <c r="DD3" s="202"/>
      <c r="DE3" s="202"/>
      <c r="DF3" s="202"/>
      <c r="DG3" s="202"/>
      <c r="DH3" s="202"/>
      <c r="DI3" s="202"/>
      <c r="DJ3" s="202"/>
      <c r="DK3" s="202"/>
      <c r="DL3" s="202"/>
      <c r="DM3" s="202"/>
      <c r="DN3" s="202"/>
      <c r="DO3" s="202"/>
      <c r="DP3" s="202"/>
      <c r="DQ3" s="202"/>
      <c r="DR3" s="202"/>
      <c r="DS3" s="202"/>
      <c r="DT3" s="202"/>
      <c r="DU3" s="202"/>
      <c r="DV3" s="202"/>
      <c r="DW3" s="202"/>
      <c r="DX3" s="202"/>
      <c r="DY3" s="202"/>
      <c r="DZ3" s="202"/>
      <c r="EA3" s="202"/>
      <c r="EB3" s="202"/>
      <c r="EC3" s="202"/>
      <c r="ED3" s="202"/>
      <c r="EE3" s="202"/>
      <c r="EF3" s="202"/>
      <c r="EG3" s="202"/>
      <c r="EH3" s="202"/>
      <c r="EI3" s="202"/>
      <c r="EJ3" s="202"/>
      <c r="EK3" s="202"/>
      <c r="EL3" s="202"/>
      <c r="EM3" s="202"/>
      <c r="EN3" s="202"/>
      <c r="EO3" s="202"/>
      <c r="EP3" s="202"/>
      <c r="EQ3" s="202"/>
      <c r="ER3" s="202"/>
      <c r="ES3" s="202"/>
      <c r="ET3" s="202"/>
      <c r="EU3" s="202"/>
      <c r="EV3" s="202"/>
      <c r="EW3" s="202"/>
      <c r="EX3" s="202"/>
      <c r="EY3" s="202"/>
      <c r="EZ3" s="202"/>
      <c r="FA3" s="202"/>
      <c r="FB3" s="202"/>
      <c r="FC3" s="202"/>
      <c r="FD3" s="202"/>
      <c r="FE3" s="202"/>
      <c r="FF3" s="202"/>
      <c r="FG3" s="202"/>
      <c r="FH3" s="202"/>
      <c r="FI3" s="202"/>
      <c r="FJ3" s="202"/>
      <c r="FK3" s="202"/>
      <c r="FL3" s="202"/>
      <c r="FM3" s="202"/>
      <c r="FN3" s="202"/>
      <c r="FO3" s="202"/>
      <c r="FP3" s="202"/>
      <c r="FQ3" s="202"/>
      <c r="FR3" s="202"/>
      <c r="FS3" s="202"/>
      <c r="FT3" s="202"/>
      <c r="FU3" s="202"/>
      <c r="FV3" s="202"/>
      <c r="FW3" s="202"/>
      <c r="FX3" s="202"/>
      <c r="FY3" s="202"/>
      <c r="FZ3" s="202"/>
      <c r="GA3" s="202"/>
      <c r="GB3" s="202"/>
      <c r="GC3" s="202"/>
      <c r="GD3" s="202"/>
      <c r="GE3" s="202"/>
      <c r="GF3" s="202"/>
      <c r="GG3" s="202"/>
      <c r="GH3" s="202"/>
      <c r="GI3" s="202"/>
      <c r="GJ3" s="202"/>
      <c r="GK3" s="202"/>
      <c r="GL3" s="202"/>
      <c r="GM3" s="202"/>
      <c r="GN3" s="202"/>
      <c r="GO3" s="202"/>
      <c r="GP3" s="202"/>
      <c r="GQ3" s="202"/>
      <c r="GR3" s="202"/>
      <c r="GS3" s="202"/>
      <c r="GT3" s="202"/>
      <c r="GU3" s="202"/>
      <c r="GV3" s="202"/>
      <c r="GW3" s="202"/>
      <c r="GX3" s="202"/>
      <c r="GY3" s="202"/>
      <c r="GZ3" s="202"/>
      <c r="HA3" s="202"/>
      <c r="HB3" s="202"/>
      <c r="HC3" s="202"/>
      <c r="HD3" s="202"/>
      <c r="HE3" s="202"/>
      <c r="HF3" s="202"/>
      <c r="HG3" s="202"/>
      <c r="HH3" s="202"/>
      <c r="HI3" s="202"/>
      <c r="HJ3" s="202"/>
      <c r="HK3" s="202"/>
      <c r="HL3" s="202"/>
      <c r="HM3" s="202"/>
      <c r="HN3" s="202"/>
      <c r="HO3" s="202"/>
      <c r="HP3" s="202"/>
      <c r="HQ3" s="202"/>
      <c r="HR3" s="202"/>
      <c r="HS3" s="202"/>
      <c r="HT3" s="202"/>
      <c r="HU3" s="202"/>
      <c r="HV3" s="202"/>
      <c r="HW3" s="202"/>
      <c r="HX3" s="202"/>
      <c r="HY3" s="202"/>
      <c r="HZ3" s="202"/>
      <c r="IA3" s="202"/>
      <c r="IB3" s="202"/>
      <c r="IC3" s="202"/>
      <c r="ID3" s="202"/>
      <c r="IE3" s="202"/>
      <c r="IF3" s="202"/>
      <c r="IG3" s="202"/>
      <c r="IH3" s="202"/>
      <c r="II3" s="202"/>
      <c r="IJ3" s="202"/>
      <c r="IK3" s="202"/>
      <c r="IL3" s="202"/>
      <c r="IM3" s="202"/>
      <c r="IN3" s="202"/>
      <c r="IO3" s="202"/>
      <c r="IP3" s="202"/>
      <c r="IQ3" s="202"/>
      <c r="IR3" s="202"/>
      <c r="IS3" s="202"/>
      <c r="IT3" s="202"/>
      <c r="IU3" s="202"/>
      <c r="IV3" s="202"/>
      <c r="IW3" s="202"/>
      <c r="IX3" s="202"/>
      <c r="IY3" s="202"/>
      <c r="IZ3" s="202"/>
      <c r="JA3" s="202"/>
      <c r="JB3" s="202"/>
      <c r="JC3" s="202"/>
      <c r="JD3" s="202"/>
      <c r="JE3" s="202"/>
      <c r="JF3" s="202"/>
      <c r="JG3" s="202"/>
      <c r="JH3" s="202"/>
      <c r="JI3" s="202"/>
      <c r="JJ3" s="202"/>
      <c r="JK3" s="202"/>
      <c r="JL3" s="202"/>
      <c r="JM3" s="202"/>
      <c r="JN3" s="202"/>
      <c r="JO3" s="202"/>
      <c r="JP3" s="202"/>
      <c r="JQ3" s="202"/>
      <c r="JR3" s="202"/>
      <c r="JS3" s="202"/>
    </row>
    <row r="4" spans="1:279" s="203" customFormat="1" ht="41.25" customHeight="1" x14ac:dyDescent="0.3">
      <c r="A4" s="379" t="s">
        <v>0</v>
      </c>
      <c r="B4" s="380"/>
      <c r="C4" s="381"/>
      <c r="D4" s="382" t="str">
        <f>'Mapa Final'!D4</f>
        <v>Administración de Justicia</v>
      </c>
      <c r="E4" s="383"/>
      <c r="F4" s="383"/>
      <c r="G4" s="383"/>
      <c r="H4" s="383"/>
      <c r="I4" s="383"/>
      <c r="J4" s="383"/>
      <c r="K4" s="383"/>
      <c r="L4" s="383"/>
      <c r="M4" s="383"/>
      <c r="N4" s="384"/>
      <c r="O4" s="385"/>
      <c r="P4" s="385"/>
      <c r="Q4" s="385"/>
      <c r="R4" s="222"/>
      <c r="S4" s="1"/>
      <c r="T4" s="1"/>
      <c r="U4" s="1"/>
      <c r="V4" s="202"/>
      <c r="W4" s="202"/>
      <c r="X4" s="202"/>
      <c r="Y4" s="202"/>
      <c r="Z4" s="202"/>
      <c r="AA4" s="202"/>
      <c r="AB4" s="202"/>
      <c r="AC4" s="202"/>
      <c r="AD4" s="202"/>
      <c r="AE4" s="202"/>
      <c r="AF4" s="202"/>
      <c r="AG4" s="202"/>
      <c r="AH4" s="202"/>
      <c r="AI4" s="202"/>
      <c r="AJ4" s="202"/>
      <c r="AK4" s="202"/>
      <c r="AL4" s="202"/>
      <c r="AM4" s="202"/>
      <c r="AN4" s="202"/>
      <c r="AO4" s="202"/>
      <c r="AP4" s="202"/>
      <c r="AQ4" s="202"/>
      <c r="AR4" s="202"/>
      <c r="AS4" s="202"/>
      <c r="AT4" s="202"/>
      <c r="AU4" s="202"/>
      <c r="AV4" s="202"/>
      <c r="AW4" s="202"/>
      <c r="AX4" s="202"/>
      <c r="AY4" s="202"/>
      <c r="AZ4" s="202"/>
      <c r="BA4" s="202"/>
      <c r="BB4" s="202"/>
      <c r="BC4" s="202"/>
      <c r="BD4" s="202"/>
      <c r="BE4" s="202"/>
      <c r="BF4" s="202"/>
      <c r="BG4" s="202"/>
      <c r="BH4" s="202"/>
      <c r="BI4" s="202"/>
      <c r="BJ4" s="202"/>
      <c r="BK4" s="202"/>
      <c r="BL4" s="202"/>
      <c r="BM4" s="202"/>
      <c r="BN4" s="202"/>
      <c r="BO4" s="202"/>
      <c r="BP4" s="202"/>
      <c r="BQ4" s="202"/>
      <c r="BR4" s="202"/>
      <c r="BS4" s="202"/>
      <c r="BT4" s="202"/>
      <c r="BU4" s="202"/>
      <c r="BV4" s="202"/>
      <c r="BW4" s="202"/>
      <c r="BX4" s="202"/>
      <c r="BY4" s="202"/>
      <c r="BZ4" s="202"/>
      <c r="CA4" s="202"/>
      <c r="CB4" s="202"/>
      <c r="CC4" s="202"/>
      <c r="CD4" s="202"/>
      <c r="CE4" s="202"/>
      <c r="CF4" s="202"/>
      <c r="CG4" s="202"/>
      <c r="CH4" s="202"/>
      <c r="CI4" s="202"/>
      <c r="CJ4" s="202"/>
      <c r="CK4" s="202"/>
      <c r="CL4" s="202"/>
      <c r="CM4" s="202"/>
      <c r="CN4" s="202"/>
      <c r="CO4" s="202"/>
      <c r="CP4" s="202"/>
      <c r="CQ4" s="202"/>
      <c r="CR4" s="202"/>
      <c r="CS4" s="202"/>
      <c r="CT4" s="202"/>
      <c r="CU4" s="202"/>
      <c r="CV4" s="202"/>
      <c r="CW4" s="202"/>
      <c r="CX4" s="202"/>
      <c r="CY4" s="202"/>
      <c r="CZ4" s="202"/>
      <c r="DA4" s="202"/>
      <c r="DB4" s="202"/>
      <c r="DC4" s="202"/>
      <c r="DD4" s="202"/>
      <c r="DE4" s="202"/>
      <c r="DF4" s="202"/>
      <c r="DG4" s="202"/>
      <c r="DH4" s="202"/>
      <c r="DI4" s="202"/>
      <c r="DJ4" s="202"/>
      <c r="DK4" s="202"/>
      <c r="DL4" s="202"/>
      <c r="DM4" s="202"/>
      <c r="DN4" s="202"/>
      <c r="DO4" s="202"/>
      <c r="DP4" s="202"/>
      <c r="DQ4" s="202"/>
      <c r="DR4" s="202"/>
      <c r="DS4" s="202"/>
      <c r="DT4" s="202"/>
      <c r="DU4" s="202"/>
      <c r="DV4" s="202"/>
      <c r="DW4" s="202"/>
      <c r="DX4" s="202"/>
      <c r="DY4" s="202"/>
      <c r="DZ4" s="202"/>
      <c r="EA4" s="202"/>
      <c r="EB4" s="202"/>
      <c r="EC4" s="202"/>
      <c r="ED4" s="202"/>
      <c r="EE4" s="202"/>
      <c r="EF4" s="202"/>
      <c r="EG4" s="202"/>
      <c r="EH4" s="202"/>
      <c r="EI4" s="202"/>
      <c r="EJ4" s="202"/>
      <c r="EK4" s="202"/>
      <c r="EL4" s="202"/>
      <c r="EM4" s="202"/>
      <c r="EN4" s="202"/>
      <c r="EO4" s="202"/>
      <c r="EP4" s="202"/>
      <c r="EQ4" s="202"/>
      <c r="ER4" s="202"/>
      <c r="ES4" s="202"/>
      <c r="ET4" s="202"/>
      <c r="EU4" s="202"/>
      <c r="EV4" s="202"/>
      <c r="EW4" s="202"/>
      <c r="EX4" s="202"/>
      <c r="EY4" s="202"/>
      <c r="EZ4" s="202"/>
      <c r="FA4" s="202"/>
      <c r="FB4" s="202"/>
      <c r="FC4" s="202"/>
      <c r="FD4" s="202"/>
      <c r="FE4" s="202"/>
      <c r="FF4" s="202"/>
      <c r="FG4" s="202"/>
      <c r="FH4" s="202"/>
      <c r="FI4" s="202"/>
      <c r="FJ4" s="202"/>
      <c r="FK4" s="202"/>
      <c r="FL4" s="202"/>
      <c r="FM4" s="202"/>
      <c r="FN4" s="202"/>
      <c r="FO4" s="202"/>
      <c r="FP4" s="202"/>
      <c r="FQ4" s="202"/>
      <c r="FR4" s="202"/>
      <c r="FS4" s="202"/>
      <c r="FT4" s="202"/>
      <c r="FU4" s="202"/>
      <c r="FV4" s="202"/>
      <c r="FW4" s="202"/>
      <c r="FX4" s="202"/>
      <c r="FY4" s="202"/>
      <c r="FZ4" s="202"/>
      <c r="GA4" s="202"/>
      <c r="GB4" s="202"/>
      <c r="GC4" s="202"/>
      <c r="GD4" s="202"/>
      <c r="GE4" s="202"/>
      <c r="GF4" s="202"/>
      <c r="GG4" s="202"/>
      <c r="GH4" s="202"/>
      <c r="GI4" s="202"/>
      <c r="GJ4" s="202"/>
      <c r="GK4" s="202"/>
      <c r="GL4" s="202"/>
      <c r="GM4" s="202"/>
      <c r="GN4" s="202"/>
      <c r="GO4" s="202"/>
      <c r="GP4" s="202"/>
      <c r="GQ4" s="202"/>
      <c r="GR4" s="202"/>
      <c r="GS4" s="202"/>
      <c r="GT4" s="202"/>
      <c r="GU4" s="202"/>
      <c r="GV4" s="202"/>
      <c r="GW4" s="202"/>
      <c r="GX4" s="202"/>
      <c r="GY4" s="202"/>
      <c r="GZ4" s="202"/>
      <c r="HA4" s="202"/>
      <c r="HB4" s="202"/>
      <c r="HC4" s="202"/>
      <c r="HD4" s="202"/>
      <c r="HE4" s="202"/>
      <c r="HF4" s="202"/>
      <c r="HG4" s="202"/>
      <c r="HH4" s="202"/>
      <c r="HI4" s="202"/>
      <c r="HJ4" s="202"/>
      <c r="HK4" s="202"/>
      <c r="HL4" s="202"/>
      <c r="HM4" s="202"/>
      <c r="HN4" s="202"/>
      <c r="HO4" s="202"/>
      <c r="HP4" s="202"/>
      <c r="HQ4" s="202"/>
      <c r="HR4" s="202"/>
      <c r="HS4" s="202"/>
      <c r="HT4" s="202"/>
      <c r="HU4" s="202"/>
      <c r="HV4" s="202"/>
      <c r="HW4" s="202"/>
      <c r="HX4" s="202"/>
      <c r="HY4" s="202"/>
      <c r="HZ4" s="202"/>
      <c r="IA4" s="202"/>
      <c r="IB4" s="202"/>
      <c r="IC4" s="202"/>
      <c r="ID4" s="202"/>
      <c r="IE4" s="202"/>
      <c r="IF4" s="202"/>
      <c r="IG4" s="202"/>
      <c r="IH4" s="202"/>
      <c r="II4" s="202"/>
      <c r="IJ4" s="202"/>
      <c r="IK4" s="202"/>
      <c r="IL4" s="202"/>
      <c r="IM4" s="202"/>
      <c r="IN4" s="202"/>
      <c r="IO4" s="202"/>
      <c r="IP4" s="202"/>
      <c r="IQ4" s="202"/>
      <c r="IR4" s="202"/>
      <c r="IS4" s="202"/>
      <c r="IT4" s="202"/>
      <c r="IU4" s="202"/>
      <c r="IV4" s="202"/>
      <c r="IW4" s="202"/>
      <c r="IX4" s="202"/>
      <c r="IY4" s="202"/>
      <c r="IZ4" s="202"/>
      <c r="JA4" s="202"/>
      <c r="JB4" s="202"/>
      <c r="JC4" s="202"/>
      <c r="JD4" s="202"/>
      <c r="JE4" s="202"/>
      <c r="JF4" s="202"/>
      <c r="JG4" s="202"/>
      <c r="JH4" s="202"/>
      <c r="JI4" s="202"/>
      <c r="JJ4" s="202"/>
      <c r="JK4" s="202"/>
      <c r="JL4" s="202"/>
      <c r="JM4" s="202"/>
      <c r="JN4" s="202"/>
      <c r="JO4" s="202"/>
      <c r="JP4" s="202"/>
      <c r="JQ4" s="202"/>
      <c r="JR4" s="202"/>
      <c r="JS4" s="202"/>
    </row>
    <row r="5" spans="1:279" s="203" customFormat="1" ht="52.5" customHeight="1" x14ac:dyDescent="0.3">
      <c r="A5" s="379" t="s">
        <v>1</v>
      </c>
      <c r="B5" s="380"/>
      <c r="C5" s="381"/>
      <c r="D5" s="393" t="str">
        <f>'Mapa Final'!D5</f>
        <v>Administrar justicia en las controversias y litigios propios del derecho administrativo y cuando en ellos participen entidades públicas  y/o particulares en ejercicio de funciones adminsitrativas ; dirigiendo la actuación procesal, hacia la emisión de una decisión de carácter definitivo mediante la aplicación de la normatividad vigente.</v>
      </c>
      <c r="E5" s="394"/>
      <c r="F5" s="394"/>
      <c r="G5" s="394"/>
      <c r="H5" s="394"/>
      <c r="I5" s="394"/>
      <c r="J5" s="394"/>
      <c r="K5" s="394"/>
      <c r="L5" s="394"/>
      <c r="M5" s="394"/>
      <c r="N5" s="395"/>
      <c r="O5" s="1"/>
      <c r="P5" s="1"/>
      <c r="Q5" s="1"/>
      <c r="R5" s="1"/>
      <c r="S5" s="1"/>
      <c r="T5" s="1"/>
      <c r="U5" s="1"/>
      <c r="V5" s="202"/>
      <c r="W5" s="202"/>
      <c r="X5" s="202"/>
      <c r="Y5" s="202"/>
      <c r="Z5" s="202"/>
      <c r="AA5" s="202"/>
      <c r="AB5" s="202"/>
      <c r="AC5" s="202"/>
      <c r="AD5" s="202"/>
      <c r="AE5" s="202"/>
      <c r="AF5" s="202"/>
      <c r="AG5" s="202"/>
      <c r="AH5" s="202"/>
      <c r="AI5" s="202"/>
      <c r="AJ5" s="202"/>
      <c r="AK5" s="202"/>
      <c r="AL5" s="202"/>
      <c r="AM5" s="202"/>
      <c r="AN5" s="202"/>
      <c r="AO5" s="202"/>
      <c r="AP5" s="202"/>
      <c r="AQ5" s="202"/>
      <c r="AR5" s="202"/>
      <c r="AS5" s="202"/>
      <c r="AT5" s="202"/>
      <c r="AU5" s="202"/>
      <c r="AV5" s="202"/>
      <c r="AW5" s="202"/>
      <c r="AX5" s="202"/>
      <c r="AY5" s="202"/>
      <c r="AZ5" s="202"/>
      <c r="BA5" s="202"/>
      <c r="BB5" s="202"/>
      <c r="BC5" s="202"/>
      <c r="BD5" s="202"/>
      <c r="BE5" s="202"/>
      <c r="BF5" s="202"/>
      <c r="BG5" s="202"/>
      <c r="BH5" s="202"/>
      <c r="BI5" s="202"/>
      <c r="BJ5" s="202"/>
      <c r="BK5" s="202"/>
      <c r="BL5" s="202"/>
      <c r="BM5" s="202"/>
      <c r="BN5" s="202"/>
      <c r="BO5" s="202"/>
      <c r="BP5" s="202"/>
      <c r="BQ5" s="202"/>
      <c r="BR5" s="202"/>
      <c r="BS5" s="202"/>
      <c r="BT5" s="202"/>
      <c r="BU5" s="202"/>
      <c r="BV5" s="202"/>
      <c r="BW5" s="202"/>
      <c r="BX5" s="202"/>
      <c r="BY5" s="202"/>
      <c r="BZ5" s="202"/>
      <c r="CA5" s="202"/>
      <c r="CB5" s="202"/>
      <c r="CC5" s="202"/>
      <c r="CD5" s="202"/>
      <c r="CE5" s="202"/>
      <c r="CF5" s="202"/>
      <c r="CG5" s="202"/>
      <c r="CH5" s="202"/>
      <c r="CI5" s="202"/>
      <c r="CJ5" s="202"/>
      <c r="CK5" s="202"/>
      <c r="CL5" s="202"/>
      <c r="CM5" s="202"/>
      <c r="CN5" s="202"/>
      <c r="CO5" s="202"/>
      <c r="CP5" s="202"/>
      <c r="CQ5" s="202"/>
      <c r="CR5" s="202"/>
      <c r="CS5" s="202"/>
      <c r="CT5" s="202"/>
      <c r="CU5" s="202"/>
      <c r="CV5" s="202"/>
      <c r="CW5" s="202"/>
      <c r="CX5" s="202"/>
      <c r="CY5" s="202"/>
      <c r="CZ5" s="202"/>
      <c r="DA5" s="202"/>
      <c r="DB5" s="202"/>
      <c r="DC5" s="202"/>
      <c r="DD5" s="202"/>
      <c r="DE5" s="202"/>
      <c r="DF5" s="202"/>
      <c r="DG5" s="202"/>
      <c r="DH5" s="202"/>
      <c r="DI5" s="202"/>
      <c r="DJ5" s="202"/>
      <c r="DK5" s="202"/>
      <c r="DL5" s="202"/>
      <c r="DM5" s="202"/>
      <c r="DN5" s="202"/>
      <c r="DO5" s="202"/>
      <c r="DP5" s="202"/>
      <c r="DQ5" s="202"/>
      <c r="DR5" s="202"/>
      <c r="DS5" s="202"/>
      <c r="DT5" s="202"/>
      <c r="DU5" s="202"/>
      <c r="DV5" s="202"/>
      <c r="DW5" s="202"/>
      <c r="DX5" s="202"/>
      <c r="DY5" s="202"/>
      <c r="DZ5" s="202"/>
      <c r="EA5" s="202"/>
      <c r="EB5" s="202"/>
      <c r="EC5" s="202"/>
      <c r="ED5" s="202"/>
      <c r="EE5" s="202"/>
      <c r="EF5" s="202"/>
      <c r="EG5" s="202"/>
      <c r="EH5" s="202"/>
      <c r="EI5" s="202"/>
      <c r="EJ5" s="202"/>
      <c r="EK5" s="202"/>
      <c r="EL5" s="202"/>
      <c r="EM5" s="202"/>
      <c r="EN5" s="202"/>
      <c r="EO5" s="202"/>
      <c r="EP5" s="202"/>
      <c r="EQ5" s="202"/>
      <c r="ER5" s="202"/>
      <c r="ES5" s="202"/>
      <c r="ET5" s="202"/>
      <c r="EU5" s="202"/>
      <c r="EV5" s="202"/>
      <c r="EW5" s="202"/>
      <c r="EX5" s="202"/>
      <c r="EY5" s="202"/>
      <c r="EZ5" s="202"/>
      <c r="FA5" s="202"/>
      <c r="FB5" s="202"/>
      <c r="FC5" s="202"/>
      <c r="FD5" s="202"/>
      <c r="FE5" s="202"/>
      <c r="FF5" s="202"/>
      <c r="FG5" s="202"/>
      <c r="FH5" s="202"/>
      <c r="FI5" s="202"/>
      <c r="FJ5" s="202"/>
      <c r="FK5" s="202"/>
      <c r="FL5" s="202"/>
      <c r="FM5" s="202"/>
      <c r="FN5" s="202"/>
      <c r="FO5" s="202"/>
      <c r="FP5" s="202"/>
      <c r="FQ5" s="202"/>
      <c r="FR5" s="202"/>
      <c r="FS5" s="202"/>
      <c r="FT5" s="202"/>
      <c r="FU5" s="202"/>
      <c r="FV5" s="202"/>
      <c r="FW5" s="202"/>
      <c r="FX5" s="202"/>
      <c r="FY5" s="202"/>
      <c r="FZ5" s="202"/>
      <c r="GA5" s="202"/>
      <c r="GB5" s="202"/>
      <c r="GC5" s="202"/>
      <c r="GD5" s="202"/>
      <c r="GE5" s="202"/>
      <c r="GF5" s="202"/>
      <c r="GG5" s="202"/>
      <c r="GH5" s="202"/>
      <c r="GI5" s="202"/>
      <c r="GJ5" s="202"/>
      <c r="GK5" s="202"/>
      <c r="GL5" s="202"/>
      <c r="GM5" s="202"/>
      <c r="GN5" s="202"/>
      <c r="GO5" s="202"/>
      <c r="GP5" s="202"/>
      <c r="GQ5" s="202"/>
      <c r="GR5" s="202"/>
      <c r="GS5" s="202"/>
      <c r="GT5" s="202"/>
      <c r="GU5" s="202"/>
      <c r="GV5" s="202"/>
      <c r="GW5" s="202"/>
      <c r="GX5" s="202"/>
      <c r="GY5" s="202"/>
      <c r="GZ5" s="202"/>
      <c r="HA5" s="202"/>
      <c r="HB5" s="202"/>
      <c r="HC5" s="202"/>
      <c r="HD5" s="202"/>
      <c r="HE5" s="202"/>
      <c r="HF5" s="202"/>
      <c r="HG5" s="202"/>
      <c r="HH5" s="202"/>
      <c r="HI5" s="202"/>
      <c r="HJ5" s="202"/>
      <c r="HK5" s="202"/>
      <c r="HL5" s="202"/>
      <c r="HM5" s="202"/>
      <c r="HN5" s="202"/>
      <c r="HO5" s="202"/>
      <c r="HP5" s="202"/>
      <c r="HQ5" s="202"/>
      <c r="HR5" s="202"/>
      <c r="HS5" s="202"/>
      <c r="HT5" s="202"/>
      <c r="HU5" s="202"/>
      <c r="HV5" s="202"/>
      <c r="HW5" s="202"/>
      <c r="HX5" s="202"/>
      <c r="HY5" s="202"/>
      <c r="HZ5" s="202"/>
      <c r="IA5" s="202"/>
      <c r="IB5" s="202"/>
      <c r="IC5" s="202"/>
      <c r="ID5" s="202"/>
      <c r="IE5" s="202"/>
      <c r="IF5" s="202"/>
      <c r="IG5" s="202"/>
      <c r="IH5" s="202"/>
      <c r="II5" s="202"/>
      <c r="IJ5" s="202"/>
      <c r="IK5" s="202"/>
      <c r="IL5" s="202"/>
      <c r="IM5" s="202"/>
      <c r="IN5" s="202"/>
      <c r="IO5" s="202"/>
      <c r="IP5" s="202"/>
      <c r="IQ5" s="202"/>
      <c r="IR5" s="202"/>
      <c r="IS5" s="202"/>
      <c r="IT5" s="202"/>
      <c r="IU5" s="202"/>
      <c r="IV5" s="202"/>
      <c r="IW5" s="202"/>
      <c r="IX5" s="202"/>
      <c r="IY5" s="202"/>
      <c r="IZ5" s="202"/>
      <c r="JA5" s="202"/>
      <c r="JB5" s="202"/>
      <c r="JC5" s="202"/>
      <c r="JD5" s="202"/>
      <c r="JE5" s="202"/>
      <c r="JF5" s="202"/>
      <c r="JG5" s="202"/>
      <c r="JH5" s="202"/>
      <c r="JI5" s="202"/>
      <c r="JJ5" s="202"/>
      <c r="JK5" s="202"/>
      <c r="JL5" s="202"/>
      <c r="JM5" s="202"/>
      <c r="JN5" s="202"/>
      <c r="JO5" s="202"/>
      <c r="JP5" s="202"/>
      <c r="JQ5" s="202"/>
      <c r="JR5" s="202"/>
      <c r="JS5" s="202"/>
    </row>
    <row r="6" spans="1:279" s="203" customFormat="1" ht="32.25" customHeight="1" thickBot="1" x14ac:dyDescent="0.35">
      <c r="A6" s="379" t="s">
        <v>2</v>
      </c>
      <c r="B6" s="380"/>
      <c r="C6" s="381"/>
      <c r="D6" s="393" t="str">
        <f>'Mapa Final'!D6</f>
        <v>Juzgados Administrativos del Circuito de Montería y Tirbunal Administrativo de Córdoba</v>
      </c>
      <c r="E6" s="394"/>
      <c r="F6" s="394"/>
      <c r="G6" s="394"/>
      <c r="H6" s="394"/>
      <c r="I6" s="394"/>
      <c r="J6" s="394"/>
      <c r="K6" s="394"/>
      <c r="L6" s="394"/>
      <c r="M6" s="394"/>
      <c r="N6" s="395"/>
      <c r="O6" s="1"/>
      <c r="P6" s="1"/>
      <c r="Q6" s="1"/>
      <c r="R6" s="1"/>
      <c r="S6" s="1"/>
      <c r="T6" s="1"/>
      <c r="U6" s="1"/>
      <c r="V6" s="202"/>
      <c r="W6" s="202"/>
      <c r="X6" s="202"/>
      <c r="Y6" s="202"/>
      <c r="Z6" s="202"/>
      <c r="AA6" s="202"/>
      <c r="AB6" s="202"/>
      <c r="AC6" s="202"/>
      <c r="AD6" s="202"/>
      <c r="AE6" s="202"/>
      <c r="AF6" s="202"/>
      <c r="AG6" s="202"/>
      <c r="AH6" s="202"/>
      <c r="AI6" s="202"/>
      <c r="AJ6" s="202"/>
      <c r="AK6" s="202"/>
      <c r="AL6" s="202"/>
      <c r="AM6" s="202"/>
      <c r="AN6" s="202"/>
      <c r="AO6" s="202"/>
      <c r="AP6" s="202"/>
      <c r="AQ6" s="202"/>
      <c r="AR6" s="202"/>
      <c r="AS6" s="202"/>
      <c r="AT6" s="202"/>
      <c r="AU6" s="202"/>
      <c r="AV6" s="202"/>
      <c r="AW6" s="202"/>
      <c r="AX6" s="202"/>
      <c r="AY6" s="202"/>
      <c r="AZ6" s="202"/>
      <c r="BA6" s="202"/>
      <c r="BB6" s="202"/>
      <c r="BC6" s="202"/>
      <c r="BD6" s="202"/>
      <c r="BE6" s="202"/>
      <c r="BF6" s="202"/>
      <c r="BG6" s="202"/>
      <c r="BH6" s="202"/>
      <c r="BI6" s="202"/>
      <c r="BJ6" s="202"/>
      <c r="BK6" s="202"/>
      <c r="BL6" s="202"/>
      <c r="BM6" s="202"/>
      <c r="BN6" s="202"/>
      <c r="BO6" s="202"/>
      <c r="BP6" s="202"/>
      <c r="BQ6" s="202"/>
      <c r="BR6" s="202"/>
      <c r="BS6" s="202"/>
      <c r="BT6" s="202"/>
      <c r="BU6" s="202"/>
      <c r="BV6" s="202"/>
      <c r="BW6" s="202"/>
      <c r="BX6" s="202"/>
      <c r="BY6" s="202"/>
      <c r="BZ6" s="202"/>
      <c r="CA6" s="202"/>
      <c r="CB6" s="202"/>
      <c r="CC6" s="202"/>
      <c r="CD6" s="202"/>
      <c r="CE6" s="202"/>
      <c r="CF6" s="202"/>
      <c r="CG6" s="202"/>
      <c r="CH6" s="202"/>
      <c r="CI6" s="202"/>
      <c r="CJ6" s="202"/>
      <c r="CK6" s="202"/>
      <c r="CL6" s="202"/>
      <c r="CM6" s="202"/>
      <c r="CN6" s="202"/>
      <c r="CO6" s="202"/>
      <c r="CP6" s="202"/>
      <c r="CQ6" s="202"/>
      <c r="CR6" s="202"/>
      <c r="CS6" s="202"/>
      <c r="CT6" s="202"/>
      <c r="CU6" s="202"/>
      <c r="CV6" s="202"/>
      <c r="CW6" s="202"/>
      <c r="CX6" s="202"/>
      <c r="CY6" s="202"/>
      <c r="CZ6" s="202"/>
      <c r="DA6" s="202"/>
      <c r="DB6" s="202"/>
      <c r="DC6" s="202"/>
      <c r="DD6" s="202"/>
      <c r="DE6" s="202"/>
      <c r="DF6" s="202"/>
      <c r="DG6" s="202"/>
      <c r="DH6" s="202"/>
      <c r="DI6" s="202"/>
      <c r="DJ6" s="202"/>
      <c r="DK6" s="202"/>
      <c r="DL6" s="202"/>
      <c r="DM6" s="202"/>
      <c r="DN6" s="202"/>
      <c r="DO6" s="202"/>
      <c r="DP6" s="202"/>
      <c r="DQ6" s="202"/>
      <c r="DR6" s="202"/>
      <c r="DS6" s="202"/>
      <c r="DT6" s="202"/>
      <c r="DU6" s="202"/>
      <c r="DV6" s="202"/>
      <c r="DW6" s="202"/>
      <c r="DX6" s="202"/>
      <c r="DY6" s="202"/>
      <c r="DZ6" s="202"/>
      <c r="EA6" s="202"/>
      <c r="EB6" s="202"/>
      <c r="EC6" s="202"/>
      <c r="ED6" s="202"/>
      <c r="EE6" s="202"/>
      <c r="EF6" s="202"/>
      <c r="EG6" s="202"/>
      <c r="EH6" s="202"/>
      <c r="EI6" s="202"/>
      <c r="EJ6" s="202"/>
      <c r="EK6" s="202"/>
      <c r="EL6" s="202"/>
      <c r="EM6" s="202"/>
      <c r="EN6" s="202"/>
      <c r="EO6" s="202"/>
      <c r="EP6" s="202"/>
      <c r="EQ6" s="202"/>
      <c r="ER6" s="202"/>
      <c r="ES6" s="202"/>
      <c r="ET6" s="202"/>
      <c r="EU6" s="202"/>
      <c r="EV6" s="202"/>
      <c r="EW6" s="202"/>
      <c r="EX6" s="202"/>
      <c r="EY6" s="202"/>
      <c r="EZ6" s="202"/>
      <c r="FA6" s="202"/>
      <c r="FB6" s="202"/>
      <c r="FC6" s="202"/>
      <c r="FD6" s="202"/>
      <c r="FE6" s="202"/>
      <c r="FF6" s="202"/>
      <c r="FG6" s="202"/>
      <c r="FH6" s="202"/>
      <c r="FI6" s="202"/>
      <c r="FJ6" s="202"/>
      <c r="FK6" s="202"/>
      <c r="FL6" s="202"/>
      <c r="FM6" s="202"/>
      <c r="FN6" s="202"/>
      <c r="FO6" s="202"/>
      <c r="FP6" s="202"/>
      <c r="FQ6" s="202"/>
      <c r="FR6" s="202"/>
      <c r="FS6" s="202"/>
      <c r="FT6" s="202"/>
      <c r="FU6" s="202"/>
      <c r="FV6" s="202"/>
      <c r="FW6" s="202"/>
      <c r="FX6" s="202"/>
      <c r="FY6" s="202"/>
      <c r="FZ6" s="202"/>
      <c r="GA6" s="202"/>
      <c r="GB6" s="202"/>
      <c r="GC6" s="202"/>
      <c r="GD6" s="202"/>
      <c r="GE6" s="202"/>
      <c r="GF6" s="202"/>
      <c r="GG6" s="202"/>
      <c r="GH6" s="202"/>
      <c r="GI6" s="202"/>
      <c r="GJ6" s="202"/>
      <c r="GK6" s="202"/>
      <c r="GL6" s="202"/>
      <c r="GM6" s="202"/>
      <c r="GN6" s="202"/>
      <c r="GO6" s="202"/>
      <c r="GP6" s="202"/>
      <c r="GQ6" s="202"/>
      <c r="GR6" s="202"/>
      <c r="GS6" s="202"/>
      <c r="GT6" s="202"/>
      <c r="GU6" s="202"/>
      <c r="GV6" s="202"/>
      <c r="GW6" s="202"/>
      <c r="GX6" s="202"/>
      <c r="GY6" s="202"/>
      <c r="GZ6" s="202"/>
      <c r="HA6" s="202"/>
      <c r="HB6" s="202"/>
      <c r="HC6" s="202"/>
      <c r="HD6" s="202"/>
      <c r="HE6" s="202"/>
      <c r="HF6" s="202"/>
      <c r="HG6" s="202"/>
      <c r="HH6" s="202"/>
      <c r="HI6" s="202"/>
      <c r="HJ6" s="202"/>
      <c r="HK6" s="202"/>
      <c r="HL6" s="202"/>
      <c r="HM6" s="202"/>
      <c r="HN6" s="202"/>
      <c r="HO6" s="202"/>
      <c r="HP6" s="202"/>
      <c r="HQ6" s="202"/>
      <c r="HR6" s="202"/>
      <c r="HS6" s="202"/>
      <c r="HT6" s="202"/>
      <c r="HU6" s="202"/>
      <c r="HV6" s="202"/>
      <c r="HW6" s="202"/>
      <c r="HX6" s="202"/>
      <c r="HY6" s="202"/>
      <c r="HZ6" s="202"/>
      <c r="IA6" s="202"/>
      <c r="IB6" s="202"/>
      <c r="IC6" s="202"/>
      <c r="ID6" s="202"/>
      <c r="IE6" s="202"/>
      <c r="IF6" s="202"/>
      <c r="IG6" s="202"/>
      <c r="IH6" s="202"/>
      <c r="II6" s="202"/>
      <c r="IJ6" s="202"/>
      <c r="IK6" s="202"/>
      <c r="IL6" s="202"/>
      <c r="IM6" s="202"/>
      <c r="IN6" s="202"/>
      <c r="IO6" s="202"/>
      <c r="IP6" s="202"/>
      <c r="IQ6" s="202"/>
      <c r="IR6" s="202"/>
      <c r="IS6" s="202"/>
      <c r="IT6" s="202"/>
      <c r="IU6" s="202"/>
      <c r="IV6" s="202"/>
      <c r="IW6" s="202"/>
      <c r="IX6" s="202"/>
      <c r="IY6" s="202"/>
      <c r="IZ6" s="202"/>
      <c r="JA6" s="202"/>
      <c r="JB6" s="202"/>
      <c r="JC6" s="202"/>
      <c r="JD6" s="202"/>
      <c r="JE6" s="202"/>
      <c r="JF6" s="202"/>
      <c r="JG6" s="202"/>
      <c r="JH6" s="202"/>
      <c r="JI6" s="202"/>
      <c r="JJ6" s="202"/>
      <c r="JK6" s="202"/>
      <c r="JL6" s="202"/>
      <c r="JM6" s="202"/>
      <c r="JN6" s="202"/>
      <c r="JO6" s="202"/>
      <c r="JP6" s="202"/>
      <c r="JQ6" s="202"/>
      <c r="JR6" s="202"/>
      <c r="JS6" s="202"/>
    </row>
    <row r="7" spans="1:279" s="206" customFormat="1" ht="38.25" customHeight="1" thickTop="1" thickBot="1" x14ac:dyDescent="0.3">
      <c r="A7" s="524" t="s">
        <v>399</v>
      </c>
      <c r="B7" s="525"/>
      <c r="C7" s="525"/>
      <c r="D7" s="525"/>
      <c r="E7" s="525"/>
      <c r="F7" s="526"/>
      <c r="G7" s="204"/>
      <c r="H7" s="527" t="s">
        <v>400</v>
      </c>
      <c r="I7" s="527"/>
      <c r="J7" s="527"/>
      <c r="K7" s="527" t="s">
        <v>401</v>
      </c>
      <c r="L7" s="527"/>
      <c r="M7" s="527"/>
      <c r="N7" s="528" t="s">
        <v>303</v>
      </c>
      <c r="O7" s="533" t="s">
        <v>402</v>
      </c>
      <c r="P7" s="535" t="s">
        <v>403</v>
      </c>
      <c r="Q7" s="538"/>
      <c r="R7" s="536"/>
      <c r="S7" s="535" t="s">
        <v>404</v>
      </c>
      <c r="T7" s="536"/>
      <c r="U7" s="537" t="s">
        <v>405</v>
      </c>
      <c r="V7" s="205"/>
      <c r="W7" s="205"/>
      <c r="X7" s="205"/>
      <c r="Y7" s="205"/>
      <c r="Z7" s="205"/>
      <c r="AA7" s="205"/>
      <c r="AB7" s="205"/>
      <c r="AC7" s="205"/>
      <c r="AD7" s="205"/>
      <c r="AE7" s="205"/>
      <c r="AF7" s="205"/>
      <c r="AG7" s="205"/>
      <c r="AH7" s="205"/>
      <c r="AI7" s="205"/>
      <c r="AJ7" s="205"/>
      <c r="AK7" s="205"/>
      <c r="AL7" s="205"/>
      <c r="AM7" s="205"/>
      <c r="AN7" s="205"/>
      <c r="AO7" s="205"/>
      <c r="AP7" s="205"/>
      <c r="AQ7" s="205"/>
      <c r="AR7" s="205"/>
      <c r="AS7" s="205"/>
      <c r="AT7" s="205"/>
      <c r="AU7" s="205"/>
      <c r="AV7" s="205"/>
      <c r="AW7" s="205"/>
      <c r="AX7" s="205"/>
      <c r="AY7" s="205"/>
      <c r="AZ7" s="205"/>
      <c r="BA7" s="205"/>
      <c r="BB7" s="205"/>
      <c r="BC7" s="205"/>
      <c r="BD7" s="205"/>
      <c r="BE7" s="205"/>
      <c r="BF7" s="205"/>
      <c r="BG7" s="205"/>
      <c r="BH7" s="205"/>
      <c r="BI7" s="205"/>
      <c r="BJ7" s="205"/>
      <c r="BK7" s="205"/>
      <c r="BL7" s="205"/>
      <c r="BM7" s="205"/>
      <c r="BN7" s="205"/>
      <c r="BO7" s="205"/>
      <c r="BP7" s="205"/>
      <c r="BQ7" s="205"/>
      <c r="BR7" s="205"/>
      <c r="BS7" s="205"/>
      <c r="BT7" s="205"/>
      <c r="BU7" s="205"/>
      <c r="BV7" s="205"/>
      <c r="BW7" s="205"/>
      <c r="BX7" s="205"/>
      <c r="BY7" s="205"/>
      <c r="BZ7" s="205"/>
      <c r="CA7" s="205"/>
      <c r="CB7" s="205"/>
      <c r="CC7" s="205"/>
      <c r="CD7" s="205"/>
      <c r="CE7" s="205"/>
      <c r="CF7" s="205"/>
      <c r="CG7" s="205"/>
      <c r="CH7" s="205"/>
      <c r="CI7" s="205"/>
      <c r="CJ7" s="205"/>
      <c r="CK7" s="205"/>
      <c r="CL7" s="205"/>
      <c r="CM7" s="205"/>
      <c r="CN7" s="205"/>
      <c r="CO7" s="205"/>
      <c r="CP7" s="205"/>
      <c r="CQ7" s="205"/>
      <c r="CR7" s="205"/>
      <c r="CS7" s="205"/>
      <c r="CT7" s="205"/>
      <c r="CU7" s="205"/>
      <c r="CV7" s="205"/>
      <c r="CW7" s="205"/>
      <c r="CX7" s="205"/>
      <c r="CY7" s="205"/>
      <c r="CZ7" s="205"/>
      <c r="DA7" s="205"/>
      <c r="DB7" s="205"/>
      <c r="DC7" s="205"/>
      <c r="DD7" s="205"/>
      <c r="DE7" s="205"/>
      <c r="DF7" s="205"/>
      <c r="DG7" s="205"/>
      <c r="DH7" s="205"/>
      <c r="DI7" s="205"/>
      <c r="DJ7" s="205"/>
      <c r="DK7" s="205"/>
      <c r="DL7" s="205"/>
      <c r="DM7" s="205"/>
      <c r="DN7" s="205"/>
      <c r="DO7" s="205"/>
      <c r="DP7" s="205"/>
      <c r="DQ7" s="205"/>
      <c r="DR7" s="205"/>
      <c r="DS7" s="205"/>
      <c r="DT7" s="205"/>
      <c r="DU7" s="205"/>
      <c r="DV7" s="205"/>
      <c r="DW7" s="205"/>
      <c r="DX7" s="205"/>
      <c r="DY7" s="205"/>
      <c r="DZ7" s="205"/>
      <c r="EA7" s="205"/>
      <c r="EB7" s="205"/>
      <c r="EC7" s="205"/>
      <c r="ED7" s="205"/>
      <c r="EE7" s="205"/>
      <c r="EF7" s="205"/>
      <c r="EG7" s="205"/>
      <c r="EH7" s="205"/>
      <c r="EI7" s="205"/>
      <c r="EJ7" s="205"/>
      <c r="EK7" s="205"/>
      <c r="EL7" s="205"/>
      <c r="EM7" s="205"/>
      <c r="EN7" s="205"/>
      <c r="EO7" s="205"/>
      <c r="EP7" s="205"/>
      <c r="EQ7" s="205"/>
      <c r="ER7" s="205"/>
      <c r="ES7" s="205"/>
      <c r="ET7" s="205"/>
      <c r="EU7" s="205"/>
      <c r="EV7" s="205"/>
      <c r="EW7" s="205"/>
      <c r="EX7" s="205"/>
      <c r="EY7" s="205"/>
      <c r="EZ7" s="205"/>
      <c r="FA7" s="205"/>
      <c r="FB7" s="205"/>
      <c r="FC7" s="205"/>
      <c r="FD7" s="205"/>
      <c r="FE7" s="205"/>
      <c r="FF7" s="205"/>
      <c r="FG7" s="205"/>
      <c r="FH7" s="205"/>
      <c r="FI7" s="205"/>
      <c r="FJ7" s="205"/>
      <c r="FK7" s="205"/>
      <c r="FL7" s="205"/>
      <c r="FM7" s="205"/>
      <c r="FN7" s="205"/>
      <c r="FO7" s="205"/>
      <c r="FP7" s="205"/>
      <c r="FQ7" s="205"/>
      <c r="FR7" s="205"/>
      <c r="FS7" s="205"/>
      <c r="FT7" s="205"/>
      <c r="FU7" s="205"/>
    </row>
    <row r="8" spans="1:279" s="214" customFormat="1" ht="81" customHeight="1" thickTop="1" thickBot="1" x14ac:dyDescent="0.3">
      <c r="A8" s="207" t="s">
        <v>211</v>
      </c>
      <c r="B8" s="207" t="s">
        <v>420</v>
      </c>
      <c r="C8" s="208" t="s">
        <v>8</v>
      </c>
      <c r="D8" s="209" t="s">
        <v>406</v>
      </c>
      <c r="E8" s="210" t="s">
        <v>10</v>
      </c>
      <c r="F8" s="210" t="s">
        <v>11</v>
      </c>
      <c r="G8" s="210" t="s">
        <v>12</v>
      </c>
      <c r="H8" s="211" t="s">
        <v>407</v>
      </c>
      <c r="I8" s="211" t="s">
        <v>38</v>
      </c>
      <c r="J8" s="211" t="s">
        <v>408</v>
      </c>
      <c r="K8" s="211" t="s">
        <v>407</v>
      </c>
      <c r="L8" s="211" t="s">
        <v>409</v>
      </c>
      <c r="M8" s="211" t="s">
        <v>408</v>
      </c>
      <c r="N8" s="528"/>
      <c r="O8" s="534"/>
      <c r="P8" s="212" t="s">
        <v>410</v>
      </c>
      <c r="Q8" s="212" t="s">
        <v>411</v>
      </c>
      <c r="R8" s="212" t="s">
        <v>450</v>
      </c>
      <c r="S8" s="212" t="s">
        <v>412</v>
      </c>
      <c r="T8" s="212" t="s">
        <v>413</v>
      </c>
      <c r="U8" s="537"/>
      <c r="V8" s="213"/>
      <c r="W8" s="213"/>
      <c r="X8" s="213"/>
      <c r="Y8" s="213"/>
      <c r="Z8" s="213"/>
      <c r="AA8" s="213"/>
      <c r="AB8" s="213"/>
      <c r="AC8" s="213"/>
      <c r="AD8" s="213"/>
      <c r="AE8" s="213"/>
      <c r="AF8" s="213"/>
      <c r="AG8" s="213"/>
      <c r="AH8" s="213"/>
      <c r="AI8" s="213"/>
      <c r="AJ8" s="213"/>
      <c r="AK8" s="213"/>
      <c r="AL8" s="213"/>
      <c r="AM8" s="213"/>
      <c r="AN8" s="213"/>
      <c r="AO8" s="213"/>
      <c r="AP8" s="213"/>
      <c r="AQ8" s="213"/>
      <c r="AR8" s="213"/>
      <c r="AS8" s="213"/>
      <c r="AT8" s="213"/>
      <c r="AU8" s="213"/>
      <c r="AV8" s="213"/>
      <c r="AW8" s="213"/>
      <c r="AX8" s="213"/>
      <c r="AY8" s="213"/>
      <c r="AZ8" s="213"/>
      <c r="BA8" s="213"/>
      <c r="BB8" s="213"/>
      <c r="BC8" s="213"/>
      <c r="BD8" s="213"/>
      <c r="BE8" s="213"/>
      <c r="BF8" s="213"/>
      <c r="BG8" s="213"/>
      <c r="BH8" s="213"/>
      <c r="BI8" s="213"/>
      <c r="BJ8" s="213"/>
      <c r="BK8" s="213"/>
      <c r="BL8" s="213"/>
      <c r="BM8" s="213"/>
      <c r="BN8" s="213"/>
      <c r="BO8" s="213"/>
      <c r="BP8" s="213"/>
      <c r="BQ8" s="213"/>
      <c r="BR8" s="213"/>
      <c r="BS8" s="213"/>
      <c r="BT8" s="213"/>
      <c r="BU8" s="213"/>
      <c r="BV8" s="213"/>
      <c r="BW8" s="213"/>
      <c r="BX8" s="213"/>
      <c r="BY8" s="213"/>
      <c r="BZ8" s="213"/>
      <c r="CA8" s="213"/>
      <c r="CB8" s="213"/>
      <c r="CC8" s="213"/>
      <c r="CD8" s="213"/>
      <c r="CE8" s="213"/>
      <c r="CF8" s="213"/>
      <c r="CG8" s="213"/>
      <c r="CH8" s="213"/>
      <c r="CI8" s="213"/>
      <c r="CJ8" s="213"/>
      <c r="CK8" s="213"/>
      <c r="CL8" s="213"/>
      <c r="CM8" s="213"/>
      <c r="CN8" s="213"/>
      <c r="CO8" s="213"/>
      <c r="CP8" s="213"/>
      <c r="CQ8" s="213"/>
      <c r="CR8" s="213"/>
      <c r="CS8" s="213"/>
      <c r="CT8" s="213"/>
      <c r="CU8" s="213"/>
      <c r="CV8" s="213"/>
      <c r="CW8" s="213"/>
      <c r="CX8" s="213"/>
      <c r="CY8" s="213"/>
      <c r="CZ8" s="213"/>
      <c r="DA8" s="213"/>
      <c r="DB8" s="213"/>
      <c r="DC8" s="213"/>
      <c r="DD8" s="213"/>
      <c r="DE8" s="213"/>
      <c r="DF8" s="213"/>
      <c r="DG8" s="213"/>
      <c r="DH8" s="213"/>
      <c r="DI8" s="213"/>
      <c r="DJ8" s="213"/>
      <c r="DK8" s="213"/>
      <c r="DL8" s="213"/>
      <c r="DM8" s="213"/>
      <c r="DN8" s="213"/>
      <c r="DO8" s="213"/>
      <c r="DP8" s="213"/>
      <c r="DQ8" s="213"/>
      <c r="DR8" s="213"/>
      <c r="DS8" s="213"/>
      <c r="DT8" s="213"/>
      <c r="DU8" s="213"/>
      <c r="DV8" s="213"/>
      <c r="DW8" s="213"/>
      <c r="DX8" s="213"/>
      <c r="DY8" s="213"/>
      <c r="DZ8" s="213"/>
      <c r="EA8" s="213"/>
      <c r="EB8" s="213"/>
      <c r="EC8" s="213"/>
      <c r="ED8" s="213"/>
      <c r="EE8" s="213"/>
      <c r="EF8" s="213"/>
      <c r="EG8" s="213"/>
      <c r="EH8" s="213"/>
      <c r="EI8" s="213"/>
      <c r="EJ8" s="213"/>
      <c r="EK8" s="213"/>
      <c r="EL8" s="213"/>
      <c r="EM8" s="213"/>
      <c r="EN8" s="213"/>
      <c r="EO8" s="213"/>
      <c r="EP8" s="213"/>
      <c r="EQ8" s="213"/>
      <c r="ER8" s="213"/>
      <c r="ES8" s="213"/>
      <c r="ET8" s="213"/>
      <c r="EU8" s="213"/>
      <c r="EV8" s="213"/>
      <c r="EW8" s="213"/>
      <c r="EX8" s="213"/>
      <c r="EY8" s="213"/>
      <c r="EZ8" s="213"/>
      <c r="FA8" s="213"/>
      <c r="FB8" s="213"/>
      <c r="FC8" s="213"/>
      <c r="FD8" s="213"/>
      <c r="FE8" s="213"/>
      <c r="FF8" s="213"/>
      <c r="FG8" s="213"/>
      <c r="FH8" s="213"/>
      <c r="FI8" s="213"/>
      <c r="FJ8" s="213"/>
      <c r="FK8" s="213"/>
      <c r="FL8" s="213"/>
      <c r="FM8" s="213"/>
      <c r="FN8" s="213"/>
      <c r="FO8" s="213"/>
      <c r="FP8" s="213"/>
      <c r="FQ8" s="213"/>
      <c r="FR8" s="213"/>
      <c r="FS8" s="213"/>
      <c r="FT8" s="213"/>
      <c r="FU8" s="213"/>
    </row>
    <row r="9" spans="1:279" s="215" customFormat="1" ht="10.5" customHeight="1" thickTop="1" thickBot="1" x14ac:dyDescent="0.3">
      <c r="A9" s="522"/>
      <c r="B9" s="523"/>
      <c r="C9" s="523"/>
      <c r="D9" s="523"/>
      <c r="E9" s="523"/>
      <c r="F9" s="523"/>
      <c r="G9" s="523"/>
      <c r="H9" s="523"/>
      <c r="I9" s="523"/>
      <c r="J9" s="523"/>
      <c r="K9" s="523"/>
      <c r="L9" s="523"/>
      <c r="M9" s="523"/>
      <c r="N9" s="523"/>
      <c r="U9" s="216"/>
      <c r="V9" s="217"/>
      <c r="W9" s="217"/>
      <c r="X9" s="217"/>
      <c r="Y9" s="217"/>
      <c r="Z9" s="217"/>
      <c r="AA9" s="217"/>
      <c r="AB9" s="217"/>
      <c r="AC9" s="217"/>
      <c r="AD9" s="217"/>
      <c r="AE9" s="217"/>
      <c r="AF9" s="217"/>
      <c r="AG9" s="217"/>
      <c r="AH9" s="217"/>
      <c r="AI9" s="217"/>
      <c r="AJ9" s="217"/>
      <c r="AK9" s="217"/>
      <c r="AL9" s="217"/>
      <c r="AM9" s="217"/>
      <c r="AN9" s="217"/>
      <c r="AO9" s="217"/>
      <c r="AP9" s="217"/>
      <c r="AQ9" s="217"/>
      <c r="AR9" s="217"/>
      <c r="AS9" s="217"/>
      <c r="AT9" s="217"/>
      <c r="AU9" s="217"/>
      <c r="AV9" s="217"/>
      <c r="AW9" s="217"/>
      <c r="AX9" s="217"/>
      <c r="AY9" s="217"/>
      <c r="AZ9" s="217"/>
      <c r="BA9" s="217"/>
      <c r="BB9" s="217"/>
      <c r="BC9" s="217"/>
      <c r="BD9" s="217"/>
      <c r="BE9" s="217"/>
      <c r="BF9" s="217"/>
      <c r="BG9" s="217"/>
      <c r="BH9" s="217"/>
      <c r="BI9" s="217"/>
      <c r="BJ9" s="217"/>
      <c r="BK9" s="217"/>
      <c r="BL9" s="217"/>
      <c r="BM9" s="217"/>
      <c r="BN9" s="217"/>
      <c r="BO9" s="217"/>
      <c r="BP9" s="217"/>
      <c r="BQ9" s="217"/>
      <c r="BR9" s="217"/>
      <c r="BS9" s="217"/>
      <c r="BT9" s="217"/>
      <c r="BU9" s="217"/>
      <c r="BV9" s="217"/>
      <c r="BW9" s="217"/>
      <c r="BX9" s="217"/>
      <c r="BY9" s="217"/>
      <c r="BZ9" s="217"/>
      <c r="CA9" s="217"/>
      <c r="CB9" s="217"/>
      <c r="CC9" s="217"/>
      <c r="CD9" s="217"/>
      <c r="CE9" s="217"/>
      <c r="CF9" s="217"/>
      <c r="CG9" s="217"/>
      <c r="CH9" s="217"/>
      <c r="CI9" s="217"/>
      <c r="CJ9" s="217"/>
      <c r="CK9" s="217"/>
      <c r="CL9" s="217"/>
      <c r="CM9" s="217"/>
      <c r="CN9" s="217"/>
      <c r="CO9" s="217"/>
      <c r="CP9" s="217"/>
      <c r="CQ9" s="217"/>
      <c r="CR9" s="217"/>
      <c r="CS9" s="217"/>
      <c r="CT9" s="217"/>
      <c r="CU9" s="217"/>
      <c r="CV9" s="217"/>
      <c r="CW9" s="217"/>
      <c r="CX9" s="217"/>
      <c r="CY9" s="217"/>
      <c r="CZ9" s="217"/>
      <c r="DA9" s="217"/>
      <c r="DB9" s="217"/>
      <c r="DC9" s="217"/>
      <c r="DD9" s="217"/>
      <c r="DE9" s="217"/>
      <c r="DF9" s="217"/>
      <c r="DG9" s="217"/>
      <c r="DH9" s="217"/>
      <c r="DI9" s="217"/>
      <c r="DJ9" s="217"/>
      <c r="DK9" s="217"/>
      <c r="DL9" s="217"/>
      <c r="DM9" s="217"/>
      <c r="DN9" s="217"/>
      <c r="DO9" s="217"/>
      <c r="DP9" s="217"/>
      <c r="DQ9" s="217"/>
      <c r="DR9" s="217"/>
      <c r="DS9" s="217"/>
      <c r="DT9" s="217"/>
      <c r="DU9" s="217"/>
      <c r="DV9" s="217"/>
      <c r="DW9" s="217"/>
      <c r="DX9" s="217"/>
      <c r="DY9" s="217"/>
      <c r="DZ9" s="217"/>
      <c r="EA9" s="217"/>
      <c r="EB9" s="217"/>
      <c r="EC9" s="217"/>
      <c r="ED9" s="217"/>
      <c r="EE9" s="217"/>
      <c r="EF9" s="217"/>
      <c r="EG9" s="217"/>
      <c r="EH9" s="217"/>
      <c r="EI9" s="217"/>
      <c r="EJ9" s="217"/>
      <c r="EK9" s="217"/>
      <c r="EL9" s="217"/>
      <c r="EM9" s="217"/>
      <c r="EN9" s="217"/>
      <c r="EO9" s="217"/>
      <c r="EP9" s="217"/>
      <c r="EQ9" s="217"/>
      <c r="ER9" s="217"/>
      <c r="ES9" s="217"/>
      <c r="ET9" s="217"/>
      <c r="EU9" s="217"/>
      <c r="EV9" s="217"/>
      <c r="EW9" s="217"/>
      <c r="EX9" s="217"/>
      <c r="EY9" s="217"/>
      <c r="EZ9" s="217"/>
      <c r="FA9" s="217"/>
      <c r="FB9" s="217"/>
      <c r="FC9" s="217"/>
      <c r="FD9" s="217"/>
      <c r="FE9" s="217"/>
      <c r="FF9" s="217"/>
      <c r="FG9" s="217"/>
      <c r="FH9" s="217"/>
      <c r="FI9" s="217"/>
      <c r="FJ9" s="217"/>
      <c r="FK9" s="217"/>
      <c r="FL9" s="217"/>
      <c r="FM9" s="217"/>
      <c r="FN9" s="217"/>
      <c r="FO9" s="217"/>
      <c r="FP9" s="217"/>
      <c r="FQ9" s="217"/>
      <c r="FR9" s="217"/>
      <c r="FS9" s="217"/>
      <c r="FT9" s="217"/>
      <c r="FU9" s="217"/>
    </row>
    <row r="10" spans="1:279" s="218" customFormat="1" ht="15" customHeight="1" x14ac:dyDescent="0.2">
      <c r="A10" s="513">
        <f>'Mapa Final'!A10</f>
        <v>1</v>
      </c>
      <c r="B10" s="498" t="str">
        <f>'Mapa Final'!B10</f>
        <v>Vencimiento de Términos de Acciones Constitucionales</v>
      </c>
      <c r="C10" s="498" t="str">
        <f>'Mapa Final'!C10</f>
        <v>Vulneración de los derechos fundamentales de los ciudadanos</v>
      </c>
      <c r="D10" s="498" t="str">
        <f>'Mapa Final'!D10</f>
        <v xml:space="preserve">
1. Insuficiencia de personal para la excesiva carga laboral presentada.
2. Incremento de solicitudes vía correo electrónico, reparto de demandas y solicitudes judiciales.
3.  Afectación del orden público, genera mayor demanda y congestión de la justicia.
4.  Allta carga laboral.                 5. Falta de lineamientos para la planeación y desarrollo de las gestión judicial y de apoyo respecto de las tareas propias del despacho</v>
      </c>
      <c r="E10" s="501" t="str">
        <f>'Mapa Final'!E10</f>
        <v xml:space="preserve"> Actuaciones procesales después del vencimiento de los términos legales  </v>
      </c>
      <c r="F10" s="501" t="str">
        <f>'Mapa Final'!F10</f>
        <v xml:space="preserve">Posibilidad de vulneración de los derechos fundamentales de los ciudadanos  debido a las  actuaciones procesales después del vencimiento de los términos legales  </v>
      </c>
      <c r="G10" s="501" t="str">
        <f>'Mapa Final'!G10</f>
        <v>Usuarios, productos y prácticas organizacionales</v>
      </c>
      <c r="H10" s="516" t="str">
        <f>'Mapa Final'!I10</f>
        <v>Alta</v>
      </c>
      <c r="I10" s="519" t="str">
        <f>'Mapa Final'!L10</f>
        <v>Mayor</v>
      </c>
      <c r="J10" s="504" t="str">
        <f>'Mapa Final'!N10</f>
        <v xml:space="preserve">Alto </v>
      </c>
      <c r="K10" s="507" t="str">
        <f>'Mapa Final'!AA10</f>
        <v>Media</v>
      </c>
      <c r="L10" s="507" t="str">
        <f>'Mapa Final'!AE10</f>
        <v>Mayor</v>
      </c>
      <c r="M10" s="510" t="str">
        <f>'Mapa Final'!AG10</f>
        <v xml:space="preserve">Alto </v>
      </c>
      <c r="N10" s="507" t="str">
        <f>'Mapa Final'!AH10</f>
        <v>Reducir(mitigar)</v>
      </c>
      <c r="O10" s="495"/>
      <c r="P10" s="495"/>
      <c r="Q10" s="495"/>
      <c r="R10" s="495"/>
      <c r="S10" s="495"/>
      <c r="T10" s="495"/>
      <c r="U10" s="49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c r="FU10" s="35"/>
    </row>
    <row r="11" spans="1:279" s="218" customFormat="1" ht="13.5" customHeight="1" x14ac:dyDescent="0.2">
      <c r="A11" s="514"/>
      <c r="B11" s="499"/>
      <c r="C11" s="499"/>
      <c r="D11" s="499"/>
      <c r="E11" s="502"/>
      <c r="F11" s="502"/>
      <c r="G11" s="502"/>
      <c r="H11" s="517"/>
      <c r="I11" s="520"/>
      <c r="J11" s="505"/>
      <c r="K11" s="508"/>
      <c r="L11" s="508"/>
      <c r="M11" s="511"/>
      <c r="N11" s="508"/>
      <c r="O11" s="496"/>
      <c r="P11" s="496"/>
      <c r="Q11" s="496"/>
      <c r="R11" s="496"/>
      <c r="S11" s="496"/>
      <c r="T11" s="496"/>
      <c r="U11" s="496"/>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row>
    <row r="12" spans="1:279" s="218" customFormat="1" ht="13.5" customHeight="1" x14ac:dyDescent="0.2">
      <c r="A12" s="514"/>
      <c r="B12" s="499"/>
      <c r="C12" s="499"/>
      <c r="D12" s="499"/>
      <c r="E12" s="502"/>
      <c r="F12" s="502"/>
      <c r="G12" s="502"/>
      <c r="H12" s="517"/>
      <c r="I12" s="520"/>
      <c r="J12" s="505"/>
      <c r="K12" s="508"/>
      <c r="L12" s="508"/>
      <c r="M12" s="511"/>
      <c r="N12" s="508"/>
      <c r="O12" s="496"/>
      <c r="P12" s="496"/>
      <c r="Q12" s="496"/>
      <c r="R12" s="496"/>
      <c r="S12" s="496"/>
      <c r="T12" s="496"/>
      <c r="U12" s="496"/>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c r="FU12" s="35"/>
    </row>
    <row r="13" spans="1:279" s="218" customFormat="1" ht="13.5" customHeight="1" x14ac:dyDescent="0.2">
      <c r="A13" s="514"/>
      <c r="B13" s="499"/>
      <c r="C13" s="499"/>
      <c r="D13" s="499"/>
      <c r="E13" s="502"/>
      <c r="F13" s="502"/>
      <c r="G13" s="502"/>
      <c r="H13" s="517"/>
      <c r="I13" s="520"/>
      <c r="J13" s="505"/>
      <c r="K13" s="508"/>
      <c r="L13" s="508"/>
      <c r="M13" s="511"/>
      <c r="N13" s="508"/>
      <c r="O13" s="496"/>
      <c r="P13" s="496"/>
      <c r="Q13" s="496"/>
      <c r="R13" s="496"/>
      <c r="S13" s="496"/>
      <c r="T13" s="496"/>
      <c r="U13" s="496"/>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c r="FU13" s="35"/>
    </row>
    <row r="14" spans="1:279" s="218" customFormat="1" ht="238.5" customHeight="1" thickBot="1" x14ac:dyDescent="0.25">
      <c r="A14" s="515"/>
      <c r="B14" s="500"/>
      <c r="C14" s="500"/>
      <c r="D14" s="500"/>
      <c r="E14" s="503"/>
      <c r="F14" s="503"/>
      <c r="G14" s="503"/>
      <c r="H14" s="518"/>
      <c r="I14" s="521"/>
      <c r="J14" s="506"/>
      <c r="K14" s="509"/>
      <c r="L14" s="509"/>
      <c r="M14" s="512"/>
      <c r="N14" s="509"/>
      <c r="O14" s="497"/>
      <c r="P14" s="497"/>
      <c r="Q14" s="497"/>
      <c r="R14" s="497"/>
      <c r="S14" s="497"/>
      <c r="T14" s="497"/>
      <c r="U14" s="497"/>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row>
    <row r="15" spans="1:279" s="218" customFormat="1" ht="15" customHeight="1" x14ac:dyDescent="0.2">
      <c r="A15" s="513">
        <f>'Mapa Final'!A15</f>
        <v>2</v>
      </c>
      <c r="B15" s="498" t="str">
        <f>'Mapa Final'!B15</f>
        <v>Suspensión o no realización de las Audiencias Judiciales Programadas</v>
      </c>
      <c r="C15" s="498" t="str">
        <f>'Mapa Final'!C15</f>
        <v>Vulneración de los derechos fundamentales de los ciudadanos</v>
      </c>
      <c r="D15" s="498" t="str">
        <f>'Mapa Final'!D15</f>
        <v xml:space="preserve">1.Deficiencia de herramientas tecnológicas que permitan el normal desarrollo de la audiencia (Sistema de Grabación, Software, Hardware, microfonos, diademas, problemas de c entre otros)
2.Programación de audiencias sin tener en cuenta tiempos de duración para su realización.
3.Falta de comunicación oportuna o errores en la notificación a las partes interesadas externas
4.Deficiencia en el servicio  de internet y  conectividad adecuada para los  equipos en las sedes judiciales, equipos utilizados para el trabajo en casa, salas de audiencias y de los usuarios externos, desconocimiento de la plataforma utilizada.
5.Desactualización de la información suministrada por las partes, intervenientes y otros participantes de las audiencias o diligencias
</v>
      </c>
      <c r="E15" s="501" t="str">
        <f>'Mapa Final'!E15</f>
        <v>Incumplimiento en la realización de las audiencias programadas</v>
      </c>
      <c r="F15" s="501" t="str">
        <f>'Mapa Final'!F15</f>
        <v>Posibilidad de vulneración de los derechos fundamentales de los ciudadanos  debido al Incumplimiento en la realización de las audiencias programadas</v>
      </c>
      <c r="G15" s="501" t="str">
        <f>'Mapa Final'!G15</f>
        <v>Usuarios, productos y prácticas organizacionales</v>
      </c>
      <c r="H15" s="516" t="str">
        <f>'Mapa Final'!I15</f>
        <v>Alta</v>
      </c>
      <c r="I15" s="519" t="str">
        <f>'Mapa Final'!L15</f>
        <v>Mayor</v>
      </c>
      <c r="J15" s="504" t="str">
        <f>'Mapa Final'!N15</f>
        <v xml:space="preserve">Alto </v>
      </c>
      <c r="K15" s="507" t="str">
        <f>'Mapa Final'!AA15</f>
        <v>Media</v>
      </c>
      <c r="L15" s="507" t="str">
        <f>'Mapa Final'!AE15</f>
        <v>Mayor</v>
      </c>
      <c r="M15" s="510" t="str">
        <f>'Mapa Final'!AG15</f>
        <v xml:space="preserve">Alto </v>
      </c>
      <c r="N15" s="507" t="str">
        <f>'Mapa Final'!AH15</f>
        <v>Evitar</v>
      </c>
      <c r="O15" s="495"/>
      <c r="P15" s="495"/>
      <c r="Q15" s="495"/>
      <c r="R15" s="495"/>
      <c r="S15" s="495"/>
      <c r="T15" s="495"/>
      <c r="U15" s="49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row>
    <row r="16" spans="1:279" s="218" customFormat="1" ht="13.5" customHeight="1" x14ac:dyDescent="0.2">
      <c r="A16" s="514"/>
      <c r="B16" s="499"/>
      <c r="C16" s="499"/>
      <c r="D16" s="499"/>
      <c r="E16" s="502"/>
      <c r="F16" s="502"/>
      <c r="G16" s="502"/>
      <c r="H16" s="517"/>
      <c r="I16" s="520"/>
      <c r="J16" s="505"/>
      <c r="K16" s="508"/>
      <c r="L16" s="508"/>
      <c r="M16" s="511"/>
      <c r="N16" s="508"/>
      <c r="O16" s="496"/>
      <c r="P16" s="496"/>
      <c r="Q16" s="496"/>
      <c r="R16" s="496"/>
      <c r="S16" s="496"/>
      <c r="T16" s="496"/>
      <c r="U16" s="496"/>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row>
    <row r="17" spans="1:177" s="218" customFormat="1" ht="13.5" customHeight="1" x14ac:dyDescent="0.2">
      <c r="A17" s="514"/>
      <c r="B17" s="499"/>
      <c r="C17" s="499"/>
      <c r="D17" s="499"/>
      <c r="E17" s="502"/>
      <c r="F17" s="502"/>
      <c r="G17" s="502"/>
      <c r="H17" s="517"/>
      <c r="I17" s="520"/>
      <c r="J17" s="505"/>
      <c r="K17" s="508"/>
      <c r="L17" s="508"/>
      <c r="M17" s="511"/>
      <c r="N17" s="508"/>
      <c r="O17" s="496"/>
      <c r="P17" s="496"/>
      <c r="Q17" s="496"/>
      <c r="R17" s="496"/>
      <c r="S17" s="496"/>
      <c r="T17" s="496"/>
      <c r="U17" s="496"/>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row>
    <row r="18" spans="1:177" s="218" customFormat="1" ht="13.5" customHeight="1" x14ac:dyDescent="0.2">
      <c r="A18" s="514"/>
      <c r="B18" s="499"/>
      <c r="C18" s="499"/>
      <c r="D18" s="499"/>
      <c r="E18" s="502"/>
      <c r="F18" s="502"/>
      <c r="G18" s="502"/>
      <c r="H18" s="517"/>
      <c r="I18" s="520"/>
      <c r="J18" s="505"/>
      <c r="K18" s="508"/>
      <c r="L18" s="508"/>
      <c r="M18" s="511"/>
      <c r="N18" s="508"/>
      <c r="O18" s="496"/>
      <c r="P18" s="496"/>
      <c r="Q18" s="496"/>
      <c r="R18" s="496"/>
      <c r="S18" s="496"/>
      <c r="T18" s="496"/>
      <c r="U18" s="496"/>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row>
    <row r="19" spans="1:177" s="218" customFormat="1" ht="255.75" customHeight="1" thickBot="1" x14ac:dyDescent="0.25">
      <c r="A19" s="515"/>
      <c r="B19" s="500"/>
      <c r="C19" s="500"/>
      <c r="D19" s="500"/>
      <c r="E19" s="503"/>
      <c r="F19" s="503"/>
      <c r="G19" s="503"/>
      <c r="H19" s="518"/>
      <c r="I19" s="521"/>
      <c r="J19" s="506"/>
      <c r="K19" s="509"/>
      <c r="L19" s="509"/>
      <c r="M19" s="512"/>
      <c r="N19" s="509"/>
      <c r="O19" s="497"/>
      <c r="P19" s="497"/>
      <c r="Q19" s="497"/>
      <c r="R19" s="497"/>
      <c r="S19" s="497"/>
      <c r="T19" s="497"/>
      <c r="U19" s="497"/>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row>
    <row r="20" spans="1:177" ht="15" customHeight="1" x14ac:dyDescent="0.25">
      <c r="A20" s="513">
        <f>'Mapa Final'!A20</f>
        <v>3</v>
      </c>
      <c r="B20" s="498" t="str">
        <f>'Mapa Final'!B20</f>
        <v xml:space="preserve">Incumplimiento de los objetivos y metas trazadas para la debida gestión judicial y adminsitrativa del despacho </v>
      </c>
      <c r="C20" s="498" t="str">
        <f>'Mapa Final'!C20</f>
        <v>Incumplimiento de las metas establecidas</v>
      </c>
      <c r="D20" s="498" t="str">
        <f>'Mapa Final'!D20</f>
        <v xml:space="preserve">1.Imprecisión al establecer lineamientos de planeaciòn  para el desarrollo de las tareas propias del despacho.
2.Deficiencia en las competencias funcionales necesarias del personal del despacho. 
3.Insuficiencia de equipos y soporte tecnológicos para el trabajo en la sede judicial, trabajo en casa  y  virtual, no realización de audiencias programadas.
4.Complejidad de los procesos judiciales.
5.Insuficiencia de personal para la excesiva carga laboral presentada.
</v>
      </c>
      <c r="E20" s="501" t="str">
        <f>'Mapa Final'!E20</f>
        <v>Alto de volumen  de los trámites procesales</v>
      </c>
      <c r="F20" s="501" t="str">
        <f>'Mapa Final'!F20</f>
        <v>Posibilidad de Incumplimiento de las metas establecidas debido al alto de volumen  de trámites procesales</v>
      </c>
      <c r="G20" s="501" t="str">
        <f>'Mapa Final'!G20</f>
        <v>Usuarios, productos y prácticas organizacionales</v>
      </c>
      <c r="H20" s="516" t="str">
        <f>'Mapa Final'!I20</f>
        <v>Alta</v>
      </c>
      <c r="I20" s="519" t="str">
        <f>'Mapa Final'!L20</f>
        <v>Moderado</v>
      </c>
      <c r="J20" s="504" t="str">
        <f>'Mapa Final'!N20</f>
        <v xml:space="preserve">Alto </v>
      </c>
      <c r="K20" s="507" t="str">
        <f>'Mapa Final'!AA20</f>
        <v>Media</v>
      </c>
      <c r="L20" s="507" t="str">
        <f>'Mapa Final'!AE20</f>
        <v>Moderado</v>
      </c>
      <c r="M20" s="510" t="str">
        <f>'Mapa Final'!AG20</f>
        <v>Moderado</v>
      </c>
      <c r="N20" s="507" t="str">
        <f>'Mapa Final'!AH20</f>
        <v>Reducir(mitigar)</v>
      </c>
      <c r="O20" s="495"/>
      <c r="P20" s="495"/>
      <c r="Q20" s="495"/>
      <c r="R20" s="495"/>
      <c r="S20" s="495"/>
      <c r="T20" s="495"/>
      <c r="U20" s="495"/>
      <c r="V20" s="35"/>
      <c r="W20" s="35"/>
    </row>
    <row r="21" spans="1:177" x14ac:dyDescent="0.25">
      <c r="A21" s="514"/>
      <c r="B21" s="499"/>
      <c r="C21" s="499"/>
      <c r="D21" s="499"/>
      <c r="E21" s="502"/>
      <c r="F21" s="502"/>
      <c r="G21" s="502"/>
      <c r="H21" s="517"/>
      <c r="I21" s="520"/>
      <c r="J21" s="505"/>
      <c r="K21" s="508"/>
      <c r="L21" s="508"/>
      <c r="M21" s="511"/>
      <c r="N21" s="508"/>
      <c r="O21" s="496"/>
      <c r="P21" s="496"/>
      <c r="Q21" s="496"/>
      <c r="R21" s="496"/>
      <c r="S21" s="496"/>
      <c r="T21" s="496"/>
      <c r="U21" s="496"/>
      <c r="V21" s="35"/>
      <c r="W21" s="35"/>
    </row>
    <row r="22" spans="1:177" x14ac:dyDescent="0.25">
      <c r="A22" s="514"/>
      <c r="B22" s="499"/>
      <c r="C22" s="499"/>
      <c r="D22" s="499"/>
      <c r="E22" s="502"/>
      <c r="F22" s="502"/>
      <c r="G22" s="502"/>
      <c r="H22" s="517"/>
      <c r="I22" s="520"/>
      <c r="J22" s="505"/>
      <c r="K22" s="508"/>
      <c r="L22" s="508"/>
      <c r="M22" s="511"/>
      <c r="N22" s="508"/>
      <c r="O22" s="496"/>
      <c r="P22" s="496"/>
      <c r="Q22" s="496"/>
      <c r="R22" s="496"/>
      <c r="S22" s="496"/>
      <c r="T22" s="496"/>
      <c r="U22" s="496"/>
      <c r="V22" s="35"/>
      <c r="W22" s="35"/>
    </row>
    <row r="23" spans="1:177" x14ac:dyDescent="0.25">
      <c r="A23" s="514"/>
      <c r="B23" s="499"/>
      <c r="C23" s="499"/>
      <c r="D23" s="499"/>
      <c r="E23" s="502"/>
      <c r="F23" s="502"/>
      <c r="G23" s="502"/>
      <c r="H23" s="517"/>
      <c r="I23" s="520"/>
      <c r="J23" s="505"/>
      <c r="K23" s="508"/>
      <c r="L23" s="508"/>
      <c r="M23" s="511"/>
      <c r="N23" s="508"/>
      <c r="O23" s="496"/>
      <c r="P23" s="496"/>
      <c r="Q23" s="496"/>
      <c r="R23" s="496"/>
      <c r="S23" s="496"/>
      <c r="T23" s="496"/>
      <c r="U23" s="496"/>
      <c r="V23" s="35"/>
      <c r="W23" s="35"/>
    </row>
    <row r="24" spans="1:177" ht="307.5" customHeight="1" thickBot="1" x14ac:dyDescent="0.3">
      <c r="A24" s="515"/>
      <c r="B24" s="500"/>
      <c r="C24" s="500"/>
      <c r="D24" s="500"/>
      <c r="E24" s="503"/>
      <c r="F24" s="503"/>
      <c r="G24" s="503"/>
      <c r="H24" s="518"/>
      <c r="I24" s="521"/>
      <c r="J24" s="506"/>
      <c r="K24" s="509"/>
      <c r="L24" s="509"/>
      <c r="M24" s="512"/>
      <c r="N24" s="509"/>
      <c r="O24" s="497"/>
      <c r="P24" s="497"/>
      <c r="Q24" s="497"/>
      <c r="R24" s="497"/>
      <c r="S24" s="497"/>
      <c r="T24" s="497"/>
      <c r="U24" s="497"/>
      <c r="V24" s="35"/>
      <c r="W24" s="35"/>
    </row>
    <row r="25" spans="1:177" ht="15" customHeight="1" x14ac:dyDescent="0.25">
      <c r="A25" s="513">
        <f>'Mapa Final'!A25</f>
        <v>4</v>
      </c>
      <c r="B25" s="498" t="str">
        <f>'Mapa Final'!B25</f>
        <v>Errores en el registro de la gestion de los procesos misionales y actuaciones administrativa en Justicia XXI y SIERJU BI</v>
      </c>
      <c r="C25" s="498" t="str">
        <f>'Mapa Final'!C25</f>
        <v>Incumplimiento de las metas establecidas</v>
      </c>
      <c r="D25" s="498" t="str">
        <f>'Mapa Final'!D25</f>
        <v>1. Errores e inexactitud en la información registrada en los aplicativos Justicia  XXI WEB
2. Insuficiencia de personal para la carga laboral presentada (Registro y cargue de actuaciones). 
3.Fallas en la funcionalidad y conectividad de los aplicativos  dispuesto para el registro de actuaciones
4.Incremento desproporcionado de solicitudes  dirigida a los procesos y de tipo adminstrativo 
5.Inadecuado control de verificación del registro de la  información reportada al SIERJU-BI</v>
      </c>
      <c r="E25" s="501" t="str">
        <f>'Mapa Final'!E25</f>
        <v xml:space="preserve">Inadecuado registro de la gestion de los procesos misionales y actuaciones administrativa </v>
      </c>
      <c r="F25" s="501" t="str">
        <f>'Mapa Final'!F25</f>
        <v xml:space="preserve">Posibilidad de incumplimiento de las metas establecidas debido al  inadecuado registro de la gestion de los procesos misionales y actuaciones administrativa </v>
      </c>
      <c r="G25" s="501" t="str">
        <f>'Mapa Final'!G25</f>
        <v>Usuarios, productos y prácticas organizacionales</v>
      </c>
      <c r="H25" s="516" t="str">
        <f>'Mapa Final'!I25</f>
        <v>Media</v>
      </c>
      <c r="I25" s="519" t="str">
        <f>'Mapa Final'!L25</f>
        <v>Moderado</v>
      </c>
      <c r="J25" s="504" t="str">
        <f>'Mapa Final'!N25</f>
        <v>Moderado</v>
      </c>
      <c r="K25" s="507" t="str">
        <f>'Mapa Final'!AA25</f>
        <v>Baja</v>
      </c>
      <c r="L25" s="507" t="str">
        <f>'Mapa Final'!AE25</f>
        <v>Moderado</v>
      </c>
      <c r="M25" s="510" t="str">
        <f>'Mapa Final'!AG25</f>
        <v>Moderado</v>
      </c>
      <c r="N25" s="507" t="str">
        <f>'Mapa Final'!AH25</f>
        <v>Reducir(mitigar)</v>
      </c>
      <c r="O25" s="495"/>
      <c r="P25" s="495"/>
      <c r="Q25" s="495"/>
      <c r="R25" s="495"/>
      <c r="S25" s="495"/>
      <c r="T25" s="495"/>
      <c r="U25" s="495"/>
    </row>
    <row r="26" spans="1:177" x14ac:dyDescent="0.25">
      <c r="A26" s="514"/>
      <c r="B26" s="499"/>
      <c r="C26" s="499"/>
      <c r="D26" s="499"/>
      <c r="E26" s="502"/>
      <c r="F26" s="502"/>
      <c r="G26" s="502"/>
      <c r="H26" s="517"/>
      <c r="I26" s="520"/>
      <c r="J26" s="505"/>
      <c r="K26" s="508"/>
      <c r="L26" s="508"/>
      <c r="M26" s="511"/>
      <c r="N26" s="508"/>
      <c r="O26" s="496"/>
      <c r="P26" s="496"/>
      <c r="Q26" s="496"/>
      <c r="R26" s="496"/>
      <c r="S26" s="496"/>
      <c r="T26" s="496"/>
      <c r="U26" s="496"/>
    </row>
    <row r="27" spans="1:177" x14ac:dyDescent="0.25">
      <c r="A27" s="514"/>
      <c r="B27" s="499"/>
      <c r="C27" s="499"/>
      <c r="D27" s="499"/>
      <c r="E27" s="502"/>
      <c r="F27" s="502"/>
      <c r="G27" s="502"/>
      <c r="H27" s="517"/>
      <c r="I27" s="520"/>
      <c r="J27" s="505"/>
      <c r="K27" s="508"/>
      <c r="L27" s="508"/>
      <c r="M27" s="511"/>
      <c r="N27" s="508"/>
      <c r="O27" s="496"/>
      <c r="P27" s="496"/>
      <c r="Q27" s="496"/>
      <c r="R27" s="496"/>
      <c r="S27" s="496"/>
      <c r="T27" s="496"/>
      <c r="U27" s="496"/>
    </row>
    <row r="28" spans="1:177" x14ac:dyDescent="0.25">
      <c r="A28" s="514"/>
      <c r="B28" s="499"/>
      <c r="C28" s="499"/>
      <c r="D28" s="499"/>
      <c r="E28" s="502"/>
      <c r="F28" s="502"/>
      <c r="G28" s="502"/>
      <c r="H28" s="517"/>
      <c r="I28" s="520"/>
      <c r="J28" s="505"/>
      <c r="K28" s="508"/>
      <c r="L28" s="508"/>
      <c r="M28" s="511"/>
      <c r="N28" s="508"/>
      <c r="O28" s="496"/>
      <c r="P28" s="496"/>
      <c r="Q28" s="496"/>
      <c r="R28" s="496"/>
      <c r="S28" s="496"/>
      <c r="T28" s="496"/>
      <c r="U28" s="496"/>
    </row>
    <row r="29" spans="1:177" ht="254.25" customHeight="1" thickBot="1" x14ac:dyDescent="0.3">
      <c r="A29" s="515"/>
      <c r="B29" s="500"/>
      <c r="C29" s="500"/>
      <c r="D29" s="500"/>
      <c r="E29" s="503"/>
      <c r="F29" s="503"/>
      <c r="G29" s="503"/>
      <c r="H29" s="518"/>
      <c r="I29" s="521"/>
      <c r="J29" s="506"/>
      <c r="K29" s="509"/>
      <c r="L29" s="509"/>
      <c r="M29" s="512"/>
      <c r="N29" s="509"/>
      <c r="O29" s="497"/>
      <c r="P29" s="497"/>
      <c r="Q29" s="497"/>
      <c r="R29" s="497"/>
      <c r="S29" s="497"/>
      <c r="T29" s="497"/>
      <c r="U29" s="497"/>
    </row>
    <row r="30" spans="1:177" ht="15" customHeight="1" x14ac:dyDescent="0.25">
      <c r="A30" s="513">
        <f>'Mapa Final'!A30</f>
        <v>5</v>
      </c>
      <c r="B30" s="498" t="str">
        <f>'Mapa Final'!B30</f>
        <v>Inconsistencias en el reparto</v>
      </c>
      <c r="C30" s="498" t="str">
        <f>'Mapa Final'!C30</f>
        <v>Incumplimiento de las metas establecidas</v>
      </c>
      <c r="D30" s="498" t="str">
        <f>'Mapa Final'!D30</f>
        <v>1.Falta de planeacion y organizacion en el proceso de reparto. 
2. Falta de capacidad instalada para atender el alto volúmen de trabajo debido a la cantidad de expedientes que se administran         
3. No realizar el reparto de las demandas  y/o acciones Constitucionales  entre los Despachos competentes y/o dentro del término establecido. 
4. Errores en el diligenciamiento del acta de reparto.
5. Envió del expediente fraccionado o incompleto al momento de hacer el reparto</v>
      </c>
      <c r="E30" s="501" t="str">
        <f>'Mapa Final'!E30</f>
        <v>Falencia en la gestión, control y seguimiento del proceso de reparto</v>
      </c>
      <c r="F30" s="501" t="str">
        <f>'Mapa Final'!F30</f>
        <v>Posibilidad de incumplimiento de las metas establecidas debido a la falencia en la gestión, control y seguimiento del proceso de reparto</v>
      </c>
      <c r="G30" s="501" t="str">
        <f>'Mapa Final'!G30</f>
        <v>Ejecución y Administración de Procesos</v>
      </c>
      <c r="H30" s="516" t="str">
        <f>'Mapa Final'!I30</f>
        <v>Media</v>
      </c>
      <c r="I30" s="519" t="str">
        <f>'Mapa Final'!L30</f>
        <v>Moderado</v>
      </c>
      <c r="J30" s="504" t="str">
        <f>'Mapa Final'!N30</f>
        <v>Moderado</v>
      </c>
      <c r="K30" s="507" t="str">
        <f>'Mapa Final'!AA30</f>
        <v>Baja</v>
      </c>
      <c r="L30" s="507" t="str">
        <f>'Mapa Final'!AE30</f>
        <v>Moderado</v>
      </c>
      <c r="M30" s="510" t="str">
        <f>'Mapa Final'!AG30</f>
        <v>Moderado</v>
      </c>
      <c r="N30" s="507" t="str">
        <f>'Mapa Final'!AH30</f>
        <v>Reducir(mitigar)</v>
      </c>
      <c r="O30" s="495"/>
      <c r="P30" s="495"/>
      <c r="Q30" s="495"/>
      <c r="R30" s="495"/>
      <c r="S30" s="495"/>
      <c r="T30" s="495"/>
      <c r="U30" s="495"/>
    </row>
    <row r="31" spans="1:177" x14ac:dyDescent="0.25">
      <c r="A31" s="514"/>
      <c r="B31" s="499"/>
      <c r="C31" s="499"/>
      <c r="D31" s="499"/>
      <c r="E31" s="502"/>
      <c r="F31" s="502"/>
      <c r="G31" s="502"/>
      <c r="H31" s="517"/>
      <c r="I31" s="520"/>
      <c r="J31" s="505"/>
      <c r="K31" s="508"/>
      <c r="L31" s="508"/>
      <c r="M31" s="511"/>
      <c r="N31" s="508"/>
      <c r="O31" s="496"/>
      <c r="P31" s="496"/>
      <c r="Q31" s="496"/>
      <c r="R31" s="496"/>
      <c r="S31" s="496"/>
      <c r="T31" s="496"/>
      <c r="U31" s="496"/>
    </row>
    <row r="32" spans="1:177" x14ac:dyDescent="0.25">
      <c r="A32" s="514"/>
      <c r="B32" s="499"/>
      <c r="C32" s="499"/>
      <c r="D32" s="499"/>
      <c r="E32" s="502"/>
      <c r="F32" s="502"/>
      <c r="G32" s="502"/>
      <c r="H32" s="517"/>
      <c r="I32" s="520"/>
      <c r="J32" s="505"/>
      <c r="K32" s="508"/>
      <c r="L32" s="508"/>
      <c r="M32" s="511"/>
      <c r="N32" s="508"/>
      <c r="O32" s="496"/>
      <c r="P32" s="496"/>
      <c r="Q32" s="496"/>
      <c r="R32" s="496"/>
      <c r="S32" s="496"/>
      <c r="T32" s="496"/>
      <c r="U32" s="496"/>
    </row>
    <row r="33" spans="1:21" x14ac:dyDescent="0.25">
      <c r="A33" s="514"/>
      <c r="B33" s="499"/>
      <c r="C33" s="499"/>
      <c r="D33" s="499"/>
      <c r="E33" s="502"/>
      <c r="F33" s="502"/>
      <c r="G33" s="502"/>
      <c r="H33" s="517"/>
      <c r="I33" s="520"/>
      <c r="J33" s="505"/>
      <c r="K33" s="508"/>
      <c r="L33" s="508"/>
      <c r="M33" s="511"/>
      <c r="N33" s="508"/>
      <c r="O33" s="496"/>
      <c r="P33" s="496"/>
      <c r="Q33" s="496"/>
      <c r="R33" s="496"/>
      <c r="S33" s="496"/>
      <c r="T33" s="496"/>
      <c r="U33" s="496"/>
    </row>
    <row r="34" spans="1:21" ht="230.25" customHeight="1" thickBot="1" x14ac:dyDescent="0.3">
      <c r="A34" s="515"/>
      <c r="B34" s="500"/>
      <c r="C34" s="500"/>
      <c r="D34" s="500"/>
      <c r="E34" s="503"/>
      <c r="F34" s="503"/>
      <c r="G34" s="503"/>
      <c r="H34" s="518"/>
      <c r="I34" s="521"/>
      <c r="J34" s="506"/>
      <c r="K34" s="509"/>
      <c r="L34" s="509"/>
      <c r="M34" s="512"/>
      <c r="N34" s="509"/>
      <c r="O34" s="497"/>
      <c r="P34" s="497"/>
      <c r="Q34" s="497"/>
      <c r="R34" s="497"/>
      <c r="S34" s="497"/>
      <c r="T34" s="497"/>
      <c r="U34" s="497"/>
    </row>
    <row r="35" spans="1:21" ht="15" customHeight="1" x14ac:dyDescent="0.25">
      <c r="A35" s="513">
        <f>'Mapa Final'!A35</f>
        <v>6</v>
      </c>
      <c r="B35" s="498" t="str">
        <f>'Mapa Final'!B35</f>
        <v>Error en las notificaciones judiciales</v>
      </c>
      <c r="C35" s="498" t="str">
        <f>'Mapa Final'!C35</f>
        <v>Incumplimiento de las metas establecidas</v>
      </c>
      <c r="D35" s="498" t="str">
        <f>'Mapa Final'!D35</f>
        <v>1. Falta de seguimiento y control de la actividad de notificación.
2. Falta de información pertinente para realizar la actividad (correos errados, direcciones erradas de las partes, cambio de direcciones no reportados y/o actualizados). 
3. Falta de recursos, medios electrònicos y tecnològicos para el cumplimiento de la actividad 
4.Errores en la vinculación de las partes y terceros que genera nulidades, demoras en el proceso.                                           5. Falla en la recepción de la notificación.</v>
      </c>
      <c r="E35" s="501" t="str">
        <f>'Mapa Final'!E35</f>
        <v xml:space="preserve">Inadecuada realización de las notificaciones judiciales </v>
      </c>
      <c r="F35" s="501" t="str">
        <f>'Mapa Final'!F35</f>
        <v xml:space="preserve">Posibilidad de incumplimiento de las metas establecidas debido a la inadecuada realización de las notificaciones judiciales </v>
      </c>
      <c r="G35" s="501" t="str">
        <f>'Mapa Final'!G35</f>
        <v>Ejecución y Administración de Procesos</v>
      </c>
      <c r="H35" s="516" t="str">
        <f>'Mapa Final'!I35</f>
        <v>Media</v>
      </c>
      <c r="I35" s="519" t="str">
        <f>'Mapa Final'!L35</f>
        <v>Moderado</v>
      </c>
      <c r="J35" s="504" t="str">
        <f>'Mapa Final'!N35</f>
        <v>Moderado</v>
      </c>
      <c r="K35" s="507" t="str">
        <f>'Mapa Final'!AA35</f>
        <v>Baja</v>
      </c>
      <c r="L35" s="507" t="str">
        <f>'Mapa Final'!AE35</f>
        <v>Moderado</v>
      </c>
      <c r="M35" s="510" t="str">
        <f>'Mapa Final'!AG35</f>
        <v>Moderado</v>
      </c>
      <c r="N35" s="507" t="str">
        <f>'Mapa Final'!AH35</f>
        <v>Reducir(mitigar)</v>
      </c>
      <c r="O35" s="495"/>
      <c r="P35" s="495"/>
      <c r="Q35" s="495"/>
      <c r="R35" s="495"/>
      <c r="S35" s="495"/>
      <c r="T35" s="495"/>
      <c r="U35" s="495"/>
    </row>
    <row r="36" spans="1:21" x14ac:dyDescent="0.25">
      <c r="A36" s="514"/>
      <c r="B36" s="499"/>
      <c r="C36" s="499"/>
      <c r="D36" s="499"/>
      <c r="E36" s="502"/>
      <c r="F36" s="502"/>
      <c r="G36" s="502"/>
      <c r="H36" s="517"/>
      <c r="I36" s="520"/>
      <c r="J36" s="505"/>
      <c r="K36" s="508"/>
      <c r="L36" s="508"/>
      <c r="M36" s="511"/>
      <c r="N36" s="508"/>
      <c r="O36" s="496"/>
      <c r="P36" s="496"/>
      <c r="Q36" s="496"/>
      <c r="R36" s="496"/>
      <c r="S36" s="496"/>
      <c r="T36" s="496"/>
      <c r="U36" s="496"/>
    </row>
    <row r="37" spans="1:21" x14ac:dyDescent="0.25">
      <c r="A37" s="514"/>
      <c r="B37" s="499"/>
      <c r="C37" s="499"/>
      <c r="D37" s="499"/>
      <c r="E37" s="502"/>
      <c r="F37" s="502"/>
      <c r="G37" s="502"/>
      <c r="H37" s="517"/>
      <c r="I37" s="520"/>
      <c r="J37" s="505"/>
      <c r="K37" s="508"/>
      <c r="L37" s="508"/>
      <c r="M37" s="511"/>
      <c r="N37" s="508"/>
      <c r="O37" s="496"/>
      <c r="P37" s="496"/>
      <c r="Q37" s="496"/>
      <c r="R37" s="496"/>
      <c r="S37" s="496"/>
      <c r="T37" s="496"/>
      <c r="U37" s="496"/>
    </row>
    <row r="38" spans="1:21" x14ac:dyDescent="0.25">
      <c r="A38" s="514"/>
      <c r="B38" s="499"/>
      <c r="C38" s="499"/>
      <c r="D38" s="499"/>
      <c r="E38" s="502"/>
      <c r="F38" s="502"/>
      <c r="G38" s="502"/>
      <c r="H38" s="517"/>
      <c r="I38" s="520"/>
      <c r="J38" s="505"/>
      <c r="K38" s="508"/>
      <c r="L38" s="508"/>
      <c r="M38" s="511"/>
      <c r="N38" s="508"/>
      <c r="O38" s="496"/>
      <c r="P38" s="496"/>
      <c r="Q38" s="496"/>
      <c r="R38" s="496"/>
      <c r="S38" s="496"/>
      <c r="T38" s="496"/>
      <c r="U38" s="496"/>
    </row>
    <row r="39" spans="1:21" ht="234.75" customHeight="1" thickBot="1" x14ac:dyDescent="0.3">
      <c r="A39" s="515"/>
      <c r="B39" s="500"/>
      <c r="C39" s="500"/>
      <c r="D39" s="500"/>
      <c r="E39" s="503"/>
      <c r="F39" s="503"/>
      <c r="G39" s="503"/>
      <c r="H39" s="518"/>
      <c r="I39" s="521"/>
      <c r="J39" s="506"/>
      <c r="K39" s="509"/>
      <c r="L39" s="509"/>
      <c r="M39" s="512"/>
      <c r="N39" s="509"/>
      <c r="O39" s="497"/>
      <c r="P39" s="497"/>
      <c r="Q39" s="497"/>
      <c r="R39" s="497"/>
      <c r="S39" s="497"/>
      <c r="T39" s="497"/>
      <c r="U39" s="497"/>
    </row>
    <row r="40" spans="1:21" x14ac:dyDescent="0.25">
      <c r="A40" s="513">
        <f>'Mapa Final'!A40</f>
        <v>7</v>
      </c>
      <c r="B40" s="498" t="str">
        <f>'Mapa Final'!B40</f>
        <v>Pérdida de documentos</v>
      </c>
      <c r="C40" s="498" t="str">
        <f>'Mapa Final'!C40</f>
        <v>Afectación en la Prestación del Servicio de Justicia</v>
      </c>
      <c r="D40" s="498" t="str">
        <f>'Mapa Final'!D40</f>
        <v>1. Falta de implementación del expediente electrónico en todas las dependencias y juzgados
2.Falta de software institucional para el control en el archivo de documentos tanto físicos como virtuales.
3.Desconocimiento e inaplicabilidad de las Tablas de Retención Documental (TRD)
4.Volumen excesivo de ingreso de expedientes para el personal asignado,  generando demoras en la organización de los expediente
5. Insuficiencia de espacio virtual para la conformación del expediente electronico y falta de seguridad para su conservación</v>
      </c>
      <c r="E40" s="501" t="str">
        <f>'Mapa Final'!E40</f>
        <v>Extravío de documentos temporal o definitivo de los procesos judiciales</v>
      </c>
      <c r="F40" s="501" t="str">
        <f>'Mapa Final'!F40</f>
        <v>Posibilidad de la afectación en la Prestación del Servicio de Justicia debido al extravío de documentos temporal o definitivo de los procesos judiciales</v>
      </c>
      <c r="G40" s="501" t="str">
        <f>'Mapa Final'!G40</f>
        <v>Usuarios, productos y prácticas organizacionales</v>
      </c>
      <c r="H40" s="516" t="str">
        <f>'Mapa Final'!I40</f>
        <v>Media</v>
      </c>
      <c r="I40" s="519" t="str">
        <f>'Mapa Final'!L40</f>
        <v>Mayor</v>
      </c>
      <c r="J40" s="504" t="str">
        <f>'Mapa Final'!N40</f>
        <v xml:space="preserve">Alto </v>
      </c>
      <c r="K40" s="507" t="str">
        <f>'Mapa Final'!AA40</f>
        <v>Baja</v>
      </c>
      <c r="L40" s="507" t="str">
        <f>'Mapa Final'!AE40</f>
        <v>Mayor</v>
      </c>
      <c r="M40" s="510" t="str">
        <f>'Mapa Final'!AG40</f>
        <v xml:space="preserve">Alto </v>
      </c>
      <c r="N40" s="507" t="str">
        <f>'Mapa Final'!AH40</f>
        <v>Evitar</v>
      </c>
      <c r="O40" s="495"/>
      <c r="P40" s="495"/>
      <c r="Q40" s="495"/>
      <c r="R40" s="495"/>
      <c r="S40" s="495"/>
      <c r="T40" s="495"/>
      <c r="U40" s="495"/>
    </row>
    <row r="41" spans="1:21" x14ac:dyDescent="0.25">
      <c r="A41" s="514"/>
      <c r="B41" s="499"/>
      <c r="C41" s="499"/>
      <c r="D41" s="499"/>
      <c r="E41" s="502"/>
      <c r="F41" s="502"/>
      <c r="G41" s="502"/>
      <c r="H41" s="517"/>
      <c r="I41" s="520"/>
      <c r="J41" s="505"/>
      <c r="K41" s="508"/>
      <c r="L41" s="508"/>
      <c r="M41" s="511"/>
      <c r="N41" s="508"/>
      <c r="O41" s="496"/>
      <c r="P41" s="496"/>
      <c r="Q41" s="496"/>
      <c r="R41" s="496"/>
      <c r="S41" s="496"/>
      <c r="T41" s="496"/>
      <c r="U41" s="496"/>
    </row>
    <row r="42" spans="1:21" x14ac:dyDescent="0.25">
      <c r="A42" s="514"/>
      <c r="B42" s="499"/>
      <c r="C42" s="499"/>
      <c r="D42" s="499"/>
      <c r="E42" s="502"/>
      <c r="F42" s="502"/>
      <c r="G42" s="502"/>
      <c r="H42" s="517"/>
      <c r="I42" s="520"/>
      <c r="J42" s="505"/>
      <c r="K42" s="508"/>
      <c r="L42" s="508"/>
      <c r="M42" s="511"/>
      <c r="N42" s="508"/>
      <c r="O42" s="496"/>
      <c r="P42" s="496"/>
      <c r="Q42" s="496"/>
      <c r="R42" s="496"/>
      <c r="S42" s="496"/>
      <c r="T42" s="496"/>
      <c r="U42" s="496"/>
    </row>
    <row r="43" spans="1:21" x14ac:dyDescent="0.25">
      <c r="A43" s="514"/>
      <c r="B43" s="499"/>
      <c r="C43" s="499"/>
      <c r="D43" s="499"/>
      <c r="E43" s="502"/>
      <c r="F43" s="502"/>
      <c r="G43" s="502"/>
      <c r="H43" s="517"/>
      <c r="I43" s="520"/>
      <c r="J43" s="505"/>
      <c r="K43" s="508"/>
      <c r="L43" s="508"/>
      <c r="M43" s="511"/>
      <c r="N43" s="508"/>
      <c r="O43" s="496"/>
      <c r="P43" s="496"/>
      <c r="Q43" s="496"/>
      <c r="R43" s="496"/>
      <c r="S43" s="496"/>
      <c r="T43" s="496"/>
      <c r="U43" s="496"/>
    </row>
    <row r="44" spans="1:21" ht="194.25" customHeight="1" thickBot="1" x14ac:dyDescent="0.3">
      <c r="A44" s="515"/>
      <c r="B44" s="500"/>
      <c r="C44" s="500"/>
      <c r="D44" s="500"/>
      <c r="E44" s="503"/>
      <c r="F44" s="503"/>
      <c r="G44" s="503"/>
      <c r="H44" s="518"/>
      <c r="I44" s="521"/>
      <c r="J44" s="506"/>
      <c r="K44" s="509"/>
      <c r="L44" s="509"/>
      <c r="M44" s="512"/>
      <c r="N44" s="509"/>
      <c r="O44" s="497"/>
      <c r="P44" s="497"/>
      <c r="Q44" s="497"/>
      <c r="R44" s="497"/>
      <c r="S44" s="497"/>
      <c r="T44" s="497"/>
      <c r="U44" s="497"/>
    </row>
    <row r="45" spans="1:21" x14ac:dyDescent="0.25">
      <c r="A45" s="513">
        <f>'Mapa Final'!A45</f>
        <v>8</v>
      </c>
      <c r="B45" s="498" t="str">
        <f>'Mapa Final'!B45</f>
        <v>Corrupción</v>
      </c>
      <c r="C45" s="498" t="str">
        <f>'Mapa Final'!C45</f>
        <v>Reputacional (Corrupción)</v>
      </c>
      <c r="D45" s="498" t="str">
        <f>'Mapa Final'!D45</f>
        <v xml:space="preserve">1. Falta de etica, princios y valores en el ejercicio del cargo. 
2. Ausencia y/o falta de difusión de herramientas que fomenten la transparencia en el ejercicio de la prestación del servicio de adminsitración de justicia. 
3.Deficiencia  y/o inaplicación de controles internos y externos a los servidores judiciales frente a conductas ilicitas o malas practicas en el ejercicio del cargo 
4.Obtención de beneficios propios </v>
      </c>
      <c r="E45" s="501" t="str">
        <f>'Mapa Final'!E45</f>
        <v xml:space="preserve">Carencia en transparencia, etica y valores . </v>
      </c>
      <c r="F45" s="501" t="str">
        <f>'Mapa Final'!F45</f>
        <v xml:space="preserve">Posibilidad de actos indebidos de  los servidores judiciales debido a  la carencia en transparencia, etica y valores </v>
      </c>
      <c r="G45" s="501" t="str">
        <f>'Mapa Final'!G45</f>
        <v>Fraude Interno</v>
      </c>
      <c r="H45" s="516" t="str">
        <f>'Mapa Final'!I45</f>
        <v>Media</v>
      </c>
      <c r="I45" s="519" t="str">
        <f>'Mapa Final'!L45</f>
        <v>Mayor</v>
      </c>
      <c r="J45" s="504" t="str">
        <f>'Mapa Final'!N45</f>
        <v xml:space="preserve">Alto </v>
      </c>
      <c r="K45" s="507" t="str">
        <f>'Mapa Final'!AA45</f>
        <v>Baja</v>
      </c>
      <c r="L45" s="507" t="str">
        <f>'Mapa Final'!AE45</f>
        <v>Mayor</v>
      </c>
      <c r="M45" s="510" t="str">
        <f>'Mapa Final'!AG45</f>
        <v xml:space="preserve">Alto </v>
      </c>
      <c r="N45" s="507" t="str">
        <f>'Mapa Final'!AH45</f>
        <v>Evitar</v>
      </c>
      <c r="O45" s="495"/>
      <c r="P45" s="495"/>
      <c r="Q45" s="495"/>
      <c r="R45" s="495"/>
      <c r="S45" s="495"/>
      <c r="T45" s="495"/>
      <c r="U45" s="495"/>
    </row>
    <row r="46" spans="1:21" x14ac:dyDescent="0.25">
      <c r="A46" s="514"/>
      <c r="B46" s="499"/>
      <c r="C46" s="499"/>
      <c r="D46" s="499"/>
      <c r="E46" s="502"/>
      <c r="F46" s="502"/>
      <c r="G46" s="502"/>
      <c r="H46" s="517"/>
      <c r="I46" s="520"/>
      <c r="J46" s="505"/>
      <c r="K46" s="508"/>
      <c r="L46" s="508"/>
      <c r="M46" s="511"/>
      <c r="N46" s="508"/>
      <c r="O46" s="496"/>
      <c r="P46" s="496"/>
      <c r="Q46" s="496"/>
      <c r="R46" s="496"/>
      <c r="S46" s="496"/>
      <c r="T46" s="496"/>
      <c r="U46" s="496"/>
    </row>
    <row r="47" spans="1:21" x14ac:dyDescent="0.25">
      <c r="A47" s="514"/>
      <c r="B47" s="499"/>
      <c r="C47" s="499"/>
      <c r="D47" s="499"/>
      <c r="E47" s="502"/>
      <c r="F47" s="502"/>
      <c r="G47" s="502"/>
      <c r="H47" s="517"/>
      <c r="I47" s="520"/>
      <c r="J47" s="505"/>
      <c r="K47" s="508"/>
      <c r="L47" s="508"/>
      <c r="M47" s="511"/>
      <c r="N47" s="508"/>
      <c r="O47" s="496"/>
      <c r="P47" s="496"/>
      <c r="Q47" s="496"/>
      <c r="R47" s="496"/>
      <c r="S47" s="496"/>
      <c r="T47" s="496"/>
      <c r="U47" s="496"/>
    </row>
    <row r="48" spans="1:21" x14ac:dyDescent="0.25">
      <c r="A48" s="514"/>
      <c r="B48" s="499"/>
      <c r="C48" s="499"/>
      <c r="D48" s="499"/>
      <c r="E48" s="502"/>
      <c r="F48" s="502"/>
      <c r="G48" s="502"/>
      <c r="H48" s="517"/>
      <c r="I48" s="520"/>
      <c r="J48" s="505"/>
      <c r="K48" s="508"/>
      <c r="L48" s="508"/>
      <c r="M48" s="511"/>
      <c r="N48" s="508"/>
      <c r="O48" s="496"/>
      <c r="P48" s="496"/>
      <c r="Q48" s="496"/>
      <c r="R48" s="496"/>
      <c r="S48" s="496"/>
      <c r="T48" s="496"/>
      <c r="U48" s="496"/>
    </row>
    <row r="49" spans="1:21" ht="188.25" customHeight="1" thickBot="1" x14ac:dyDescent="0.3">
      <c r="A49" s="515"/>
      <c r="B49" s="500"/>
      <c r="C49" s="500"/>
      <c r="D49" s="500"/>
      <c r="E49" s="503"/>
      <c r="F49" s="503"/>
      <c r="G49" s="503"/>
      <c r="H49" s="518"/>
      <c r="I49" s="521"/>
      <c r="J49" s="506"/>
      <c r="K49" s="509"/>
      <c r="L49" s="509"/>
      <c r="M49" s="512"/>
      <c r="N49" s="509"/>
      <c r="O49" s="497"/>
      <c r="P49" s="497"/>
      <c r="Q49" s="497"/>
      <c r="R49" s="497"/>
      <c r="S49" s="497"/>
      <c r="T49" s="497"/>
      <c r="U49" s="497"/>
    </row>
    <row r="50" spans="1:21" x14ac:dyDescent="0.25">
      <c r="A50" s="513">
        <f>'Mapa Final'!A50</f>
        <v>9</v>
      </c>
      <c r="B50" s="498" t="str">
        <f>'Mapa Final'!B50</f>
        <v>Interrupción o demora en el Servicio Público de Administrar  Justicia</v>
      </c>
      <c r="C50" s="498" t="str">
        <f>'Mapa Final'!C50</f>
        <v>Afectación en la Prestación del Servicio de Justicia</v>
      </c>
      <c r="D50" s="498" t="str">
        <f>'Mapa Final'!D50</f>
        <v>1. Paro por sindicato
2. Huelgas, protestas ciudadana
3. Disturbios o hechos violentos
4.Pandemia
5.Emergencias Ambientales</v>
      </c>
      <c r="E50" s="501" t="str">
        <f>'Mapa Final'!E50</f>
        <v>Suceso de fuerza mayor que imposibilitan la gestión judicial</v>
      </c>
      <c r="F50" s="501" t="str">
        <f>'Mapa Final'!F50</f>
        <v>Posibilidad de  afectación en la Prestación del Servicio de Justicia debido a un suceso de fuerza mayor que imposibilita la gestión judicial</v>
      </c>
      <c r="G50" s="501" t="str">
        <f>'Mapa Final'!G50</f>
        <v>Usuarios, productos y prácticas organizacionales</v>
      </c>
      <c r="H50" s="516" t="str">
        <f>'Mapa Final'!I50</f>
        <v>Media</v>
      </c>
      <c r="I50" s="519" t="str">
        <f>'Mapa Final'!L50</f>
        <v>Moderado</v>
      </c>
      <c r="J50" s="504" t="str">
        <f>'Mapa Final'!N50</f>
        <v>Moderado</v>
      </c>
      <c r="K50" s="507" t="str">
        <f>'Mapa Final'!AA50</f>
        <v>Baja</v>
      </c>
      <c r="L50" s="507" t="str">
        <f>'Mapa Final'!AE50</f>
        <v>Moderado</v>
      </c>
      <c r="M50" s="510" t="str">
        <f>'Mapa Final'!AG50</f>
        <v>Moderado</v>
      </c>
      <c r="N50" s="507" t="str">
        <f>'Mapa Final'!AH50</f>
        <v>Reducir(mitigar)</v>
      </c>
      <c r="O50" s="495"/>
      <c r="P50" s="495"/>
      <c r="Q50" s="495"/>
      <c r="R50" s="495"/>
      <c r="S50" s="495"/>
      <c r="T50" s="495"/>
      <c r="U50" s="495"/>
    </row>
    <row r="51" spans="1:21" x14ac:dyDescent="0.25">
      <c r="A51" s="514"/>
      <c r="B51" s="499"/>
      <c r="C51" s="499"/>
      <c r="D51" s="499"/>
      <c r="E51" s="502"/>
      <c r="F51" s="502"/>
      <c r="G51" s="502"/>
      <c r="H51" s="517"/>
      <c r="I51" s="520"/>
      <c r="J51" s="505"/>
      <c r="K51" s="508"/>
      <c r="L51" s="508"/>
      <c r="M51" s="511"/>
      <c r="N51" s="508"/>
      <c r="O51" s="496"/>
      <c r="P51" s="496"/>
      <c r="Q51" s="496"/>
      <c r="R51" s="496"/>
      <c r="S51" s="496"/>
      <c r="T51" s="496"/>
      <c r="U51" s="496"/>
    </row>
    <row r="52" spans="1:21" x14ac:dyDescent="0.25">
      <c r="A52" s="514"/>
      <c r="B52" s="499"/>
      <c r="C52" s="499"/>
      <c r="D52" s="499"/>
      <c r="E52" s="502"/>
      <c r="F52" s="502"/>
      <c r="G52" s="502"/>
      <c r="H52" s="517"/>
      <c r="I52" s="520"/>
      <c r="J52" s="505"/>
      <c r="K52" s="508"/>
      <c r="L52" s="508"/>
      <c r="M52" s="511"/>
      <c r="N52" s="508"/>
      <c r="O52" s="496"/>
      <c r="P52" s="496"/>
      <c r="Q52" s="496"/>
      <c r="R52" s="496"/>
      <c r="S52" s="496"/>
      <c r="T52" s="496"/>
      <c r="U52" s="496"/>
    </row>
    <row r="53" spans="1:21" x14ac:dyDescent="0.25">
      <c r="A53" s="514"/>
      <c r="B53" s="499"/>
      <c r="C53" s="499"/>
      <c r="D53" s="499"/>
      <c r="E53" s="502"/>
      <c r="F53" s="502"/>
      <c r="G53" s="502"/>
      <c r="H53" s="517"/>
      <c r="I53" s="520"/>
      <c r="J53" s="505"/>
      <c r="K53" s="508"/>
      <c r="L53" s="508"/>
      <c r="M53" s="511"/>
      <c r="N53" s="508"/>
      <c r="O53" s="496"/>
      <c r="P53" s="496"/>
      <c r="Q53" s="496"/>
      <c r="R53" s="496"/>
      <c r="S53" s="496"/>
      <c r="T53" s="496"/>
      <c r="U53" s="496"/>
    </row>
    <row r="54" spans="1:21" ht="56.25" customHeight="1" thickBot="1" x14ac:dyDescent="0.3">
      <c r="A54" s="515"/>
      <c r="B54" s="500"/>
      <c r="C54" s="500"/>
      <c r="D54" s="500"/>
      <c r="E54" s="503"/>
      <c r="F54" s="503"/>
      <c r="G54" s="503"/>
      <c r="H54" s="518"/>
      <c r="I54" s="521"/>
      <c r="J54" s="506"/>
      <c r="K54" s="509"/>
      <c r="L54" s="509"/>
      <c r="M54" s="512"/>
      <c r="N54" s="509"/>
      <c r="O54" s="497"/>
      <c r="P54" s="497"/>
      <c r="Q54" s="497"/>
      <c r="R54" s="497"/>
      <c r="S54" s="497"/>
      <c r="T54" s="497"/>
      <c r="U54" s="497"/>
    </row>
    <row r="55" spans="1:21" x14ac:dyDescent="0.25">
      <c r="A55" s="513">
        <f>'Mapa Final'!A55</f>
        <v>10</v>
      </c>
      <c r="B55" s="498" t="str">
        <f>'Mapa Final'!B55</f>
        <v>Inaplicabilidad de la normavidad ambiental vigente</v>
      </c>
      <c r="C55" s="498" t="str">
        <f>'Mapa Final'!C55</f>
        <v>Afectación Ambiental</v>
      </c>
      <c r="D55" s="498" t="str">
        <f>'Mapa Final'!D55</f>
        <v>1. Falta de socialización del Acuerdo PSAA14-10160. Plan de Gestión Ambiental.
2.Baja participación de los funcionarios y servidores judiciales en las actividades de formación en el Sistema de Gestión Ambiental
3.Uso de correos no institucionales, que no permiten la llegada de campañas enviadas por correos masivos
4.  Poco compromiso en la aplicabilidad y formación de la cultura ambiental
5. Carencia del liderazgo en el Sistema de Gestión Ambiental</v>
      </c>
      <c r="E55" s="501" t="str">
        <f>'Mapa Final'!E55</f>
        <v>Desconocimiento de los lineamientos ambientales y normatividad vigente ambiental</v>
      </c>
      <c r="F55" s="501" t="str">
        <f>'Mapa Final'!F55</f>
        <v>Posibilidad de afectación ambiental debido al desconocimiento de las lineamientos ambientales y normatividad vigente ambiental</v>
      </c>
      <c r="G55" s="501" t="str">
        <f>'Mapa Final'!G55</f>
        <v>Eventos Ambientales Internos</v>
      </c>
      <c r="H55" s="516" t="str">
        <f>'Mapa Final'!I55</f>
        <v>Media</v>
      </c>
      <c r="I55" s="519" t="str">
        <f>'Mapa Final'!L55</f>
        <v>Moderado</v>
      </c>
      <c r="J55" s="504" t="str">
        <f>'Mapa Final'!N55</f>
        <v>Moderado</v>
      </c>
      <c r="K55" s="507" t="str">
        <f>'Mapa Final'!AA55</f>
        <v>Baja</v>
      </c>
      <c r="L55" s="507" t="str">
        <f>'Mapa Final'!AE55</f>
        <v>Moderado</v>
      </c>
      <c r="M55" s="510" t="str">
        <f>'Mapa Final'!AG55</f>
        <v>Moderado</v>
      </c>
      <c r="N55" s="507" t="str">
        <f>'Mapa Final'!AH55</f>
        <v>Reducir(mitigar)</v>
      </c>
      <c r="O55" s="495"/>
      <c r="P55" s="495"/>
      <c r="Q55" s="495"/>
      <c r="R55" s="495"/>
      <c r="S55" s="495"/>
      <c r="T55" s="495"/>
      <c r="U55" s="495"/>
    </row>
    <row r="56" spans="1:21" x14ac:dyDescent="0.25">
      <c r="A56" s="514"/>
      <c r="B56" s="499"/>
      <c r="C56" s="499"/>
      <c r="D56" s="499"/>
      <c r="E56" s="502"/>
      <c r="F56" s="502"/>
      <c r="G56" s="502"/>
      <c r="H56" s="517"/>
      <c r="I56" s="520"/>
      <c r="J56" s="505"/>
      <c r="K56" s="508"/>
      <c r="L56" s="508"/>
      <c r="M56" s="511"/>
      <c r="N56" s="508"/>
      <c r="O56" s="496"/>
      <c r="P56" s="496"/>
      <c r="Q56" s="496"/>
      <c r="R56" s="496"/>
      <c r="S56" s="496"/>
      <c r="T56" s="496"/>
      <c r="U56" s="496"/>
    </row>
    <row r="57" spans="1:21" x14ac:dyDescent="0.25">
      <c r="A57" s="514"/>
      <c r="B57" s="499"/>
      <c r="C57" s="499"/>
      <c r="D57" s="499"/>
      <c r="E57" s="502"/>
      <c r="F57" s="502"/>
      <c r="G57" s="502"/>
      <c r="H57" s="517"/>
      <c r="I57" s="520"/>
      <c r="J57" s="505"/>
      <c r="K57" s="508"/>
      <c r="L57" s="508"/>
      <c r="M57" s="511"/>
      <c r="N57" s="508"/>
      <c r="O57" s="496"/>
      <c r="P57" s="496"/>
      <c r="Q57" s="496"/>
      <c r="R57" s="496"/>
      <c r="S57" s="496"/>
      <c r="T57" s="496"/>
      <c r="U57" s="496"/>
    </row>
    <row r="58" spans="1:21" x14ac:dyDescent="0.25">
      <c r="A58" s="514"/>
      <c r="B58" s="499"/>
      <c r="C58" s="499"/>
      <c r="D58" s="499"/>
      <c r="E58" s="502"/>
      <c r="F58" s="502"/>
      <c r="G58" s="502"/>
      <c r="H58" s="517"/>
      <c r="I58" s="520"/>
      <c r="J58" s="505"/>
      <c r="K58" s="508"/>
      <c r="L58" s="508"/>
      <c r="M58" s="511"/>
      <c r="N58" s="508"/>
      <c r="O58" s="496"/>
      <c r="P58" s="496"/>
      <c r="Q58" s="496"/>
      <c r="R58" s="496"/>
      <c r="S58" s="496"/>
      <c r="T58" s="496"/>
      <c r="U58" s="496"/>
    </row>
    <row r="59" spans="1:21" ht="159.75" customHeight="1" thickBot="1" x14ac:dyDescent="0.3">
      <c r="A59" s="515"/>
      <c r="B59" s="500"/>
      <c r="C59" s="500"/>
      <c r="D59" s="500"/>
      <c r="E59" s="503"/>
      <c r="F59" s="503"/>
      <c r="G59" s="503"/>
      <c r="H59" s="518"/>
      <c r="I59" s="521"/>
      <c r="J59" s="506"/>
      <c r="K59" s="509"/>
      <c r="L59" s="509"/>
      <c r="M59" s="512"/>
      <c r="N59" s="509"/>
      <c r="O59" s="497"/>
      <c r="P59" s="497"/>
      <c r="Q59" s="497"/>
      <c r="R59" s="497"/>
      <c r="S59" s="497"/>
      <c r="T59" s="497"/>
      <c r="U59" s="497"/>
    </row>
  </sheetData>
  <mergeCells count="229">
    <mergeCell ref="S1:U3"/>
    <mergeCell ref="A4:C4"/>
    <mergeCell ref="D4:N4"/>
    <mergeCell ref="O4:Q4"/>
    <mergeCell ref="A5:C5"/>
    <mergeCell ref="D5:N5"/>
    <mergeCell ref="A6:C6"/>
    <mergeCell ref="D6:N6"/>
    <mergeCell ref="A7:F7"/>
    <mergeCell ref="H7:J7"/>
    <mergeCell ref="K7:M7"/>
    <mergeCell ref="N7:N8"/>
    <mergeCell ref="A1:C2"/>
    <mergeCell ref="D1:Q3"/>
    <mergeCell ref="O7:O8"/>
    <mergeCell ref="S7:T7"/>
    <mergeCell ref="U7:U8"/>
    <mergeCell ref="P7:R7"/>
    <mergeCell ref="A9:N9"/>
    <mergeCell ref="A10:A14"/>
    <mergeCell ref="C10:C14"/>
    <mergeCell ref="D10:D14"/>
    <mergeCell ref="E10:E14"/>
    <mergeCell ref="F10:F14"/>
    <mergeCell ref="T10:T14"/>
    <mergeCell ref="U10:U14"/>
    <mergeCell ref="A15:A19"/>
    <mergeCell ref="C15:C19"/>
    <mergeCell ref="D15:D19"/>
    <mergeCell ref="E15:E19"/>
    <mergeCell ref="F15:F19"/>
    <mergeCell ref="G15:G19"/>
    <mergeCell ref="H15:H19"/>
    <mergeCell ref="I15:I19"/>
    <mergeCell ref="M10:M14"/>
    <mergeCell ref="N10:N14"/>
    <mergeCell ref="O10:O14"/>
    <mergeCell ref="P10:P14"/>
    <mergeCell ref="Q10:Q14"/>
    <mergeCell ref="S10:S14"/>
    <mergeCell ref="G10:G14"/>
    <mergeCell ref="H10:H14"/>
    <mergeCell ref="I10:I14"/>
    <mergeCell ref="J10:J14"/>
    <mergeCell ref="K10:K14"/>
    <mergeCell ref="L10:L14"/>
    <mergeCell ref="P15:P19"/>
    <mergeCell ref="Q15:Q19"/>
    <mergeCell ref="S15:S19"/>
    <mergeCell ref="T15:T19"/>
    <mergeCell ref="U15:U19"/>
    <mergeCell ref="N15:N19"/>
    <mergeCell ref="O15:O19"/>
    <mergeCell ref="R10:R14"/>
    <mergeCell ref="R15:R19"/>
    <mergeCell ref="A20:A24"/>
    <mergeCell ref="C20:C24"/>
    <mergeCell ref="D20:D24"/>
    <mergeCell ref="E20:E24"/>
    <mergeCell ref="F20:F24"/>
    <mergeCell ref="J15:J19"/>
    <mergeCell ref="K15:K19"/>
    <mergeCell ref="L15:L19"/>
    <mergeCell ref="M15:M19"/>
    <mergeCell ref="T20:T24"/>
    <mergeCell ref="U20:U24"/>
    <mergeCell ref="A25:A29"/>
    <mergeCell ref="C25:C29"/>
    <mergeCell ref="D25:D29"/>
    <mergeCell ref="E25:E29"/>
    <mergeCell ref="F25:F29"/>
    <mergeCell ref="G25:G29"/>
    <mergeCell ref="H25:H29"/>
    <mergeCell ref="I25:I29"/>
    <mergeCell ref="M20:M24"/>
    <mergeCell ref="N20:N24"/>
    <mergeCell ref="O20:O24"/>
    <mergeCell ref="P20:P24"/>
    <mergeCell ref="Q20:Q24"/>
    <mergeCell ref="S20:S24"/>
    <mergeCell ref="G20:G24"/>
    <mergeCell ref="H20:H24"/>
    <mergeCell ref="I20:I24"/>
    <mergeCell ref="J20:J24"/>
    <mergeCell ref="K20:K24"/>
    <mergeCell ref="L20:L24"/>
    <mergeCell ref="P25:P29"/>
    <mergeCell ref="Q25:Q29"/>
    <mergeCell ref="S25:S29"/>
    <mergeCell ref="T25:T29"/>
    <mergeCell ref="U25:U29"/>
    <mergeCell ref="A30:A34"/>
    <mergeCell ref="C30:C34"/>
    <mergeCell ref="D30:D34"/>
    <mergeCell ref="E30:E34"/>
    <mergeCell ref="F30:F34"/>
    <mergeCell ref="J25:J29"/>
    <mergeCell ref="K25:K29"/>
    <mergeCell ref="L25:L29"/>
    <mergeCell ref="M25:M29"/>
    <mergeCell ref="N25:N29"/>
    <mergeCell ref="O25:O29"/>
    <mergeCell ref="T30:T34"/>
    <mergeCell ref="U30:U34"/>
    <mergeCell ref="N30:N34"/>
    <mergeCell ref="O30:O34"/>
    <mergeCell ref="P30:P34"/>
    <mergeCell ref="Q30:Q34"/>
    <mergeCell ref="S30:S34"/>
    <mergeCell ref="C35:C39"/>
    <mergeCell ref="D35:D39"/>
    <mergeCell ref="E35:E39"/>
    <mergeCell ref="F35:F39"/>
    <mergeCell ref="G35:G39"/>
    <mergeCell ref="H35:H39"/>
    <mergeCell ref="I35:I39"/>
    <mergeCell ref="M30:M34"/>
    <mergeCell ref="G30:G34"/>
    <mergeCell ref="H30:H34"/>
    <mergeCell ref="I30:I34"/>
    <mergeCell ref="J30:J34"/>
    <mergeCell ref="K30:K34"/>
    <mergeCell ref="L30:L34"/>
    <mergeCell ref="P35:P39"/>
    <mergeCell ref="Q35:Q39"/>
    <mergeCell ref="S35:S39"/>
    <mergeCell ref="T35:T39"/>
    <mergeCell ref="U35:U39"/>
    <mergeCell ref="A40:A44"/>
    <mergeCell ref="C40:C44"/>
    <mergeCell ref="D40:D44"/>
    <mergeCell ref="E40:E44"/>
    <mergeCell ref="F40:F44"/>
    <mergeCell ref="J35:J39"/>
    <mergeCell ref="K35:K39"/>
    <mergeCell ref="L35:L39"/>
    <mergeCell ref="M35:M39"/>
    <mergeCell ref="N35:N39"/>
    <mergeCell ref="O35:O39"/>
    <mergeCell ref="T40:T44"/>
    <mergeCell ref="U40:U44"/>
    <mergeCell ref="N40:N44"/>
    <mergeCell ref="O40:O44"/>
    <mergeCell ref="P40:P44"/>
    <mergeCell ref="Q40:Q44"/>
    <mergeCell ref="S40:S44"/>
    <mergeCell ref="A35:A39"/>
    <mergeCell ref="H45:H49"/>
    <mergeCell ref="I45:I49"/>
    <mergeCell ref="M40:M44"/>
    <mergeCell ref="G40:G44"/>
    <mergeCell ref="H40:H44"/>
    <mergeCell ref="I40:I44"/>
    <mergeCell ref="J40:J44"/>
    <mergeCell ref="K40:K44"/>
    <mergeCell ref="L40:L44"/>
    <mergeCell ref="S45:S49"/>
    <mergeCell ref="T45:T49"/>
    <mergeCell ref="U45:U49"/>
    <mergeCell ref="A50:A54"/>
    <mergeCell ref="C50:C54"/>
    <mergeCell ref="D50:D54"/>
    <mergeCell ref="E50:E54"/>
    <mergeCell ref="F50:F54"/>
    <mergeCell ref="J45:J49"/>
    <mergeCell ref="K45:K49"/>
    <mergeCell ref="L45:L49"/>
    <mergeCell ref="M45:M49"/>
    <mergeCell ref="N45:N49"/>
    <mergeCell ref="O45:O49"/>
    <mergeCell ref="T50:T54"/>
    <mergeCell ref="U50:U54"/>
    <mergeCell ref="N50:N54"/>
    <mergeCell ref="O50:O54"/>
    <mergeCell ref="P50:P54"/>
    <mergeCell ref="Q50:Q54"/>
    <mergeCell ref="S50:S54"/>
    <mergeCell ref="A45:A49"/>
    <mergeCell ref="C45:C49"/>
    <mergeCell ref="D45:D49"/>
    <mergeCell ref="A55:A59"/>
    <mergeCell ref="C55:C59"/>
    <mergeCell ref="D55:D59"/>
    <mergeCell ref="E55:E59"/>
    <mergeCell ref="F55:F59"/>
    <mergeCell ref="G55:G59"/>
    <mergeCell ref="H55:H59"/>
    <mergeCell ref="I55:I59"/>
    <mergeCell ref="M50:M54"/>
    <mergeCell ref="G50:G54"/>
    <mergeCell ref="H50:H54"/>
    <mergeCell ref="I50:I54"/>
    <mergeCell ref="J50:J54"/>
    <mergeCell ref="K50:K54"/>
    <mergeCell ref="L50:L54"/>
    <mergeCell ref="B55:B59"/>
    <mergeCell ref="S55:S59"/>
    <mergeCell ref="T55:T59"/>
    <mergeCell ref="U55:U59"/>
    <mergeCell ref="J55:J59"/>
    <mergeCell ref="K55:K59"/>
    <mergeCell ref="L55:L59"/>
    <mergeCell ref="M55:M59"/>
    <mergeCell ref="N55:N59"/>
    <mergeCell ref="O55:O59"/>
    <mergeCell ref="R20:R24"/>
    <mergeCell ref="R25:R29"/>
    <mergeCell ref="R30:R34"/>
    <mergeCell ref="R35:R39"/>
    <mergeCell ref="R40:R44"/>
    <mergeCell ref="R45:R49"/>
    <mergeCell ref="R50:R54"/>
    <mergeCell ref="R55:R59"/>
    <mergeCell ref="B10:B14"/>
    <mergeCell ref="B15:B19"/>
    <mergeCell ref="B20:B24"/>
    <mergeCell ref="B25:B29"/>
    <mergeCell ref="B30:B34"/>
    <mergeCell ref="B35:B39"/>
    <mergeCell ref="B40:B44"/>
    <mergeCell ref="B45:B49"/>
    <mergeCell ref="B50:B54"/>
    <mergeCell ref="P55:P59"/>
    <mergeCell ref="Q55:Q59"/>
    <mergeCell ref="P45:P49"/>
    <mergeCell ref="Q45:Q49"/>
    <mergeCell ref="E45:E49"/>
    <mergeCell ref="F45:F49"/>
    <mergeCell ref="G45:G49"/>
  </mergeCells>
  <conditionalFormatting sqref="D8:G8 H7 H60:J1048576 A7:B7">
    <cfRule type="containsText" dxfId="2791" priority="1339" operator="containsText" text="3- Moderado">
      <formula>NOT(ISERROR(SEARCH("3- Moderado",A7)))</formula>
    </cfRule>
    <cfRule type="containsText" dxfId="2790" priority="1340" operator="containsText" text="6- Moderado">
      <formula>NOT(ISERROR(SEARCH("6- Moderado",A7)))</formula>
    </cfRule>
    <cfRule type="containsText" dxfId="2789" priority="1341" operator="containsText" text="4- Moderado">
      <formula>NOT(ISERROR(SEARCH("4- Moderado",A7)))</formula>
    </cfRule>
    <cfRule type="containsText" dxfId="2788" priority="1342" operator="containsText" text="3- Bajo">
      <formula>NOT(ISERROR(SEARCH("3- Bajo",A7)))</formula>
    </cfRule>
    <cfRule type="containsText" dxfId="2787" priority="1343" operator="containsText" text="4- Bajo">
      <formula>NOT(ISERROR(SEARCH("4- Bajo",A7)))</formula>
    </cfRule>
    <cfRule type="containsText" dxfId="2786" priority="1344" operator="containsText" text="1- Bajo">
      <formula>NOT(ISERROR(SEARCH("1- Bajo",A7)))</formula>
    </cfRule>
  </conditionalFormatting>
  <conditionalFormatting sqref="H8:J8">
    <cfRule type="containsText" dxfId="2785" priority="1332" operator="containsText" text="3- Moderado">
      <formula>NOT(ISERROR(SEARCH("3- Moderado",H8)))</formula>
    </cfRule>
    <cfRule type="containsText" dxfId="2784" priority="1333" operator="containsText" text="6- Moderado">
      <formula>NOT(ISERROR(SEARCH("6- Moderado",H8)))</formula>
    </cfRule>
    <cfRule type="containsText" dxfId="2783" priority="1334" operator="containsText" text="4- Moderado">
      <formula>NOT(ISERROR(SEARCH("4- Moderado",H8)))</formula>
    </cfRule>
    <cfRule type="containsText" dxfId="2782" priority="1335" operator="containsText" text="3- Bajo">
      <formula>NOT(ISERROR(SEARCH("3- Bajo",H8)))</formula>
    </cfRule>
    <cfRule type="containsText" dxfId="2781" priority="1336" operator="containsText" text="4- Bajo">
      <formula>NOT(ISERROR(SEARCH("4- Bajo",H8)))</formula>
    </cfRule>
    <cfRule type="containsText" dxfId="2780" priority="1338" operator="containsText" text="1- Bajo">
      <formula>NOT(ISERROR(SEARCH("1- Bajo",H8)))</formula>
    </cfRule>
  </conditionalFormatting>
  <conditionalFormatting sqref="J8 J60:J1048576">
    <cfRule type="containsText" dxfId="2779" priority="1321" operator="containsText" text="25- Extremo">
      <formula>NOT(ISERROR(SEARCH("25- Extremo",J8)))</formula>
    </cfRule>
    <cfRule type="containsText" dxfId="2778" priority="1322" operator="containsText" text="20- Extremo">
      <formula>NOT(ISERROR(SEARCH("20- Extremo",J8)))</formula>
    </cfRule>
    <cfRule type="containsText" dxfId="2777" priority="1323" operator="containsText" text="15- Extremo">
      <formula>NOT(ISERROR(SEARCH("15- Extremo",J8)))</formula>
    </cfRule>
    <cfRule type="containsText" dxfId="2776" priority="1324" operator="containsText" text="10- Extremo">
      <formula>NOT(ISERROR(SEARCH("10- Extremo",J8)))</formula>
    </cfRule>
    <cfRule type="containsText" dxfId="2775" priority="1325" operator="containsText" text="5- Extremo">
      <formula>NOT(ISERROR(SEARCH("5- Extremo",J8)))</formula>
    </cfRule>
    <cfRule type="containsText" dxfId="2774" priority="1326" operator="containsText" text="12- Alto">
      <formula>NOT(ISERROR(SEARCH("12- Alto",J8)))</formula>
    </cfRule>
    <cfRule type="containsText" dxfId="2773" priority="1327" operator="containsText" text="10- Alto">
      <formula>NOT(ISERROR(SEARCH("10- Alto",J8)))</formula>
    </cfRule>
    <cfRule type="containsText" dxfId="2772" priority="1328" operator="containsText" text="9- Alto">
      <formula>NOT(ISERROR(SEARCH("9- Alto",J8)))</formula>
    </cfRule>
    <cfRule type="containsText" dxfId="2771" priority="1329" operator="containsText" text="8- Alto">
      <formula>NOT(ISERROR(SEARCH("8- Alto",J8)))</formula>
    </cfRule>
    <cfRule type="containsText" dxfId="2770" priority="1330" operator="containsText" text="5- Alto">
      <formula>NOT(ISERROR(SEARCH("5- Alto",J8)))</formula>
    </cfRule>
    <cfRule type="containsText" dxfId="2769" priority="1331" operator="containsText" text="4- Alto">
      <formula>NOT(ISERROR(SEARCH("4- Alto",J8)))</formula>
    </cfRule>
    <cfRule type="containsText" dxfId="2768" priority="1337" operator="containsText" text="2- Bajo">
      <formula>NOT(ISERROR(SEARCH("2- Bajo",J8)))</formula>
    </cfRule>
  </conditionalFormatting>
  <conditionalFormatting sqref="K10:L10">
    <cfRule type="containsText" dxfId="2767" priority="1315" operator="containsText" text="3- Moderado">
      <formula>NOT(ISERROR(SEARCH("3- Moderado",K10)))</formula>
    </cfRule>
    <cfRule type="containsText" dxfId="2766" priority="1316" operator="containsText" text="6- Moderado">
      <formula>NOT(ISERROR(SEARCH("6- Moderado",K10)))</formula>
    </cfRule>
    <cfRule type="containsText" dxfId="2765" priority="1317" operator="containsText" text="4- Moderado">
      <formula>NOT(ISERROR(SEARCH("4- Moderado",K10)))</formula>
    </cfRule>
    <cfRule type="containsText" dxfId="2764" priority="1318" operator="containsText" text="3- Bajo">
      <formula>NOT(ISERROR(SEARCH("3- Bajo",K10)))</formula>
    </cfRule>
    <cfRule type="containsText" dxfId="2763" priority="1319" operator="containsText" text="4- Bajo">
      <formula>NOT(ISERROR(SEARCH("4- Bajo",K10)))</formula>
    </cfRule>
    <cfRule type="containsText" dxfId="2762" priority="1320" operator="containsText" text="1- Bajo">
      <formula>NOT(ISERROR(SEARCH("1- Bajo",K10)))</formula>
    </cfRule>
  </conditionalFormatting>
  <conditionalFormatting sqref="H10:I10">
    <cfRule type="containsText" dxfId="2761" priority="1309" operator="containsText" text="3- Moderado">
      <formula>NOT(ISERROR(SEARCH("3- Moderado",H10)))</formula>
    </cfRule>
    <cfRule type="containsText" dxfId="2760" priority="1310" operator="containsText" text="6- Moderado">
      <formula>NOT(ISERROR(SEARCH("6- Moderado",H10)))</formula>
    </cfRule>
    <cfRule type="containsText" dxfId="2759" priority="1311" operator="containsText" text="4- Moderado">
      <formula>NOT(ISERROR(SEARCH("4- Moderado",H10)))</formula>
    </cfRule>
    <cfRule type="containsText" dxfId="2758" priority="1312" operator="containsText" text="3- Bajo">
      <formula>NOT(ISERROR(SEARCH("3- Bajo",H10)))</formula>
    </cfRule>
    <cfRule type="containsText" dxfId="2757" priority="1313" operator="containsText" text="4- Bajo">
      <formula>NOT(ISERROR(SEARCH("4- Bajo",H10)))</formula>
    </cfRule>
    <cfRule type="containsText" dxfId="2756" priority="1314" operator="containsText" text="1- Bajo">
      <formula>NOT(ISERROR(SEARCH("1- Bajo",H10)))</formula>
    </cfRule>
  </conditionalFormatting>
  <conditionalFormatting sqref="A10 C10:E10">
    <cfRule type="containsText" dxfId="2755" priority="1303" operator="containsText" text="3- Moderado">
      <formula>NOT(ISERROR(SEARCH("3- Moderado",A10)))</formula>
    </cfRule>
    <cfRule type="containsText" dxfId="2754" priority="1304" operator="containsText" text="6- Moderado">
      <formula>NOT(ISERROR(SEARCH("6- Moderado",A10)))</formula>
    </cfRule>
    <cfRule type="containsText" dxfId="2753" priority="1305" operator="containsText" text="4- Moderado">
      <formula>NOT(ISERROR(SEARCH("4- Moderado",A10)))</formula>
    </cfRule>
    <cfRule type="containsText" dxfId="2752" priority="1306" operator="containsText" text="3- Bajo">
      <formula>NOT(ISERROR(SEARCH("3- Bajo",A10)))</formula>
    </cfRule>
    <cfRule type="containsText" dxfId="2751" priority="1307" operator="containsText" text="4- Bajo">
      <formula>NOT(ISERROR(SEARCH("4- Bajo",A10)))</formula>
    </cfRule>
    <cfRule type="containsText" dxfId="2750" priority="1308" operator="containsText" text="1- Bajo">
      <formula>NOT(ISERROR(SEARCH("1- Bajo",A10)))</formula>
    </cfRule>
  </conditionalFormatting>
  <conditionalFormatting sqref="F10:G10">
    <cfRule type="containsText" dxfId="2749" priority="1297" operator="containsText" text="3- Moderado">
      <formula>NOT(ISERROR(SEARCH("3- Moderado",F10)))</formula>
    </cfRule>
    <cfRule type="containsText" dxfId="2748" priority="1298" operator="containsText" text="6- Moderado">
      <formula>NOT(ISERROR(SEARCH("6- Moderado",F10)))</formula>
    </cfRule>
    <cfRule type="containsText" dxfId="2747" priority="1299" operator="containsText" text="4- Moderado">
      <formula>NOT(ISERROR(SEARCH("4- Moderado",F10)))</formula>
    </cfRule>
    <cfRule type="containsText" dxfId="2746" priority="1300" operator="containsText" text="3- Bajo">
      <formula>NOT(ISERROR(SEARCH("3- Bajo",F10)))</formula>
    </cfRule>
    <cfRule type="containsText" dxfId="2745" priority="1301" operator="containsText" text="4- Bajo">
      <formula>NOT(ISERROR(SEARCH("4- Bajo",F10)))</formula>
    </cfRule>
    <cfRule type="containsText" dxfId="2744" priority="1302" operator="containsText" text="1- Bajo">
      <formula>NOT(ISERROR(SEARCH("1- Bajo",F10)))</formula>
    </cfRule>
  </conditionalFormatting>
  <conditionalFormatting sqref="K8">
    <cfRule type="containsText" dxfId="2743" priority="1291" operator="containsText" text="3- Moderado">
      <formula>NOT(ISERROR(SEARCH("3- Moderado",K8)))</formula>
    </cfRule>
    <cfRule type="containsText" dxfId="2742" priority="1292" operator="containsText" text="6- Moderado">
      <formula>NOT(ISERROR(SEARCH("6- Moderado",K8)))</formula>
    </cfRule>
    <cfRule type="containsText" dxfId="2741" priority="1293" operator="containsText" text="4- Moderado">
      <formula>NOT(ISERROR(SEARCH("4- Moderado",K8)))</formula>
    </cfRule>
    <cfRule type="containsText" dxfId="2740" priority="1294" operator="containsText" text="3- Bajo">
      <formula>NOT(ISERROR(SEARCH("3- Bajo",K8)))</formula>
    </cfRule>
    <cfRule type="containsText" dxfId="2739" priority="1295" operator="containsText" text="4- Bajo">
      <formula>NOT(ISERROR(SEARCH("4- Bajo",K8)))</formula>
    </cfRule>
    <cfRule type="containsText" dxfId="2738" priority="1296" operator="containsText" text="1- Bajo">
      <formula>NOT(ISERROR(SEARCH("1- Bajo",K8)))</formula>
    </cfRule>
  </conditionalFormatting>
  <conditionalFormatting sqref="L8">
    <cfRule type="containsText" dxfId="2737" priority="1285" operator="containsText" text="3- Moderado">
      <formula>NOT(ISERROR(SEARCH("3- Moderado",L8)))</formula>
    </cfRule>
    <cfRule type="containsText" dxfId="2736" priority="1286" operator="containsText" text="6- Moderado">
      <formula>NOT(ISERROR(SEARCH("6- Moderado",L8)))</formula>
    </cfRule>
    <cfRule type="containsText" dxfId="2735" priority="1287" operator="containsText" text="4- Moderado">
      <formula>NOT(ISERROR(SEARCH("4- Moderado",L8)))</formula>
    </cfRule>
    <cfRule type="containsText" dxfId="2734" priority="1288" operator="containsText" text="3- Bajo">
      <formula>NOT(ISERROR(SEARCH("3- Bajo",L8)))</formula>
    </cfRule>
    <cfRule type="containsText" dxfId="2733" priority="1289" operator="containsText" text="4- Bajo">
      <formula>NOT(ISERROR(SEARCH("4- Bajo",L8)))</formula>
    </cfRule>
    <cfRule type="containsText" dxfId="2732" priority="1290" operator="containsText" text="1- Bajo">
      <formula>NOT(ISERROR(SEARCH("1- Bajo",L8)))</formula>
    </cfRule>
  </conditionalFormatting>
  <conditionalFormatting sqref="M8">
    <cfRule type="containsText" dxfId="2731" priority="1279" operator="containsText" text="3- Moderado">
      <formula>NOT(ISERROR(SEARCH("3- Moderado",M8)))</formula>
    </cfRule>
    <cfRule type="containsText" dxfId="2730" priority="1280" operator="containsText" text="6- Moderado">
      <formula>NOT(ISERROR(SEARCH("6- Moderado",M8)))</formula>
    </cfRule>
    <cfRule type="containsText" dxfId="2729" priority="1281" operator="containsText" text="4- Moderado">
      <formula>NOT(ISERROR(SEARCH("4- Moderado",M8)))</formula>
    </cfRule>
    <cfRule type="containsText" dxfId="2728" priority="1282" operator="containsText" text="3- Bajo">
      <formula>NOT(ISERROR(SEARCH("3- Bajo",M8)))</formula>
    </cfRule>
    <cfRule type="containsText" dxfId="2727" priority="1283" operator="containsText" text="4- Bajo">
      <formula>NOT(ISERROR(SEARCH("4- Bajo",M8)))</formula>
    </cfRule>
    <cfRule type="containsText" dxfId="2726" priority="1284" operator="containsText" text="1- Bajo">
      <formula>NOT(ISERROR(SEARCH("1- Bajo",M8)))</formula>
    </cfRule>
  </conditionalFormatting>
  <conditionalFormatting sqref="J10:J14">
    <cfRule type="containsText" dxfId="2725" priority="1274" operator="containsText" text="Bajo">
      <formula>NOT(ISERROR(SEARCH("Bajo",J10)))</formula>
    </cfRule>
    <cfRule type="containsText" dxfId="2724" priority="1275" operator="containsText" text="Moderado">
      <formula>NOT(ISERROR(SEARCH("Moderado",J10)))</formula>
    </cfRule>
    <cfRule type="containsText" dxfId="2723" priority="1276" operator="containsText" text="Alto">
      <formula>NOT(ISERROR(SEARCH("Alto",J10)))</formula>
    </cfRule>
    <cfRule type="containsText" dxfId="2722" priority="1277" operator="containsText" text="Extremo">
      <formula>NOT(ISERROR(SEARCH("Extremo",J10)))</formula>
    </cfRule>
    <cfRule type="colorScale" priority="1278">
      <colorScale>
        <cfvo type="min"/>
        <cfvo type="max"/>
        <color rgb="FFFF7128"/>
        <color rgb="FFFFEF9C"/>
      </colorScale>
    </cfRule>
  </conditionalFormatting>
  <conditionalFormatting sqref="M10:M14">
    <cfRule type="containsText" dxfId="2721" priority="1249" operator="containsText" text="Moderado">
      <formula>NOT(ISERROR(SEARCH("Moderado",M10)))</formula>
    </cfRule>
    <cfRule type="containsText" dxfId="2720" priority="1269" operator="containsText" text="Bajo">
      <formula>NOT(ISERROR(SEARCH("Bajo",M10)))</formula>
    </cfRule>
    <cfRule type="containsText" dxfId="2719" priority="1270" operator="containsText" text="Moderado">
      <formula>NOT(ISERROR(SEARCH("Moderado",M10)))</formula>
    </cfRule>
    <cfRule type="containsText" dxfId="2718" priority="1271" operator="containsText" text="Alto">
      <formula>NOT(ISERROR(SEARCH("Alto",M10)))</formula>
    </cfRule>
    <cfRule type="containsText" dxfId="2717" priority="1272" operator="containsText" text="Extremo">
      <formula>NOT(ISERROR(SEARCH("Extremo",M10)))</formula>
    </cfRule>
    <cfRule type="colorScale" priority="1273">
      <colorScale>
        <cfvo type="min"/>
        <cfvo type="max"/>
        <color rgb="FFFF7128"/>
        <color rgb="FFFFEF9C"/>
      </colorScale>
    </cfRule>
  </conditionalFormatting>
  <conditionalFormatting sqref="N10">
    <cfRule type="containsText" dxfId="2716" priority="1263" operator="containsText" text="3- Moderado">
      <formula>NOT(ISERROR(SEARCH("3- Moderado",N10)))</formula>
    </cfRule>
    <cfRule type="containsText" dxfId="2715" priority="1264" operator="containsText" text="6- Moderado">
      <formula>NOT(ISERROR(SEARCH("6- Moderado",N10)))</formula>
    </cfRule>
    <cfRule type="containsText" dxfId="2714" priority="1265" operator="containsText" text="4- Moderado">
      <formula>NOT(ISERROR(SEARCH("4- Moderado",N10)))</formula>
    </cfRule>
    <cfRule type="containsText" dxfId="2713" priority="1266" operator="containsText" text="3- Bajo">
      <formula>NOT(ISERROR(SEARCH("3- Bajo",N10)))</formula>
    </cfRule>
    <cfRule type="containsText" dxfId="2712" priority="1267" operator="containsText" text="4- Bajo">
      <formula>NOT(ISERROR(SEARCH("4- Bajo",N10)))</formula>
    </cfRule>
    <cfRule type="containsText" dxfId="2711" priority="1268" operator="containsText" text="1- Bajo">
      <formula>NOT(ISERROR(SEARCH("1- Bajo",N10)))</formula>
    </cfRule>
  </conditionalFormatting>
  <conditionalFormatting sqref="H10:H14">
    <cfRule type="containsText" dxfId="2710" priority="1250" operator="containsText" text="Muy Alta">
      <formula>NOT(ISERROR(SEARCH("Muy Alta",H10)))</formula>
    </cfRule>
    <cfRule type="containsText" dxfId="2709" priority="1251" operator="containsText" text="Alta">
      <formula>NOT(ISERROR(SEARCH("Alta",H10)))</formula>
    </cfRule>
    <cfRule type="containsText" dxfId="2708" priority="1252" operator="containsText" text="Muy Alta">
      <formula>NOT(ISERROR(SEARCH("Muy Alta",H10)))</formula>
    </cfRule>
    <cfRule type="containsText" dxfId="2707" priority="1257" operator="containsText" text="Muy Baja">
      <formula>NOT(ISERROR(SEARCH("Muy Baja",H10)))</formula>
    </cfRule>
    <cfRule type="containsText" dxfId="2706" priority="1258" operator="containsText" text="Baja">
      <formula>NOT(ISERROR(SEARCH("Baja",H10)))</formula>
    </cfRule>
    <cfRule type="containsText" dxfId="2705" priority="1259" operator="containsText" text="Media">
      <formula>NOT(ISERROR(SEARCH("Media",H10)))</formula>
    </cfRule>
    <cfRule type="containsText" dxfId="2704" priority="1260" operator="containsText" text="Alta">
      <formula>NOT(ISERROR(SEARCH("Alta",H10)))</formula>
    </cfRule>
    <cfRule type="containsText" dxfId="2703" priority="1262" operator="containsText" text="Muy Alta">
      <formula>NOT(ISERROR(SEARCH("Muy Alta",H10)))</formula>
    </cfRule>
  </conditionalFormatting>
  <conditionalFormatting sqref="I10:I14">
    <cfRule type="containsText" dxfId="2702" priority="1253" operator="containsText" text="Catastrófico">
      <formula>NOT(ISERROR(SEARCH("Catastrófico",I10)))</formula>
    </cfRule>
    <cfRule type="containsText" dxfId="2701" priority="1254" operator="containsText" text="Mayor">
      <formula>NOT(ISERROR(SEARCH("Mayor",I10)))</formula>
    </cfRule>
    <cfRule type="containsText" dxfId="2700" priority="1255" operator="containsText" text="Menor">
      <formula>NOT(ISERROR(SEARCH("Menor",I10)))</formula>
    </cfRule>
    <cfRule type="containsText" dxfId="2699" priority="1256" operator="containsText" text="Leve">
      <formula>NOT(ISERROR(SEARCH("Leve",I10)))</formula>
    </cfRule>
    <cfRule type="containsText" dxfId="2698" priority="1261" operator="containsText" text="Moderado">
      <formula>NOT(ISERROR(SEARCH("Moderado",I10)))</formula>
    </cfRule>
  </conditionalFormatting>
  <conditionalFormatting sqref="K10:K14">
    <cfRule type="containsText" dxfId="2697" priority="1248" operator="containsText" text="Media">
      <formula>NOT(ISERROR(SEARCH("Media",K10)))</formula>
    </cfRule>
  </conditionalFormatting>
  <conditionalFormatting sqref="L10:L14">
    <cfRule type="containsText" dxfId="2696" priority="1247" operator="containsText" text="Moderado">
      <formula>NOT(ISERROR(SEARCH("Moderado",L10)))</formula>
    </cfRule>
  </conditionalFormatting>
  <conditionalFormatting sqref="J10:J14">
    <cfRule type="containsText" dxfId="2695" priority="1234" operator="containsText" text="Moderado">
      <formula>NOT(ISERROR(SEARCH("Moderado",J10)))</formula>
    </cfRule>
  </conditionalFormatting>
  <conditionalFormatting sqref="J10:J14">
    <cfRule type="containsText" dxfId="2694" priority="1232" operator="containsText" text="Bajo">
      <formula>NOT(ISERROR(SEARCH("Bajo",J10)))</formula>
    </cfRule>
    <cfRule type="containsText" dxfId="2693" priority="1233" operator="containsText" text="Extremo">
      <formula>NOT(ISERROR(SEARCH("Extremo",J10)))</formula>
    </cfRule>
  </conditionalFormatting>
  <conditionalFormatting sqref="K10:K14">
    <cfRule type="containsText" dxfId="2692" priority="1230" operator="containsText" text="Baja">
      <formula>NOT(ISERROR(SEARCH("Baja",K10)))</formula>
    </cfRule>
    <cfRule type="containsText" dxfId="2691" priority="1231" operator="containsText" text="Muy Baja">
      <formula>NOT(ISERROR(SEARCH("Muy Baja",K10)))</formula>
    </cfRule>
  </conditionalFormatting>
  <conditionalFormatting sqref="K10:K14">
    <cfRule type="containsText" dxfId="2690" priority="1228" operator="containsText" text="Muy Alta">
      <formula>NOT(ISERROR(SEARCH("Muy Alta",K10)))</formula>
    </cfRule>
    <cfRule type="containsText" dxfId="2689" priority="1229" operator="containsText" text="Alta">
      <formula>NOT(ISERROR(SEARCH("Alta",K10)))</formula>
    </cfRule>
  </conditionalFormatting>
  <conditionalFormatting sqref="L10:L14">
    <cfRule type="containsText" dxfId="2688" priority="1224" operator="containsText" text="Catastrófico">
      <formula>NOT(ISERROR(SEARCH("Catastrófico",L10)))</formula>
    </cfRule>
    <cfRule type="containsText" dxfId="2687" priority="1225" operator="containsText" text="Mayor">
      <formula>NOT(ISERROR(SEARCH("Mayor",L10)))</formula>
    </cfRule>
    <cfRule type="containsText" dxfId="2686" priority="1226" operator="containsText" text="Menor">
      <formula>NOT(ISERROR(SEARCH("Menor",L10)))</formula>
    </cfRule>
    <cfRule type="containsText" dxfId="2685" priority="1227" operator="containsText" text="Leve">
      <formula>NOT(ISERROR(SEARCH("Leve",L10)))</formula>
    </cfRule>
  </conditionalFormatting>
  <conditionalFormatting sqref="K15:L15">
    <cfRule type="containsText" dxfId="2684" priority="725" operator="containsText" text="3- Moderado">
      <formula>NOT(ISERROR(SEARCH("3- Moderado",K15)))</formula>
    </cfRule>
    <cfRule type="containsText" dxfId="2683" priority="726" operator="containsText" text="6- Moderado">
      <formula>NOT(ISERROR(SEARCH("6- Moderado",K15)))</formula>
    </cfRule>
    <cfRule type="containsText" dxfId="2682" priority="727" operator="containsText" text="4- Moderado">
      <formula>NOT(ISERROR(SEARCH("4- Moderado",K15)))</formula>
    </cfRule>
    <cfRule type="containsText" dxfId="2681" priority="728" operator="containsText" text="3- Bajo">
      <formula>NOT(ISERROR(SEARCH("3- Bajo",K15)))</formula>
    </cfRule>
    <cfRule type="containsText" dxfId="2680" priority="729" operator="containsText" text="4- Bajo">
      <formula>NOT(ISERROR(SEARCH("4- Bajo",K15)))</formula>
    </cfRule>
    <cfRule type="containsText" dxfId="2679" priority="730" operator="containsText" text="1- Bajo">
      <formula>NOT(ISERROR(SEARCH("1- Bajo",K15)))</formula>
    </cfRule>
  </conditionalFormatting>
  <conditionalFormatting sqref="H15:I15">
    <cfRule type="containsText" dxfId="2678" priority="719" operator="containsText" text="3- Moderado">
      <formula>NOT(ISERROR(SEARCH("3- Moderado",H15)))</formula>
    </cfRule>
    <cfRule type="containsText" dxfId="2677" priority="720" operator="containsText" text="6- Moderado">
      <formula>NOT(ISERROR(SEARCH("6- Moderado",H15)))</formula>
    </cfRule>
    <cfRule type="containsText" dxfId="2676" priority="721" operator="containsText" text="4- Moderado">
      <formula>NOT(ISERROR(SEARCH("4- Moderado",H15)))</formula>
    </cfRule>
    <cfRule type="containsText" dxfId="2675" priority="722" operator="containsText" text="3- Bajo">
      <formula>NOT(ISERROR(SEARCH("3- Bajo",H15)))</formula>
    </cfRule>
    <cfRule type="containsText" dxfId="2674" priority="723" operator="containsText" text="4- Bajo">
      <formula>NOT(ISERROR(SEARCH("4- Bajo",H15)))</formula>
    </cfRule>
    <cfRule type="containsText" dxfId="2673" priority="724" operator="containsText" text="1- Bajo">
      <formula>NOT(ISERROR(SEARCH("1- Bajo",H15)))</formula>
    </cfRule>
  </conditionalFormatting>
  <conditionalFormatting sqref="A15 C15:E15">
    <cfRule type="containsText" dxfId="2672" priority="713" operator="containsText" text="3- Moderado">
      <formula>NOT(ISERROR(SEARCH("3- Moderado",A15)))</formula>
    </cfRule>
    <cfRule type="containsText" dxfId="2671" priority="714" operator="containsText" text="6- Moderado">
      <formula>NOT(ISERROR(SEARCH("6- Moderado",A15)))</formula>
    </cfRule>
    <cfRule type="containsText" dxfId="2670" priority="715" operator="containsText" text="4- Moderado">
      <formula>NOT(ISERROR(SEARCH("4- Moderado",A15)))</formula>
    </cfRule>
    <cfRule type="containsText" dxfId="2669" priority="716" operator="containsText" text="3- Bajo">
      <formula>NOT(ISERROR(SEARCH("3- Bajo",A15)))</formula>
    </cfRule>
    <cfRule type="containsText" dxfId="2668" priority="717" operator="containsText" text="4- Bajo">
      <formula>NOT(ISERROR(SEARCH("4- Bajo",A15)))</formula>
    </cfRule>
    <cfRule type="containsText" dxfId="2667" priority="718" operator="containsText" text="1- Bajo">
      <formula>NOT(ISERROR(SEARCH("1- Bajo",A15)))</formula>
    </cfRule>
  </conditionalFormatting>
  <conditionalFormatting sqref="F15:G15">
    <cfRule type="containsText" dxfId="2666" priority="707" operator="containsText" text="3- Moderado">
      <formula>NOT(ISERROR(SEARCH("3- Moderado",F15)))</formula>
    </cfRule>
    <cfRule type="containsText" dxfId="2665" priority="708" operator="containsText" text="6- Moderado">
      <formula>NOT(ISERROR(SEARCH("6- Moderado",F15)))</formula>
    </cfRule>
    <cfRule type="containsText" dxfId="2664" priority="709" operator="containsText" text="4- Moderado">
      <formula>NOT(ISERROR(SEARCH("4- Moderado",F15)))</formula>
    </cfRule>
    <cfRule type="containsText" dxfId="2663" priority="710" operator="containsText" text="3- Bajo">
      <formula>NOT(ISERROR(SEARCH("3- Bajo",F15)))</formula>
    </cfRule>
    <cfRule type="containsText" dxfId="2662" priority="711" operator="containsText" text="4- Bajo">
      <formula>NOT(ISERROR(SEARCH("4- Bajo",F15)))</formula>
    </cfRule>
    <cfRule type="containsText" dxfId="2661" priority="712" operator="containsText" text="1- Bajo">
      <formula>NOT(ISERROR(SEARCH("1- Bajo",F15)))</formula>
    </cfRule>
  </conditionalFormatting>
  <conditionalFormatting sqref="J15:J19">
    <cfRule type="containsText" dxfId="2660" priority="702" operator="containsText" text="Bajo">
      <formula>NOT(ISERROR(SEARCH("Bajo",J15)))</formula>
    </cfRule>
    <cfRule type="containsText" dxfId="2659" priority="703" operator="containsText" text="Moderado">
      <formula>NOT(ISERROR(SEARCH("Moderado",J15)))</formula>
    </cfRule>
    <cfRule type="containsText" dxfId="2658" priority="704" operator="containsText" text="Alto">
      <formula>NOT(ISERROR(SEARCH("Alto",J15)))</formula>
    </cfRule>
    <cfRule type="containsText" dxfId="2657" priority="705" operator="containsText" text="Extremo">
      <formula>NOT(ISERROR(SEARCH("Extremo",J15)))</formula>
    </cfRule>
    <cfRule type="colorScale" priority="706">
      <colorScale>
        <cfvo type="min"/>
        <cfvo type="max"/>
        <color rgb="FFFF7128"/>
        <color rgb="FFFFEF9C"/>
      </colorScale>
    </cfRule>
  </conditionalFormatting>
  <conditionalFormatting sqref="M15:M19">
    <cfRule type="containsText" dxfId="2656" priority="677" operator="containsText" text="Moderado">
      <formula>NOT(ISERROR(SEARCH("Moderado",M15)))</formula>
    </cfRule>
    <cfRule type="containsText" dxfId="2655" priority="697" operator="containsText" text="Bajo">
      <formula>NOT(ISERROR(SEARCH("Bajo",M15)))</formula>
    </cfRule>
    <cfRule type="containsText" dxfId="2654" priority="698" operator="containsText" text="Moderado">
      <formula>NOT(ISERROR(SEARCH("Moderado",M15)))</formula>
    </cfRule>
    <cfRule type="containsText" dxfId="2653" priority="699" operator="containsText" text="Alto">
      <formula>NOT(ISERROR(SEARCH("Alto",M15)))</formula>
    </cfRule>
    <cfRule type="containsText" dxfId="2652" priority="700" operator="containsText" text="Extremo">
      <formula>NOT(ISERROR(SEARCH("Extremo",M15)))</formula>
    </cfRule>
    <cfRule type="colorScale" priority="701">
      <colorScale>
        <cfvo type="min"/>
        <cfvo type="max"/>
        <color rgb="FFFF7128"/>
        <color rgb="FFFFEF9C"/>
      </colorScale>
    </cfRule>
  </conditionalFormatting>
  <conditionalFormatting sqref="N15">
    <cfRule type="containsText" dxfId="2651" priority="691" operator="containsText" text="3- Moderado">
      <formula>NOT(ISERROR(SEARCH("3- Moderado",N15)))</formula>
    </cfRule>
    <cfRule type="containsText" dxfId="2650" priority="692" operator="containsText" text="6- Moderado">
      <formula>NOT(ISERROR(SEARCH("6- Moderado",N15)))</formula>
    </cfRule>
    <cfRule type="containsText" dxfId="2649" priority="693" operator="containsText" text="4- Moderado">
      <formula>NOT(ISERROR(SEARCH("4- Moderado",N15)))</formula>
    </cfRule>
    <cfRule type="containsText" dxfId="2648" priority="694" operator="containsText" text="3- Bajo">
      <formula>NOT(ISERROR(SEARCH("3- Bajo",N15)))</formula>
    </cfRule>
    <cfRule type="containsText" dxfId="2647" priority="695" operator="containsText" text="4- Bajo">
      <formula>NOT(ISERROR(SEARCH("4- Bajo",N15)))</formula>
    </cfRule>
    <cfRule type="containsText" dxfId="2646" priority="696" operator="containsText" text="1- Bajo">
      <formula>NOT(ISERROR(SEARCH("1- Bajo",N15)))</formula>
    </cfRule>
  </conditionalFormatting>
  <conditionalFormatting sqref="H15:H19">
    <cfRule type="containsText" dxfId="2645" priority="678" operator="containsText" text="Muy Alta">
      <formula>NOT(ISERROR(SEARCH("Muy Alta",H15)))</formula>
    </cfRule>
    <cfRule type="containsText" dxfId="2644" priority="679" operator="containsText" text="Alta">
      <formula>NOT(ISERROR(SEARCH("Alta",H15)))</formula>
    </cfRule>
    <cfRule type="containsText" dxfId="2643" priority="680" operator="containsText" text="Muy Alta">
      <formula>NOT(ISERROR(SEARCH("Muy Alta",H15)))</formula>
    </cfRule>
    <cfRule type="containsText" dxfId="2642" priority="685" operator="containsText" text="Muy Baja">
      <formula>NOT(ISERROR(SEARCH("Muy Baja",H15)))</formula>
    </cfRule>
    <cfRule type="containsText" dxfId="2641" priority="686" operator="containsText" text="Baja">
      <formula>NOT(ISERROR(SEARCH("Baja",H15)))</formula>
    </cfRule>
    <cfRule type="containsText" dxfId="2640" priority="687" operator="containsText" text="Media">
      <formula>NOT(ISERROR(SEARCH("Media",H15)))</formula>
    </cfRule>
    <cfRule type="containsText" dxfId="2639" priority="688" operator="containsText" text="Alta">
      <formula>NOT(ISERROR(SEARCH("Alta",H15)))</formula>
    </cfRule>
    <cfRule type="containsText" dxfId="2638" priority="690" operator="containsText" text="Muy Alta">
      <formula>NOT(ISERROR(SEARCH("Muy Alta",H15)))</formula>
    </cfRule>
  </conditionalFormatting>
  <conditionalFormatting sqref="I15:I19">
    <cfRule type="containsText" dxfId="2637" priority="681" operator="containsText" text="Catastrófico">
      <formula>NOT(ISERROR(SEARCH("Catastrófico",I15)))</formula>
    </cfRule>
    <cfRule type="containsText" dxfId="2636" priority="682" operator="containsText" text="Mayor">
      <formula>NOT(ISERROR(SEARCH("Mayor",I15)))</formula>
    </cfRule>
    <cfRule type="containsText" dxfId="2635" priority="683" operator="containsText" text="Menor">
      <formula>NOT(ISERROR(SEARCH("Menor",I15)))</formula>
    </cfRule>
    <cfRule type="containsText" dxfId="2634" priority="684" operator="containsText" text="Leve">
      <formula>NOT(ISERROR(SEARCH("Leve",I15)))</formula>
    </cfRule>
    <cfRule type="containsText" dxfId="2633" priority="689" operator="containsText" text="Moderado">
      <formula>NOT(ISERROR(SEARCH("Moderado",I15)))</formula>
    </cfRule>
  </conditionalFormatting>
  <conditionalFormatting sqref="K15:K19">
    <cfRule type="containsText" dxfId="2632" priority="676" operator="containsText" text="Media">
      <formula>NOT(ISERROR(SEARCH("Media",K15)))</formula>
    </cfRule>
  </conditionalFormatting>
  <conditionalFormatting sqref="L15:L19">
    <cfRule type="containsText" dxfId="2631" priority="675" operator="containsText" text="Moderado">
      <formula>NOT(ISERROR(SEARCH("Moderado",L15)))</formula>
    </cfRule>
  </conditionalFormatting>
  <conditionalFormatting sqref="J15:J19">
    <cfRule type="containsText" dxfId="2630" priority="674" operator="containsText" text="Moderado">
      <formula>NOT(ISERROR(SEARCH("Moderado",J15)))</formula>
    </cfRule>
  </conditionalFormatting>
  <conditionalFormatting sqref="J15:J19">
    <cfRule type="containsText" dxfId="2629" priority="672" operator="containsText" text="Bajo">
      <formula>NOT(ISERROR(SEARCH("Bajo",J15)))</formula>
    </cfRule>
    <cfRule type="containsText" dxfId="2628" priority="673" operator="containsText" text="Extremo">
      <formula>NOT(ISERROR(SEARCH("Extremo",J15)))</formula>
    </cfRule>
  </conditionalFormatting>
  <conditionalFormatting sqref="K15:K19">
    <cfRule type="containsText" dxfId="2627" priority="670" operator="containsText" text="Baja">
      <formula>NOT(ISERROR(SEARCH("Baja",K15)))</formula>
    </cfRule>
    <cfRule type="containsText" dxfId="2626" priority="671" operator="containsText" text="Muy Baja">
      <formula>NOT(ISERROR(SEARCH("Muy Baja",K15)))</formula>
    </cfRule>
  </conditionalFormatting>
  <conditionalFormatting sqref="K15:K19">
    <cfRule type="containsText" dxfId="2625" priority="668" operator="containsText" text="Muy Alta">
      <formula>NOT(ISERROR(SEARCH("Muy Alta",K15)))</formula>
    </cfRule>
    <cfRule type="containsText" dxfId="2624" priority="669" operator="containsText" text="Alta">
      <formula>NOT(ISERROR(SEARCH("Alta",K15)))</formula>
    </cfRule>
  </conditionalFormatting>
  <conditionalFormatting sqref="L15:L19">
    <cfRule type="containsText" dxfId="2623" priority="664" operator="containsText" text="Catastrófico">
      <formula>NOT(ISERROR(SEARCH("Catastrófico",L15)))</formula>
    </cfRule>
    <cfRule type="containsText" dxfId="2622" priority="665" operator="containsText" text="Mayor">
      <formula>NOT(ISERROR(SEARCH("Mayor",L15)))</formula>
    </cfRule>
    <cfRule type="containsText" dxfId="2621" priority="666" operator="containsText" text="Menor">
      <formula>NOT(ISERROR(SEARCH("Menor",L15)))</formula>
    </cfRule>
    <cfRule type="containsText" dxfId="2620" priority="667" operator="containsText" text="Leve">
      <formula>NOT(ISERROR(SEARCH("Leve",L15)))</formula>
    </cfRule>
  </conditionalFormatting>
  <conditionalFormatting sqref="K20:L20">
    <cfRule type="containsText" dxfId="2619" priority="658" operator="containsText" text="3- Moderado">
      <formula>NOT(ISERROR(SEARCH("3- Moderado",K20)))</formula>
    </cfRule>
    <cfRule type="containsText" dxfId="2618" priority="659" operator="containsText" text="6- Moderado">
      <formula>NOT(ISERROR(SEARCH("6- Moderado",K20)))</formula>
    </cfRule>
    <cfRule type="containsText" dxfId="2617" priority="660" operator="containsText" text="4- Moderado">
      <formula>NOT(ISERROR(SEARCH("4- Moderado",K20)))</formula>
    </cfRule>
    <cfRule type="containsText" dxfId="2616" priority="661" operator="containsText" text="3- Bajo">
      <formula>NOT(ISERROR(SEARCH("3- Bajo",K20)))</formula>
    </cfRule>
    <cfRule type="containsText" dxfId="2615" priority="662" operator="containsText" text="4- Bajo">
      <formula>NOT(ISERROR(SEARCH("4- Bajo",K20)))</formula>
    </cfRule>
    <cfRule type="containsText" dxfId="2614" priority="663" operator="containsText" text="1- Bajo">
      <formula>NOT(ISERROR(SEARCH("1- Bajo",K20)))</formula>
    </cfRule>
  </conditionalFormatting>
  <conditionalFormatting sqref="H20:I20">
    <cfRule type="containsText" dxfId="2613" priority="652" operator="containsText" text="3- Moderado">
      <formula>NOT(ISERROR(SEARCH("3- Moderado",H20)))</formula>
    </cfRule>
    <cfRule type="containsText" dxfId="2612" priority="653" operator="containsText" text="6- Moderado">
      <formula>NOT(ISERROR(SEARCH("6- Moderado",H20)))</formula>
    </cfRule>
    <cfRule type="containsText" dxfId="2611" priority="654" operator="containsText" text="4- Moderado">
      <formula>NOT(ISERROR(SEARCH("4- Moderado",H20)))</formula>
    </cfRule>
    <cfRule type="containsText" dxfId="2610" priority="655" operator="containsText" text="3- Bajo">
      <formula>NOT(ISERROR(SEARCH("3- Bajo",H20)))</formula>
    </cfRule>
    <cfRule type="containsText" dxfId="2609" priority="656" operator="containsText" text="4- Bajo">
      <formula>NOT(ISERROR(SEARCH("4- Bajo",H20)))</formula>
    </cfRule>
    <cfRule type="containsText" dxfId="2608" priority="657" operator="containsText" text="1- Bajo">
      <formula>NOT(ISERROR(SEARCH("1- Bajo",H20)))</formula>
    </cfRule>
  </conditionalFormatting>
  <conditionalFormatting sqref="A20 C20:E20">
    <cfRule type="containsText" dxfId="2607" priority="646" operator="containsText" text="3- Moderado">
      <formula>NOT(ISERROR(SEARCH("3- Moderado",A20)))</formula>
    </cfRule>
    <cfRule type="containsText" dxfId="2606" priority="647" operator="containsText" text="6- Moderado">
      <formula>NOT(ISERROR(SEARCH("6- Moderado",A20)))</formula>
    </cfRule>
    <cfRule type="containsText" dxfId="2605" priority="648" operator="containsText" text="4- Moderado">
      <formula>NOT(ISERROR(SEARCH("4- Moderado",A20)))</formula>
    </cfRule>
    <cfRule type="containsText" dxfId="2604" priority="649" operator="containsText" text="3- Bajo">
      <formula>NOT(ISERROR(SEARCH("3- Bajo",A20)))</formula>
    </cfRule>
    <cfRule type="containsText" dxfId="2603" priority="650" operator="containsText" text="4- Bajo">
      <formula>NOT(ISERROR(SEARCH("4- Bajo",A20)))</formula>
    </cfRule>
    <cfRule type="containsText" dxfId="2602" priority="651" operator="containsText" text="1- Bajo">
      <formula>NOT(ISERROR(SEARCH("1- Bajo",A20)))</formula>
    </cfRule>
  </conditionalFormatting>
  <conditionalFormatting sqref="F20:G20">
    <cfRule type="containsText" dxfId="2601" priority="640" operator="containsText" text="3- Moderado">
      <formula>NOT(ISERROR(SEARCH("3- Moderado",F20)))</formula>
    </cfRule>
    <cfRule type="containsText" dxfId="2600" priority="641" operator="containsText" text="6- Moderado">
      <formula>NOT(ISERROR(SEARCH("6- Moderado",F20)))</formula>
    </cfRule>
    <cfRule type="containsText" dxfId="2599" priority="642" operator="containsText" text="4- Moderado">
      <formula>NOT(ISERROR(SEARCH("4- Moderado",F20)))</formula>
    </cfRule>
    <cfRule type="containsText" dxfId="2598" priority="643" operator="containsText" text="3- Bajo">
      <formula>NOT(ISERROR(SEARCH("3- Bajo",F20)))</formula>
    </cfRule>
    <cfRule type="containsText" dxfId="2597" priority="644" operator="containsText" text="4- Bajo">
      <formula>NOT(ISERROR(SEARCH("4- Bajo",F20)))</formula>
    </cfRule>
    <cfRule type="containsText" dxfId="2596" priority="645" operator="containsText" text="1- Bajo">
      <formula>NOT(ISERROR(SEARCH("1- Bajo",F20)))</formula>
    </cfRule>
  </conditionalFormatting>
  <conditionalFormatting sqref="J20:J24">
    <cfRule type="containsText" dxfId="2595" priority="635" operator="containsText" text="Bajo">
      <formula>NOT(ISERROR(SEARCH("Bajo",J20)))</formula>
    </cfRule>
    <cfRule type="containsText" dxfId="2594" priority="636" operator="containsText" text="Moderado">
      <formula>NOT(ISERROR(SEARCH("Moderado",J20)))</formula>
    </cfRule>
    <cfRule type="containsText" dxfId="2593" priority="637" operator="containsText" text="Alto">
      <formula>NOT(ISERROR(SEARCH("Alto",J20)))</formula>
    </cfRule>
    <cfRule type="containsText" dxfId="2592" priority="638" operator="containsText" text="Extremo">
      <formula>NOT(ISERROR(SEARCH("Extremo",J20)))</formula>
    </cfRule>
    <cfRule type="colorScale" priority="639">
      <colorScale>
        <cfvo type="min"/>
        <cfvo type="max"/>
        <color rgb="FFFF7128"/>
        <color rgb="FFFFEF9C"/>
      </colorScale>
    </cfRule>
  </conditionalFormatting>
  <conditionalFormatting sqref="M20:M24">
    <cfRule type="containsText" dxfId="2591" priority="610" operator="containsText" text="Moderado">
      <formula>NOT(ISERROR(SEARCH("Moderado",M20)))</formula>
    </cfRule>
    <cfRule type="containsText" dxfId="2590" priority="630" operator="containsText" text="Bajo">
      <formula>NOT(ISERROR(SEARCH("Bajo",M20)))</formula>
    </cfRule>
    <cfRule type="containsText" dxfId="2589" priority="631" operator="containsText" text="Moderado">
      <formula>NOT(ISERROR(SEARCH("Moderado",M20)))</formula>
    </cfRule>
    <cfRule type="containsText" dxfId="2588" priority="632" operator="containsText" text="Alto">
      <formula>NOT(ISERROR(SEARCH("Alto",M20)))</formula>
    </cfRule>
    <cfRule type="containsText" dxfId="2587" priority="633" operator="containsText" text="Extremo">
      <formula>NOT(ISERROR(SEARCH("Extremo",M20)))</formula>
    </cfRule>
    <cfRule type="colorScale" priority="634">
      <colorScale>
        <cfvo type="min"/>
        <cfvo type="max"/>
        <color rgb="FFFF7128"/>
        <color rgb="FFFFEF9C"/>
      </colorScale>
    </cfRule>
  </conditionalFormatting>
  <conditionalFormatting sqref="N20">
    <cfRule type="containsText" dxfId="2586" priority="624" operator="containsText" text="3- Moderado">
      <formula>NOT(ISERROR(SEARCH("3- Moderado",N20)))</formula>
    </cfRule>
    <cfRule type="containsText" dxfId="2585" priority="625" operator="containsText" text="6- Moderado">
      <formula>NOT(ISERROR(SEARCH("6- Moderado",N20)))</formula>
    </cfRule>
    <cfRule type="containsText" dxfId="2584" priority="626" operator="containsText" text="4- Moderado">
      <formula>NOT(ISERROR(SEARCH("4- Moderado",N20)))</formula>
    </cfRule>
    <cfRule type="containsText" dxfId="2583" priority="627" operator="containsText" text="3- Bajo">
      <formula>NOT(ISERROR(SEARCH("3- Bajo",N20)))</formula>
    </cfRule>
    <cfRule type="containsText" dxfId="2582" priority="628" operator="containsText" text="4- Bajo">
      <formula>NOT(ISERROR(SEARCH("4- Bajo",N20)))</formula>
    </cfRule>
    <cfRule type="containsText" dxfId="2581" priority="629" operator="containsText" text="1- Bajo">
      <formula>NOT(ISERROR(SEARCH("1- Bajo",N20)))</formula>
    </cfRule>
  </conditionalFormatting>
  <conditionalFormatting sqref="H20:H24">
    <cfRule type="containsText" dxfId="2580" priority="611" operator="containsText" text="Muy Alta">
      <formula>NOT(ISERROR(SEARCH("Muy Alta",H20)))</formula>
    </cfRule>
    <cfRule type="containsText" dxfId="2579" priority="612" operator="containsText" text="Alta">
      <formula>NOT(ISERROR(SEARCH("Alta",H20)))</formula>
    </cfRule>
    <cfRule type="containsText" dxfId="2578" priority="613" operator="containsText" text="Muy Alta">
      <formula>NOT(ISERROR(SEARCH("Muy Alta",H20)))</formula>
    </cfRule>
    <cfRule type="containsText" dxfId="2577" priority="618" operator="containsText" text="Muy Baja">
      <formula>NOT(ISERROR(SEARCH("Muy Baja",H20)))</formula>
    </cfRule>
    <cfRule type="containsText" dxfId="2576" priority="619" operator="containsText" text="Baja">
      <formula>NOT(ISERROR(SEARCH("Baja",H20)))</formula>
    </cfRule>
    <cfRule type="containsText" dxfId="2575" priority="620" operator="containsText" text="Media">
      <formula>NOT(ISERROR(SEARCH("Media",H20)))</formula>
    </cfRule>
    <cfRule type="containsText" dxfId="2574" priority="621" operator="containsText" text="Alta">
      <formula>NOT(ISERROR(SEARCH("Alta",H20)))</formula>
    </cfRule>
    <cfRule type="containsText" dxfId="2573" priority="623" operator="containsText" text="Muy Alta">
      <formula>NOT(ISERROR(SEARCH("Muy Alta",H20)))</formula>
    </cfRule>
  </conditionalFormatting>
  <conditionalFormatting sqref="I20:I24">
    <cfRule type="containsText" dxfId="2572" priority="614" operator="containsText" text="Catastrófico">
      <formula>NOT(ISERROR(SEARCH("Catastrófico",I20)))</formula>
    </cfRule>
    <cfRule type="containsText" dxfId="2571" priority="615" operator="containsText" text="Mayor">
      <formula>NOT(ISERROR(SEARCH("Mayor",I20)))</formula>
    </cfRule>
    <cfRule type="containsText" dxfId="2570" priority="616" operator="containsText" text="Menor">
      <formula>NOT(ISERROR(SEARCH("Menor",I20)))</formula>
    </cfRule>
    <cfRule type="containsText" dxfId="2569" priority="617" operator="containsText" text="Leve">
      <formula>NOT(ISERROR(SEARCH("Leve",I20)))</formula>
    </cfRule>
    <cfRule type="containsText" dxfId="2568" priority="622" operator="containsText" text="Moderado">
      <formula>NOT(ISERROR(SEARCH("Moderado",I20)))</formula>
    </cfRule>
  </conditionalFormatting>
  <conditionalFormatting sqref="K20:K24">
    <cfRule type="containsText" dxfId="2567" priority="609" operator="containsText" text="Media">
      <formula>NOT(ISERROR(SEARCH("Media",K20)))</formula>
    </cfRule>
  </conditionalFormatting>
  <conditionalFormatting sqref="L20:L24">
    <cfRule type="containsText" dxfId="2566" priority="608" operator="containsText" text="Moderado">
      <formula>NOT(ISERROR(SEARCH("Moderado",L20)))</formula>
    </cfRule>
  </conditionalFormatting>
  <conditionalFormatting sqref="J20:J24">
    <cfRule type="containsText" dxfId="2565" priority="607" operator="containsText" text="Moderado">
      <formula>NOT(ISERROR(SEARCH("Moderado",J20)))</formula>
    </cfRule>
  </conditionalFormatting>
  <conditionalFormatting sqref="J20:J24">
    <cfRule type="containsText" dxfId="2564" priority="605" operator="containsText" text="Bajo">
      <formula>NOT(ISERROR(SEARCH("Bajo",J20)))</formula>
    </cfRule>
    <cfRule type="containsText" dxfId="2563" priority="606" operator="containsText" text="Extremo">
      <formula>NOT(ISERROR(SEARCH("Extremo",J20)))</formula>
    </cfRule>
  </conditionalFormatting>
  <conditionalFormatting sqref="K20:K24">
    <cfRule type="containsText" dxfId="2562" priority="603" operator="containsText" text="Baja">
      <formula>NOT(ISERROR(SEARCH("Baja",K20)))</formula>
    </cfRule>
    <cfRule type="containsText" dxfId="2561" priority="604" operator="containsText" text="Muy Baja">
      <formula>NOT(ISERROR(SEARCH("Muy Baja",K20)))</formula>
    </cfRule>
  </conditionalFormatting>
  <conditionalFormatting sqref="K20:K24">
    <cfRule type="containsText" dxfId="2560" priority="601" operator="containsText" text="Muy Alta">
      <formula>NOT(ISERROR(SEARCH("Muy Alta",K20)))</formula>
    </cfRule>
    <cfRule type="containsText" dxfId="2559" priority="602" operator="containsText" text="Alta">
      <formula>NOT(ISERROR(SEARCH("Alta",K20)))</formula>
    </cfRule>
  </conditionalFormatting>
  <conditionalFormatting sqref="L20:L24">
    <cfRule type="containsText" dxfId="2558" priority="597" operator="containsText" text="Catastrófico">
      <formula>NOT(ISERROR(SEARCH("Catastrófico",L20)))</formula>
    </cfRule>
    <cfRule type="containsText" dxfId="2557" priority="598" operator="containsText" text="Mayor">
      <formula>NOT(ISERROR(SEARCH("Mayor",L20)))</formula>
    </cfRule>
    <cfRule type="containsText" dxfId="2556" priority="599" operator="containsText" text="Menor">
      <formula>NOT(ISERROR(SEARCH("Menor",L20)))</formula>
    </cfRule>
    <cfRule type="containsText" dxfId="2555" priority="600" operator="containsText" text="Leve">
      <formula>NOT(ISERROR(SEARCH("Leve",L20)))</formula>
    </cfRule>
  </conditionalFormatting>
  <conditionalFormatting sqref="K30:L30">
    <cfRule type="containsText" dxfId="2554" priority="524" operator="containsText" text="3- Moderado">
      <formula>NOT(ISERROR(SEARCH("3- Moderado",K30)))</formula>
    </cfRule>
    <cfRule type="containsText" dxfId="2553" priority="525" operator="containsText" text="6- Moderado">
      <formula>NOT(ISERROR(SEARCH("6- Moderado",K30)))</formula>
    </cfRule>
    <cfRule type="containsText" dxfId="2552" priority="526" operator="containsText" text="4- Moderado">
      <formula>NOT(ISERROR(SEARCH("4- Moderado",K30)))</formula>
    </cfRule>
    <cfRule type="containsText" dxfId="2551" priority="527" operator="containsText" text="3- Bajo">
      <formula>NOT(ISERROR(SEARCH("3- Bajo",K30)))</formula>
    </cfRule>
    <cfRule type="containsText" dxfId="2550" priority="528" operator="containsText" text="4- Bajo">
      <formula>NOT(ISERROR(SEARCH("4- Bajo",K30)))</formula>
    </cfRule>
    <cfRule type="containsText" dxfId="2549" priority="529" operator="containsText" text="1- Bajo">
      <formula>NOT(ISERROR(SEARCH("1- Bajo",K30)))</formula>
    </cfRule>
  </conditionalFormatting>
  <conditionalFormatting sqref="H30:I30">
    <cfRule type="containsText" dxfId="2548" priority="518" operator="containsText" text="3- Moderado">
      <formula>NOT(ISERROR(SEARCH("3- Moderado",H30)))</formula>
    </cfRule>
    <cfRule type="containsText" dxfId="2547" priority="519" operator="containsText" text="6- Moderado">
      <formula>NOT(ISERROR(SEARCH("6- Moderado",H30)))</formula>
    </cfRule>
    <cfRule type="containsText" dxfId="2546" priority="520" operator="containsText" text="4- Moderado">
      <formula>NOT(ISERROR(SEARCH("4- Moderado",H30)))</formula>
    </cfRule>
    <cfRule type="containsText" dxfId="2545" priority="521" operator="containsText" text="3- Bajo">
      <formula>NOT(ISERROR(SEARCH("3- Bajo",H30)))</formula>
    </cfRule>
    <cfRule type="containsText" dxfId="2544" priority="522" operator="containsText" text="4- Bajo">
      <formula>NOT(ISERROR(SEARCH("4- Bajo",H30)))</formula>
    </cfRule>
    <cfRule type="containsText" dxfId="2543" priority="523" operator="containsText" text="1- Bajo">
      <formula>NOT(ISERROR(SEARCH("1- Bajo",H30)))</formula>
    </cfRule>
  </conditionalFormatting>
  <conditionalFormatting sqref="A30 C30:E30">
    <cfRule type="containsText" dxfId="2542" priority="512" operator="containsText" text="3- Moderado">
      <formula>NOT(ISERROR(SEARCH("3- Moderado",A30)))</formula>
    </cfRule>
    <cfRule type="containsText" dxfId="2541" priority="513" operator="containsText" text="6- Moderado">
      <formula>NOT(ISERROR(SEARCH("6- Moderado",A30)))</formula>
    </cfRule>
    <cfRule type="containsText" dxfId="2540" priority="514" operator="containsText" text="4- Moderado">
      <formula>NOT(ISERROR(SEARCH("4- Moderado",A30)))</formula>
    </cfRule>
    <cfRule type="containsText" dxfId="2539" priority="515" operator="containsText" text="3- Bajo">
      <formula>NOT(ISERROR(SEARCH("3- Bajo",A30)))</formula>
    </cfRule>
    <cfRule type="containsText" dxfId="2538" priority="516" operator="containsText" text="4- Bajo">
      <formula>NOT(ISERROR(SEARCH("4- Bajo",A30)))</formula>
    </cfRule>
    <cfRule type="containsText" dxfId="2537" priority="517" operator="containsText" text="1- Bajo">
      <formula>NOT(ISERROR(SEARCH("1- Bajo",A30)))</formula>
    </cfRule>
  </conditionalFormatting>
  <conditionalFormatting sqref="F30:G30">
    <cfRule type="containsText" dxfId="2536" priority="506" operator="containsText" text="3- Moderado">
      <formula>NOT(ISERROR(SEARCH("3- Moderado",F30)))</formula>
    </cfRule>
    <cfRule type="containsText" dxfId="2535" priority="507" operator="containsText" text="6- Moderado">
      <formula>NOT(ISERROR(SEARCH("6- Moderado",F30)))</formula>
    </cfRule>
    <cfRule type="containsText" dxfId="2534" priority="508" operator="containsText" text="4- Moderado">
      <formula>NOT(ISERROR(SEARCH("4- Moderado",F30)))</formula>
    </cfRule>
    <cfRule type="containsText" dxfId="2533" priority="509" operator="containsText" text="3- Bajo">
      <formula>NOT(ISERROR(SEARCH("3- Bajo",F30)))</formula>
    </cfRule>
    <cfRule type="containsText" dxfId="2532" priority="510" operator="containsText" text="4- Bajo">
      <formula>NOT(ISERROR(SEARCH("4- Bajo",F30)))</formula>
    </cfRule>
    <cfRule type="containsText" dxfId="2531" priority="511" operator="containsText" text="1- Bajo">
      <formula>NOT(ISERROR(SEARCH("1- Bajo",F30)))</formula>
    </cfRule>
  </conditionalFormatting>
  <conditionalFormatting sqref="J30:J34">
    <cfRule type="containsText" dxfId="2530" priority="501" operator="containsText" text="Bajo">
      <formula>NOT(ISERROR(SEARCH("Bajo",J30)))</formula>
    </cfRule>
    <cfRule type="containsText" dxfId="2529" priority="502" operator="containsText" text="Moderado">
      <formula>NOT(ISERROR(SEARCH("Moderado",J30)))</formula>
    </cfRule>
    <cfRule type="containsText" dxfId="2528" priority="503" operator="containsText" text="Alto">
      <formula>NOT(ISERROR(SEARCH("Alto",J30)))</formula>
    </cfRule>
    <cfRule type="containsText" dxfId="2527" priority="504" operator="containsText" text="Extremo">
      <formula>NOT(ISERROR(SEARCH("Extremo",J30)))</formula>
    </cfRule>
    <cfRule type="colorScale" priority="505">
      <colorScale>
        <cfvo type="min"/>
        <cfvo type="max"/>
        <color rgb="FFFF7128"/>
        <color rgb="FFFFEF9C"/>
      </colorScale>
    </cfRule>
  </conditionalFormatting>
  <conditionalFormatting sqref="M30:M34">
    <cfRule type="containsText" dxfId="2526" priority="476" operator="containsText" text="Moderado">
      <formula>NOT(ISERROR(SEARCH("Moderado",M30)))</formula>
    </cfRule>
    <cfRule type="containsText" dxfId="2525" priority="496" operator="containsText" text="Bajo">
      <formula>NOT(ISERROR(SEARCH("Bajo",M30)))</formula>
    </cfRule>
    <cfRule type="containsText" dxfId="2524" priority="497" operator="containsText" text="Moderado">
      <formula>NOT(ISERROR(SEARCH("Moderado",M30)))</formula>
    </cfRule>
    <cfRule type="containsText" dxfId="2523" priority="498" operator="containsText" text="Alto">
      <formula>NOT(ISERROR(SEARCH("Alto",M30)))</formula>
    </cfRule>
    <cfRule type="containsText" dxfId="2522" priority="499" operator="containsText" text="Extremo">
      <formula>NOT(ISERROR(SEARCH("Extremo",M30)))</formula>
    </cfRule>
    <cfRule type="colorScale" priority="500">
      <colorScale>
        <cfvo type="min"/>
        <cfvo type="max"/>
        <color rgb="FFFF7128"/>
        <color rgb="FFFFEF9C"/>
      </colorScale>
    </cfRule>
  </conditionalFormatting>
  <conditionalFormatting sqref="N30">
    <cfRule type="containsText" dxfId="2521" priority="490" operator="containsText" text="3- Moderado">
      <formula>NOT(ISERROR(SEARCH("3- Moderado",N30)))</formula>
    </cfRule>
    <cfRule type="containsText" dxfId="2520" priority="491" operator="containsText" text="6- Moderado">
      <formula>NOT(ISERROR(SEARCH("6- Moderado",N30)))</formula>
    </cfRule>
    <cfRule type="containsText" dxfId="2519" priority="492" operator="containsText" text="4- Moderado">
      <formula>NOT(ISERROR(SEARCH("4- Moderado",N30)))</formula>
    </cfRule>
    <cfRule type="containsText" dxfId="2518" priority="493" operator="containsText" text="3- Bajo">
      <formula>NOT(ISERROR(SEARCH("3- Bajo",N30)))</formula>
    </cfRule>
    <cfRule type="containsText" dxfId="2517" priority="494" operator="containsText" text="4- Bajo">
      <formula>NOT(ISERROR(SEARCH("4- Bajo",N30)))</formula>
    </cfRule>
    <cfRule type="containsText" dxfId="2516" priority="495" operator="containsText" text="1- Bajo">
      <formula>NOT(ISERROR(SEARCH("1- Bajo",N30)))</formula>
    </cfRule>
  </conditionalFormatting>
  <conditionalFormatting sqref="H30:H34">
    <cfRule type="containsText" dxfId="2515" priority="477" operator="containsText" text="Muy Alta">
      <formula>NOT(ISERROR(SEARCH("Muy Alta",H30)))</formula>
    </cfRule>
    <cfRule type="containsText" dxfId="2514" priority="478" operator="containsText" text="Alta">
      <formula>NOT(ISERROR(SEARCH("Alta",H30)))</formula>
    </cfRule>
    <cfRule type="containsText" dxfId="2513" priority="479" operator="containsText" text="Muy Alta">
      <formula>NOT(ISERROR(SEARCH("Muy Alta",H30)))</formula>
    </cfRule>
    <cfRule type="containsText" dxfId="2512" priority="484" operator="containsText" text="Muy Baja">
      <formula>NOT(ISERROR(SEARCH("Muy Baja",H30)))</formula>
    </cfRule>
    <cfRule type="containsText" dxfId="2511" priority="485" operator="containsText" text="Baja">
      <formula>NOT(ISERROR(SEARCH("Baja",H30)))</formula>
    </cfRule>
    <cfRule type="containsText" dxfId="2510" priority="486" operator="containsText" text="Media">
      <formula>NOT(ISERROR(SEARCH("Media",H30)))</formula>
    </cfRule>
    <cfRule type="containsText" dxfId="2509" priority="487" operator="containsText" text="Alta">
      <formula>NOT(ISERROR(SEARCH("Alta",H30)))</formula>
    </cfRule>
    <cfRule type="containsText" dxfId="2508" priority="489" operator="containsText" text="Muy Alta">
      <formula>NOT(ISERROR(SEARCH("Muy Alta",H30)))</formula>
    </cfRule>
  </conditionalFormatting>
  <conditionalFormatting sqref="I30:I34">
    <cfRule type="containsText" dxfId="2507" priority="480" operator="containsText" text="Catastrófico">
      <formula>NOT(ISERROR(SEARCH("Catastrófico",I30)))</formula>
    </cfRule>
    <cfRule type="containsText" dxfId="2506" priority="481" operator="containsText" text="Mayor">
      <formula>NOT(ISERROR(SEARCH("Mayor",I30)))</formula>
    </cfRule>
    <cfRule type="containsText" dxfId="2505" priority="482" operator="containsText" text="Menor">
      <formula>NOT(ISERROR(SEARCH("Menor",I30)))</formula>
    </cfRule>
    <cfRule type="containsText" dxfId="2504" priority="483" operator="containsText" text="Leve">
      <formula>NOT(ISERROR(SEARCH("Leve",I30)))</formula>
    </cfRule>
    <cfRule type="containsText" dxfId="2503" priority="488" operator="containsText" text="Moderado">
      <formula>NOT(ISERROR(SEARCH("Moderado",I30)))</formula>
    </cfRule>
  </conditionalFormatting>
  <conditionalFormatting sqref="K30:K34">
    <cfRule type="containsText" dxfId="2502" priority="475" operator="containsText" text="Media">
      <formula>NOT(ISERROR(SEARCH("Media",K30)))</formula>
    </cfRule>
  </conditionalFormatting>
  <conditionalFormatting sqref="L30:L34">
    <cfRule type="containsText" dxfId="2501" priority="474" operator="containsText" text="Moderado">
      <formula>NOT(ISERROR(SEARCH("Moderado",L30)))</formula>
    </cfRule>
  </conditionalFormatting>
  <conditionalFormatting sqref="J30:J34">
    <cfRule type="containsText" dxfId="2500" priority="473" operator="containsText" text="Moderado">
      <formula>NOT(ISERROR(SEARCH("Moderado",J30)))</formula>
    </cfRule>
  </conditionalFormatting>
  <conditionalFormatting sqref="J30:J34">
    <cfRule type="containsText" dxfId="2499" priority="471" operator="containsText" text="Bajo">
      <formula>NOT(ISERROR(SEARCH("Bajo",J30)))</formula>
    </cfRule>
    <cfRule type="containsText" dxfId="2498" priority="472" operator="containsText" text="Extremo">
      <formula>NOT(ISERROR(SEARCH("Extremo",J30)))</formula>
    </cfRule>
  </conditionalFormatting>
  <conditionalFormatting sqref="K30:K34">
    <cfRule type="containsText" dxfId="2497" priority="469" operator="containsText" text="Baja">
      <formula>NOT(ISERROR(SEARCH("Baja",K30)))</formula>
    </cfRule>
    <cfRule type="containsText" dxfId="2496" priority="470" operator="containsText" text="Muy Baja">
      <formula>NOT(ISERROR(SEARCH("Muy Baja",K30)))</formula>
    </cfRule>
  </conditionalFormatting>
  <conditionalFormatting sqref="K30:K34">
    <cfRule type="containsText" dxfId="2495" priority="467" operator="containsText" text="Muy Alta">
      <formula>NOT(ISERROR(SEARCH("Muy Alta",K30)))</formula>
    </cfRule>
    <cfRule type="containsText" dxfId="2494" priority="468" operator="containsText" text="Alta">
      <formula>NOT(ISERROR(SEARCH("Alta",K30)))</formula>
    </cfRule>
  </conditionalFormatting>
  <conditionalFormatting sqref="L30:L34">
    <cfRule type="containsText" dxfId="2493" priority="463" operator="containsText" text="Catastrófico">
      <formula>NOT(ISERROR(SEARCH("Catastrófico",L30)))</formula>
    </cfRule>
    <cfRule type="containsText" dxfId="2492" priority="464" operator="containsText" text="Mayor">
      <formula>NOT(ISERROR(SEARCH("Mayor",L30)))</formula>
    </cfRule>
    <cfRule type="containsText" dxfId="2491" priority="465" operator="containsText" text="Menor">
      <formula>NOT(ISERROR(SEARCH("Menor",L30)))</formula>
    </cfRule>
    <cfRule type="containsText" dxfId="2490" priority="466" operator="containsText" text="Leve">
      <formula>NOT(ISERROR(SEARCH("Leve",L30)))</formula>
    </cfRule>
  </conditionalFormatting>
  <conditionalFormatting sqref="K35:L35">
    <cfRule type="containsText" dxfId="2489" priority="457" operator="containsText" text="3- Moderado">
      <formula>NOT(ISERROR(SEARCH("3- Moderado",K35)))</formula>
    </cfRule>
    <cfRule type="containsText" dxfId="2488" priority="458" operator="containsText" text="6- Moderado">
      <formula>NOT(ISERROR(SEARCH("6- Moderado",K35)))</formula>
    </cfRule>
    <cfRule type="containsText" dxfId="2487" priority="459" operator="containsText" text="4- Moderado">
      <formula>NOT(ISERROR(SEARCH("4- Moderado",K35)))</formula>
    </cfRule>
    <cfRule type="containsText" dxfId="2486" priority="460" operator="containsText" text="3- Bajo">
      <formula>NOT(ISERROR(SEARCH("3- Bajo",K35)))</formula>
    </cfRule>
    <cfRule type="containsText" dxfId="2485" priority="461" operator="containsText" text="4- Bajo">
      <formula>NOT(ISERROR(SEARCH("4- Bajo",K35)))</formula>
    </cfRule>
    <cfRule type="containsText" dxfId="2484" priority="462" operator="containsText" text="1- Bajo">
      <formula>NOT(ISERROR(SEARCH("1- Bajo",K35)))</formula>
    </cfRule>
  </conditionalFormatting>
  <conditionalFormatting sqref="H35:I35">
    <cfRule type="containsText" dxfId="2483" priority="451" operator="containsText" text="3- Moderado">
      <formula>NOT(ISERROR(SEARCH("3- Moderado",H35)))</formula>
    </cfRule>
    <cfRule type="containsText" dxfId="2482" priority="452" operator="containsText" text="6- Moderado">
      <formula>NOT(ISERROR(SEARCH("6- Moderado",H35)))</formula>
    </cfRule>
    <cfRule type="containsText" dxfId="2481" priority="453" operator="containsText" text="4- Moderado">
      <formula>NOT(ISERROR(SEARCH("4- Moderado",H35)))</formula>
    </cfRule>
    <cfRule type="containsText" dxfId="2480" priority="454" operator="containsText" text="3- Bajo">
      <formula>NOT(ISERROR(SEARCH("3- Bajo",H35)))</formula>
    </cfRule>
    <cfRule type="containsText" dxfId="2479" priority="455" operator="containsText" text="4- Bajo">
      <formula>NOT(ISERROR(SEARCH("4- Bajo",H35)))</formula>
    </cfRule>
    <cfRule type="containsText" dxfId="2478" priority="456" operator="containsText" text="1- Bajo">
      <formula>NOT(ISERROR(SEARCH("1- Bajo",H35)))</formula>
    </cfRule>
  </conditionalFormatting>
  <conditionalFormatting sqref="A35 C35:E35">
    <cfRule type="containsText" dxfId="2477" priority="445" operator="containsText" text="3- Moderado">
      <formula>NOT(ISERROR(SEARCH("3- Moderado",A35)))</formula>
    </cfRule>
    <cfRule type="containsText" dxfId="2476" priority="446" operator="containsText" text="6- Moderado">
      <formula>NOT(ISERROR(SEARCH("6- Moderado",A35)))</formula>
    </cfRule>
    <cfRule type="containsText" dxfId="2475" priority="447" operator="containsText" text="4- Moderado">
      <formula>NOT(ISERROR(SEARCH("4- Moderado",A35)))</formula>
    </cfRule>
    <cfRule type="containsText" dxfId="2474" priority="448" operator="containsText" text="3- Bajo">
      <formula>NOT(ISERROR(SEARCH("3- Bajo",A35)))</formula>
    </cfRule>
    <cfRule type="containsText" dxfId="2473" priority="449" operator="containsText" text="4- Bajo">
      <formula>NOT(ISERROR(SEARCH("4- Bajo",A35)))</formula>
    </cfRule>
    <cfRule type="containsText" dxfId="2472" priority="450" operator="containsText" text="1- Bajo">
      <formula>NOT(ISERROR(SEARCH("1- Bajo",A35)))</formula>
    </cfRule>
  </conditionalFormatting>
  <conditionalFormatting sqref="F35:G35">
    <cfRule type="containsText" dxfId="2471" priority="439" operator="containsText" text="3- Moderado">
      <formula>NOT(ISERROR(SEARCH("3- Moderado",F35)))</formula>
    </cfRule>
    <cfRule type="containsText" dxfId="2470" priority="440" operator="containsText" text="6- Moderado">
      <formula>NOT(ISERROR(SEARCH("6- Moderado",F35)))</formula>
    </cfRule>
    <cfRule type="containsText" dxfId="2469" priority="441" operator="containsText" text="4- Moderado">
      <formula>NOT(ISERROR(SEARCH("4- Moderado",F35)))</formula>
    </cfRule>
    <cfRule type="containsText" dxfId="2468" priority="442" operator="containsText" text="3- Bajo">
      <formula>NOT(ISERROR(SEARCH("3- Bajo",F35)))</formula>
    </cfRule>
    <cfRule type="containsText" dxfId="2467" priority="443" operator="containsText" text="4- Bajo">
      <formula>NOT(ISERROR(SEARCH("4- Bajo",F35)))</formula>
    </cfRule>
    <cfRule type="containsText" dxfId="2466" priority="444" operator="containsText" text="1- Bajo">
      <formula>NOT(ISERROR(SEARCH("1- Bajo",F35)))</formula>
    </cfRule>
  </conditionalFormatting>
  <conditionalFormatting sqref="J35:J39">
    <cfRule type="containsText" dxfId="2465" priority="434" operator="containsText" text="Bajo">
      <formula>NOT(ISERROR(SEARCH("Bajo",J35)))</formula>
    </cfRule>
    <cfRule type="containsText" dxfId="2464" priority="435" operator="containsText" text="Moderado">
      <formula>NOT(ISERROR(SEARCH("Moderado",J35)))</formula>
    </cfRule>
    <cfRule type="containsText" dxfId="2463" priority="436" operator="containsText" text="Alto">
      <formula>NOT(ISERROR(SEARCH("Alto",J35)))</formula>
    </cfRule>
    <cfRule type="containsText" dxfId="2462" priority="437" operator="containsText" text="Extremo">
      <formula>NOT(ISERROR(SEARCH("Extremo",J35)))</formula>
    </cfRule>
    <cfRule type="colorScale" priority="438">
      <colorScale>
        <cfvo type="min"/>
        <cfvo type="max"/>
        <color rgb="FFFF7128"/>
        <color rgb="FFFFEF9C"/>
      </colorScale>
    </cfRule>
  </conditionalFormatting>
  <conditionalFormatting sqref="M35:M39">
    <cfRule type="containsText" dxfId="2461" priority="409" operator="containsText" text="Moderado">
      <formula>NOT(ISERROR(SEARCH("Moderado",M35)))</formula>
    </cfRule>
    <cfRule type="containsText" dxfId="2460" priority="429" operator="containsText" text="Bajo">
      <formula>NOT(ISERROR(SEARCH("Bajo",M35)))</formula>
    </cfRule>
    <cfRule type="containsText" dxfId="2459" priority="430" operator="containsText" text="Moderado">
      <formula>NOT(ISERROR(SEARCH("Moderado",M35)))</formula>
    </cfRule>
    <cfRule type="containsText" dxfId="2458" priority="431" operator="containsText" text="Alto">
      <formula>NOT(ISERROR(SEARCH("Alto",M35)))</formula>
    </cfRule>
    <cfRule type="containsText" dxfId="2457" priority="432" operator="containsText" text="Extremo">
      <formula>NOT(ISERROR(SEARCH("Extremo",M35)))</formula>
    </cfRule>
    <cfRule type="colorScale" priority="433">
      <colorScale>
        <cfvo type="min"/>
        <cfvo type="max"/>
        <color rgb="FFFF7128"/>
        <color rgb="FFFFEF9C"/>
      </colorScale>
    </cfRule>
  </conditionalFormatting>
  <conditionalFormatting sqref="N35">
    <cfRule type="containsText" dxfId="2456" priority="423" operator="containsText" text="3- Moderado">
      <formula>NOT(ISERROR(SEARCH("3- Moderado",N35)))</formula>
    </cfRule>
    <cfRule type="containsText" dxfId="2455" priority="424" operator="containsText" text="6- Moderado">
      <formula>NOT(ISERROR(SEARCH("6- Moderado",N35)))</formula>
    </cfRule>
    <cfRule type="containsText" dxfId="2454" priority="425" operator="containsText" text="4- Moderado">
      <formula>NOT(ISERROR(SEARCH("4- Moderado",N35)))</formula>
    </cfRule>
    <cfRule type="containsText" dxfId="2453" priority="426" operator="containsText" text="3- Bajo">
      <formula>NOT(ISERROR(SEARCH("3- Bajo",N35)))</formula>
    </cfRule>
    <cfRule type="containsText" dxfId="2452" priority="427" operator="containsText" text="4- Bajo">
      <formula>NOT(ISERROR(SEARCH("4- Bajo",N35)))</formula>
    </cfRule>
    <cfRule type="containsText" dxfId="2451" priority="428" operator="containsText" text="1- Bajo">
      <formula>NOT(ISERROR(SEARCH("1- Bajo",N35)))</formula>
    </cfRule>
  </conditionalFormatting>
  <conditionalFormatting sqref="H35:H39">
    <cfRule type="containsText" dxfId="2450" priority="410" operator="containsText" text="Muy Alta">
      <formula>NOT(ISERROR(SEARCH("Muy Alta",H35)))</formula>
    </cfRule>
    <cfRule type="containsText" dxfId="2449" priority="411" operator="containsText" text="Alta">
      <formula>NOT(ISERROR(SEARCH("Alta",H35)))</formula>
    </cfRule>
    <cfRule type="containsText" dxfId="2448" priority="412" operator="containsText" text="Muy Alta">
      <formula>NOT(ISERROR(SEARCH("Muy Alta",H35)))</formula>
    </cfRule>
    <cfRule type="containsText" dxfId="2447" priority="417" operator="containsText" text="Muy Baja">
      <formula>NOT(ISERROR(SEARCH("Muy Baja",H35)))</formula>
    </cfRule>
    <cfRule type="containsText" dxfId="2446" priority="418" operator="containsText" text="Baja">
      <formula>NOT(ISERROR(SEARCH("Baja",H35)))</formula>
    </cfRule>
    <cfRule type="containsText" dxfId="2445" priority="419" operator="containsText" text="Media">
      <formula>NOT(ISERROR(SEARCH("Media",H35)))</formula>
    </cfRule>
    <cfRule type="containsText" dxfId="2444" priority="420" operator="containsText" text="Alta">
      <formula>NOT(ISERROR(SEARCH("Alta",H35)))</formula>
    </cfRule>
    <cfRule type="containsText" dxfId="2443" priority="422" operator="containsText" text="Muy Alta">
      <formula>NOT(ISERROR(SEARCH("Muy Alta",H35)))</formula>
    </cfRule>
  </conditionalFormatting>
  <conditionalFormatting sqref="I35:I39">
    <cfRule type="containsText" dxfId="2442" priority="413" operator="containsText" text="Catastrófico">
      <formula>NOT(ISERROR(SEARCH("Catastrófico",I35)))</formula>
    </cfRule>
    <cfRule type="containsText" dxfId="2441" priority="414" operator="containsText" text="Mayor">
      <formula>NOT(ISERROR(SEARCH("Mayor",I35)))</formula>
    </cfRule>
    <cfRule type="containsText" dxfId="2440" priority="415" operator="containsText" text="Menor">
      <formula>NOT(ISERROR(SEARCH("Menor",I35)))</formula>
    </cfRule>
    <cfRule type="containsText" dxfId="2439" priority="416" operator="containsText" text="Leve">
      <formula>NOT(ISERROR(SEARCH("Leve",I35)))</formula>
    </cfRule>
    <cfRule type="containsText" dxfId="2438" priority="421" operator="containsText" text="Moderado">
      <formula>NOT(ISERROR(SEARCH("Moderado",I35)))</formula>
    </cfRule>
  </conditionalFormatting>
  <conditionalFormatting sqref="K35:K39">
    <cfRule type="containsText" dxfId="2437" priority="408" operator="containsText" text="Media">
      <formula>NOT(ISERROR(SEARCH("Media",K35)))</formula>
    </cfRule>
  </conditionalFormatting>
  <conditionalFormatting sqref="L35:L39">
    <cfRule type="containsText" dxfId="2436" priority="407" operator="containsText" text="Moderado">
      <formula>NOT(ISERROR(SEARCH("Moderado",L35)))</formula>
    </cfRule>
  </conditionalFormatting>
  <conditionalFormatting sqref="J35:J39">
    <cfRule type="containsText" dxfId="2435" priority="406" operator="containsText" text="Moderado">
      <formula>NOT(ISERROR(SEARCH("Moderado",J35)))</formula>
    </cfRule>
  </conditionalFormatting>
  <conditionalFormatting sqref="J35:J39">
    <cfRule type="containsText" dxfId="2434" priority="404" operator="containsText" text="Bajo">
      <formula>NOT(ISERROR(SEARCH("Bajo",J35)))</formula>
    </cfRule>
    <cfRule type="containsText" dxfId="2433" priority="405" operator="containsText" text="Extremo">
      <formula>NOT(ISERROR(SEARCH("Extremo",J35)))</formula>
    </cfRule>
  </conditionalFormatting>
  <conditionalFormatting sqref="K35:K39">
    <cfRule type="containsText" dxfId="2432" priority="402" operator="containsText" text="Baja">
      <formula>NOT(ISERROR(SEARCH("Baja",K35)))</formula>
    </cfRule>
    <cfRule type="containsText" dxfId="2431" priority="403" operator="containsText" text="Muy Baja">
      <formula>NOT(ISERROR(SEARCH("Muy Baja",K35)))</formula>
    </cfRule>
  </conditionalFormatting>
  <conditionalFormatting sqref="K35:K39">
    <cfRule type="containsText" dxfId="2430" priority="400" operator="containsText" text="Muy Alta">
      <formula>NOT(ISERROR(SEARCH("Muy Alta",K35)))</formula>
    </cfRule>
    <cfRule type="containsText" dxfId="2429" priority="401" operator="containsText" text="Alta">
      <formula>NOT(ISERROR(SEARCH("Alta",K35)))</formula>
    </cfRule>
  </conditionalFormatting>
  <conditionalFormatting sqref="L35:L39">
    <cfRule type="containsText" dxfId="2428" priority="396" operator="containsText" text="Catastrófico">
      <formula>NOT(ISERROR(SEARCH("Catastrófico",L35)))</formula>
    </cfRule>
    <cfRule type="containsText" dxfId="2427" priority="397" operator="containsText" text="Mayor">
      <formula>NOT(ISERROR(SEARCH("Mayor",L35)))</formula>
    </cfRule>
    <cfRule type="containsText" dxfId="2426" priority="398" operator="containsText" text="Menor">
      <formula>NOT(ISERROR(SEARCH("Menor",L35)))</formula>
    </cfRule>
    <cfRule type="containsText" dxfId="2425" priority="399" operator="containsText" text="Leve">
      <formula>NOT(ISERROR(SEARCH("Leve",L35)))</formula>
    </cfRule>
  </conditionalFormatting>
  <conditionalFormatting sqref="K40:L40">
    <cfRule type="containsText" dxfId="2424" priority="390" operator="containsText" text="3- Moderado">
      <formula>NOT(ISERROR(SEARCH("3- Moderado",K40)))</formula>
    </cfRule>
    <cfRule type="containsText" dxfId="2423" priority="391" operator="containsText" text="6- Moderado">
      <formula>NOT(ISERROR(SEARCH("6- Moderado",K40)))</formula>
    </cfRule>
    <cfRule type="containsText" dxfId="2422" priority="392" operator="containsText" text="4- Moderado">
      <formula>NOT(ISERROR(SEARCH("4- Moderado",K40)))</formula>
    </cfRule>
    <cfRule type="containsText" dxfId="2421" priority="393" operator="containsText" text="3- Bajo">
      <formula>NOT(ISERROR(SEARCH("3- Bajo",K40)))</formula>
    </cfRule>
    <cfRule type="containsText" dxfId="2420" priority="394" operator="containsText" text="4- Bajo">
      <formula>NOT(ISERROR(SEARCH("4- Bajo",K40)))</formula>
    </cfRule>
    <cfRule type="containsText" dxfId="2419" priority="395" operator="containsText" text="1- Bajo">
      <formula>NOT(ISERROR(SEARCH("1- Bajo",K40)))</formula>
    </cfRule>
  </conditionalFormatting>
  <conditionalFormatting sqref="H40:I40">
    <cfRule type="containsText" dxfId="2418" priority="384" operator="containsText" text="3- Moderado">
      <formula>NOT(ISERROR(SEARCH("3- Moderado",H40)))</formula>
    </cfRule>
    <cfRule type="containsText" dxfId="2417" priority="385" operator="containsText" text="6- Moderado">
      <formula>NOT(ISERROR(SEARCH("6- Moderado",H40)))</formula>
    </cfRule>
    <cfRule type="containsText" dxfId="2416" priority="386" operator="containsText" text="4- Moderado">
      <formula>NOT(ISERROR(SEARCH("4- Moderado",H40)))</formula>
    </cfRule>
    <cfRule type="containsText" dxfId="2415" priority="387" operator="containsText" text="3- Bajo">
      <formula>NOT(ISERROR(SEARCH("3- Bajo",H40)))</formula>
    </cfRule>
    <cfRule type="containsText" dxfId="2414" priority="388" operator="containsText" text="4- Bajo">
      <formula>NOT(ISERROR(SEARCH("4- Bajo",H40)))</formula>
    </cfRule>
    <cfRule type="containsText" dxfId="2413" priority="389" operator="containsText" text="1- Bajo">
      <formula>NOT(ISERROR(SEARCH("1- Bajo",H40)))</formula>
    </cfRule>
  </conditionalFormatting>
  <conditionalFormatting sqref="A40 C40:E40">
    <cfRule type="containsText" dxfId="2412" priority="378" operator="containsText" text="3- Moderado">
      <formula>NOT(ISERROR(SEARCH("3- Moderado",A40)))</formula>
    </cfRule>
    <cfRule type="containsText" dxfId="2411" priority="379" operator="containsText" text="6- Moderado">
      <formula>NOT(ISERROR(SEARCH("6- Moderado",A40)))</formula>
    </cfRule>
    <cfRule type="containsText" dxfId="2410" priority="380" operator="containsText" text="4- Moderado">
      <formula>NOT(ISERROR(SEARCH("4- Moderado",A40)))</formula>
    </cfRule>
    <cfRule type="containsText" dxfId="2409" priority="381" operator="containsText" text="3- Bajo">
      <formula>NOT(ISERROR(SEARCH("3- Bajo",A40)))</formula>
    </cfRule>
    <cfRule type="containsText" dxfId="2408" priority="382" operator="containsText" text="4- Bajo">
      <formula>NOT(ISERROR(SEARCH("4- Bajo",A40)))</formula>
    </cfRule>
    <cfRule type="containsText" dxfId="2407" priority="383" operator="containsText" text="1- Bajo">
      <formula>NOT(ISERROR(SEARCH("1- Bajo",A40)))</formula>
    </cfRule>
  </conditionalFormatting>
  <conditionalFormatting sqref="F40:G40">
    <cfRule type="containsText" dxfId="2406" priority="372" operator="containsText" text="3- Moderado">
      <formula>NOT(ISERROR(SEARCH("3- Moderado",F40)))</formula>
    </cfRule>
    <cfRule type="containsText" dxfId="2405" priority="373" operator="containsText" text="6- Moderado">
      <formula>NOT(ISERROR(SEARCH("6- Moderado",F40)))</formula>
    </cfRule>
    <cfRule type="containsText" dxfId="2404" priority="374" operator="containsText" text="4- Moderado">
      <formula>NOT(ISERROR(SEARCH("4- Moderado",F40)))</formula>
    </cfRule>
    <cfRule type="containsText" dxfId="2403" priority="375" operator="containsText" text="3- Bajo">
      <formula>NOT(ISERROR(SEARCH("3- Bajo",F40)))</formula>
    </cfRule>
    <cfRule type="containsText" dxfId="2402" priority="376" operator="containsText" text="4- Bajo">
      <formula>NOT(ISERROR(SEARCH("4- Bajo",F40)))</formula>
    </cfRule>
    <cfRule type="containsText" dxfId="2401" priority="377" operator="containsText" text="1- Bajo">
      <formula>NOT(ISERROR(SEARCH("1- Bajo",F40)))</formula>
    </cfRule>
  </conditionalFormatting>
  <conditionalFormatting sqref="J40:J44">
    <cfRule type="containsText" dxfId="2400" priority="367" operator="containsText" text="Bajo">
      <formula>NOT(ISERROR(SEARCH("Bajo",J40)))</formula>
    </cfRule>
    <cfRule type="containsText" dxfId="2399" priority="368" operator="containsText" text="Moderado">
      <formula>NOT(ISERROR(SEARCH("Moderado",J40)))</formula>
    </cfRule>
    <cfRule type="containsText" dxfId="2398" priority="369" operator="containsText" text="Alto">
      <formula>NOT(ISERROR(SEARCH("Alto",J40)))</formula>
    </cfRule>
    <cfRule type="containsText" dxfId="2397" priority="370" operator="containsText" text="Extremo">
      <formula>NOT(ISERROR(SEARCH("Extremo",J40)))</formula>
    </cfRule>
    <cfRule type="colorScale" priority="371">
      <colorScale>
        <cfvo type="min"/>
        <cfvo type="max"/>
        <color rgb="FFFF7128"/>
        <color rgb="FFFFEF9C"/>
      </colorScale>
    </cfRule>
  </conditionalFormatting>
  <conditionalFormatting sqref="M40:M44">
    <cfRule type="containsText" dxfId="2396" priority="342" operator="containsText" text="Moderado">
      <formula>NOT(ISERROR(SEARCH("Moderado",M40)))</formula>
    </cfRule>
    <cfRule type="containsText" dxfId="2395" priority="362" operator="containsText" text="Bajo">
      <formula>NOT(ISERROR(SEARCH("Bajo",M40)))</formula>
    </cfRule>
    <cfRule type="containsText" dxfId="2394" priority="363" operator="containsText" text="Moderado">
      <formula>NOT(ISERROR(SEARCH("Moderado",M40)))</formula>
    </cfRule>
    <cfRule type="containsText" dxfId="2393" priority="364" operator="containsText" text="Alto">
      <formula>NOT(ISERROR(SEARCH("Alto",M40)))</formula>
    </cfRule>
    <cfRule type="containsText" dxfId="2392" priority="365" operator="containsText" text="Extremo">
      <formula>NOT(ISERROR(SEARCH("Extremo",M40)))</formula>
    </cfRule>
    <cfRule type="colorScale" priority="366">
      <colorScale>
        <cfvo type="min"/>
        <cfvo type="max"/>
        <color rgb="FFFF7128"/>
        <color rgb="FFFFEF9C"/>
      </colorScale>
    </cfRule>
  </conditionalFormatting>
  <conditionalFormatting sqref="N40">
    <cfRule type="containsText" dxfId="2391" priority="356" operator="containsText" text="3- Moderado">
      <formula>NOT(ISERROR(SEARCH("3- Moderado",N40)))</formula>
    </cfRule>
    <cfRule type="containsText" dxfId="2390" priority="357" operator="containsText" text="6- Moderado">
      <formula>NOT(ISERROR(SEARCH("6- Moderado",N40)))</formula>
    </cfRule>
    <cfRule type="containsText" dxfId="2389" priority="358" operator="containsText" text="4- Moderado">
      <formula>NOT(ISERROR(SEARCH("4- Moderado",N40)))</formula>
    </cfRule>
    <cfRule type="containsText" dxfId="2388" priority="359" operator="containsText" text="3- Bajo">
      <formula>NOT(ISERROR(SEARCH("3- Bajo",N40)))</formula>
    </cfRule>
    <cfRule type="containsText" dxfId="2387" priority="360" operator="containsText" text="4- Bajo">
      <formula>NOT(ISERROR(SEARCH("4- Bajo",N40)))</formula>
    </cfRule>
    <cfRule type="containsText" dxfId="2386" priority="361" operator="containsText" text="1- Bajo">
      <formula>NOT(ISERROR(SEARCH("1- Bajo",N40)))</formula>
    </cfRule>
  </conditionalFormatting>
  <conditionalFormatting sqref="H40:H44">
    <cfRule type="containsText" dxfId="2385" priority="343" operator="containsText" text="Muy Alta">
      <formula>NOT(ISERROR(SEARCH("Muy Alta",H40)))</formula>
    </cfRule>
    <cfRule type="containsText" dxfId="2384" priority="344" operator="containsText" text="Alta">
      <formula>NOT(ISERROR(SEARCH("Alta",H40)))</formula>
    </cfRule>
    <cfRule type="containsText" dxfId="2383" priority="345" operator="containsText" text="Muy Alta">
      <formula>NOT(ISERROR(SEARCH("Muy Alta",H40)))</formula>
    </cfRule>
    <cfRule type="containsText" dxfId="2382" priority="350" operator="containsText" text="Muy Baja">
      <formula>NOT(ISERROR(SEARCH("Muy Baja",H40)))</formula>
    </cfRule>
    <cfRule type="containsText" dxfId="2381" priority="351" operator="containsText" text="Baja">
      <formula>NOT(ISERROR(SEARCH("Baja",H40)))</formula>
    </cfRule>
    <cfRule type="containsText" dxfId="2380" priority="352" operator="containsText" text="Media">
      <formula>NOT(ISERROR(SEARCH("Media",H40)))</formula>
    </cfRule>
    <cfRule type="containsText" dxfId="2379" priority="353" operator="containsText" text="Alta">
      <formula>NOT(ISERROR(SEARCH("Alta",H40)))</formula>
    </cfRule>
    <cfRule type="containsText" dxfId="2378" priority="355" operator="containsText" text="Muy Alta">
      <formula>NOT(ISERROR(SEARCH("Muy Alta",H40)))</formula>
    </cfRule>
  </conditionalFormatting>
  <conditionalFormatting sqref="I40:I44">
    <cfRule type="containsText" dxfId="2377" priority="346" operator="containsText" text="Catastrófico">
      <formula>NOT(ISERROR(SEARCH("Catastrófico",I40)))</formula>
    </cfRule>
    <cfRule type="containsText" dxfId="2376" priority="347" operator="containsText" text="Mayor">
      <formula>NOT(ISERROR(SEARCH("Mayor",I40)))</formula>
    </cfRule>
    <cfRule type="containsText" dxfId="2375" priority="348" operator="containsText" text="Menor">
      <formula>NOT(ISERROR(SEARCH("Menor",I40)))</formula>
    </cfRule>
    <cfRule type="containsText" dxfId="2374" priority="349" operator="containsText" text="Leve">
      <formula>NOT(ISERROR(SEARCH("Leve",I40)))</formula>
    </cfRule>
    <cfRule type="containsText" dxfId="2373" priority="354" operator="containsText" text="Moderado">
      <formula>NOT(ISERROR(SEARCH("Moderado",I40)))</formula>
    </cfRule>
  </conditionalFormatting>
  <conditionalFormatting sqref="K40:K44">
    <cfRule type="containsText" dxfId="2372" priority="341" operator="containsText" text="Media">
      <formula>NOT(ISERROR(SEARCH("Media",K40)))</formula>
    </cfRule>
  </conditionalFormatting>
  <conditionalFormatting sqref="L40:L44">
    <cfRule type="containsText" dxfId="2371" priority="340" operator="containsText" text="Moderado">
      <formula>NOT(ISERROR(SEARCH("Moderado",L40)))</formula>
    </cfRule>
  </conditionalFormatting>
  <conditionalFormatting sqref="J40:J44">
    <cfRule type="containsText" dxfId="2370" priority="339" operator="containsText" text="Moderado">
      <formula>NOT(ISERROR(SEARCH("Moderado",J40)))</formula>
    </cfRule>
  </conditionalFormatting>
  <conditionalFormatting sqref="J40:J44">
    <cfRule type="containsText" dxfId="2369" priority="337" operator="containsText" text="Bajo">
      <formula>NOT(ISERROR(SEARCH("Bajo",J40)))</formula>
    </cfRule>
    <cfRule type="containsText" dxfId="2368" priority="338" operator="containsText" text="Extremo">
      <formula>NOT(ISERROR(SEARCH("Extremo",J40)))</formula>
    </cfRule>
  </conditionalFormatting>
  <conditionalFormatting sqref="K40:K44">
    <cfRule type="containsText" dxfId="2367" priority="335" operator="containsText" text="Baja">
      <formula>NOT(ISERROR(SEARCH("Baja",K40)))</formula>
    </cfRule>
    <cfRule type="containsText" dxfId="2366" priority="336" operator="containsText" text="Muy Baja">
      <formula>NOT(ISERROR(SEARCH("Muy Baja",K40)))</formula>
    </cfRule>
  </conditionalFormatting>
  <conditionalFormatting sqref="K40:K44">
    <cfRule type="containsText" dxfId="2365" priority="333" operator="containsText" text="Muy Alta">
      <formula>NOT(ISERROR(SEARCH("Muy Alta",K40)))</formula>
    </cfRule>
    <cfRule type="containsText" dxfId="2364" priority="334" operator="containsText" text="Alta">
      <formula>NOT(ISERROR(SEARCH("Alta",K40)))</formula>
    </cfRule>
  </conditionalFormatting>
  <conditionalFormatting sqref="L40:L44">
    <cfRule type="containsText" dxfId="2363" priority="329" operator="containsText" text="Catastrófico">
      <formula>NOT(ISERROR(SEARCH("Catastrófico",L40)))</formula>
    </cfRule>
    <cfRule type="containsText" dxfId="2362" priority="330" operator="containsText" text="Mayor">
      <formula>NOT(ISERROR(SEARCH("Mayor",L40)))</formula>
    </cfRule>
    <cfRule type="containsText" dxfId="2361" priority="331" operator="containsText" text="Menor">
      <formula>NOT(ISERROR(SEARCH("Menor",L40)))</formula>
    </cfRule>
    <cfRule type="containsText" dxfId="2360" priority="332" operator="containsText" text="Leve">
      <formula>NOT(ISERROR(SEARCH("Leve",L40)))</formula>
    </cfRule>
  </conditionalFormatting>
  <conditionalFormatting sqref="K45:L45">
    <cfRule type="containsText" dxfId="2359" priority="323" operator="containsText" text="3- Moderado">
      <formula>NOT(ISERROR(SEARCH("3- Moderado",K45)))</formula>
    </cfRule>
    <cfRule type="containsText" dxfId="2358" priority="324" operator="containsText" text="6- Moderado">
      <formula>NOT(ISERROR(SEARCH("6- Moderado",K45)))</formula>
    </cfRule>
    <cfRule type="containsText" dxfId="2357" priority="325" operator="containsText" text="4- Moderado">
      <formula>NOT(ISERROR(SEARCH("4- Moderado",K45)))</formula>
    </cfRule>
    <cfRule type="containsText" dxfId="2356" priority="326" operator="containsText" text="3- Bajo">
      <formula>NOT(ISERROR(SEARCH("3- Bajo",K45)))</formula>
    </cfRule>
    <cfRule type="containsText" dxfId="2355" priority="327" operator="containsText" text="4- Bajo">
      <formula>NOT(ISERROR(SEARCH("4- Bajo",K45)))</formula>
    </cfRule>
    <cfRule type="containsText" dxfId="2354" priority="328" operator="containsText" text="1- Bajo">
      <formula>NOT(ISERROR(SEARCH("1- Bajo",K45)))</formula>
    </cfRule>
  </conditionalFormatting>
  <conditionalFormatting sqref="H45:I45">
    <cfRule type="containsText" dxfId="2353" priority="317" operator="containsText" text="3- Moderado">
      <formula>NOT(ISERROR(SEARCH("3- Moderado",H45)))</formula>
    </cfRule>
    <cfRule type="containsText" dxfId="2352" priority="318" operator="containsText" text="6- Moderado">
      <formula>NOT(ISERROR(SEARCH("6- Moderado",H45)))</formula>
    </cfRule>
    <cfRule type="containsText" dxfId="2351" priority="319" operator="containsText" text="4- Moderado">
      <formula>NOT(ISERROR(SEARCH("4- Moderado",H45)))</formula>
    </cfRule>
    <cfRule type="containsText" dxfId="2350" priority="320" operator="containsText" text="3- Bajo">
      <formula>NOT(ISERROR(SEARCH("3- Bajo",H45)))</formula>
    </cfRule>
    <cfRule type="containsText" dxfId="2349" priority="321" operator="containsText" text="4- Bajo">
      <formula>NOT(ISERROR(SEARCH("4- Bajo",H45)))</formula>
    </cfRule>
    <cfRule type="containsText" dxfId="2348" priority="322" operator="containsText" text="1- Bajo">
      <formula>NOT(ISERROR(SEARCH("1- Bajo",H45)))</formula>
    </cfRule>
  </conditionalFormatting>
  <conditionalFormatting sqref="A45 C45:E45">
    <cfRule type="containsText" dxfId="2347" priority="311" operator="containsText" text="3- Moderado">
      <formula>NOT(ISERROR(SEARCH("3- Moderado",A45)))</formula>
    </cfRule>
    <cfRule type="containsText" dxfId="2346" priority="312" operator="containsText" text="6- Moderado">
      <formula>NOT(ISERROR(SEARCH("6- Moderado",A45)))</formula>
    </cfRule>
    <cfRule type="containsText" dxfId="2345" priority="313" operator="containsText" text="4- Moderado">
      <formula>NOT(ISERROR(SEARCH("4- Moderado",A45)))</formula>
    </cfRule>
    <cfRule type="containsText" dxfId="2344" priority="314" operator="containsText" text="3- Bajo">
      <formula>NOT(ISERROR(SEARCH("3- Bajo",A45)))</formula>
    </cfRule>
    <cfRule type="containsText" dxfId="2343" priority="315" operator="containsText" text="4- Bajo">
      <formula>NOT(ISERROR(SEARCH("4- Bajo",A45)))</formula>
    </cfRule>
    <cfRule type="containsText" dxfId="2342" priority="316" operator="containsText" text="1- Bajo">
      <formula>NOT(ISERROR(SEARCH("1- Bajo",A45)))</formula>
    </cfRule>
  </conditionalFormatting>
  <conditionalFormatting sqref="F45:G45">
    <cfRule type="containsText" dxfId="2341" priority="305" operator="containsText" text="3- Moderado">
      <formula>NOT(ISERROR(SEARCH("3- Moderado",F45)))</formula>
    </cfRule>
    <cfRule type="containsText" dxfId="2340" priority="306" operator="containsText" text="6- Moderado">
      <formula>NOT(ISERROR(SEARCH("6- Moderado",F45)))</formula>
    </cfRule>
    <cfRule type="containsText" dxfId="2339" priority="307" operator="containsText" text="4- Moderado">
      <formula>NOT(ISERROR(SEARCH("4- Moderado",F45)))</formula>
    </cfRule>
    <cfRule type="containsText" dxfId="2338" priority="308" operator="containsText" text="3- Bajo">
      <formula>NOT(ISERROR(SEARCH("3- Bajo",F45)))</formula>
    </cfRule>
    <cfRule type="containsText" dxfId="2337" priority="309" operator="containsText" text="4- Bajo">
      <formula>NOT(ISERROR(SEARCH("4- Bajo",F45)))</formula>
    </cfRule>
    <cfRule type="containsText" dxfId="2336" priority="310" operator="containsText" text="1- Bajo">
      <formula>NOT(ISERROR(SEARCH("1- Bajo",F45)))</formula>
    </cfRule>
  </conditionalFormatting>
  <conditionalFormatting sqref="J45:J49">
    <cfRule type="containsText" dxfId="2335" priority="300" operator="containsText" text="Bajo">
      <formula>NOT(ISERROR(SEARCH("Bajo",J45)))</formula>
    </cfRule>
    <cfRule type="containsText" dxfId="2334" priority="301" operator="containsText" text="Moderado">
      <formula>NOT(ISERROR(SEARCH("Moderado",J45)))</formula>
    </cfRule>
    <cfRule type="containsText" dxfId="2333" priority="302" operator="containsText" text="Alto">
      <formula>NOT(ISERROR(SEARCH("Alto",J45)))</formula>
    </cfRule>
    <cfRule type="containsText" dxfId="2332" priority="303" operator="containsText" text="Extremo">
      <formula>NOT(ISERROR(SEARCH("Extremo",J45)))</formula>
    </cfRule>
    <cfRule type="colorScale" priority="304">
      <colorScale>
        <cfvo type="min"/>
        <cfvo type="max"/>
        <color rgb="FFFF7128"/>
        <color rgb="FFFFEF9C"/>
      </colorScale>
    </cfRule>
  </conditionalFormatting>
  <conditionalFormatting sqref="M45:M49">
    <cfRule type="containsText" dxfId="2331" priority="275" operator="containsText" text="Moderado">
      <formula>NOT(ISERROR(SEARCH("Moderado",M45)))</formula>
    </cfRule>
    <cfRule type="containsText" dxfId="2330" priority="295" operator="containsText" text="Bajo">
      <formula>NOT(ISERROR(SEARCH("Bajo",M45)))</formula>
    </cfRule>
    <cfRule type="containsText" dxfId="2329" priority="296" operator="containsText" text="Moderado">
      <formula>NOT(ISERROR(SEARCH("Moderado",M45)))</formula>
    </cfRule>
    <cfRule type="containsText" dxfId="2328" priority="297" operator="containsText" text="Alto">
      <formula>NOT(ISERROR(SEARCH("Alto",M45)))</formula>
    </cfRule>
    <cfRule type="containsText" dxfId="2327" priority="298" operator="containsText" text="Extremo">
      <formula>NOT(ISERROR(SEARCH("Extremo",M45)))</formula>
    </cfRule>
    <cfRule type="colorScale" priority="299">
      <colorScale>
        <cfvo type="min"/>
        <cfvo type="max"/>
        <color rgb="FFFF7128"/>
        <color rgb="FFFFEF9C"/>
      </colorScale>
    </cfRule>
  </conditionalFormatting>
  <conditionalFormatting sqref="N45">
    <cfRule type="containsText" dxfId="2326" priority="289" operator="containsText" text="3- Moderado">
      <formula>NOT(ISERROR(SEARCH("3- Moderado",N45)))</formula>
    </cfRule>
    <cfRule type="containsText" dxfId="2325" priority="290" operator="containsText" text="6- Moderado">
      <formula>NOT(ISERROR(SEARCH("6- Moderado",N45)))</formula>
    </cfRule>
    <cfRule type="containsText" dxfId="2324" priority="291" operator="containsText" text="4- Moderado">
      <formula>NOT(ISERROR(SEARCH("4- Moderado",N45)))</formula>
    </cfRule>
    <cfRule type="containsText" dxfId="2323" priority="292" operator="containsText" text="3- Bajo">
      <formula>NOT(ISERROR(SEARCH("3- Bajo",N45)))</formula>
    </cfRule>
    <cfRule type="containsText" dxfId="2322" priority="293" operator="containsText" text="4- Bajo">
      <formula>NOT(ISERROR(SEARCH("4- Bajo",N45)))</formula>
    </cfRule>
    <cfRule type="containsText" dxfId="2321" priority="294" operator="containsText" text="1- Bajo">
      <formula>NOT(ISERROR(SEARCH("1- Bajo",N45)))</formula>
    </cfRule>
  </conditionalFormatting>
  <conditionalFormatting sqref="H45:H49">
    <cfRule type="containsText" dxfId="2320" priority="276" operator="containsText" text="Muy Alta">
      <formula>NOT(ISERROR(SEARCH("Muy Alta",H45)))</formula>
    </cfRule>
    <cfRule type="containsText" dxfId="2319" priority="277" operator="containsText" text="Alta">
      <formula>NOT(ISERROR(SEARCH("Alta",H45)))</formula>
    </cfRule>
    <cfRule type="containsText" dxfId="2318" priority="278" operator="containsText" text="Muy Alta">
      <formula>NOT(ISERROR(SEARCH("Muy Alta",H45)))</formula>
    </cfRule>
    <cfRule type="containsText" dxfId="2317" priority="283" operator="containsText" text="Muy Baja">
      <formula>NOT(ISERROR(SEARCH("Muy Baja",H45)))</formula>
    </cfRule>
    <cfRule type="containsText" dxfId="2316" priority="284" operator="containsText" text="Baja">
      <formula>NOT(ISERROR(SEARCH("Baja",H45)))</formula>
    </cfRule>
    <cfRule type="containsText" dxfId="2315" priority="285" operator="containsText" text="Media">
      <formula>NOT(ISERROR(SEARCH("Media",H45)))</formula>
    </cfRule>
    <cfRule type="containsText" dxfId="2314" priority="286" operator="containsText" text="Alta">
      <formula>NOT(ISERROR(SEARCH("Alta",H45)))</formula>
    </cfRule>
    <cfRule type="containsText" dxfId="2313" priority="288" operator="containsText" text="Muy Alta">
      <formula>NOT(ISERROR(SEARCH("Muy Alta",H45)))</formula>
    </cfRule>
  </conditionalFormatting>
  <conditionalFormatting sqref="I45:I49">
    <cfRule type="containsText" dxfId="2312" priority="279" operator="containsText" text="Catastrófico">
      <formula>NOT(ISERROR(SEARCH("Catastrófico",I45)))</formula>
    </cfRule>
    <cfRule type="containsText" dxfId="2311" priority="280" operator="containsText" text="Mayor">
      <formula>NOT(ISERROR(SEARCH("Mayor",I45)))</formula>
    </cfRule>
    <cfRule type="containsText" dxfId="2310" priority="281" operator="containsText" text="Menor">
      <formula>NOT(ISERROR(SEARCH("Menor",I45)))</formula>
    </cfRule>
    <cfRule type="containsText" dxfId="2309" priority="282" operator="containsText" text="Leve">
      <formula>NOT(ISERROR(SEARCH("Leve",I45)))</formula>
    </cfRule>
    <cfRule type="containsText" dxfId="2308" priority="287" operator="containsText" text="Moderado">
      <formula>NOT(ISERROR(SEARCH("Moderado",I45)))</formula>
    </cfRule>
  </conditionalFormatting>
  <conditionalFormatting sqref="K45:K49">
    <cfRule type="containsText" dxfId="2307" priority="274" operator="containsText" text="Media">
      <formula>NOT(ISERROR(SEARCH("Media",K45)))</formula>
    </cfRule>
  </conditionalFormatting>
  <conditionalFormatting sqref="L45:L49">
    <cfRule type="containsText" dxfId="2306" priority="273" operator="containsText" text="Moderado">
      <formula>NOT(ISERROR(SEARCH("Moderado",L45)))</formula>
    </cfRule>
  </conditionalFormatting>
  <conditionalFormatting sqref="J45:J49">
    <cfRule type="containsText" dxfId="2305" priority="272" operator="containsText" text="Moderado">
      <formula>NOT(ISERROR(SEARCH("Moderado",J45)))</formula>
    </cfRule>
  </conditionalFormatting>
  <conditionalFormatting sqref="J45:J49">
    <cfRule type="containsText" dxfId="2304" priority="270" operator="containsText" text="Bajo">
      <formula>NOT(ISERROR(SEARCH("Bajo",J45)))</formula>
    </cfRule>
    <cfRule type="containsText" dxfId="2303" priority="271" operator="containsText" text="Extremo">
      <formula>NOT(ISERROR(SEARCH("Extremo",J45)))</formula>
    </cfRule>
  </conditionalFormatting>
  <conditionalFormatting sqref="K45:K49">
    <cfRule type="containsText" dxfId="2302" priority="268" operator="containsText" text="Baja">
      <formula>NOT(ISERROR(SEARCH("Baja",K45)))</formula>
    </cfRule>
    <cfRule type="containsText" dxfId="2301" priority="269" operator="containsText" text="Muy Baja">
      <formula>NOT(ISERROR(SEARCH("Muy Baja",K45)))</formula>
    </cfRule>
  </conditionalFormatting>
  <conditionalFormatting sqref="K45:K49">
    <cfRule type="containsText" dxfId="2300" priority="266" operator="containsText" text="Muy Alta">
      <formula>NOT(ISERROR(SEARCH("Muy Alta",K45)))</formula>
    </cfRule>
    <cfRule type="containsText" dxfId="2299" priority="267" operator="containsText" text="Alta">
      <formula>NOT(ISERROR(SEARCH("Alta",K45)))</formula>
    </cfRule>
  </conditionalFormatting>
  <conditionalFormatting sqref="L45:L49">
    <cfRule type="containsText" dxfId="2298" priority="262" operator="containsText" text="Catastrófico">
      <formula>NOT(ISERROR(SEARCH("Catastrófico",L45)))</formula>
    </cfRule>
    <cfRule type="containsText" dxfId="2297" priority="263" operator="containsText" text="Mayor">
      <formula>NOT(ISERROR(SEARCH("Mayor",L45)))</formula>
    </cfRule>
    <cfRule type="containsText" dxfId="2296" priority="264" operator="containsText" text="Menor">
      <formula>NOT(ISERROR(SEARCH("Menor",L45)))</formula>
    </cfRule>
    <cfRule type="containsText" dxfId="2295" priority="265" operator="containsText" text="Leve">
      <formula>NOT(ISERROR(SEARCH("Leve",L45)))</formula>
    </cfRule>
  </conditionalFormatting>
  <conditionalFormatting sqref="K50:L50">
    <cfRule type="containsText" dxfId="2294" priority="256" operator="containsText" text="3- Moderado">
      <formula>NOT(ISERROR(SEARCH("3- Moderado",K50)))</formula>
    </cfRule>
    <cfRule type="containsText" dxfId="2293" priority="257" operator="containsText" text="6- Moderado">
      <formula>NOT(ISERROR(SEARCH("6- Moderado",K50)))</formula>
    </cfRule>
    <cfRule type="containsText" dxfId="2292" priority="258" operator="containsText" text="4- Moderado">
      <formula>NOT(ISERROR(SEARCH("4- Moderado",K50)))</formula>
    </cfRule>
    <cfRule type="containsText" dxfId="2291" priority="259" operator="containsText" text="3- Bajo">
      <formula>NOT(ISERROR(SEARCH("3- Bajo",K50)))</formula>
    </cfRule>
    <cfRule type="containsText" dxfId="2290" priority="260" operator="containsText" text="4- Bajo">
      <formula>NOT(ISERROR(SEARCH("4- Bajo",K50)))</formula>
    </cfRule>
    <cfRule type="containsText" dxfId="2289" priority="261" operator="containsText" text="1- Bajo">
      <formula>NOT(ISERROR(SEARCH("1- Bajo",K50)))</formula>
    </cfRule>
  </conditionalFormatting>
  <conditionalFormatting sqref="H50:I50">
    <cfRule type="containsText" dxfId="2288" priority="250" operator="containsText" text="3- Moderado">
      <formula>NOT(ISERROR(SEARCH("3- Moderado",H50)))</formula>
    </cfRule>
    <cfRule type="containsText" dxfId="2287" priority="251" operator="containsText" text="6- Moderado">
      <formula>NOT(ISERROR(SEARCH("6- Moderado",H50)))</formula>
    </cfRule>
    <cfRule type="containsText" dxfId="2286" priority="252" operator="containsText" text="4- Moderado">
      <formula>NOT(ISERROR(SEARCH("4- Moderado",H50)))</formula>
    </cfRule>
    <cfRule type="containsText" dxfId="2285" priority="253" operator="containsText" text="3- Bajo">
      <formula>NOT(ISERROR(SEARCH("3- Bajo",H50)))</formula>
    </cfRule>
    <cfRule type="containsText" dxfId="2284" priority="254" operator="containsText" text="4- Bajo">
      <formula>NOT(ISERROR(SEARCH("4- Bajo",H50)))</formula>
    </cfRule>
    <cfRule type="containsText" dxfId="2283" priority="255" operator="containsText" text="1- Bajo">
      <formula>NOT(ISERROR(SEARCH("1- Bajo",H50)))</formula>
    </cfRule>
  </conditionalFormatting>
  <conditionalFormatting sqref="A50 C50:E50">
    <cfRule type="containsText" dxfId="2282" priority="244" operator="containsText" text="3- Moderado">
      <formula>NOT(ISERROR(SEARCH("3- Moderado",A50)))</formula>
    </cfRule>
    <cfRule type="containsText" dxfId="2281" priority="245" operator="containsText" text="6- Moderado">
      <formula>NOT(ISERROR(SEARCH("6- Moderado",A50)))</formula>
    </cfRule>
    <cfRule type="containsText" dxfId="2280" priority="246" operator="containsText" text="4- Moderado">
      <formula>NOT(ISERROR(SEARCH("4- Moderado",A50)))</formula>
    </cfRule>
    <cfRule type="containsText" dxfId="2279" priority="247" operator="containsText" text="3- Bajo">
      <formula>NOT(ISERROR(SEARCH("3- Bajo",A50)))</formula>
    </cfRule>
    <cfRule type="containsText" dxfId="2278" priority="248" operator="containsText" text="4- Bajo">
      <formula>NOT(ISERROR(SEARCH("4- Bajo",A50)))</formula>
    </cfRule>
    <cfRule type="containsText" dxfId="2277" priority="249" operator="containsText" text="1- Bajo">
      <formula>NOT(ISERROR(SEARCH("1- Bajo",A50)))</formula>
    </cfRule>
  </conditionalFormatting>
  <conditionalFormatting sqref="F50:G50">
    <cfRule type="containsText" dxfId="2276" priority="238" operator="containsText" text="3- Moderado">
      <formula>NOT(ISERROR(SEARCH("3- Moderado",F50)))</formula>
    </cfRule>
    <cfRule type="containsText" dxfId="2275" priority="239" operator="containsText" text="6- Moderado">
      <formula>NOT(ISERROR(SEARCH("6- Moderado",F50)))</formula>
    </cfRule>
    <cfRule type="containsText" dxfId="2274" priority="240" operator="containsText" text="4- Moderado">
      <formula>NOT(ISERROR(SEARCH("4- Moderado",F50)))</formula>
    </cfRule>
    <cfRule type="containsText" dxfId="2273" priority="241" operator="containsText" text="3- Bajo">
      <formula>NOT(ISERROR(SEARCH("3- Bajo",F50)))</formula>
    </cfRule>
    <cfRule type="containsText" dxfId="2272" priority="242" operator="containsText" text="4- Bajo">
      <formula>NOT(ISERROR(SEARCH("4- Bajo",F50)))</formula>
    </cfRule>
    <cfRule type="containsText" dxfId="2271" priority="243" operator="containsText" text="1- Bajo">
      <formula>NOT(ISERROR(SEARCH("1- Bajo",F50)))</formula>
    </cfRule>
  </conditionalFormatting>
  <conditionalFormatting sqref="J50:J54">
    <cfRule type="containsText" dxfId="2270" priority="233" operator="containsText" text="Bajo">
      <formula>NOT(ISERROR(SEARCH("Bajo",J50)))</formula>
    </cfRule>
    <cfRule type="containsText" dxfId="2269" priority="234" operator="containsText" text="Moderado">
      <formula>NOT(ISERROR(SEARCH("Moderado",J50)))</formula>
    </cfRule>
    <cfRule type="containsText" dxfId="2268" priority="235" operator="containsText" text="Alto">
      <formula>NOT(ISERROR(SEARCH("Alto",J50)))</formula>
    </cfRule>
    <cfRule type="containsText" dxfId="2267" priority="236" operator="containsText" text="Extremo">
      <formula>NOT(ISERROR(SEARCH("Extremo",J50)))</formula>
    </cfRule>
    <cfRule type="colorScale" priority="237">
      <colorScale>
        <cfvo type="min"/>
        <cfvo type="max"/>
        <color rgb="FFFF7128"/>
        <color rgb="FFFFEF9C"/>
      </colorScale>
    </cfRule>
  </conditionalFormatting>
  <conditionalFormatting sqref="M50:M54">
    <cfRule type="containsText" dxfId="2266" priority="208" operator="containsText" text="Moderado">
      <formula>NOT(ISERROR(SEARCH("Moderado",M50)))</formula>
    </cfRule>
    <cfRule type="containsText" dxfId="2265" priority="228" operator="containsText" text="Bajo">
      <formula>NOT(ISERROR(SEARCH("Bajo",M50)))</formula>
    </cfRule>
    <cfRule type="containsText" dxfId="2264" priority="229" operator="containsText" text="Moderado">
      <formula>NOT(ISERROR(SEARCH("Moderado",M50)))</formula>
    </cfRule>
    <cfRule type="containsText" dxfId="2263" priority="230" operator="containsText" text="Alto">
      <formula>NOT(ISERROR(SEARCH("Alto",M50)))</formula>
    </cfRule>
    <cfRule type="containsText" dxfId="2262" priority="231" operator="containsText" text="Extremo">
      <formula>NOT(ISERROR(SEARCH("Extremo",M50)))</formula>
    </cfRule>
    <cfRule type="colorScale" priority="232">
      <colorScale>
        <cfvo type="min"/>
        <cfvo type="max"/>
        <color rgb="FFFF7128"/>
        <color rgb="FFFFEF9C"/>
      </colorScale>
    </cfRule>
  </conditionalFormatting>
  <conditionalFormatting sqref="N50">
    <cfRule type="containsText" dxfId="2261" priority="222" operator="containsText" text="3- Moderado">
      <formula>NOT(ISERROR(SEARCH("3- Moderado",N50)))</formula>
    </cfRule>
    <cfRule type="containsText" dxfId="2260" priority="223" operator="containsText" text="6- Moderado">
      <formula>NOT(ISERROR(SEARCH("6- Moderado",N50)))</formula>
    </cfRule>
    <cfRule type="containsText" dxfId="2259" priority="224" operator="containsText" text="4- Moderado">
      <formula>NOT(ISERROR(SEARCH("4- Moderado",N50)))</formula>
    </cfRule>
    <cfRule type="containsText" dxfId="2258" priority="225" operator="containsText" text="3- Bajo">
      <formula>NOT(ISERROR(SEARCH("3- Bajo",N50)))</formula>
    </cfRule>
    <cfRule type="containsText" dxfId="2257" priority="226" operator="containsText" text="4- Bajo">
      <formula>NOT(ISERROR(SEARCH("4- Bajo",N50)))</formula>
    </cfRule>
    <cfRule type="containsText" dxfId="2256" priority="227" operator="containsText" text="1- Bajo">
      <formula>NOT(ISERROR(SEARCH("1- Bajo",N50)))</formula>
    </cfRule>
  </conditionalFormatting>
  <conditionalFormatting sqref="H50:H54">
    <cfRule type="containsText" dxfId="2255" priority="209" operator="containsText" text="Muy Alta">
      <formula>NOT(ISERROR(SEARCH("Muy Alta",H50)))</formula>
    </cfRule>
    <cfRule type="containsText" dxfId="2254" priority="210" operator="containsText" text="Alta">
      <formula>NOT(ISERROR(SEARCH("Alta",H50)))</formula>
    </cfRule>
    <cfRule type="containsText" dxfId="2253" priority="211" operator="containsText" text="Muy Alta">
      <formula>NOT(ISERROR(SEARCH("Muy Alta",H50)))</formula>
    </cfRule>
    <cfRule type="containsText" dxfId="2252" priority="216" operator="containsText" text="Muy Baja">
      <formula>NOT(ISERROR(SEARCH("Muy Baja",H50)))</formula>
    </cfRule>
    <cfRule type="containsText" dxfId="2251" priority="217" operator="containsText" text="Baja">
      <formula>NOT(ISERROR(SEARCH("Baja",H50)))</formula>
    </cfRule>
    <cfRule type="containsText" dxfId="2250" priority="218" operator="containsText" text="Media">
      <formula>NOT(ISERROR(SEARCH("Media",H50)))</formula>
    </cfRule>
    <cfRule type="containsText" dxfId="2249" priority="219" operator="containsText" text="Alta">
      <formula>NOT(ISERROR(SEARCH("Alta",H50)))</formula>
    </cfRule>
    <cfRule type="containsText" dxfId="2248" priority="221" operator="containsText" text="Muy Alta">
      <formula>NOT(ISERROR(SEARCH("Muy Alta",H50)))</formula>
    </cfRule>
  </conditionalFormatting>
  <conditionalFormatting sqref="I50:I54">
    <cfRule type="containsText" dxfId="2247" priority="212" operator="containsText" text="Catastrófico">
      <formula>NOT(ISERROR(SEARCH("Catastrófico",I50)))</formula>
    </cfRule>
    <cfRule type="containsText" dxfId="2246" priority="213" operator="containsText" text="Mayor">
      <formula>NOT(ISERROR(SEARCH("Mayor",I50)))</formula>
    </cfRule>
    <cfRule type="containsText" dxfId="2245" priority="214" operator="containsText" text="Menor">
      <formula>NOT(ISERROR(SEARCH("Menor",I50)))</formula>
    </cfRule>
    <cfRule type="containsText" dxfId="2244" priority="215" operator="containsText" text="Leve">
      <formula>NOT(ISERROR(SEARCH("Leve",I50)))</formula>
    </cfRule>
    <cfRule type="containsText" dxfId="2243" priority="220" operator="containsText" text="Moderado">
      <formula>NOT(ISERROR(SEARCH("Moderado",I50)))</formula>
    </cfRule>
  </conditionalFormatting>
  <conditionalFormatting sqref="K50:K54">
    <cfRule type="containsText" dxfId="2242" priority="207" operator="containsText" text="Media">
      <formula>NOT(ISERROR(SEARCH("Media",K50)))</formula>
    </cfRule>
  </conditionalFormatting>
  <conditionalFormatting sqref="L50:L54">
    <cfRule type="containsText" dxfId="2241" priority="206" operator="containsText" text="Moderado">
      <formula>NOT(ISERROR(SEARCH("Moderado",L50)))</formula>
    </cfRule>
  </conditionalFormatting>
  <conditionalFormatting sqref="J50:J54">
    <cfRule type="containsText" dxfId="2240" priority="205" operator="containsText" text="Moderado">
      <formula>NOT(ISERROR(SEARCH("Moderado",J50)))</formula>
    </cfRule>
  </conditionalFormatting>
  <conditionalFormatting sqref="J50:J54">
    <cfRule type="containsText" dxfId="2239" priority="203" operator="containsText" text="Bajo">
      <formula>NOT(ISERROR(SEARCH("Bajo",J50)))</formula>
    </cfRule>
    <cfRule type="containsText" dxfId="2238" priority="204" operator="containsText" text="Extremo">
      <formula>NOT(ISERROR(SEARCH("Extremo",J50)))</formula>
    </cfRule>
  </conditionalFormatting>
  <conditionalFormatting sqref="K50:K54">
    <cfRule type="containsText" dxfId="2237" priority="201" operator="containsText" text="Baja">
      <formula>NOT(ISERROR(SEARCH("Baja",K50)))</formula>
    </cfRule>
    <cfRule type="containsText" dxfId="2236" priority="202" operator="containsText" text="Muy Baja">
      <formula>NOT(ISERROR(SEARCH("Muy Baja",K50)))</formula>
    </cfRule>
  </conditionalFormatting>
  <conditionalFormatting sqref="K50:K54">
    <cfRule type="containsText" dxfId="2235" priority="199" operator="containsText" text="Muy Alta">
      <formula>NOT(ISERROR(SEARCH("Muy Alta",K50)))</formula>
    </cfRule>
    <cfRule type="containsText" dxfId="2234" priority="200" operator="containsText" text="Alta">
      <formula>NOT(ISERROR(SEARCH("Alta",K50)))</formula>
    </cfRule>
  </conditionalFormatting>
  <conditionalFormatting sqref="L50:L54">
    <cfRule type="containsText" dxfId="2233" priority="195" operator="containsText" text="Catastrófico">
      <formula>NOT(ISERROR(SEARCH("Catastrófico",L50)))</formula>
    </cfRule>
    <cfRule type="containsText" dxfId="2232" priority="196" operator="containsText" text="Mayor">
      <formula>NOT(ISERROR(SEARCH("Mayor",L50)))</formula>
    </cfRule>
    <cfRule type="containsText" dxfId="2231" priority="197" operator="containsText" text="Menor">
      <formula>NOT(ISERROR(SEARCH("Menor",L50)))</formula>
    </cfRule>
    <cfRule type="containsText" dxfId="2230" priority="198" operator="containsText" text="Leve">
      <formula>NOT(ISERROR(SEARCH("Leve",L50)))</formula>
    </cfRule>
  </conditionalFormatting>
  <conditionalFormatting sqref="K55:L55">
    <cfRule type="containsText" dxfId="2229" priority="189" operator="containsText" text="3- Moderado">
      <formula>NOT(ISERROR(SEARCH("3- Moderado",K55)))</formula>
    </cfRule>
    <cfRule type="containsText" dxfId="2228" priority="190" operator="containsText" text="6- Moderado">
      <formula>NOT(ISERROR(SEARCH("6- Moderado",K55)))</formula>
    </cfRule>
    <cfRule type="containsText" dxfId="2227" priority="191" operator="containsText" text="4- Moderado">
      <formula>NOT(ISERROR(SEARCH("4- Moderado",K55)))</formula>
    </cfRule>
    <cfRule type="containsText" dxfId="2226" priority="192" operator="containsText" text="3- Bajo">
      <formula>NOT(ISERROR(SEARCH("3- Bajo",K55)))</formula>
    </cfRule>
    <cfRule type="containsText" dxfId="2225" priority="193" operator="containsText" text="4- Bajo">
      <formula>NOT(ISERROR(SEARCH("4- Bajo",K55)))</formula>
    </cfRule>
    <cfRule type="containsText" dxfId="2224" priority="194" operator="containsText" text="1- Bajo">
      <formula>NOT(ISERROR(SEARCH("1- Bajo",K55)))</formula>
    </cfRule>
  </conditionalFormatting>
  <conditionalFormatting sqref="H55:I55">
    <cfRule type="containsText" dxfId="2223" priority="183" operator="containsText" text="3- Moderado">
      <formula>NOT(ISERROR(SEARCH("3- Moderado",H55)))</formula>
    </cfRule>
    <cfRule type="containsText" dxfId="2222" priority="184" operator="containsText" text="6- Moderado">
      <formula>NOT(ISERROR(SEARCH("6- Moderado",H55)))</formula>
    </cfRule>
    <cfRule type="containsText" dxfId="2221" priority="185" operator="containsText" text="4- Moderado">
      <formula>NOT(ISERROR(SEARCH("4- Moderado",H55)))</formula>
    </cfRule>
    <cfRule type="containsText" dxfId="2220" priority="186" operator="containsText" text="3- Bajo">
      <formula>NOT(ISERROR(SEARCH("3- Bajo",H55)))</formula>
    </cfRule>
    <cfRule type="containsText" dxfId="2219" priority="187" operator="containsText" text="4- Bajo">
      <formula>NOT(ISERROR(SEARCH("4- Bajo",H55)))</formula>
    </cfRule>
    <cfRule type="containsText" dxfId="2218" priority="188" operator="containsText" text="1- Bajo">
      <formula>NOT(ISERROR(SEARCH("1- Bajo",H55)))</formula>
    </cfRule>
  </conditionalFormatting>
  <conditionalFormatting sqref="A55 C55:E55">
    <cfRule type="containsText" dxfId="2217" priority="177" operator="containsText" text="3- Moderado">
      <formula>NOT(ISERROR(SEARCH("3- Moderado",A55)))</formula>
    </cfRule>
    <cfRule type="containsText" dxfId="2216" priority="178" operator="containsText" text="6- Moderado">
      <formula>NOT(ISERROR(SEARCH("6- Moderado",A55)))</formula>
    </cfRule>
    <cfRule type="containsText" dxfId="2215" priority="179" operator="containsText" text="4- Moderado">
      <formula>NOT(ISERROR(SEARCH("4- Moderado",A55)))</formula>
    </cfRule>
    <cfRule type="containsText" dxfId="2214" priority="180" operator="containsText" text="3- Bajo">
      <formula>NOT(ISERROR(SEARCH("3- Bajo",A55)))</formula>
    </cfRule>
    <cfRule type="containsText" dxfId="2213" priority="181" operator="containsText" text="4- Bajo">
      <formula>NOT(ISERROR(SEARCH("4- Bajo",A55)))</formula>
    </cfRule>
    <cfRule type="containsText" dxfId="2212" priority="182" operator="containsText" text="1- Bajo">
      <formula>NOT(ISERROR(SEARCH("1- Bajo",A55)))</formula>
    </cfRule>
  </conditionalFormatting>
  <conditionalFormatting sqref="F55:G55">
    <cfRule type="containsText" dxfId="2211" priority="171" operator="containsText" text="3- Moderado">
      <formula>NOT(ISERROR(SEARCH("3- Moderado",F55)))</formula>
    </cfRule>
    <cfRule type="containsText" dxfId="2210" priority="172" operator="containsText" text="6- Moderado">
      <formula>NOT(ISERROR(SEARCH("6- Moderado",F55)))</formula>
    </cfRule>
    <cfRule type="containsText" dxfId="2209" priority="173" operator="containsText" text="4- Moderado">
      <formula>NOT(ISERROR(SEARCH("4- Moderado",F55)))</formula>
    </cfRule>
    <cfRule type="containsText" dxfId="2208" priority="174" operator="containsText" text="3- Bajo">
      <formula>NOT(ISERROR(SEARCH("3- Bajo",F55)))</formula>
    </cfRule>
    <cfRule type="containsText" dxfId="2207" priority="175" operator="containsText" text="4- Bajo">
      <formula>NOT(ISERROR(SEARCH("4- Bajo",F55)))</formula>
    </cfRule>
    <cfRule type="containsText" dxfId="2206" priority="176" operator="containsText" text="1- Bajo">
      <formula>NOT(ISERROR(SEARCH("1- Bajo",F55)))</formula>
    </cfRule>
  </conditionalFormatting>
  <conditionalFormatting sqref="J55:J59">
    <cfRule type="containsText" dxfId="2205" priority="166" operator="containsText" text="Bajo">
      <formula>NOT(ISERROR(SEARCH("Bajo",J55)))</formula>
    </cfRule>
    <cfRule type="containsText" dxfId="2204" priority="167" operator="containsText" text="Moderado">
      <formula>NOT(ISERROR(SEARCH("Moderado",J55)))</formula>
    </cfRule>
    <cfRule type="containsText" dxfId="2203" priority="168" operator="containsText" text="Alto">
      <formula>NOT(ISERROR(SEARCH("Alto",J55)))</formula>
    </cfRule>
    <cfRule type="containsText" dxfId="2202" priority="169" operator="containsText" text="Extremo">
      <formula>NOT(ISERROR(SEARCH("Extremo",J55)))</formula>
    </cfRule>
    <cfRule type="colorScale" priority="170">
      <colorScale>
        <cfvo type="min"/>
        <cfvo type="max"/>
        <color rgb="FFFF7128"/>
        <color rgb="FFFFEF9C"/>
      </colorScale>
    </cfRule>
  </conditionalFormatting>
  <conditionalFormatting sqref="M55:M59">
    <cfRule type="containsText" dxfId="2201" priority="141" operator="containsText" text="Moderado">
      <formula>NOT(ISERROR(SEARCH("Moderado",M55)))</formula>
    </cfRule>
    <cfRule type="containsText" dxfId="2200" priority="161" operator="containsText" text="Bajo">
      <formula>NOT(ISERROR(SEARCH("Bajo",M55)))</formula>
    </cfRule>
    <cfRule type="containsText" dxfId="2199" priority="162" operator="containsText" text="Moderado">
      <formula>NOT(ISERROR(SEARCH("Moderado",M55)))</formula>
    </cfRule>
    <cfRule type="containsText" dxfId="2198" priority="163" operator="containsText" text="Alto">
      <formula>NOT(ISERROR(SEARCH("Alto",M55)))</formula>
    </cfRule>
    <cfRule type="containsText" dxfId="2197" priority="164" operator="containsText" text="Extremo">
      <formula>NOT(ISERROR(SEARCH("Extremo",M55)))</formula>
    </cfRule>
    <cfRule type="colorScale" priority="165">
      <colorScale>
        <cfvo type="min"/>
        <cfvo type="max"/>
        <color rgb="FFFF7128"/>
        <color rgb="FFFFEF9C"/>
      </colorScale>
    </cfRule>
  </conditionalFormatting>
  <conditionalFormatting sqref="N55">
    <cfRule type="containsText" dxfId="2196" priority="155" operator="containsText" text="3- Moderado">
      <formula>NOT(ISERROR(SEARCH("3- Moderado",N55)))</formula>
    </cfRule>
    <cfRule type="containsText" dxfId="2195" priority="156" operator="containsText" text="6- Moderado">
      <formula>NOT(ISERROR(SEARCH("6- Moderado",N55)))</formula>
    </cfRule>
    <cfRule type="containsText" dxfId="2194" priority="157" operator="containsText" text="4- Moderado">
      <formula>NOT(ISERROR(SEARCH("4- Moderado",N55)))</formula>
    </cfRule>
    <cfRule type="containsText" dxfId="2193" priority="158" operator="containsText" text="3- Bajo">
      <formula>NOT(ISERROR(SEARCH("3- Bajo",N55)))</formula>
    </cfRule>
    <cfRule type="containsText" dxfId="2192" priority="159" operator="containsText" text="4- Bajo">
      <formula>NOT(ISERROR(SEARCH("4- Bajo",N55)))</formula>
    </cfRule>
    <cfRule type="containsText" dxfId="2191" priority="160" operator="containsText" text="1- Bajo">
      <formula>NOT(ISERROR(SEARCH("1- Bajo",N55)))</formula>
    </cfRule>
  </conditionalFormatting>
  <conditionalFormatting sqref="H55:H59">
    <cfRule type="containsText" dxfId="2190" priority="142" operator="containsText" text="Muy Alta">
      <formula>NOT(ISERROR(SEARCH("Muy Alta",H55)))</formula>
    </cfRule>
    <cfRule type="containsText" dxfId="2189" priority="143" operator="containsText" text="Alta">
      <formula>NOT(ISERROR(SEARCH("Alta",H55)))</formula>
    </cfRule>
    <cfRule type="containsText" dxfId="2188" priority="144" operator="containsText" text="Muy Alta">
      <formula>NOT(ISERROR(SEARCH("Muy Alta",H55)))</formula>
    </cfRule>
    <cfRule type="containsText" dxfId="2187" priority="149" operator="containsText" text="Muy Baja">
      <formula>NOT(ISERROR(SEARCH("Muy Baja",H55)))</formula>
    </cfRule>
    <cfRule type="containsText" dxfId="2186" priority="150" operator="containsText" text="Baja">
      <formula>NOT(ISERROR(SEARCH("Baja",H55)))</formula>
    </cfRule>
    <cfRule type="containsText" dxfId="2185" priority="151" operator="containsText" text="Media">
      <formula>NOT(ISERROR(SEARCH("Media",H55)))</formula>
    </cfRule>
    <cfRule type="containsText" dxfId="2184" priority="152" operator="containsText" text="Alta">
      <formula>NOT(ISERROR(SEARCH("Alta",H55)))</formula>
    </cfRule>
    <cfRule type="containsText" dxfId="2183" priority="154" operator="containsText" text="Muy Alta">
      <formula>NOT(ISERROR(SEARCH("Muy Alta",H55)))</formula>
    </cfRule>
  </conditionalFormatting>
  <conditionalFormatting sqref="I55:I59">
    <cfRule type="containsText" dxfId="2182" priority="145" operator="containsText" text="Catastrófico">
      <formula>NOT(ISERROR(SEARCH("Catastrófico",I55)))</formula>
    </cfRule>
    <cfRule type="containsText" dxfId="2181" priority="146" operator="containsText" text="Mayor">
      <formula>NOT(ISERROR(SEARCH("Mayor",I55)))</formula>
    </cfRule>
    <cfRule type="containsText" dxfId="2180" priority="147" operator="containsText" text="Menor">
      <formula>NOT(ISERROR(SEARCH("Menor",I55)))</formula>
    </cfRule>
    <cfRule type="containsText" dxfId="2179" priority="148" operator="containsText" text="Leve">
      <formula>NOT(ISERROR(SEARCH("Leve",I55)))</formula>
    </cfRule>
    <cfRule type="containsText" dxfId="2178" priority="153" operator="containsText" text="Moderado">
      <formula>NOT(ISERROR(SEARCH("Moderado",I55)))</formula>
    </cfRule>
  </conditionalFormatting>
  <conditionalFormatting sqref="K55:K59">
    <cfRule type="containsText" dxfId="2177" priority="140" operator="containsText" text="Media">
      <formula>NOT(ISERROR(SEARCH("Media",K55)))</formula>
    </cfRule>
  </conditionalFormatting>
  <conditionalFormatting sqref="L55:L59">
    <cfRule type="containsText" dxfId="2176" priority="139" operator="containsText" text="Moderado">
      <formula>NOT(ISERROR(SEARCH("Moderado",L55)))</formula>
    </cfRule>
  </conditionalFormatting>
  <conditionalFormatting sqref="J55:J59">
    <cfRule type="containsText" dxfId="2175" priority="138" operator="containsText" text="Moderado">
      <formula>NOT(ISERROR(SEARCH("Moderado",J55)))</formula>
    </cfRule>
  </conditionalFormatting>
  <conditionalFormatting sqref="J55:J59">
    <cfRule type="containsText" dxfId="2174" priority="136" operator="containsText" text="Bajo">
      <formula>NOT(ISERROR(SEARCH("Bajo",J55)))</formula>
    </cfRule>
    <cfRule type="containsText" dxfId="2173" priority="137" operator="containsText" text="Extremo">
      <formula>NOT(ISERROR(SEARCH("Extremo",J55)))</formula>
    </cfRule>
  </conditionalFormatting>
  <conditionalFormatting sqref="K55:K59">
    <cfRule type="containsText" dxfId="2172" priority="134" operator="containsText" text="Baja">
      <formula>NOT(ISERROR(SEARCH("Baja",K55)))</formula>
    </cfRule>
    <cfRule type="containsText" dxfId="2171" priority="135" operator="containsText" text="Muy Baja">
      <formula>NOT(ISERROR(SEARCH("Muy Baja",K55)))</formula>
    </cfRule>
  </conditionalFormatting>
  <conditionalFormatting sqref="K55:K59">
    <cfRule type="containsText" dxfId="2170" priority="132" operator="containsText" text="Muy Alta">
      <formula>NOT(ISERROR(SEARCH("Muy Alta",K55)))</formula>
    </cfRule>
    <cfRule type="containsText" dxfId="2169" priority="133" operator="containsText" text="Alta">
      <formula>NOT(ISERROR(SEARCH("Alta",K55)))</formula>
    </cfRule>
  </conditionalFormatting>
  <conditionalFormatting sqref="L55:L59">
    <cfRule type="containsText" dxfId="2168" priority="128" operator="containsText" text="Catastrófico">
      <formula>NOT(ISERROR(SEARCH("Catastrófico",L55)))</formula>
    </cfRule>
    <cfRule type="containsText" dxfId="2167" priority="129" operator="containsText" text="Mayor">
      <formula>NOT(ISERROR(SEARCH("Mayor",L55)))</formula>
    </cfRule>
    <cfRule type="containsText" dxfId="2166" priority="130" operator="containsText" text="Menor">
      <formula>NOT(ISERROR(SEARCH("Menor",L55)))</formula>
    </cfRule>
    <cfRule type="containsText" dxfId="2165" priority="131" operator="containsText" text="Leve">
      <formula>NOT(ISERROR(SEARCH("Leve",L55)))</formula>
    </cfRule>
  </conditionalFormatting>
  <conditionalFormatting sqref="K25:L25">
    <cfRule type="containsText" dxfId="2164" priority="122" operator="containsText" text="3- Moderado">
      <formula>NOT(ISERROR(SEARCH("3- Moderado",K25)))</formula>
    </cfRule>
    <cfRule type="containsText" dxfId="2163" priority="123" operator="containsText" text="6- Moderado">
      <formula>NOT(ISERROR(SEARCH("6- Moderado",K25)))</formula>
    </cfRule>
    <cfRule type="containsText" dxfId="2162" priority="124" operator="containsText" text="4- Moderado">
      <formula>NOT(ISERROR(SEARCH("4- Moderado",K25)))</formula>
    </cfRule>
    <cfRule type="containsText" dxfId="2161" priority="125" operator="containsText" text="3- Bajo">
      <formula>NOT(ISERROR(SEARCH("3- Bajo",K25)))</formula>
    </cfRule>
    <cfRule type="containsText" dxfId="2160" priority="126" operator="containsText" text="4- Bajo">
      <formula>NOT(ISERROR(SEARCH("4- Bajo",K25)))</formula>
    </cfRule>
    <cfRule type="containsText" dxfId="2159" priority="127" operator="containsText" text="1- Bajo">
      <formula>NOT(ISERROR(SEARCH("1- Bajo",K25)))</formula>
    </cfRule>
  </conditionalFormatting>
  <conditionalFormatting sqref="H25:I25">
    <cfRule type="containsText" dxfId="2158" priority="116" operator="containsText" text="3- Moderado">
      <formula>NOT(ISERROR(SEARCH("3- Moderado",H25)))</formula>
    </cfRule>
    <cfRule type="containsText" dxfId="2157" priority="117" operator="containsText" text="6- Moderado">
      <formula>NOT(ISERROR(SEARCH("6- Moderado",H25)))</formula>
    </cfRule>
    <cfRule type="containsText" dxfId="2156" priority="118" operator="containsText" text="4- Moderado">
      <formula>NOT(ISERROR(SEARCH("4- Moderado",H25)))</formula>
    </cfRule>
    <cfRule type="containsText" dxfId="2155" priority="119" operator="containsText" text="3- Bajo">
      <formula>NOT(ISERROR(SEARCH("3- Bajo",H25)))</formula>
    </cfRule>
    <cfRule type="containsText" dxfId="2154" priority="120" operator="containsText" text="4- Bajo">
      <formula>NOT(ISERROR(SEARCH("4- Bajo",H25)))</formula>
    </cfRule>
    <cfRule type="containsText" dxfId="2153" priority="121" operator="containsText" text="1- Bajo">
      <formula>NOT(ISERROR(SEARCH("1- Bajo",H25)))</formula>
    </cfRule>
  </conditionalFormatting>
  <conditionalFormatting sqref="A25 C25:E25">
    <cfRule type="containsText" dxfId="2152" priority="110" operator="containsText" text="3- Moderado">
      <formula>NOT(ISERROR(SEARCH("3- Moderado",A25)))</formula>
    </cfRule>
    <cfRule type="containsText" dxfId="2151" priority="111" operator="containsText" text="6- Moderado">
      <formula>NOT(ISERROR(SEARCH("6- Moderado",A25)))</formula>
    </cfRule>
    <cfRule type="containsText" dxfId="2150" priority="112" operator="containsText" text="4- Moderado">
      <formula>NOT(ISERROR(SEARCH("4- Moderado",A25)))</formula>
    </cfRule>
    <cfRule type="containsText" dxfId="2149" priority="113" operator="containsText" text="3- Bajo">
      <formula>NOT(ISERROR(SEARCH("3- Bajo",A25)))</formula>
    </cfRule>
    <cfRule type="containsText" dxfId="2148" priority="114" operator="containsText" text="4- Bajo">
      <formula>NOT(ISERROR(SEARCH("4- Bajo",A25)))</formula>
    </cfRule>
    <cfRule type="containsText" dxfId="2147" priority="115" operator="containsText" text="1- Bajo">
      <formula>NOT(ISERROR(SEARCH("1- Bajo",A25)))</formula>
    </cfRule>
  </conditionalFormatting>
  <conditionalFormatting sqref="F25:G25">
    <cfRule type="containsText" dxfId="2146" priority="104" operator="containsText" text="3- Moderado">
      <formula>NOT(ISERROR(SEARCH("3- Moderado",F25)))</formula>
    </cfRule>
    <cfRule type="containsText" dxfId="2145" priority="105" operator="containsText" text="6- Moderado">
      <formula>NOT(ISERROR(SEARCH("6- Moderado",F25)))</formula>
    </cfRule>
    <cfRule type="containsText" dxfId="2144" priority="106" operator="containsText" text="4- Moderado">
      <formula>NOT(ISERROR(SEARCH("4- Moderado",F25)))</formula>
    </cfRule>
    <cfRule type="containsText" dxfId="2143" priority="107" operator="containsText" text="3- Bajo">
      <formula>NOT(ISERROR(SEARCH("3- Bajo",F25)))</formula>
    </cfRule>
    <cfRule type="containsText" dxfId="2142" priority="108" operator="containsText" text="4- Bajo">
      <formula>NOT(ISERROR(SEARCH("4- Bajo",F25)))</formula>
    </cfRule>
    <cfRule type="containsText" dxfId="2141" priority="109" operator="containsText" text="1- Bajo">
      <formula>NOT(ISERROR(SEARCH("1- Bajo",F25)))</formula>
    </cfRule>
  </conditionalFormatting>
  <conditionalFormatting sqref="J25:J29">
    <cfRule type="containsText" dxfId="2140" priority="99" operator="containsText" text="Bajo">
      <formula>NOT(ISERROR(SEARCH("Bajo",J25)))</formula>
    </cfRule>
    <cfRule type="containsText" dxfId="2139" priority="100" operator="containsText" text="Moderado">
      <formula>NOT(ISERROR(SEARCH("Moderado",J25)))</formula>
    </cfRule>
    <cfRule type="containsText" dxfId="2138" priority="101" operator="containsText" text="Alto">
      <formula>NOT(ISERROR(SEARCH("Alto",J25)))</formula>
    </cfRule>
    <cfRule type="containsText" dxfId="2137" priority="102" operator="containsText" text="Extremo">
      <formula>NOT(ISERROR(SEARCH("Extremo",J25)))</formula>
    </cfRule>
    <cfRule type="colorScale" priority="103">
      <colorScale>
        <cfvo type="min"/>
        <cfvo type="max"/>
        <color rgb="FFFF7128"/>
        <color rgb="FFFFEF9C"/>
      </colorScale>
    </cfRule>
  </conditionalFormatting>
  <conditionalFormatting sqref="M25:M29">
    <cfRule type="containsText" dxfId="2136" priority="74" operator="containsText" text="Moderado">
      <formula>NOT(ISERROR(SEARCH("Moderado",M25)))</formula>
    </cfRule>
    <cfRule type="containsText" dxfId="2135" priority="94" operator="containsText" text="Bajo">
      <formula>NOT(ISERROR(SEARCH("Bajo",M25)))</formula>
    </cfRule>
    <cfRule type="containsText" dxfId="2134" priority="95" operator="containsText" text="Moderado">
      <formula>NOT(ISERROR(SEARCH("Moderado",M25)))</formula>
    </cfRule>
    <cfRule type="containsText" dxfId="2133" priority="96" operator="containsText" text="Alto">
      <formula>NOT(ISERROR(SEARCH("Alto",M25)))</formula>
    </cfRule>
    <cfRule type="containsText" dxfId="2132" priority="97" operator="containsText" text="Extremo">
      <formula>NOT(ISERROR(SEARCH("Extremo",M25)))</formula>
    </cfRule>
    <cfRule type="colorScale" priority="98">
      <colorScale>
        <cfvo type="min"/>
        <cfvo type="max"/>
        <color rgb="FFFF7128"/>
        <color rgb="FFFFEF9C"/>
      </colorScale>
    </cfRule>
  </conditionalFormatting>
  <conditionalFormatting sqref="N25">
    <cfRule type="containsText" dxfId="2131" priority="88" operator="containsText" text="3- Moderado">
      <formula>NOT(ISERROR(SEARCH("3- Moderado",N25)))</formula>
    </cfRule>
    <cfRule type="containsText" dxfId="2130" priority="89" operator="containsText" text="6- Moderado">
      <formula>NOT(ISERROR(SEARCH("6- Moderado",N25)))</formula>
    </cfRule>
    <cfRule type="containsText" dxfId="2129" priority="90" operator="containsText" text="4- Moderado">
      <formula>NOT(ISERROR(SEARCH("4- Moderado",N25)))</formula>
    </cfRule>
    <cfRule type="containsText" dxfId="2128" priority="91" operator="containsText" text="3- Bajo">
      <formula>NOT(ISERROR(SEARCH("3- Bajo",N25)))</formula>
    </cfRule>
    <cfRule type="containsText" dxfId="2127" priority="92" operator="containsText" text="4- Bajo">
      <formula>NOT(ISERROR(SEARCH("4- Bajo",N25)))</formula>
    </cfRule>
    <cfRule type="containsText" dxfId="2126" priority="93" operator="containsText" text="1- Bajo">
      <formula>NOT(ISERROR(SEARCH("1- Bajo",N25)))</formula>
    </cfRule>
  </conditionalFormatting>
  <conditionalFormatting sqref="H25:H29">
    <cfRule type="containsText" dxfId="2125" priority="75" operator="containsText" text="Muy Alta">
      <formula>NOT(ISERROR(SEARCH("Muy Alta",H25)))</formula>
    </cfRule>
    <cfRule type="containsText" dxfId="2124" priority="76" operator="containsText" text="Alta">
      <formula>NOT(ISERROR(SEARCH("Alta",H25)))</formula>
    </cfRule>
    <cfRule type="containsText" dxfId="2123" priority="77" operator="containsText" text="Muy Alta">
      <formula>NOT(ISERROR(SEARCH("Muy Alta",H25)))</formula>
    </cfRule>
    <cfRule type="containsText" dxfId="2122" priority="82" operator="containsText" text="Muy Baja">
      <formula>NOT(ISERROR(SEARCH("Muy Baja",H25)))</formula>
    </cfRule>
    <cfRule type="containsText" dxfId="2121" priority="83" operator="containsText" text="Baja">
      <formula>NOT(ISERROR(SEARCH("Baja",H25)))</formula>
    </cfRule>
    <cfRule type="containsText" dxfId="2120" priority="84" operator="containsText" text="Media">
      <formula>NOT(ISERROR(SEARCH("Media",H25)))</formula>
    </cfRule>
    <cfRule type="containsText" dxfId="2119" priority="85" operator="containsText" text="Alta">
      <formula>NOT(ISERROR(SEARCH("Alta",H25)))</formula>
    </cfRule>
    <cfRule type="containsText" dxfId="2118" priority="87" operator="containsText" text="Muy Alta">
      <formula>NOT(ISERROR(SEARCH("Muy Alta",H25)))</formula>
    </cfRule>
  </conditionalFormatting>
  <conditionalFormatting sqref="I25:I29">
    <cfRule type="containsText" dxfId="2117" priority="78" operator="containsText" text="Catastrófico">
      <formula>NOT(ISERROR(SEARCH("Catastrófico",I25)))</formula>
    </cfRule>
    <cfRule type="containsText" dxfId="2116" priority="79" operator="containsText" text="Mayor">
      <formula>NOT(ISERROR(SEARCH("Mayor",I25)))</formula>
    </cfRule>
    <cfRule type="containsText" dxfId="2115" priority="80" operator="containsText" text="Menor">
      <formula>NOT(ISERROR(SEARCH("Menor",I25)))</formula>
    </cfRule>
    <cfRule type="containsText" dxfId="2114" priority="81" operator="containsText" text="Leve">
      <formula>NOT(ISERROR(SEARCH("Leve",I25)))</formula>
    </cfRule>
    <cfRule type="containsText" dxfId="2113" priority="86" operator="containsText" text="Moderado">
      <formula>NOT(ISERROR(SEARCH("Moderado",I25)))</formula>
    </cfRule>
  </conditionalFormatting>
  <conditionalFormatting sqref="K25:K29">
    <cfRule type="containsText" dxfId="2112" priority="73" operator="containsText" text="Media">
      <formula>NOT(ISERROR(SEARCH("Media",K25)))</formula>
    </cfRule>
  </conditionalFormatting>
  <conditionalFormatting sqref="L25:L29">
    <cfRule type="containsText" dxfId="2111" priority="72" operator="containsText" text="Moderado">
      <formula>NOT(ISERROR(SEARCH("Moderado",L25)))</formula>
    </cfRule>
  </conditionalFormatting>
  <conditionalFormatting sqref="J25:J29">
    <cfRule type="containsText" dxfId="2110" priority="71" operator="containsText" text="Moderado">
      <formula>NOT(ISERROR(SEARCH("Moderado",J25)))</formula>
    </cfRule>
  </conditionalFormatting>
  <conditionalFormatting sqref="J25:J29">
    <cfRule type="containsText" dxfId="2109" priority="69" operator="containsText" text="Bajo">
      <formula>NOT(ISERROR(SEARCH("Bajo",J25)))</formula>
    </cfRule>
    <cfRule type="containsText" dxfId="2108" priority="70" operator="containsText" text="Extremo">
      <formula>NOT(ISERROR(SEARCH("Extremo",J25)))</formula>
    </cfRule>
  </conditionalFormatting>
  <conditionalFormatting sqref="K25:K29">
    <cfRule type="containsText" dxfId="2107" priority="67" operator="containsText" text="Baja">
      <formula>NOT(ISERROR(SEARCH("Baja",K25)))</formula>
    </cfRule>
    <cfRule type="containsText" dxfId="2106" priority="68" operator="containsText" text="Muy Baja">
      <formula>NOT(ISERROR(SEARCH("Muy Baja",K25)))</formula>
    </cfRule>
  </conditionalFormatting>
  <conditionalFormatting sqref="K25:K29">
    <cfRule type="containsText" dxfId="2105" priority="65" operator="containsText" text="Muy Alta">
      <formula>NOT(ISERROR(SEARCH("Muy Alta",K25)))</formula>
    </cfRule>
    <cfRule type="containsText" dxfId="2104" priority="66" operator="containsText" text="Alta">
      <formula>NOT(ISERROR(SEARCH("Alta",K25)))</formula>
    </cfRule>
  </conditionalFormatting>
  <conditionalFormatting sqref="L25:L29">
    <cfRule type="containsText" dxfId="2103" priority="61" operator="containsText" text="Catastrófico">
      <formula>NOT(ISERROR(SEARCH("Catastrófico",L25)))</formula>
    </cfRule>
    <cfRule type="containsText" dxfId="2102" priority="62" operator="containsText" text="Mayor">
      <formula>NOT(ISERROR(SEARCH("Mayor",L25)))</formula>
    </cfRule>
    <cfRule type="containsText" dxfId="2101" priority="63" operator="containsText" text="Menor">
      <formula>NOT(ISERROR(SEARCH("Menor",L25)))</formula>
    </cfRule>
    <cfRule type="containsText" dxfId="2100" priority="64" operator="containsText" text="Leve">
      <formula>NOT(ISERROR(SEARCH("Leve",L25)))</formula>
    </cfRule>
  </conditionalFormatting>
  <conditionalFormatting sqref="B10 B15 B20 B25 B30 B35 B40 B45 B50 B55">
    <cfRule type="containsText" dxfId="2099" priority="1" operator="containsText" text="3- Moderado">
      <formula>NOT(ISERROR(SEARCH("3- Moderado",B10)))</formula>
    </cfRule>
    <cfRule type="containsText" dxfId="2098" priority="2" operator="containsText" text="6- Moderado">
      <formula>NOT(ISERROR(SEARCH("6- Moderado",B10)))</formula>
    </cfRule>
    <cfRule type="containsText" dxfId="2097" priority="3" operator="containsText" text="4- Moderado">
      <formula>NOT(ISERROR(SEARCH("4- Moderado",B10)))</formula>
    </cfRule>
    <cfRule type="containsText" dxfId="2096" priority="4" operator="containsText" text="3- Bajo">
      <formula>NOT(ISERROR(SEARCH("3- Bajo",B10)))</formula>
    </cfRule>
    <cfRule type="containsText" dxfId="2095" priority="5" operator="containsText" text="4- Bajo">
      <formula>NOT(ISERROR(SEARCH("4- Bajo",B10)))</formula>
    </cfRule>
    <cfRule type="containsText" dxfId="2094" priority="6" operator="containsText" text="1- Bajo">
      <formula>NOT(ISERROR(SEARCH("1- Bajo",B10)))</formula>
    </cfRule>
  </conditionalFormatting>
  <dataValidations count="7">
    <dataValidation allowBlank="1" showInputMessage="1" showErrorMessage="1" prompt="Seleccionar el tipo de riesgo teniendo en cuenta que  factor organizaconal afecta. Ver explicacion en hoja " sqref="E8" xr:uid="{00000000-0002-0000-0C00-000000000000}"/>
    <dataValidation allowBlank="1" showInputMessage="1" showErrorMessage="1" prompt="Registrar qué factor  que ocasina el riesgo: un facot identtficado el contexto._x000a_O  personas, recursos, estilo de direccion , factores externos, , codiciones ambientales" sqref="F8:G8" xr:uid="{00000000-0002-0000-0C00-000001000000}"/>
    <dataValidation allowBlank="1" showInputMessage="1" showErrorMessage="1" prompt="Que tan factible es que materialize el riesgo?" sqref="H8" xr:uid="{00000000-0002-0000-0C00-000002000000}"/>
    <dataValidation allowBlank="1" showInputMessage="1" showErrorMessage="1" prompt="El grado de afectación puede ser " sqref="I8" xr:uid="{00000000-0002-0000-0C00-000003000000}"/>
    <dataValidation allowBlank="1" showInputMessage="1" showErrorMessage="1" prompt="Describir las actividades que se van a desarrollar para el proyecto" sqref="O7" xr:uid="{00000000-0002-0000-0C00-000004000000}"/>
    <dataValidation allowBlank="1" showInputMessage="1" showErrorMessage="1" prompt="Seleccionar si el responsable es el responsable de las acciones es el nivel central" sqref="P7:P8" xr:uid="{00000000-0002-0000-0C00-000005000000}"/>
    <dataValidation allowBlank="1" showInputMessage="1" showErrorMessage="1" prompt="seleccionar si el responsable de ejecutar las acciones es el nivel central" sqref="Q8:R8" xr:uid="{00000000-0002-0000-0C00-000006000000}"/>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JS59"/>
  <sheetViews>
    <sheetView zoomScale="71" zoomScaleNormal="71" workbookViewId="0">
      <selection activeCell="B10" sqref="B10:B14"/>
    </sheetView>
  </sheetViews>
  <sheetFormatPr baseColWidth="10" defaultColWidth="11.42578125" defaultRowHeight="15" x14ac:dyDescent="0.25"/>
  <cols>
    <col min="1" max="2" width="18.42578125" style="82" customWidth="1"/>
    <col min="3" max="3" width="15.5703125" customWidth="1"/>
    <col min="4" max="4" width="27.5703125" style="82" customWidth="1"/>
    <col min="5" max="5" width="18" style="219" customWidth="1"/>
    <col min="6" max="6" width="40.140625" customWidth="1"/>
    <col min="7" max="7" width="20.42578125" customWidth="1"/>
    <col min="8" max="8" width="10.28515625" style="220" customWidth="1"/>
    <col min="9" max="9" width="11.42578125" style="220" customWidth="1"/>
    <col min="10" max="10" width="10.140625" style="221" customWidth="1"/>
    <col min="11" max="11" width="11.42578125" style="220" customWidth="1"/>
    <col min="12" max="12" width="10.85546875" style="220" customWidth="1"/>
    <col min="13" max="13" width="18.28515625" style="220" bestFit="1" customWidth="1"/>
    <col min="14" max="14" width="18.28515625" bestFit="1" customWidth="1"/>
    <col min="15" max="15" width="32.85546875" customWidth="1"/>
    <col min="16" max="16" width="16.5703125" customWidth="1"/>
    <col min="17" max="18" width="14.28515625" customWidth="1"/>
    <col min="19" max="19" width="17.85546875" customWidth="1"/>
    <col min="20" max="20" width="15.140625" customWidth="1"/>
    <col min="21" max="21" width="16.140625" customWidth="1"/>
    <col min="22" max="177" width="11.42578125" style="7"/>
  </cols>
  <sheetData>
    <row r="1" spans="1:279" s="203" customFormat="1" ht="16.5" customHeight="1" x14ac:dyDescent="0.3">
      <c r="A1" s="386"/>
      <c r="B1" s="387"/>
      <c r="C1" s="387"/>
      <c r="D1" s="529" t="s">
        <v>414</v>
      </c>
      <c r="E1" s="529"/>
      <c r="F1" s="529"/>
      <c r="G1" s="529"/>
      <c r="H1" s="529"/>
      <c r="I1" s="529"/>
      <c r="J1" s="529"/>
      <c r="K1" s="529"/>
      <c r="L1" s="529"/>
      <c r="M1" s="529"/>
      <c r="N1" s="529"/>
      <c r="O1" s="529"/>
      <c r="P1" s="529"/>
      <c r="Q1" s="530"/>
      <c r="R1" s="224"/>
      <c r="S1" s="378" t="s">
        <v>67</v>
      </c>
      <c r="T1" s="378"/>
      <c r="U1" s="378"/>
      <c r="V1" s="202"/>
      <c r="W1" s="202"/>
      <c r="X1" s="202"/>
      <c r="Y1" s="202"/>
      <c r="Z1" s="202"/>
      <c r="AA1" s="202"/>
      <c r="AB1" s="202"/>
      <c r="AC1" s="202"/>
      <c r="AD1" s="202"/>
      <c r="AE1" s="202"/>
      <c r="AF1" s="202"/>
      <c r="AG1" s="202"/>
      <c r="AH1" s="202"/>
      <c r="AI1" s="202"/>
      <c r="AJ1" s="202"/>
      <c r="AK1" s="202"/>
      <c r="AL1" s="202"/>
      <c r="AM1" s="202"/>
      <c r="AN1" s="202"/>
      <c r="AO1" s="202"/>
      <c r="AP1" s="202"/>
      <c r="AQ1" s="202"/>
      <c r="AR1" s="202"/>
      <c r="AS1" s="202"/>
      <c r="AT1" s="202"/>
      <c r="AU1" s="202"/>
      <c r="AV1" s="202"/>
      <c r="AW1" s="202"/>
      <c r="AX1" s="202"/>
      <c r="AY1" s="202"/>
      <c r="AZ1" s="202"/>
      <c r="BA1" s="202"/>
      <c r="BB1" s="202"/>
      <c r="BC1" s="202"/>
      <c r="BD1" s="202"/>
      <c r="BE1" s="202"/>
      <c r="BF1" s="202"/>
      <c r="BG1" s="202"/>
      <c r="BH1" s="202"/>
      <c r="BI1" s="202"/>
      <c r="BJ1" s="202"/>
      <c r="BK1" s="202"/>
      <c r="BL1" s="202"/>
      <c r="BM1" s="202"/>
      <c r="BN1" s="202"/>
      <c r="BO1" s="202"/>
      <c r="BP1" s="202"/>
      <c r="BQ1" s="202"/>
      <c r="BR1" s="202"/>
      <c r="BS1" s="202"/>
      <c r="BT1" s="202"/>
      <c r="BU1" s="202"/>
      <c r="BV1" s="202"/>
      <c r="BW1" s="202"/>
      <c r="BX1" s="202"/>
      <c r="BY1" s="202"/>
      <c r="BZ1" s="202"/>
      <c r="CA1" s="202"/>
      <c r="CB1" s="202"/>
      <c r="CC1" s="202"/>
      <c r="CD1" s="202"/>
      <c r="CE1" s="202"/>
      <c r="CF1" s="202"/>
      <c r="CG1" s="202"/>
      <c r="CH1" s="202"/>
      <c r="CI1" s="202"/>
      <c r="CJ1" s="202"/>
      <c r="CK1" s="202"/>
      <c r="CL1" s="202"/>
      <c r="CM1" s="202"/>
      <c r="CN1" s="202"/>
      <c r="CO1" s="202"/>
      <c r="CP1" s="202"/>
      <c r="CQ1" s="202"/>
      <c r="CR1" s="202"/>
      <c r="CS1" s="202"/>
      <c r="CT1" s="202"/>
      <c r="CU1" s="202"/>
      <c r="CV1" s="202"/>
      <c r="CW1" s="202"/>
      <c r="CX1" s="202"/>
      <c r="CY1" s="202"/>
      <c r="CZ1" s="202"/>
      <c r="DA1" s="202"/>
      <c r="DB1" s="202"/>
      <c r="DC1" s="202"/>
      <c r="DD1" s="202"/>
      <c r="DE1" s="202"/>
      <c r="DF1" s="202"/>
      <c r="DG1" s="202"/>
      <c r="DH1" s="202"/>
      <c r="DI1" s="202"/>
      <c r="DJ1" s="202"/>
      <c r="DK1" s="202"/>
      <c r="DL1" s="202"/>
      <c r="DM1" s="202"/>
      <c r="DN1" s="202"/>
      <c r="DO1" s="202"/>
      <c r="DP1" s="202"/>
      <c r="DQ1" s="202"/>
      <c r="DR1" s="202"/>
      <c r="DS1" s="202"/>
      <c r="DT1" s="202"/>
      <c r="DU1" s="202"/>
      <c r="DV1" s="202"/>
      <c r="DW1" s="202"/>
      <c r="DX1" s="202"/>
      <c r="DY1" s="202"/>
      <c r="DZ1" s="202"/>
      <c r="EA1" s="202"/>
      <c r="EB1" s="202"/>
      <c r="EC1" s="202"/>
      <c r="ED1" s="202"/>
      <c r="EE1" s="202"/>
      <c r="EF1" s="202"/>
      <c r="EG1" s="202"/>
      <c r="EH1" s="202"/>
      <c r="EI1" s="202"/>
      <c r="EJ1" s="202"/>
      <c r="EK1" s="202"/>
      <c r="EL1" s="202"/>
      <c r="EM1" s="202"/>
      <c r="EN1" s="202"/>
      <c r="EO1" s="202"/>
      <c r="EP1" s="202"/>
      <c r="EQ1" s="202"/>
      <c r="ER1" s="202"/>
      <c r="ES1" s="202"/>
      <c r="ET1" s="202"/>
      <c r="EU1" s="202"/>
      <c r="EV1" s="202"/>
      <c r="EW1" s="202"/>
      <c r="EX1" s="202"/>
      <c r="EY1" s="202"/>
      <c r="EZ1" s="202"/>
      <c r="FA1" s="202"/>
      <c r="FB1" s="202"/>
      <c r="FC1" s="202"/>
      <c r="FD1" s="202"/>
      <c r="FE1" s="202"/>
      <c r="FF1" s="202"/>
      <c r="FG1" s="202"/>
      <c r="FH1" s="202"/>
      <c r="FI1" s="202"/>
      <c r="FJ1" s="202"/>
      <c r="FK1" s="202"/>
      <c r="FL1" s="202"/>
      <c r="FM1" s="202"/>
      <c r="FN1" s="202"/>
      <c r="FO1" s="202"/>
      <c r="FP1" s="202"/>
      <c r="FQ1" s="202"/>
      <c r="FR1" s="202"/>
      <c r="FS1" s="202"/>
      <c r="FT1" s="202"/>
      <c r="FU1" s="202"/>
      <c r="FV1" s="202"/>
      <c r="FW1" s="202"/>
      <c r="FX1" s="202"/>
      <c r="FY1" s="202"/>
      <c r="FZ1" s="202"/>
      <c r="GA1" s="202"/>
      <c r="GB1" s="202"/>
      <c r="GC1" s="202"/>
      <c r="GD1" s="202"/>
      <c r="GE1" s="202"/>
      <c r="GF1" s="202"/>
      <c r="GG1" s="202"/>
      <c r="GH1" s="202"/>
      <c r="GI1" s="202"/>
      <c r="GJ1" s="202"/>
      <c r="GK1" s="202"/>
      <c r="GL1" s="202"/>
      <c r="GM1" s="202"/>
      <c r="GN1" s="202"/>
      <c r="GO1" s="202"/>
      <c r="GP1" s="202"/>
      <c r="GQ1" s="202"/>
      <c r="GR1" s="202"/>
      <c r="GS1" s="202"/>
      <c r="GT1" s="202"/>
      <c r="GU1" s="202"/>
      <c r="GV1" s="202"/>
      <c r="GW1" s="202"/>
      <c r="GX1" s="202"/>
      <c r="GY1" s="202"/>
      <c r="GZ1" s="202"/>
      <c r="HA1" s="202"/>
      <c r="HB1" s="202"/>
      <c r="HC1" s="202"/>
      <c r="HD1" s="202"/>
      <c r="HE1" s="202"/>
      <c r="HF1" s="202"/>
      <c r="HG1" s="202"/>
      <c r="HH1" s="202"/>
      <c r="HI1" s="202"/>
      <c r="HJ1" s="202"/>
      <c r="HK1" s="202"/>
      <c r="HL1" s="202"/>
      <c r="HM1" s="202"/>
      <c r="HN1" s="202"/>
      <c r="HO1" s="202"/>
      <c r="HP1" s="202"/>
      <c r="HQ1" s="202"/>
      <c r="HR1" s="202"/>
      <c r="HS1" s="202"/>
      <c r="HT1" s="202"/>
      <c r="HU1" s="202"/>
      <c r="HV1" s="202"/>
      <c r="HW1" s="202"/>
      <c r="HX1" s="202"/>
      <c r="HY1" s="202"/>
      <c r="HZ1" s="202"/>
      <c r="IA1" s="202"/>
      <c r="IB1" s="202"/>
      <c r="IC1" s="202"/>
      <c r="ID1" s="202"/>
      <c r="IE1" s="202"/>
      <c r="IF1" s="202"/>
      <c r="IG1" s="202"/>
      <c r="IH1" s="202"/>
      <c r="II1" s="202"/>
      <c r="IJ1" s="202"/>
      <c r="IK1" s="202"/>
      <c r="IL1" s="202"/>
      <c r="IM1" s="202"/>
      <c r="IN1" s="202"/>
      <c r="IO1" s="202"/>
      <c r="IP1" s="202"/>
      <c r="IQ1" s="202"/>
      <c r="IR1" s="202"/>
      <c r="IS1" s="202"/>
      <c r="IT1" s="202"/>
      <c r="IU1" s="202"/>
      <c r="IV1" s="202"/>
      <c r="IW1" s="202"/>
      <c r="IX1" s="202"/>
      <c r="IY1" s="202"/>
      <c r="IZ1" s="202"/>
      <c r="JA1" s="202"/>
      <c r="JB1" s="202"/>
      <c r="JC1" s="202"/>
      <c r="JD1" s="202"/>
      <c r="JE1" s="202"/>
      <c r="JF1" s="202"/>
      <c r="JG1" s="202"/>
      <c r="JH1" s="202"/>
      <c r="JI1" s="202"/>
      <c r="JJ1" s="202"/>
      <c r="JK1" s="202"/>
      <c r="JL1" s="202"/>
      <c r="JM1" s="202"/>
      <c r="JN1" s="202"/>
      <c r="JO1" s="202"/>
      <c r="JP1" s="202"/>
      <c r="JQ1" s="202"/>
      <c r="JR1" s="202"/>
      <c r="JS1" s="202"/>
    </row>
    <row r="2" spans="1:279" s="203" customFormat="1" ht="39.75" customHeight="1" x14ac:dyDescent="0.3">
      <c r="A2" s="388"/>
      <c r="B2" s="389"/>
      <c r="C2" s="389"/>
      <c r="D2" s="531"/>
      <c r="E2" s="531"/>
      <c r="F2" s="531"/>
      <c r="G2" s="531"/>
      <c r="H2" s="531"/>
      <c r="I2" s="531"/>
      <c r="J2" s="531"/>
      <c r="K2" s="531"/>
      <c r="L2" s="531"/>
      <c r="M2" s="531"/>
      <c r="N2" s="531"/>
      <c r="O2" s="531"/>
      <c r="P2" s="531"/>
      <c r="Q2" s="532"/>
      <c r="R2" s="224"/>
      <c r="S2" s="378"/>
      <c r="T2" s="378"/>
      <c r="U2" s="378"/>
      <c r="V2" s="202"/>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c r="AW2" s="202"/>
      <c r="AX2" s="202"/>
      <c r="AY2" s="202"/>
      <c r="AZ2" s="202"/>
      <c r="BA2" s="202"/>
      <c r="BB2" s="202"/>
      <c r="BC2" s="202"/>
      <c r="BD2" s="202"/>
      <c r="BE2" s="202"/>
      <c r="BF2" s="202"/>
      <c r="BG2" s="202"/>
      <c r="BH2" s="202"/>
      <c r="BI2" s="202"/>
      <c r="BJ2" s="202"/>
      <c r="BK2" s="202"/>
      <c r="BL2" s="202"/>
      <c r="BM2" s="202"/>
      <c r="BN2" s="202"/>
      <c r="BO2" s="202"/>
      <c r="BP2" s="202"/>
      <c r="BQ2" s="202"/>
      <c r="BR2" s="202"/>
      <c r="BS2" s="202"/>
      <c r="BT2" s="202"/>
      <c r="BU2" s="202"/>
      <c r="BV2" s="202"/>
      <c r="BW2" s="202"/>
      <c r="BX2" s="202"/>
      <c r="BY2" s="202"/>
      <c r="BZ2" s="202"/>
      <c r="CA2" s="202"/>
      <c r="CB2" s="202"/>
      <c r="CC2" s="202"/>
      <c r="CD2" s="202"/>
      <c r="CE2" s="202"/>
      <c r="CF2" s="202"/>
      <c r="CG2" s="202"/>
      <c r="CH2" s="202"/>
      <c r="CI2" s="202"/>
      <c r="CJ2" s="202"/>
      <c r="CK2" s="202"/>
      <c r="CL2" s="202"/>
      <c r="CM2" s="202"/>
      <c r="CN2" s="202"/>
      <c r="CO2" s="202"/>
      <c r="CP2" s="202"/>
      <c r="CQ2" s="202"/>
      <c r="CR2" s="202"/>
      <c r="CS2" s="202"/>
      <c r="CT2" s="202"/>
      <c r="CU2" s="202"/>
      <c r="CV2" s="202"/>
      <c r="CW2" s="202"/>
      <c r="CX2" s="202"/>
      <c r="CY2" s="202"/>
      <c r="CZ2" s="202"/>
      <c r="DA2" s="202"/>
      <c r="DB2" s="202"/>
      <c r="DC2" s="202"/>
      <c r="DD2" s="202"/>
      <c r="DE2" s="202"/>
      <c r="DF2" s="202"/>
      <c r="DG2" s="202"/>
      <c r="DH2" s="202"/>
      <c r="DI2" s="202"/>
      <c r="DJ2" s="202"/>
      <c r="DK2" s="202"/>
      <c r="DL2" s="202"/>
      <c r="DM2" s="202"/>
      <c r="DN2" s="202"/>
      <c r="DO2" s="202"/>
      <c r="DP2" s="202"/>
      <c r="DQ2" s="202"/>
      <c r="DR2" s="202"/>
      <c r="DS2" s="202"/>
      <c r="DT2" s="202"/>
      <c r="DU2" s="202"/>
      <c r="DV2" s="202"/>
      <c r="DW2" s="202"/>
      <c r="DX2" s="202"/>
      <c r="DY2" s="202"/>
      <c r="DZ2" s="202"/>
      <c r="EA2" s="202"/>
      <c r="EB2" s="202"/>
      <c r="EC2" s="202"/>
      <c r="ED2" s="202"/>
      <c r="EE2" s="202"/>
      <c r="EF2" s="202"/>
      <c r="EG2" s="202"/>
      <c r="EH2" s="202"/>
      <c r="EI2" s="202"/>
      <c r="EJ2" s="202"/>
      <c r="EK2" s="202"/>
      <c r="EL2" s="202"/>
      <c r="EM2" s="202"/>
      <c r="EN2" s="202"/>
      <c r="EO2" s="202"/>
      <c r="EP2" s="202"/>
      <c r="EQ2" s="202"/>
      <c r="ER2" s="202"/>
      <c r="ES2" s="202"/>
      <c r="ET2" s="202"/>
      <c r="EU2" s="202"/>
      <c r="EV2" s="202"/>
      <c r="EW2" s="202"/>
      <c r="EX2" s="202"/>
      <c r="EY2" s="202"/>
      <c r="EZ2" s="202"/>
      <c r="FA2" s="202"/>
      <c r="FB2" s="202"/>
      <c r="FC2" s="202"/>
      <c r="FD2" s="202"/>
      <c r="FE2" s="202"/>
      <c r="FF2" s="202"/>
      <c r="FG2" s="202"/>
      <c r="FH2" s="202"/>
      <c r="FI2" s="202"/>
      <c r="FJ2" s="202"/>
      <c r="FK2" s="202"/>
      <c r="FL2" s="202"/>
      <c r="FM2" s="202"/>
      <c r="FN2" s="202"/>
      <c r="FO2" s="202"/>
      <c r="FP2" s="202"/>
      <c r="FQ2" s="202"/>
      <c r="FR2" s="202"/>
      <c r="FS2" s="202"/>
      <c r="FT2" s="202"/>
      <c r="FU2" s="202"/>
      <c r="FV2" s="202"/>
      <c r="FW2" s="202"/>
      <c r="FX2" s="202"/>
      <c r="FY2" s="202"/>
      <c r="FZ2" s="202"/>
      <c r="GA2" s="202"/>
      <c r="GB2" s="202"/>
      <c r="GC2" s="202"/>
      <c r="GD2" s="202"/>
      <c r="GE2" s="202"/>
      <c r="GF2" s="202"/>
      <c r="GG2" s="202"/>
      <c r="GH2" s="202"/>
      <c r="GI2" s="202"/>
      <c r="GJ2" s="202"/>
      <c r="GK2" s="202"/>
      <c r="GL2" s="202"/>
      <c r="GM2" s="202"/>
      <c r="GN2" s="202"/>
      <c r="GO2" s="202"/>
      <c r="GP2" s="202"/>
      <c r="GQ2" s="202"/>
      <c r="GR2" s="202"/>
      <c r="GS2" s="202"/>
      <c r="GT2" s="202"/>
      <c r="GU2" s="202"/>
      <c r="GV2" s="202"/>
      <c r="GW2" s="202"/>
      <c r="GX2" s="202"/>
      <c r="GY2" s="202"/>
      <c r="GZ2" s="202"/>
      <c r="HA2" s="202"/>
      <c r="HB2" s="202"/>
      <c r="HC2" s="202"/>
      <c r="HD2" s="202"/>
      <c r="HE2" s="202"/>
      <c r="HF2" s="202"/>
      <c r="HG2" s="202"/>
      <c r="HH2" s="202"/>
      <c r="HI2" s="202"/>
      <c r="HJ2" s="202"/>
      <c r="HK2" s="202"/>
      <c r="HL2" s="202"/>
      <c r="HM2" s="202"/>
      <c r="HN2" s="202"/>
      <c r="HO2" s="202"/>
      <c r="HP2" s="202"/>
      <c r="HQ2" s="202"/>
      <c r="HR2" s="202"/>
      <c r="HS2" s="202"/>
      <c r="HT2" s="202"/>
      <c r="HU2" s="202"/>
      <c r="HV2" s="202"/>
      <c r="HW2" s="202"/>
      <c r="HX2" s="202"/>
      <c r="HY2" s="202"/>
      <c r="HZ2" s="202"/>
      <c r="IA2" s="202"/>
      <c r="IB2" s="202"/>
      <c r="IC2" s="202"/>
      <c r="ID2" s="202"/>
      <c r="IE2" s="202"/>
      <c r="IF2" s="202"/>
      <c r="IG2" s="202"/>
      <c r="IH2" s="202"/>
      <c r="II2" s="202"/>
      <c r="IJ2" s="202"/>
      <c r="IK2" s="202"/>
      <c r="IL2" s="202"/>
      <c r="IM2" s="202"/>
      <c r="IN2" s="202"/>
      <c r="IO2" s="202"/>
      <c r="IP2" s="202"/>
      <c r="IQ2" s="202"/>
      <c r="IR2" s="202"/>
      <c r="IS2" s="202"/>
      <c r="IT2" s="202"/>
      <c r="IU2" s="202"/>
      <c r="IV2" s="202"/>
      <c r="IW2" s="202"/>
      <c r="IX2" s="202"/>
      <c r="IY2" s="202"/>
      <c r="IZ2" s="202"/>
      <c r="JA2" s="202"/>
      <c r="JB2" s="202"/>
      <c r="JC2" s="202"/>
      <c r="JD2" s="202"/>
      <c r="JE2" s="202"/>
      <c r="JF2" s="202"/>
      <c r="JG2" s="202"/>
      <c r="JH2" s="202"/>
      <c r="JI2" s="202"/>
      <c r="JJ2" s="202"/>
      <c r="JK2" s="202"/>
      <c r="JL2" s="202"/>
      <c r="JM2" s="202"/>
      <c r="JN2" s="202"/>
      <c r="JO2" s="202"/>
      <c r="JP2" s="202"/>
      <c r="JQ2" s="202"/>
      <c r="JR2" s="202"/>
      <c r="JS2" s="202"/>
    </row>
    <row r="3" spans="1:279" s="203" customFormat="1" ht="3" customHeight="1" x14ac:dyDescent="0.3">
      <c r="A3" s="2"/>
      <c r="B3" s="2"/>
      <c r="C3" s="222"/>
      <c r="D3" s="531"/>
      <c r="E3" s="531"/>
      <c r="F3" s="531"/>
      <c r="G3" s="531"/>
      <c r="H3" s="531"/>
      <c r="I3" s="531"/>
      <c r="J3" s="531"/>
      <c r="K3" s="531"/>
      <c r="L3" s="531"/>
      <c r="M3" s="531"/>
      <c r="N3" s="531"/>
      <c r="O3" s="531"/>
      <c r="P3" s="531"/>
      <c r="Q3" s="532"/>
      <c r="R3" s="224"/>
      <c r="S3" s="378"/>
      <c r="T3" s="378"/>
      <c r="U3" s="378"/>
      <c r="V3" s="202"/>
      <c r="W3" s="202"/>
      <c r="X3" s="202"/>
      <c r="Y3" s="202"/>
      <c r="Z3" s="202"/>
      <c r="AA3" s="202"/>
      <c r="AB3" s="202"/>
      <c r="AC3" s="202"/>
      <c r="AD3" s="202"/>
      <c r="AE3" s="202"/>
      <c r="AF3" s="202"/>
      <c r="AG3" s="202"/>
      <c r="AH3" s="202"/>
      <c r="AI3" s="202"/>
      <c r="AJ3" s="202"/>
      <c r="AK3" s="202"/>
      <c r="AL3" s="202"/>
      <c r="AM3" s="202"/>
      <c r="AN3" s="202"/>
      <c r="AO3" s="202"/>
      <c r="AP3" s="202"/>
      <c r="AQ3" s="202"/>
      <c r="AR3" s="202"/>
      <c r="AS3" s="202"/>
      <c r="AT3" s="202"/>
      <c r="AU3" s="202"/>
      <c r="AV3" s="202"/>
      <c r="AW3" s="202"/>
      <c r="AX3" s="202"/>
      <c r="AY3" s="202"/>
      <c r="AZ3" s="202"/>
      <c r="BA3" s="202"/>
      <c r="BB3" s="202"/>
      <c r="BC3" s="202"/>
      <c r="BD3" s="202"/>
      <c r="BE3" s="202"/>
      <c r="BF3" s="202"/>
      <c r="BG3" s="202"/>
      <c r="BH3" s="202"/>
      <c r="BI3" s="202"/>
      <c r="BJ3" s="202"/>
      <c r="BK3" s="202"/>
      <c r="BL3" s="202"/>
      <c r="BM3" s="202"/>
      <c r="BN3" s="202"/>
      <c r="BO3" s="202"/>
      <c r="BP3" s="202"/>
      <c r="BQ3" s="202"/>
      <c r="BR3" s="202"/>
      <c r="BS3" s="202"/>
      <c r="BT3" s="202"/>
      <c r="BU3" s="202"/>
      <c r="BV3" s="202"/>
      <c r="BW3" s="202"/>
      <c r="BX3" s="202"/>
      <c r="BY3" s="202"/>
      <c r="BZ3" s="202"/>
      <c r="CA3" s="202"/>
      <c r="CB3" s="202"/>
      <c r="CC3" s="202"/>
      <c r="CD3" s="202"/>
      <c r="CE3" s="202"/>
      <c r="CF3" s="202"/>
      <c r="CG3" s="202"/>
      <c r="CH3" s="202"/>
      <c r="CI3" s="202"/>
      <c r="CJ3" s="202"/>
      <c r="CK3" s="202"/>
      <c r="CL3" s="202"/>
      <c r="CM3" s="202"/>
      <c r="CN3" s="202"/>
      <c r="CO3" s="202"/>
      <c r="CP3" s="202"/>
      <c r="CQ3" s="202"/>
      <c r="CR3" s="202"/>
      <c r="CS3" s="202"/>
      <c r="CT3" s="202"/>
      <c r="CU3" s="202"/>
      <c r="CV3" s="202"/>
      <c r="CW3" s="202"/>
      <c r="CX3" s="202"/>
      <c r="CY3" s="202"/>
      <c r="CZ3" s="202"/>
      <c r="DA3" s="202"/>
      <c r="DB3" s="202"/>
      <c r="DC3" s="202"/>
      <c r="DD3" s="202"/>
      <c r="DE3" s="202"/>
      <c r="DF3" s="202"/>
      <c r="DG3" s="202"/>
      <c r="DH3" s="202"/>
      <c r="DI3" s="202"/>
      <c r="DJ3" s="202"/>
      <c r="DK3" s="202"/>
      <c r="DL3" s="202"/>
      <c r="DM3" s="202"/>
      <c r="DN3" s="202"/>
      <c r="DO3" s="202"/>
      <c r="DP3" s="202"/>
      <c r="DQ3" s="202"/>
      <c r="DR3" s="202"/>
      <c r="DS3" s="202"/>
      <c r="DT3" s="202"/>
      <c r="DU3" s="202"/>
      <c r="DV3" s="202"/>
      <c r="DW3" s="202"/>
      <c r="DX3" s="202"/>
      <c r="DY3" s="202"/>
      <c r="DZ3" s="202"/>
      <c r="EA3" s="202"/>
      <c r="EB3" s="202"/>
      <c r="EC3" s="202"/>
      <c r="ED3" s="202"/>
      <c r="EE3" s="202"/>
      <c r="EF3" s="202"/>
      <c r="EG3" s="202"/>
      <c r="EH3" s="202"/>
      <c r="EI3" s="202"/>
      <c r="EJ3" s="202"/>
      <c r="EK3" s="202"/>
      <c r="EL3" s="202"/>
      <c r="EM3" s="202"/>
      <c r="EN3" s="202"/>
      <c r="EO3" s="202"/>
      <c r="EP3" s="202"/>
      <c r="EQ3" s="202"/>
      <c r="ER3" s="202"/>
      <c r="ES3" s="202"/>
      <c r="ET3" s="202"/>
      <c r="EU3" s="202"/>
      <c r="EV3" s="202"/>
      <c r="EW3" s="202"/>
      <c r="EX3" s="202"/>
      <c r="EY3" s="202"/>
      <c r="EZ3" s="202"/>
      <c r="FA3" s="202"/>
      <c r="FB3" s="202"/>
      <c r="FC3" s="202"/>
      <c r="FD3" s="202"/>
      <c r="FE3" s="202"/>
      <c r="FF3" s="202"/>
      <c r="FG3" s="202"/>
      <c r="FH3" s="202"/>
      <c r="FI3" s="202"/>
      <c r="FJ3" s="202"/>
      <c r="FK3" s="202"/>
      <c r="FL3" s="202"/>
      <c r="FM3" s="202"/>
      <c r="FN3" s="202"/>
      <c r="FO3" s="202"/>
      <c r="FP3" s="202"/>
      <c r="FQ3" s="202"/>
      <c r="FR3" s="202"/>
      <c r="FS3" s="202"/>
      <c r="FT3" s="202"/>
      <c r="FU3" s="202"/>
      <c r="FV3" s="202"/>
      <c r="FW3" s="202"/>
      <c r="FX3" s="202"/>
      <c r="FY3" s="202"/>
      <c r="FZ3" s="202"/>
      <c r="GA3" s="202"/>
      <c r="GB3" s="202"/>
      <c r="GC3" s="202"/>
      <c r="GD3" s="202"/>
      <c r="GE3" s="202"/>
      <c r="GF3" s="202"/>
      <c r="GG3" s="202"/>
      <c r="GH3" s="202"/>
      <c r="GI3" s="202"/>
      <c r="GJ3" s="202"/>
      <c r="GK3" s="202"/>
      <c r="GL3" s="202"/>
      <c r="GM3" s="202"/>
      <c r="GN3" s="202"/>
      <c r="GO3" s="202"/>
      <c r="GP3" s="202"/>
      <c r="GQ3" s="202"/>
      <c r="GR3" s="202"/>
      <c r="GS3" s="202"/>
      <c r="GT3" s="202"/>
      <c r="GU3" s="202"/>
      <c r="GV3" s="202"/>
      <c r="GW3" s="202"/>
      <c r="GX3" s="202"/>
      <c r="GY3" s="202"/>
      <c r="GZ3" s="202"/>
      <c r="HA3" s="202"/>
      <c r="HB3" s="202"/>
      <c r="HC3" s="202"/>
      <c r="HD3" s="202"/>
      <c r="HE3" s="202"/>
      <c r="HF3" s="202"/>
      <c r="HG3" s="202"/>
      <c r="HH3" s="202"/>
      <c r="HI3" s="202"/>
      <c r="HJ3" s="202"/>
      <c r="HK3" s="202"/>
      <c r="HL3" s="202"/>
      <c r="HM3" s="202"/>
      <c r="HN3" s="202"/>
      <c r="HO3" s="202"/>
      <c r="HP3" s="202"/>
      <c r="HQ3" s="202"/>
      <c r="HR3" s="202"/>
      <c r="HS3" s="202"/>
      <c r="HT3" s="202"/>
      <c r="HU3" s="202"/>
      <c r="HV3" s="202"/>
      <c r="HW3" s="202"/>
      <c r="HX3" s="202"/>
      <c r="HY3" s="202"/>
      <c r="HZ3" s="202"/>
      <c r="IA3" s="202"/>
      <c r="IB3" s="202"/>
      <c r="IC3" s="202"/>
      <c r="ID3" s="202"/>
      <c r="IE3" s="202"/>
      <c r="IF3" s="202"/>
      <c r="IG3" s="202"/>
      <c r="IH3" s="202"/>
      <c r="II3" s="202"/>
      <c r="IJ3" s="202"/>
      <c r="IK3" s="202"/>
      <c r="IL3" s="202"/>
      <c r="IM3" s="202"/>
      <c r="IN3" s="202"/>
      <c r="IO3" s="202"/>
      <c r="IP3" s="202"/>
      <c r="IQ3" s="202"/>
      <c r="IR3" s="202"/>
      <c r="IS3" s="202"/>
      <c r="IT3" s="202"/>
      <c r="IU3" s="202"/>
      <c r="IV3" s="202"/>
      <c r="IW3" s="202"/>
      <c r="IX3" s="202"/>
      <c r="IY3" s="202"/>
      <c r="IZ3" s="202"/>
      <c r="JA3" s="202"/>
      <c r="JB3" s="202"/>
      <c r="JC3" s="202"/>
      <c r="JD3" s="202"/>
      <c r="JE3" s="202"/>
      <c r="JF3" s="202"/>
      <c r="JG3" s="202"/>
      <c r="JH3" s="202"/>
      <c r="JI3" s="202"/>
      <c r="JJ3" s="202"/>
      <c r="JK3" s="202"/>
      <c r="JL3" s="202"/>
      <c r="JM3" s="202"/>
      <c r="JN3" s="202"/>
      <c r="JO3" s="202"/>
      <c r="JP3" s="202"/>
      <c r="JQ3" s="202"/>
      <c r="JR3" s="202"/>
      <c r="JS3" s="202"/>
    </row>
    <row r="4" spans="1:279" s="203" customFormat="1" ht="41.25" customHeight="1" x14ac:dyDescent="0.3">
      <c r="A4" s="379" t="s">
        <v>0</v>
      </c>
      <c r="B4" s="380"/>
      <c r="C4" s="381"/>
      <c r="D4" s="382" t="str">
        <f>'Mapa Final'!D4</f>
        <v>Administración de Justicia</v>
      </c>
      <c r="E4" s="383"/>
      <c r="F4" s="383"/>
      <c r="G4" s="383"/>
      <c r="H4" s="383"/>
      <c r="I4" s="383"/>
      <c r="J4" s="383"/>
      <c r="K4" s="383"/>
      <c r="L4" s="383"/>
      <c r="M4" s="383"/>
      <c r="N4" s="384"/>
      <c r="O4" s="385"/>
      <c r="P4" s="385"/>
      <c r="Q4" s="385"/>
      <c r="R4" s="222"/>
      <c r="S4" s="1"/>
      <c r="T4" s="1"/>
      <c r="U4" s="1"/>
      <c r="V4" s="202"/>
      <c r="W4" s="202"/>
      <c r="X4" s="202"/>
      <c r="Y4" s="202"/>
      <c r="Z4" s="202"/>
      <c r="AA4" s="202"/>
      <c r="AB4" s="202"/>
      <c r="AC4" s="202"/>
      <c r="AD4" s="202"/>
      <c r="AE4" s="202"/>
      <c r="AF4" s="202"/>
      <c r="AG4" s="202"/>
      <c r="AH4" s="202"/>
      <c r="AI4" s="202"/>
      <c r="AJ4" s="202"/>
      <c r="AK4" s="202"/>
      <c r="AL4" s="202"/>
      <c r="AM4" s="202"/>
      <c r="AN4" s="202"/>
      <c r="AO4" s="202"/>
      <c r="AP4" s="202"/>
      <c r="AQ4" s="202"/>
      <c r="AR4" s="202"/>
      <c r="AS4" s="202"/>
      <c r="AT4" s="202"/>
      <c r="AU4" s="202"/>
      <c r="AV4" s="202"/>
      <c r="AW4" s="202"/>
      <c r="AX4" s="202"/>
      <c r="AY4" s="202"/>
      <c r="AZ4" s="202"/>
      <c r="BA4" s="202"/>
      <c r="BB4" s="202"/>
      <c r="BC4" s="202"/>
      <c r="BD4" s="202"/>
      <c r="BE4" s="202"/>
      <c r="BF4" s="202"/>
      <c r="BG4" s="202"/>
      <c r="BH4" s="202"/>
      <c r="BI4" s="202"/>
      <c r="BJ4" s="202"/>
      <c r="BK4" s="202"/>
      <c r="BL4" s="202"/>
      <c r="BM4" s="202"/>
      <c r="BN4" s="202"/>
      <c r="BO4" s="202"/>
      <c r="BP4" s="202"/>
      <c r="BQ4" s="202"/>
      <c r="BR4" s="202"/>
      <c r="BS4" s="202"/>
      <c r="BT4" s="202"/>
      <c r="BU4" s="202"/>
      <c r="BV4" s="202"/>
      <c r="BW4" s="202"/>
      <c r="BX4" s="202"/>
      <c r="BY4" s="202"/>
      <c r="BZ4" s="202"/>
      <c r="CA4" s="202"/>
      <c r="CB4" s="202"/>
      <c r="CC4" s="202"/>
      <c r="CD4" s="202"/>
      <c r="CE4" s="202"/>
      <c r="CF4" s="202"/>
      <c r="CG4" s="202"/>
      <c r="CH4" s="202"/>
      <c r="CI4" s="202"/>
      <c r="CJ4" s="202"/>
      <c r="CK4" s="202"/>
      <c r="CL4" s="202"/>
      <c r="CM4" s="202"/>
      <c r="CN4" s="202"/>
      <c r="CO4" s="202"/>
      <c r="CP4" s="202"/>
      <c r="CQ4" s="202"/>
      <c r="CR4" s="202"/>
      <c r="CS4" s="202"/>
      <c r="CT4" s="202"/>
      <c r="CU4" s="202"/>
      <c r="CV4" s="202"/>
      <c r="CW4" s="202"/>
      <c r="CX4" s="202"/>
      <c r="CY4" s="202"/>
      <c r="CZ4" s="202"/>
      <c r="DA4" s="202"/>
      <c r="DB4" s="202"/>
      <c r="DC4" s="202"/>
      <c r="DD4" s="202"/>
      <c r="DE4" s="202"/>
      <c r="DF4" s="202"/>
      <c r="DG4" s="202"/>
      <c r="DH4" s="202"/>
      <c r="DI4" s="202"/>
      <c r="DJ4" s="202"/>
      <c r="DK4" s="202"/>
      <c r="DL4" s="202"/>
      <c r="DM4" s="202"/>
      <c r="DN4" s="202"/>
      <c r="DO4" s="202"/>
      <c r="DP4" s="202"/>
      <c r="DQ4" s="202"/>
      <c r="DR4" s="202"/>
      <c r="DS4" s="202"/>
      <c r="DT4" s="202"/>
      <c r="DU4" s="202"/>
      <c r="DV4" s="202"/>
      <c r="DW4" s="202"/>
      <c r="DX4" s="202"/>
      <c r="DY4" s="202"/>
      <c r="DZ4" s="202"/>
      <c r="EA4" s="202"/>
      <c r="EB4" s="202"/>
      <c r="EC4" s="202"/>
      <c r="ED4" s="202"/>
      <c r="EE4" s="202"/>
      <c r="EF4" s="202"/>
      <c r="EG4" s="202"/>
      <c r="EH4" s="202"/>
      <c r="EI4" s="202"/>
      <c r="EJ4" s="202"/>
      <c r="EK4" s="202"/>
      <c r="EL4" s="202"/>
      <c r="EM4" s="202"/>
      <c r="EN4" s="202"/>
      <c r="EO4" s="202"/>
      <c r="EP4" s="202"/>
      <c r="EQ4" s="202"/>
      <c r="ER4" s="202"/>
      <c r="ES4" s="202"/>
      <c r="ET4" s="202"/>
      <c r="EU4" s="202"/>
      <c r="EV4" s="202"/>
      <c r="EW4" s="202"/>
      <c r="EX4" s="202"/>
      <c r="EY4" s="202"/>
      <c r="EZ4" s="202"/>
      <c r="FA4" s="202"/>
      <c r="FB4" s="202"/>
      <c r="FC4" s="202"/>
      <c r="FD4" s="202"/>
      <c r="FE4" s="202"/>
      <c r="FF4" s="202"/>
      <c r="FG4" s="202"/>
      <c r="FH4" s="202"/>
      <c r="FI4" s="202"/>
      <c r="FJ4" s="202"/>
      <c r="FK4" s="202"/>
      <c r="FL4" s="202"/>
      <c r="FM4" s="202"/>
      <c r="FN4" s="202"/>
      <c r="FO4" s="202"/>
      <c r="FP4" s="202"/>
      <c r="FQ4" s="202"/>
      <c r="FR4" s="202"/>
      <c r="FS4" s="202"/>
      <c r="FT4" s="202"/>
      <c r="FU4" s="202"/>
      <c r="FV4" s="202"/>
      <c r="FW4" s="202"/>
      <c r="FX4" s="202"/>
      <c r="FY4" s="202"/>
      <c r="FZ4" s="202"/>
      <c r="GA4" s="202"/>
      <c r="GB4" s="202"/>
      <c r="GC4" s="202"/>
      <c r="GD4" s="202"/>
      <c r="GE4" s="202"/>
      <c r="GF4" s="202"/>
      <c r="GG4" s="202"/>
      <c r="GH4" s="202"/>
      <c r="GI4" s="202"/>
      <c r="GJ4" s="202"/>
      <c r="GK4" s="202"/>
      <c r="GL4" s="202"/>
      <c r="GM4" s="202"/>
      <c r="GN4" s="202"/>
      <c r="GO4" s="202"/>
      <c r="GP4" s="202"/>
      <c r="GQ4" s="202"/>
      <c r="GR4" s="202"/>
      <c r="GS4" s="202"/>
      <c r="GT4" s="202"/>
      <c r="GU4" s="202"/>
      <c r="GV4" s="202"/>
      <c r="GW4" s="202"/>
      <c r="GX4" s="202"/>
      <c r="GY4" s="202"/>
      <c r="GZ4" s="202"/>
      <c r="HA4" s="202"/>
      <c r="HB4" s="202"/>
      <c r="HC4" s="202"/>
      <c r="HD4" s="202"/>
      <c r="HE4" s="202"/>
      <c r="HF4" s="202"/>
      <c r="HG4" s="202"/>
      <c r="HH4" s="202"/>
      <c r="HI4" s="202"/>
      <c r="HJ4" s="202"/>
      <c r="HK4" s="202"/>
      <c r="HL4" s="202"/>
      <c r="HM4" s="202"/>
      <c r="HN4" s="202"/>
      <c r="HO4" s="202"/>
      <c r="HP4" s="202"/>
      <c r="HQ4" s="202"/>
      <c r="HR4" s="202"/>
      <c r="HS4" s="202"/>
      <c r="HT4" s="202"/>
      <c r="HU4" s="202"/>
      <c r="HV4" s="202"/>
      <c r="HW4" s="202"/>
      <c r="HX4" s="202"/>
      <c r="HY4" s="202"/>
      <c r="HZ4" s="202"/>
      <c r="IA4" s="202"/>
      <c r="IB4" s="202"/>
      <c r="IC4" s="202"/>
      <c r="ID4" s="202"/>
      <c r="IE4" s="202"/>
      <c r="IF4" s="202"/>
      <c r="IG4" s="202"/>
      <c r="IH4" s="202"/>
      <c r="II4" s="202"/>
      <c r="IJ4" s="202"/>
      <c r="IK4" s="202"/>
      <c r="IL4" s="202"/>
      <c r="IM4" s="202"/>
      <c r="IN4" s="202"/>
      <c r="IO4" s="202"/>
      <c r="IP4" s="202"/>
      <c r="IQ4" s="202"/>
      <c r="IR4" s="202"/>
      <c r="IS4" s="202"/>
      <c r="IT4" s="202"/>
      <c r="IU4" s="202"/>
      <c r="IV4" s="202"/>
      <c r="IW4" s="202"/>
      <c r="IX4" s="202"/>
      <c r="IY4" s="202"/>
      <c r="IZ4" s="202"/>
      <c r="JA4" s="202"/>
      <c r="JB4" s="202"/>
      <c r="JC4" s="202"/>
      <c r="JD4" s="202"/>
      <c r="JE4" s="202"/>
      <c r="JF4" s="202"/>
      <c r="JG4" s="202"/>
      <c r="JH4" s="202"/>
      <c r="JI4" s="202"/>
      <c r="JJ4" s="202"/>
      <c r="JK4" s="202"/>
      <c r="JL4" s="202"/>
      <c r="JM4" s="202"/>
      <c r="JN4" s="202"/>
      <c r="JO4" s="202"/>
      <c r="JP4" s="202"/>
      <c r="JQ4" s="202"/>
      <c r="JR4" s="202"/>
      <c r="JS4" s="202"/>
    </row>
    <row r="5" spans="1:279" s="203" customFormat="1" ht="52.5" customHeight="1" x14ac:dyDescent="0.3">
      <c r="A5" s="379" t="s">
        <v>1</v>
      </c>
      <c r="B5" s="380"/>
      <c r="C5" s="381"/>
      <c r="D5" s="393" t="str">
        <f>'Mapa Final'!D5</f>
        <v>Administrar justicia en las controversias y litigios propios del derecho administrativo y cuando en ellos participen entidades públicas  y/o particulares en ejercicio de funciones adminsitrativas ; dirigiendo la actuación procesal, hacia la emisión de una decisión de carácter definitivo mediante la aplicación de la normatividad vigente.</v>
      </c>
      <c r="E5" s="394"/>
      <c r="F5" s="394"/>
      <c r="G5" s="394"/>
      <c r="H5" s="394"/>
      <c r="I5" s="394"/>
      <c r="J5" s="394"/>
      <c r="K5" s="394"/>
      <c r="L5" s="394"/>
      <c r="M5" s="394"/>
      <c r="N5" s="395"/>
      <c r="O5" s="1"/>
      <c r="P5" s="1"/>
      <c r="Q5" s="1"/>
      <c r="R5" s="1"/>
      <c r="S5" s="1"/>
      <c r="T5" s="1"/>
      <c r="U5" s="1"/>
      <c r="V5" s="202"/>
      <c r="W5" s="202"/>
      <c r="X5" s="202"/>
      <c r="Y5" s="202"/>
      <c r="Z5" s="202"/>
      <c r="AA5" s="202"/>
      <c r="AB5" s="202"/>
      <c r="AC5" s="202"/>
      <c r="AD5" s="202"/>
      <c r="AE5" s="202"/>
      <c r="AF5" s="202"/>
      <c r="AG5" s="202"/>
      <c r="AH5" s="202"/>
      <c r="AI5" s="202"/>
      <c r="AJ5" s="202"/>
      <c r="AK5" s="202"/>
      <c r="AL5" s="202"/>
      <c r="AM5" s="202"/>
      <c r="AN5" s="202"/>
      <c r="AO5" s="202"/>
      <c r="AP5" s="202"/>
      <c r="AQ5" s="202"/>
      <c r="AR5" s="202"/>
      <c r="AS5" s="202"/>
      <c r="AT5" s="202"/>
      <c r="AU5" s="202"/>
      <c r="AV5" s="202"/>
      <c r="AW5" s="202"/>
      <c r="AX5" s="202"/>
      <c r="AY5" s="202"/>
      <c r="AZ5" s="202"/>
      <c r="BA5" s="202"/>
      <c r="BB5" s="202"/>
      <c r="BC5" s="202"/>
      <c r="BD5" s="202"/>
      <c r="BE5" s="202"/>
      <c r="BF5" s="202"/>
      <c r="BG5" s="202"/>
      <c r="BH5" s="202"/>
      <c r="BI5" s="202"/>
      <c r="BJ5" s="202"/>
      <c r="BK5" s="202"/>
      <c r="BL5" s="202"/>
      <c r="BM5" s="202"/>
      <c r="BN5" s="202"/>
      <c r="BO5" s="202"/>
      <c r="BP5" s="202"/>
      <c r="BQ5" s="202"/>
      <c r="BR5" s="202"/>
      <c r="BS5" s="202"/>
      <c r="BT5" s="202"/>
      <c r="BU5" s="202"/>
      <c r="BV5" s="202"/>
      <c r="BW5" s="202"/>
      <c r="BX5" s="202"/>
      <c r="BY5" s="202"/>
      <c r="BZ5" s="202"/>
      <c r="CA5" s="202"/>
      <c r="CB5" s="202"/>
      <c r="CC5" s="202"/>
      <c r="CD5" s="202"/>
      <c r="CE5" s="202"/>
      <c r="CF5" s="202"/>
      <c r="CG5" s="202"/>
      <c r="CH5" s="202"/>
      <c r="CI5" s="202"/>
      <c r="CJ5" s="202"/>
      <c r="CK5" s="202"/>
      <c r="CL5" s="202"/>
      <c r="CM5" s="202"/>
      <c r="CN5" s="202"/>
      <c r="CO5" s="202"/>
      <c r="CP5" s="202"/>
      <c r="CQ5" s="202"/>
      <c r="CR5" s="202"/>
      <c r="CS5" s="202"/>
      <c r="CT5" s="202"/>
      <c r="CU5" s="202"/>
      <c r="CV5" s="202"/>
      <c r="CW5" s="202"/>
      <c r="CX5" s="202"/>
      <c r="CY5" s="202"/>
      <c r="CZ5" s="202"/>
      <c r="DA5" s="202"/>
      <c r="DB5" s="202"/>
      <c r="DC5" s="202"/>
      <c r="DD5" s="202"/>
      <c r="DE5" s="202"/>
      <c r="DF5" s="202"/>
      <c r="DG5" s="202"/>
      <c r="DH5" s="202"/>
      <c r="DI5" s="202"/>
      <c r="DJ5" s="202"/>
      <c r="DK5" s="202"/>
      <c r="DL5" s="202"/>
      <c r="DM5" s="202"/>
      <c r="DN5" s="202"/>
      <c r="DO5" s="202"/>
      <c r="DP5" s="202"/>
      <c r="DQ5" s="202"/>
      <c r="DR5" s="202"/>
      <c r="DS5" s="202"/>
      <c r="DT5" s="202"/>
      <c r="DU5" s="202"/>
      <c r="DV5" s="202"/>
      <c r="DW5" s="202"/>
      <c r="DX5" s="202"/>
      <c r="DY5" s="202"/>
      <c r="DZ5" s="202"/>
      <c r="EA5" s="202"/>
      <c r="EB5" s="202"/>
      <c r="EC5" s="202"/>
      <c r="ED5" s="202"/>
      <c r="EE5" s="202"/>
      <c r="EF5" s="202"/>
      <c r="EG5" s="202"/>
      <c r="EH5" s="202"/>
      <c r="EI5" s="202"/>
      <c r="EJ5" s="202"/>
      <c r="EK5" s="202"/>
      <c r="EL5" s="202"/>
      <c r="EM5" s="202"/>
      <c r="EN5" s="202"/>
      <c r="EO5" s="202"/>
      <c r="EP5" s="202"/>
      <c r="EQ5" s="202"/>
      <c r="ER5" s="202"/>
      <c r="ES5" s="202"/>
      <c r="ET5" s="202"/>
      <c r="EU5" s="202"/>
      <c r="EV5" s="202"/>
      <c r="EW5" s="202"/>
      <c r="EX5" s="202"/>
      <c r="EY5" s="202"/>
      <c r="EZ5" s="202"/>
      <c r="FA5" s="202"/>
      <c r="FB5" s="202"/>
      <c r="FC5" s="202"/>
      <c r="FD5" s="202"/>
      <c r="FE5" s="202"/>
      <c r="FF5" s="202"/>
      <c r="FG5" s="202"/>
      <c r="FH5" s="202"/>
      <c r="FI5" s="202"/>
      <c r="FJ5" s="202"/>
      <c r="FK5" s="202"/>
      <c r="FL5" s="202"/>
      <c r="FM5" s="202"/>
      <c r="FN5" s="202"/>
      <c r="FO5" s="202"/>
      <c r="FP5" s="202"/>
      <c r="FQ5" s="202"/>
      <c r="FR5" s="202"/>
      <c r="FS5" s="202"/>
      <c r="FT5" s="202"/>
      <c r="FU5" s="202"/>
      <c r="FV5" s="202"/>
      <c r="FW5" s="202"/>
      <c r="FX5" s="202"/>
      <c r="FY5" s="202"/>
      <c r="FZ5" s="202"/>
      <c r="GA5" s="202"/>
      <c r="GB5" s="202"/>
      <c r="GC5" s="202"/>
      <c r="GD5" s="202"/>
      <c r="GE5" s="202"/>
      <c r="GF5" s="202"/>
      <c r="GG5" s="202"/>
      <c r="GH5" s="202"/>
      <c r="GI5" s="202"/>
      <c r="GJ5" s="202"/>
      <c r="GK5" s="202"/>
      <c r="GL5" s="202"/>
      <c r="GM5" s="202"/>
      <c r="GN5" s="202"/>
      <c r="GO5" s="202"/>
      <c r="GP5" s="202"/>
      <c r="GQ5" s="202"/>
      <c r="GR5" s="202"/>
      <c r="GS5" s="202"/>
      <c r="GT5" s="202"/>
      <c r="GU5" s="202"/>
      <c r="GV5" s="202"/>
      <c r="GW5" s="202"/>
      <c r="GX5" s="202"/>
      <c r="GY5" s="202"/>
      <c r="GZ5" s="202"/>
      <c r="HA5" s="202"/>
      <c r="HB5" s="202"/>
      <c r="HC5" s="202"/>
      <c r="HD5" s="202"/>
      <c r="HE5" s="202"/>
      <c r="HF5" s="202"/>
      <c r="HG5" s="202"/>
      <c r="HH5" s="202"/>
      <c r="HI5" s="202"/>
      <c r="HJ5" s="202"/>
      <c r="HK5" s="202"/>
      <c r="HL5" s="202"/>
      <c r="HM5" s="202"/>
      <c r="HN5" s="202"/>
      <c r="HO5" s="202"/>
      <c r="HP5" s="202"/>
      <c r="HQ5" s="202"/>
      <c r="HR5" s="202"/>
      <c r="HS5" s="202"/>
      <c r="HT5" s="202"/>
      <c r="HU5" s="202"/>
      <c r="HV5" s="202"/>
      <c r="HW5" s="202"/>
      <c r="HX5" s="202"/>
      <c r="HY5" s="202"/>
      <c r="HZ5" s="202"/>
      <c r="IA5" s="202"/>
      <c r="IB5" s="202"/>
      <c r="IC5" s="202"/>
      <c r="ID5" s="202"/>
      <c r="IE5" s="202"/>
      <c r="IF5" s="202"/>
      <c r="IG5" s="202"/>
      <c r="IH5" s="202"/>
      <c r="II5" s="202"/>
      <c r="IJ5" s="202"/>
      <c r="IK5" s="202"/>
      <c r="IL5" s="202"/>
      <c r="IM5" s="202"/>
      <c r="IN5" s="202"/>
      <c r="IO5" s="202"/>
      <c r="IP5" s="202"/>
      <c r="IQ5" s="202"/>
      <c r="IR5" s="202"/>
      <c r="IS5" s="202"/>
      <c r="IT5" s="202"/>
      <c r="IU5" s="202"/>
      <c r="IV5" s="202"/>
      <c r="IW5" s="202"/>
      <c r="IX5" s="202"/>
      <c r="IY5" s="202"/>
      <c r="IZ5" s="202"/>
      <c r="JA5" s="202"/>
      <c r="JB5" s="202"/>
      <c r="JC5" s="202"/>
      <c r="JD5" s="202"/>
      <c r="JE5" s="202"/>
      <c r="JF5" s="202"/>
      <c r="JG5" s="202"/>
      <c r="JH5" s="202"/>
      <c r="JI5" s="202"/>
      <c r="JJ5" s="202"/>
      <c r="JK5" s="202"/>
      <c r="JL5" s="202"/>
      <c r="JM5" s="202"/>
      <c r="JN5" s="202"/>
      <c r="JO5" s="202"/>
      <c r="JP5" s="202"/>
      <c r="JQ5" s="202"/>
      <c r="JR5" s="202"/>
      <c r="JS5" s="202"/>
    </row>
    <row r="6" spans="1:279" s="203" customFormat="1" ht="32.25" customHeight="1" thickBot="1" x14ac:dyDescent="0.35">
      <c r="A6" s="379" t="s">
        <v>2</v>
      </c>
      <c r="B6" s="380"/>
      <c r="C6" s="381"/>
      <c r="D6" s="393" t="str">
        <f>'Mapa Final'!D6</f>
        <v>Juzgados Administrativos del Circuito de Montería y Tirbunal Administrativo de Córdoba</v>
      </c>
      <c r="E6" s="394"/>
      <c r="F6" s="394"/>
      <c r="G6" s="394"/>
      <c r="H6" s="394"/>
      <c r="I6" s="394"/>
      <c r="J6" s="394"/>
      <c r="K6" s="394"/>
      <c r="L6" s="394"/>
      <c r="M6" s="394"/>
      <c r="N6" s="395"/>
      <c r="O6" s="1"/>
      <c r="P6" s="1"/>
      <c r="Q6" s="1"/>
      <c r="R6" s="1"/>
      <c r="S6" s="1"/>
      <c r="T6" s="1"/>
      <c r="U6" s="1"/>
      <c r="V6" s="202"/>
      <c r="W6" s="202"/>
      <c r="X6" s="202"/>
      <c r="Y6" s="202"/>
      <c r="Z6" s="202"/>
      <c r="AA6" s="202"/>
      <c r="AB6" s="202"/>
      <c r="AC6" s="202"/>
      <c r="AD6" s="202"/>
      <c r="AE6" s="202"/>
      <c r="AF6" s="202"/>
      <c r="AG6" s="202"/>
      <c r="AH6" s="202"/>
      <c r="AI6" s="202"/>
      <c r="AJ6" s="202"/>
      <c r="AK6" s="202"/>
      <c r="AL6" s="202"/>
      <c r="AM6" s="202"/>
      <c r="AN6" s="202"/>
      <c r="AO6" s="202"/>
      <c r="AP6" s="202"/>
      <c r="AQ6" s="202"/>
      <c r="AR6" s="202"/>
      <c r="AS6" s="202"/>
      <c r="AT6" s="202"/>
      <c r="AU6" s="202"/>
      <c r="AV6" s="202"/>
      <c r="AW6" s="202"/>
      <c r="AX6" s="202"/>
      <c r="AY6" s="202"/>
      <c r="AZ6" s="202"/>
      <c r="BA6" s="202"/>
      <c r="BB6" s="202"/>
      <c r="BC6" s="202"/>
      <c r="BD6" s="202"/>
      <c r="BE6" s="202"/>
      <c r="BF6" s="202"/>
      <c r="BG6" s="202"/>
      <c r="BH6" s="202"/>
      <c r="BI6" s="202"/>
      <c r="BJ6" s="202"/>
      <c r="BK6" s="202"/>
      <c r="BL6" s="202"/>
      <c r="BM6" s="202"/>
      <c r="BN6" s="202"/>
      <c r="BO6" s="202"/>
      <c r="BP6" s="202"/>
      <c r="BQ6" s="202"/>
      <c r="BR6" s="202"/>
      <c r="BS6" s="202"/>
      <c r="BT6" s="202"/>
      <c r="BU6" s="202"/>
      <c r="BV6" s="202"/>
      <c r="BW6" s="202"/>
      <c r="BX6" s="202"/>
      <c r="BY6" s="202"/>
      <c r="BZ6" s="202"/>
      <c r="CA6" s="202"/>
      <c r="CB6" s="202"/>
      <c r="CC6" s="202"/>
      <c r="CD6" s="202"/>
      <c r="CE6" s="202"/>
      <c r="CF6" s="202"/>
      <c r="CG6" s="202"/>
      <c r="CH6" s="202"/>
      <c r="CI6" s="202"/>
      <c r="CJ6" s="202"/>
      <c r="CK6" s="202"/>
      <c r="CL6" s="202"/>
      <c r="CM6" s="202"/>
      <c r="CN6" s="202"/>
      <c r="CO6" s="202"/>
      <c r="CP6" s="202"/>
      <c r="CQ6" s="202"/>
      <c r="CR6" s="202"/>
      <c r="CS6" s="202"/>
      <c r="CT6" s="202"/>
      <c r="CU6" s="202"/>
      <c r="CV6" s="202"/>
      <c r="CW6" s="202"/>
      <c r="CX6" s="202"/>
      <c r="CY6" s="202"/>
      <c r="CZ6" s="202"/>
      <c r="DA6" s="202"/>
      <c r="DB6" s="202"/>
      <c r="DC6" s="202"/>
      <c r="DD6" s="202"/>
      <c r="DE6" s="202"/>
      <c r="DF6" s="202"/>
      <c r="DG6" s="202"/>
      <c r="DH6" s="202"/>
      <c r="DI6" s="202"/>
      <c r="DJ6" s="202"/>
      <c r="DK6" s="202"/>
      <c r="DL6" s="202"/>
      <c r="DM6" s="202"/>
      <c r="DN6" s="202"/>
      <c r="DO6" s="202"/>
      <c r="DP6" s="202"/>
      <c r="DQ6" s="202"/>
      <c r="DR6" s="202"/>
      <c r="DS6" s="202"/>
      <c r="DT6" s="202"/>
      <c r="DU6" s="202"/>
      <c r="DV6" s="202"/>
      <c r="DW6" s="202"/>
      <c r="DX6" s="202"/>
      <c r="DY6" s="202"/>
      <c r="DZ6" s="202"/>
      <c r="EA6" s="202"/>
      <c r="EB6" s="202"/>
      <c r="EC6" s="202"/>
      <c r="ED6" s="202"/>
      <c r="EE6" s="202"/>
      <c r="EF6" s="202"/>
      <c r="EG6" s="202"/>
      <c r="EH6" s="202"/>
      <c r="EI6" s="202"/>
      <c r="EJ6" s="202"/>
      <c r="EK6" s="202"/>
      <c r="EL6" s="202"/>
      <c r="EM6" s="202"/>
      <c r="EN6" s="202"/>
      <c r="EO6" s="202"/>
      <c r="EP6" s="202"/>
      <c r="EQ6" s="202"/>
      <c r="ER6" s="202"/>
      <c r="ES6" s="202"/>
      <c r="ET6" s="202"/>
      <c r="EU6" s="202"/>
      <c r="EV6" s="202"/>
      <c r="EW6" s="202"/>
      <c r="EX6" s="202"/>
      <c r="EY6" s="202"/>
      <c r="EZ6" s="202"/>
      <c r="FA6" s="202"/>
      <c r="FB6" s="202"/>
      <c r="FC6" s="202"/>
      <c r="FD6" s="202"/>
      <c r="FE6" s="202"/>
      <c r="FF6" s="202"/>
      <c r="FG6" s="202"/>
      <c r="FH6" s="202"/>
      <c r="FI6" s="202"/>
      <c r="FJ6" s="202"/>
      <c r="FK6" s="202"/>
      <c r="FL6" s="202"/>
      <c r="FM6" s="202"/>
      <c r="FN6" s="202"/>
      <c r="FO6" s="202"/>
      <c r="FP6" s="202"/>
      <c r="FQ6" s="202"/>
      <c r="FR6" s="202"/>
      <c r="FS6" s="202"/>
      <c r="FT6" s="202"/>
      <c r="FU6" s="202"/>
      <c r="FV6" s="202"/>
      <c r="FW6" s="202"/>
      <c r="FX6" s="202"/>
      <c r="FY6" s="202"/>
      <c r="FZ6" s="202"/>
      <c r="GA6" s="202"/>
      <c r="GB6" s="202"/>
      <c r="GC6" s="202"/>
      <c r="GD6" s="202"/>
      <c r="GE6" s="202"/>
      <c r="GF6" s="202"/>
      <c r="GG6" s="202"/>
      <c r="GH6" s="202"/>
      <c r="GI6" s="202"/>
      <c r="GJ6" s="202"/>
      <c r="GK6" s="202"/>
      <c r="GL6" s="202"/>
      <c r="GM6" s="202"/>
      <c r="GN6" s="202"/>
      <c r="GO6" s="202"/>
      <c r="GP6" s="202"/>
      <c r="GQ6" s="202"/>
      <c r="GR6" s="202"/>
      <c r="GS6" s="202"/>
      <c r="GT6" s="202"/>
      <c r="GU6" s="202"/>
      <c r="GV6" s="202"/>
      <c r="GW6" s="202"/>
      <c r="GX6" s="202"/>
      <c r="GY6" s="202"/>
      <c r="GZ6" s="202"/>
      <c r="HA6" s="202"/>
      <c r="HB6" s="202"/>
      <c r="HC6" s="202"/>
      <c r="HD6" s="202"/>
      <c r="HE6" s="202"/>
      <c r="HF6" s="202"/>
      <c r="HG6" s="202"/>
      <c r="HH6" s="202"/>
      <c r="HI6" s="202"/>
      <c r="HJ6" s="202"/>
      <c r="HK6" s="202"/>
      <c r="HL6" s="202"/>
      <c r="HM6" s="202"/>
      <c r="HN6" s="202"/>
      <c r="HO6" s="202"/>
      <c r="HP6" s="202"/>
      <c r="HQ6" s="202"/>
      <c r="HR6" s="202"/>
      <c r="HS6" s="202"/>
      <c r="HT6" s="202"/>
      <c r="HU6" s="202"/>
      <c r="HV6" s="202"/>
      <c r="HW6" s="202"/>
      <c r="HX6" s="202"/>
      <c r="HY6" s="202"/>
      <c r="HZ6" s="202"/>
      <c r="IA6" s="202"/>
      <c r="IB6" s="202"/>
      <c r="IC6" s="202"/>
      <c r="ID6" s="202"/>
      <c r="IE6" s="202"/>
      <c r="IF6" s="202"/>
      <c r="IG6" s="202"/>
      <c r="IH6" s="202"/>
      <c r="II6" s="202"/>
      <c r="IJ6" s="202"/>
      <c r="IK6" s="202"/>
      <c r="IL6" s="202"/>
      <c r="IM6" s="202"/>
      <c r="IN6" s="202"/>
      <c r="IO6" s="202"/>
      <c r="IP6" s="202"/>
      <c r="IQ6" s="202"/>
      <c r="IR6" s="202"/>
      <c r="IS6" s="202"/>
      <c r="IT6" s="202"/>
      <c r="IU6" s="202"/>
      <c r="IV6" s="202"/>
      <c r="IW6" s="202"/>
      <c r="IX6" s="202"/>
      <c r="IY6" s="202"/>
      <c r="IZ6" s="202"/>
      <c r="JA6" s="202"/>
      <c r="JB6" s="202"/>
      <c r="JC6" s="202"/>
      <c r="JD6" s="202"/>
      <c r="JE6" s="202"/>
      <c r="JF6" s="202"/>
      <c r="JG6" s="202"/>
      <c r="JH6" s="202"/>
      <c r="JI6" s="202"/>
      <c r="JJ6" s="202"/>
      <c r="JK6" s="202"/>
      <c r="JL6" s="202"/>
      <c r="JM6" s="202"/>
      <c r="JN6" s="202"/>
      <c r="JO6" s="202"/>
      <c r="JP6" s="202"/>
      <c r="JQ6" s="202"/>
      <c r="JR6" s="202"/>
      <c r="JS6" s="202"/>
    </row>
    <row r="7" spans="1:279" s="206" customFormat="1" ht="38.25" customHeight="1" thickTop="1" thickBot="1" x14ac:dyDescent="0.3">
      <c r="A7" s="524" t="s">
        <v>399</v>
      </c>
      <c r="B7" s="525"/>
      <c r="C7" s="525"/>
      <c r="D7" s="525"/>
      <c r="E7" s="525"/>
      <c r="F7" s="526"/>
      <c r="G7" s="204"/>
      <c r="H7" s="527" t="s">
        <v>400</v>
      </c>
      <c r="I7" s="527"/>
      <c r="J7" s="527"/>
      <c r="K7" s="527" t="s">
        <v>401</v>
      </c>
      <c r="L7" s="527"/>
      <c r="M7" s="527"/>
      <c r="N7" s="528" t="s">
        <v>303</v>
      </c>
      <c r="O7" s="533" t="s">
        <v>402</v>
      </c>
      <c r="P7" s="535" t="s">
        <v>403</v>
      </c>
      <c r="Q7" s="538"/>
      <c r="R7" s="536"/>
      <c r="S7" s="535" t="s">
        <v>404</v>
      </c>
      <c r="T7" s="536"/>
      <c r="U7" s="537" t="s">
        <v>415</v>
      </c>
      <c r="V7" s="205"/>
      <c r="W7" s="205"/>
      <c r="X7" s="205"/>
      <c r="Y7" s="205"/>
      <c r="Z7" s="205"/>
      <c r="AA7" s="205"/>
      <c r="AB7" s="205"/>
      <c r="AC7" s="205"/>
      <c r="AD7" s="205"/>
      <c r="AE7" s="205"/>
      <c r="AF7" s="205"/>
      <c r="AG7" s="205"/>
      <c r="AH7" s="205"/>
      <c r="AI7" s="205"/>
      <c r="AJ7" s="205"/>
      <c r="AK7" s="205"/>
      <c r="AL7" s="205"/>
      <c r="AM7" s="205"/>
      <c r="AN7" s="205"/>
      <c r="AO7" s="205"/>
      <c r="AP7" s="205"/>
      <c r="AQ7" s="205"/>
      <c r="AR7" s="205"/>
      <c r="AS7" s="205"/>
      <c r="AT7" s="205"/>
      <c r="AU7" s="205"/>
      <c r="AV7" s="205"/>
      <c r="AW7" s="205"/>
      <c r="AX7" s="205"/>
      <c r="AY7" s="205"/>
      <c r="AZ7" s="205"/>
      <c r="BA7" s="205"/>
      <c r="BB7" s="205"/>
      <c r="BC7" s="205"/>
      <c r="BD7" s="205"/>
      <c r="BE7" s="205"/>
      <c r="BF7" s="205"/>
      <c r="BG7" s="205"/>
      <c r="BH7" s="205"/>
      <c r="BI7" s="205"/>
      <c r="BJ7" s="205"/>
      <c r="BK7" s="205"/>
      <c r="BL7" s="205"/>
      <c r="BM7" s="205"/>
      <c r="BN7" s="205"/>
      <c r="BO7" s="205"/>
      <c r="BP7" s="205"/>
      <c r="BQ7" s="205"/>
      <c r="BR7" s="205"/>
      <c r="BS7" s="205"/>
      <c r="BT7" s="205"/>
      <c r="BU7" s="205"/>
      <c r="BV7" s="205"/>
      <c r="BW7" s="205"/>
      <c r="BX7" s="205"/>
      <c r="BY7" s="205"/>
      <c r="BZ7" s="205"/>
      <c r="CA7" s="205"/>
      <c r="CB7" s="205"/>
      <c r="CC7" s="205"/>
      <c r="CD7" s="205"/>
      <c r="CE7" s="205"/>
      <c r="CF7" s="205"/>
      <c r="CG7" s="205"/>
      <c r="CH7" s="205"/>
      <c r="CI7" s="205"/>
      <c r="CJ7" s="205"/>
      <c r="CK7" s="205"/>
      <c r="CL7" s="205"/>
      <c r="CM7" s="205"/>
      <c r="CN7" s="205"/>
      <c r="CO7" s="205"/>
      <c r="CP7" s="205"/>
      <c r="CQ7" s="205"/>
      <c r="CR7" s="205"/>
      <c r="CS7" s="205"/>
      <c r="CT7" s="205"/>
      <c r="CU7" s="205"/>
      <c r="CV7" s="205"/>
      <c r="CW7" s="205"/>
      <c r="CX7" s="205"/>
      <c r="CY7" s="205"/>
      <c r="CZ7" s="205"/>
      <c r="DA7" s="205"/>
      <c r="DB7" s="205"/>
      <c r="DC7" s="205"/>
      <c r="DD7" s="205"/>
      <c r="DE7" s="205"/>
      <c r="DF7" s="205"/>
      <c r="DG7" s="205"/>
      <c r="DH7" s="205"/>
      <c r="DI7" s="205"/>
      <c r="DJ7" s="205"/>
      <c r="DK7" s="205"/>
      <c r="DL7" s="205"/>
      <c r="DM7" s="205"/>
      <c r="DN7" s="205"/>
      <c r="DO7" s="205"/>
      <c r="DP7" s="205"/>
      <c r="DQ7" s="205"/>
      <c r="DR7" s="205"/>
      <c r="DS7" s="205"/>
      <c r="DT7" s="205"/>
      <c r="DU7" s="205"/>
      <c r="DV7" s="205"/>
      <c r="DW7" s="205"/>
      <c r="DX7" s="205"/>
      <c r="DY7" s="205"/>
      <c r="DZ7" s="205"/>
      <c r="EA7" s="205"/>
      <c r="EB7" s="205"/>
      <c r="EC7" s="205"/>
      <c r="ED7" s="205"/>
      <c r="EE7" s="205"/>
      <c r="EF7" s="205"/>
      <c r="EG7" s="205"/>
      <c r="EH7" s="205"/>
      <c r="EI7" s="205"/>
      <c r="EJ7" s="205"/>
      <c r="EK7" s="205"/>
      <c r="EL7" s="205"/>
      <c r="EM7" s="205"/>
      <c r="EN7" s="205"/>
      <c r="EO7" s="205"/>
      <c r="EP7" s="205"/>
      <c r="EQ7" s="205"/>
      <c r="ER7" s="205"/>
      <c r="ES7" s="205"/>
      <c r="ET7" s="205"/>
      <c r="EU7" s="205"/>
      <c r="EV7" s="205"/>
      <c r="EW7" s="205"/>
      <c r="EX7" s="205"/>
      <c r="EY7" s="205"/>
      <c r="EZ7" s="205"/>
      <c r="FA7" s="205"/>
      <c r="FB7" s="205"/>
      <c r="FC7" s="205"/>
      <c r="FD7" s="205"/>
      <c r="FE7" s="205"/>
      <c r="FF7" s="205"/>
      <c r="FG7" s="205"/>
      <c r="FH7" s="205"/>
      <c r="FI7" s="205"/>
      <c r="FJ7" s="205"/>
      <c r="FK7" s="205"/>
      <c r="FL7" s="205"/>
      <c r="FM7" s="205"/>
      <c r="FN7" s="205"/>
      <c r="FO7" s="205"/>
      <c r="FP7" s="205"/>
      <c r="FQ7" s="205"/>
      <c r="FR7" s="205"/>
      <c r="FS7" s="205"/>
      <c r="FT7" s="205"/>
      <c r="FU7" s="205"/>
    </row>
    <row r="8" spans="1:279" s="214" customFormat="1" ht="81" customHeight="1" thickTop="1" thickBot="1" x14ac:dyDescent="0.3">
      <c r="A8" s="207" t="s">
        <v>211</v>
      </c>
      <c r="B8" s="207" t="s">
        <v>420</v>
      </c>
      <c r="C8" s="208" t="s">
        <v>8</v>
      </c>
      <c r="D8" s="209" t="s">
        <v>406</v>
      </c>
      <c r="E8" s="223" t="s">
        <v>10</v>
      </c>
      <c r="F8" s="223" t="s">
        <v>11</v>
      </c>
      <c r="G8" s="223" t="s">
        <v>12</v>
      </c>
      <c r="H8" s="211" t="s">
        <v>407</v>
      </c>
      <c r="I8" s="211" t="s">
        <v>38</v>
      </c>
      <c r="J8" s="211" t="s">
        <v>408</v>
      </c>
      <c r="K8" s="211" t="s">
        <v>407</v>
      </c>
      <c r="L8" s="211" t="s">
        <v>409</v>
      </c>
      <c r="M8" s="211" t="s">
        <v>408</v>
      </c>
      <c r="N8" s="528"/>
      <c r="O8" s="534"/>
      <c r="P8" s="212" t="s">
        <v>410</v>
      </c>
      <c r="Q8" s="212" t="s">
        <v>411</v>
      </c>
      <c r="R8" s="212" t="s">
        <v>450</v>
      </c>
      <c r="S8" s="212" t="s">
        <v>412</v>
      </c>
      <c r="T8" s="212" t="s">
        <v>413</v>
      </c>
      <c r="U8" s="537"/>
      <c r="V8" s="213"/>
      <c r="W8" s="213"/>
      <c r="X8" s="213"/>
      <c r="Y8" s="213"/>
      <c r="Z8" s="213"/>
      <c r="AA8" s="213"/>
      <c r="AB8" s="213"/>
      <c r="AC8" s="213"/>
      <c r="AD8" s="213"/>
      <c r="AE8" s="213"/>
      <c r="AF8" s="213"/>
      <c r="AG8" s="213"/>
      <c r="AH8" s="213"/>
      <c r="AI8" s="213"/>
      <c r="AJ8" s="213"/>
      <c r="AK8" s="213"/>
      <c r="AL8" s="213"/>
      <c r="AM8" s="213"/>
      <c r="AN8" s="213"/>
      <c r="AO8" s="213"/>
      <c r="AP8" s="213"/>
      <c r="AQ8" s="213"/>
      <c r="AR8" s="213"/>
      <c r="AS8" s="213"/>
      <c r="AT8" s="213"/>
      <c r="AU8" s="213"/>
      <c r="AV8" s="213"/>
      <c r="AW8" s="213"/>
      <c r="AX8" s="213"/>
      <c r="AY8" s="213"/>
      <c r="AZ8" s="213"/>
      <c r="BA8" s="213"/>
      <c r="BB8" s="213"/>
      <c r="BC8" s="213"/>
      <c r="BD8" s="213"/>
      <c r="BE8" s="213"/>
      <c r="BF8" s="213"/>
      <c r="BG8" s="213"/>
      <c r="BH8" s="213"/>
      <c r="BI8" s="213"/>
      <c r="BJ8" s="213"/>
      <c r="BK8" s="213"/>
      <c r="BL8" s="213"/>
      <c r="BM8" s="213"/>
      <c r="BN8" s="213"/>
      <c r="BO8" s="213"/>
      <c r="BP8" s="213"/>
      <c r="BQ8" s="213"/>
      <c r="BR8" s="213"/>
      <c r="BS8" s="213"/>
      <c r="BT8" s="213"/>
      <c r="BU8" s="213"/>
      <c r="BV8" s="213"/>
      <c r="BW8" s="213"/>
      <c r="BX8" s="213"/>
      <c r="BY8" s="213"/>
      <c r="BZ8" s="213"/>
      <c r="CA8" s="213"/>
      <c r="CB8" s="213"/>
      <c r="CC8" s="213"/>
      <c r="CD8" s="213"/>
      <c r="CE8" s="213"/>
      <c r="CF8" s="213"/>
      <c r="CG8" s="213"/>
      <c r="CH8" s="213"/>
      <c r="CI8" s="213"/>
      <c r="CJ8" s="213"/>
      <c r="CK8" s="213"/>
      <c r="CL8" s="213"/>
      <c r="CM8" s="213"/>
      <c r="CN8" s="213"/>
      <c r="CO8" s="213"/>
      <c r="CP8" s="213"/>
      <c r="CQ8" s="213"/>
      <c r="CR8" s="213"/>
      <c r="CS8" s="213"/>
      <c r="CT8" s="213"/>
      <c r="CU8" s="213"/>
      <c r="CV8" s="213"/>
      <c r="CW8" s="213"/>
      <c r="CX8" s="213"/>
      <c r="CY8" s="213"/>
      <c r="CZ8" s="213"/>
      <c r="DA8" s="213"/>
      <c r="DB8" s="213"/>
      <c r="DC8" s="213"/>
      <c r="DD8" s="213"/>
      <c r="DE8" s="213"/>
      <c r="DF8" s="213"/>
      <c r="DG8" s="213"/>
      <c r="DH8" s="213"/>
      <c r="DI8" s="213"/>
      <c r="DJ8" s="213"/>
      <c r="DK8" s="213"/>
      <c r="DL8" s="213"/>
      <c r="DM8" s="213"/>
      <c r="DN8" s="213"/>
      <c r="DO8" s="213"/>
      <c r="DP8" s="213"/>
      <c r="DQ8" s="213"/>
      <c r="DR8" s="213"/>
      <c r="DS8" s="213"/>
      <c r="DT8" s="213"/>
      <c r="DU8" s="213"/>
      <c r="DV8" s="213"/>
      <c r="DW8" s="213"/>
      <c r="DX8" s="213"/>
      <c r="DY8" s="213"/>
      <c r="DZ8" s="213"/>
      <c r="EA8" s="213"/>
      <c r="EB8" s="213"/>
      <c r="EC8" s="213"/>
      <c r="ED8" s="213"/>
      <c r="EE8" s="213"/>
      <c r="EF8" s="213"/>
      <c r="EG8" s="213"/>
      <c r="EH8" s="213"/>
      <c r="EI8" s="213"/>
      <c r="EJ8" s="213"/>
      <c r="EK8" s="213"/>
      <c r="EL8" s="213"/>
      <c r="EM8" s="213"/>
      <c r="EN8" s="213"/>
      <c r="EO8" s="213"/>
      <c r="EP8" s="213"/>
      <c r="EQ8" s="213"/>
      <c r="ER8" s="213"/>
      <c r="ES8" s="213"/>
      <c r="ET8" s="213"/>
      <c r="EU8" s="213"/>
      <c r="EV8" s="213"/>
      <c r="EW8" s="213"/>
      <c r="EX8" s="213"/>
      <c r="EY8" s="213"/>
      <c r="EZ8" s="213"/>
      <c r="FA8" s="213"/>
      <c r="FB8" s="213"/>
      <c r="FC8" s="213"/>
      <c r="FD8" s="213"/>
      <c r="FE8" s="213"/>
      <c r="FF8" s="213"/>
      <c r="FG8" s="213"/>
      <c r="FH8" s="213"/>
      <c r="FI8" s="213"/>
      <c r="FJ8" s="213"/>
      <c r="FK8" s="213"/>
      <c r="FL8" s="213"/>
      <c r="FM8" s="213"/>
      <c r="FN8" s="213"/>
      <c r="FO8" s="213"/>
      <c r="FP8" s="213"/>
      <c r="FQ8" s="213"/>
      <c r="FR8" s="213"/>
      <c r="FS8" s="213"/>
      <c r="FT8" s="213"/>
      <c r="FU8" s="213"/>
    </row>
    <row r="9" spans="1:279" s="215" customFormat="1" ht="10.5" customHeight="1" thickTop="1" thickBot="1" x14ac:dyDescent="0.3">
      <c r="A9" s="522"/>
      <c r="B9" s="523"/>
      <c r="C9" s="523"/>
      <c r="D9" s="523"/>
      <c r="E9" s="523"/>
      <c r="F9" s="523"/>
      <c r="G9" s="523"/>
      <c r="H9" s="523"/>
      <c r="I9" s="523"/>
      <c r="J9" s="523"/>
      <c r="K9" s="523"/>
      <c r="L9" s="523"/>
      <c r="M9" s="523"/>
      <c r="N9" s="523"/>
      <c r="U9" s="216"/>
      <c r="V9" s="217"/>
      <c r="W9" s="217"/>
      <c r="X9" s="217"/>
      <c r="Y9" s="217"/>
      <c r="Z9" s="217"/>
      <c r="AA9" s="217"/>
      <c r="AB9" s="217"/>
      <c r="AC9" s="217"/>
      <c r="AD9" s="217"/>
      <c r="AE9" s="217"/>
      <c r="AF9" s="217"/>
      <c r="AG9" s="217"/>
      <c r="AH9" s="217"/>
      <c r="AI9" s="217"/>
      <c r="AJ9" s="217"/>
      <c r="AK9" s="217"/>
      <c r="AL9" s="217"/>
      <c r="AM9" s="217"/>
      <c r="AN9" s="217"/>
      <c r="AO9" s="217"/>
      <c r="AP9" s="217"/>
      <c r="AQ9" s="217"/>
      <c r="AR9" s="217"/>
      <c r="AS9" s="217"/>
      <c r="AT9" s="217"/>
      <c r="AU9" s="217"/>
      <c r="AV9" s="217"/>
      <c r="AW9" s="217"/>
      <c r="AX9" s="217"/>
      <c r="AY9" s="217"/>
      <c r="AZ9" s="217"/>
      <c r="BA9" s="217"/>
      <c r="BB9" s="217"/>
      <c r="BC9" s="217"/>
      <c r="BD9" s="217"/>
      <c r="BE9" s="217"/>
      <c r="BF9" s="217"/>
      <c r="BG9" s="217"/>
      <c r="BH9" s="217"/>
      <c r="BI9" s="217"/>
      <c r="BJ9" s="217"/>
      <c r="BK9" s="217"/>
      <c r="BL9" s="217"/>
      <c r="BM9" s="217"/>
      <c r="BN9" s="217"/>
      <c r="BO9" s="217"/>
      <c r="BP9" s="217"/>
      <c r="BQ9" s="217"/>
      <c r="BR9" s="217"/>
      <c r="BS9" s="217"/>
      <c r="BT9" s="217"/>
      <c r="BU9" s="217"/>
      <c r="BV9" s="217"/>
      <c r="BW9" s="217"/>
      <c r="BX9" s="217"/>
      <c r="BY9" s="217"/>
      <c r="BZ9" s="217"/>
      <c r="CA9" s="217"/>
      <c r="CB9" s="217"/>
      <c r="CC9" s="217"/>
      <c r="CD9" s="217"/>
      <c r="CE9" s="217"/>
      <c r="CF9" s="217"/>
      <c r="CG9" s="217"/>
      <c r="CH9" s="217"/>
      <c r="CI9" s="217"/>
      <c r="CJ9" s="217"/>
      <c r="CK9" s="217"/>
      <c r="CL9" s="217"/>
      <c r="CM9" s="217"/>
      <c r="CN9" s="217"/>
      <c r="CO9" s="217"/>
      <c r="CP9" s="217"/>
      <c r="CQ9" s="217"/>
      <c r="CR9" s="217"/>
      <c r="CS9" s="217"/>
      <c r="CT9" s="217"/>
      <c r="CU9" s="217"/>
      <c r="CV9" s="217"/>
      <c r="CW9" s="217"/>
      <c r="CX9" s="217"/>
      <c r="CY9" s="217"/>
      <c r="CZ9" s="217"/>
      <c r="DA9" s="217"/>
      <c r="DB9" s="217"/>
      <c r="DC9" s="217"/>
      <c r="DD9" s="217"/>
      <c r="DE9" s="217"/>
      <c r="DF9" s="217"/>
      <c r="DG9" s="217"/>
      <c r="DH9" s="217"/>
      <c r="DI9" s="217"/>
      <c r="DJ9" s="217"/>
      <c r="DK9" s="217"/>
      <c r="DL9" s="217"/>
      <c r="DM9" s="217"/>
      <c r="DN9" s="217"/>
      <c r="DO9" s="217"/>
      <c r="DP9" s="217"/>
      <c r="DQ9" s="217"/>
      <c r="DR9" s="217"/>
      <c r="DS9" s="217"/>
      <c r="DT9" s="217"/>
      <c r="DU9" s="217"/>
      <c r="DV9" s="217"/>
      <c r="DW9" s="217"/>
      <c r="DX9" s="217"/>
      <c r="DY9" s="217"/>
      <c r="DZ9" s="217"/>
      <c r="EA9" s="217"/>
      <c r="EB9" s="217"/>
      <c r="EC9" s="217"/>
      <c r="ED9" s="217"/>
      <c r="EE9" s="217"/>
      <c r="EF9" s="217"/>
      <c r="EG9" s="217"/>
      <c r="EH9" s="217"/>
      <c r="EI9" s="217"/>
      <c r="EJ9" s="217"/>
      <c r="EK9" s="217"/>
      <c r="EL9" s="217"/>
      <c r="EM9" s="217"/>
      <c r="EN9" s="217"/>
      <c r="EO9" s="217"/>
      <c r="EP9" s="217"/>
      <c r="EQ9" s="217"/>
      <c r="ER9" s="217"/>
      <c r="ES9" s="217"/>
      <c r="ET9" s="217"/>
      <c r="EU9" s="217"/>
      <c r="EV9" s="217"/>
      <c r="EW9" s="217"/>
      <c r="EX9" s="217"/>
      <c r="EY9" s="217"/>
      <c r="EZ9" s="217"/>
      <c r="FA9" s="217"/>
      <c r="FB9" s="217"/>
      <c r="FC9" s="217"/>
      <c r="FD9" s="217"/>
      <c r="FE9" s="217"/>
      <c r="FF9" s="217"/>
      <c r="FG9" s="217"/>
      <c r="FH9" s="217"/>
      <c r="FI9" s="217"/>
      <c r="FJ9" s="217"/>
      <c r="FK9" s="217"/>
      <c r="FL9" s="217"/>
      <c r="FM9" s="217"/>
      <c r="FN9" s="217"/>
      <c r="FO9" s="217"/>
      <c r="FP9" s="217"/>
      <c r="FQ9" s="217"/>
      <c r="FR9" s="217"/>
      <c r="FS9" s="217"/>
      <c r="FT9" s="217"/>
      <c r="FU9" s="217"/>
    </row>
    <row r="10" spans="1:279" s="218" customFormat="1" ht="15" customHeight="1" x14ac:dyDescent="0.2">
      <c r="A10" s="513">
        <f>'Mapa Final'!A10</f>
        <v>1</v>
      </c>
      <c r="B10" s="498" t="str">
        <f>'Mapa Final'!B10</f>
        <v>Vencimiento de Términos de Acciones Constitucionales</v>
      </c>
      <c r="C10" s="498" t="str">
        <f>'Mapa Final'!C10</f>
        <v>Vulneración de los derechos fundamentales de los ciudadanos</v>
      </c>
      <c r="D10" s="498" t="str">
        <f>'Mapa Final'!D10</f>
        <v xml:space="preserve">
1. Insuficiencia de personal para la excesiva carga laboral presentada.
2. Incremento de solicitudes vía correo electrónico, reparto de demandas y solicitudes judiciales.
3.  Afectación del orden público, genera mayor demanda y congestión de la justicia.
4.  Allta carga laboral.                 5. Falta de lineamientos para la planeación y desarrollo de las gestión judicial y de apoyo respecto de las tareas propias del despacho</v>
      </c>
      <c r="E10" s="501" t="str">
        <f>'Mapa Final'!E10</f>
        <v xml:space="preserve"> Actuaciones procesales después del vencimiento de los términos legales  </v>
      </c>
      <c r="F10" s="501" t="str">
        <f>'Mapa Final'!F10</f>
        <v xml:space="preserve">Posibilidad de vulneración de los derechos fundamentales de los ciudadanos  debido a las  actuaciones procesales después del vencimiento de los términos legales  </v>
      </c>
      <c r="G10" s="501" t="str">
        <f>'Mapa Final'!G10</f>
        <v>Usuarios, productos y prácticas organizacionales</v>
      </c>
      <c r="H10" s="516" t="str">
        <f>'Mapa Final'!I10</f>
        <v>Alta</v>
      </c>
      <c r="I10" s="519" t="str">
        <f>'Mapa Final'!L10</f>
        <v>Mayor</v>
      </c>
      <c r="J10" s="504" t="str">
        <f>'Mapa Final'!N10</f>
        <v xml:space="preserve">Alto </v>
      </c>
      <c r="K10" s="507" t="str">
        <f>'Mapa Final'!AA10</f>
        <v>Media</v>
      </c>
      <c r="L10" s="507" t="str">
        <f>'Mapa Final'!AE10</f>
        <v>Mayor</v>
      </c>
      <c r="M10" s="510" t="str">
        <f>'Mapa Final'!AG10</f>
        <v xml:space="preserve">Alto </v>
      </c>
      <c r="N10" s="507" t="str">
        <f>'Mapa Final'!AH10</f>
        <v>Reducir(mitigar)</v>
      </c>
      <c r="O10" s="495"/>
      <c r="P10" s="495"/>
      <c r="Q10" s="495"/>
      <c r="R10" s="495"/>
      <c r="S10" s="495" t="s">
        <v>451</v>
      </c>
      <c r="T10" s="495"/>
      <c r="U10" s="49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c r="FU10" s="35"/>
    </row>
    <row r="11" spans="1:279" s="218" customFormat="1" ht="13.5" customHeight="1" x14ac:dyDescent="0.2">
      <c r="A11" s="514"/>
      <c r="B11" s="499"/>
      <c r="C11" s="499"/>
      <c r="D11" s="499"/>
      <c r="E11" s="502"/>
      <c r="F11" s="502"/>
      <c r="G11" s="502"/>
      <c r="H11" s="517"/>
      <c r="I11" s="520"/>
      <c r="J11" s="505"/>
      <c r="K11" s="508"/>
      <c r="L11" s="508"/>
      <c r="M11" s="511"/>
      <c r="N11" s="508"/>
      <c r="O11" s="496"/>
      <c r="P11" s="496"/>
      <c r="Q11" s="496"/>
      <c r="R11" s="496"/>
      <c r="S11" s="496"/>
      <c r="T11" s="496"/>
      <c r="U11" s="496"/>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row>
    <row r="12" spans="1:279" s="218" customFormat="1" ht="13.5" customHeight="1" x14ac:dyDescent="0.2">
      <c r="A12" s="514"/>
      <c r="B12" s="499"/>
      <c r="C12" s="499"/>
      <c r="D12" s="499"/>
      <c r="E12" s="502"/>
      <c r="F12" s="502"/>
      <c r="G12" s="502"/>
      <c r="H12" s="517"/>
      <c r="I12" s="520"/>
      <c r="J12" s="505"/>
      <c r="K12" s="508"/>
      <c r="L12" s="508"/>
      <c r="M12" s="511"/>
      <c r="N12" s="508"/>
      <c r="O12" s="496"/>
      <c r="P12" s="496"/>
      <c r="Q12" s="496"/>
      <c r="R12" s="496"/>
      <c r="S12" s="496"/>
      <c r="T12" s="496"/>
      <c r="U12" s="496"/>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c r="FU12" s="35"/>
    </row>
    <row r="13" spans="1:279" s="218" customFormat="1" ht="13.5" customHeight="1" x14ac:dyDescent="0.2">
      <c r="A13" s="514"/>
      <c r="B13" s="499"/>
      <c r="C13" s="499"/>
      <c r="D13" s="499"/>
      <c r="E13" s="502"/>
      <c r="F13" s="502"/>
      <c r="G13" s="502"/>
      <c r="H13" s="517"/>
      <c r="I13" s="520"/>
      <c r="J13" s="505"/>
      <c r="K13" s="508"/>
      <c r="L13" s="508"/>
      <c r="M13" s="511"/>
      <c r="N13" s="508"/>
      <c r="O13" s="496"/>
      <c r="P13" s="496"/>
      <c r="Q13" s="496"/>
      <c r="R13" s="496"/>
      <c r="S13" s="496"/>
      <c r="T13" s="496"/>
      <c r="U13" s="496"/>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c r="FU13" s="35"/>
    </row>
    <row r="14" spans="1:279" s="218" customFormat="1" ht="238.5" customHeight="1" thickBot="1" x14ac:dyDescent="0.25">
      <c r="A14" s="515"/>
      <c r="B14" s="500"/>
      <c r="C14" s="500"/>
      <c r="D14" s="500"/>
      <c r="E14" s="503"/>
      <c r="F14" s="503"/>
      <c r="G14" s="503"/>
      <c r="H14" s="518"/>
      <c r="I14" s="521"/>
      <c r="J14" s="506"/>
      <c r="K14" s="509"/>
      <c r="L14" s="509"/>
      <c r="M14" s="512"/>
      <c r="N14" s="509"/>
      <c r="O14" s="497"/>
      <c r="P14" s="497"/>
      <c r="Q14" s="497"/>
      <c r="R14" s="497"/>
      <c r="S14" s="497"/>
      <c r="T14" s="497"/>
      <c r="U14" s="497"/>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row>
    <row r="15" spans="1:279" s="218" customFormat="1" ht="15" customHeight="1" x14ac:dyDescent="0.2">
      <c r="A15" s="513">
        <f>'Mapa Final'!A15</f>
        <v>2</v>
      </c>
      <c r="B15" s="498" t="str">
        <f>'Mapa Final'!B15</f>
        <v>Suspensión o no realización de las Audiencias Judiciales Programadas</v>
      </c>
      <c r="C15" s="498" t="str">
        <f>'Mapa Final'!C15</f>
        <v>Vulneración de los derechos fundamentales de los ciudadanos</v>
      </c>
      <c r="D15" s="498" t="str">
        <f>'Mapa Final'!D15</f>
        <v xml:space="preserve">1.Deficiencia de herramientas tecnológicas que permitan el normal desarrollo de la audiencia (Sistema de Grabación, Software, Hardware, microfonos, diademas, problemas de c entre otros)
2.Programación de audiencias sin tener en cuenta tiempos de duración para su realización.
3.Falta de comunicación oportuna o errores en la notificación a las partes interesadas externas
4.Deficiencia en el servicio  de internet y  conectividad adecuada para los  equipos en las sedes judiciales, equipos utilizados para el trabajo en casa, salas de audiencias y de los usuarios externos, desconocimiento de la plataforma utilizada.
5.Desactualización de la información suministrada por las partes, intervenientes y otros participantes de las audiencias o diligencias
</v>
      </c>
      <c r="E15" s="501" t="str">
        <f>'Mapa Final'!E15</f>
        <v>Incumplimiento en la realización de las audiencias programadas</v>
      </c>
      <c r="F15" s="501" t="str">
        <f>'Mapa Final'!F15</f>
        <v>Posibilidad de vulneración de los derechos fundamentales de los ciudadanos  debido al Incumplimiento en la realización de las audiencias programadas</v>
      </c>
      <c r="G15" s="501" t="str">
        <f>'Mapa Final'!G15</f>
        <v>Usuarios, productos y prácticas organizacionales</v>
      </c>
      <c r="H15" s="516" t="str">
        <f>'Mapa Final'!I15</f>
        <v>Alta</v>
      </c>
      <c r="I15" s="519" t="str">
        <f>'Mapa Final'!L15</f>
        <v>Mayor</v>
      </c>
      <c r="J15" s="504" t="str">
        <f>'Mapa Final'!N15</f>
        <v xml:space="preserve">Alto </v>
      </c>
      <c r="K15" s="507" t="str">
        <f>'Mapa Final'!AA15</f>
        <v>Media</v>
      </c>
      <c r="L15" s="507" t="str">
        <f>'Mapa Final'!AE15</f>
        <v>Mayor</v>
      </c>
      <c r="M15" s="510" t="str">
        <f>'Mapa Final'!AG15</f>
        <v xml:space="preserve">Alto </v>
      </c>
      <c r="N15" s="507" t="str">
        <f>'Mapa Final'!AH15</f>
        <v>Evitar</v>
      </c>
      <c r="O15" s="495"/>
      <c r="P15" s="495"/>
      <c r="Q15" s="495"/>
      <c r="R15" s="495"/>
      <c r="S15" s="495"/>
      <c r="T15" s="495"/>
      <c r="U15" s="49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row>
    <row r="16" spans="1:279" s="218" customFormat="1" ht="13.5" customHeight="1" x14ac:dyDescent="0.2">
      <c r="A16" s="514"/>
      <c r="B16" s="499"/>
      <c r="C16" s="499"/>
      <c r="D16" s="499"/>
      <c r="E16" s="502"/>
      <c r="F16" s="502"/>
      <c r="G16" s="502"/>
      <c r="H16" s="517"/>
      <c r="I16" s="520"/>
      <c r="J16" s="505"/>
      <c r="K16" s="508"/>
      <c r="L16" s="508"/>
      <c r="M16" s="511"/>
      <c r="N16" s="508"/>
      <c r="O16" s="496"/>
      <c r="P16" s="496"/>
      <c r="Q16" s="496"/>
      <c r="R16" s="496"/>
      <c r="S16" s="496"/>
      <c r="T16" s="496"/>
      <c r="U16" s="496"/>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row>
    <row r="17" spans="1:177" s="218" customFormat="1" ht="13.5" customHeight="1" x14ac:dyDescent="0.2">
      <c r="A17" s="514"/>
      <c r="B17" s="499"/>
      <c r="C17" s="499"/>
      <c r="D17" s="499"/>
      <c r="E17" s="502"/>
      <c r="F17" s="502"/>
      <c r="G17" s="502"/>
      <c r="H17" s="517"/>
      <c r="I17" s="520"/>
      <c r="J17" s="505"/>
      <c r="K17" s="508"/>
      <c r="L17" s="508"/>
      <c r="M17" s="511"/>
      <c r="N17" s="508"/>
      <c r="O17" s="496"/>
      <c r="P17" s="496"/>
      <c r="Q17" s="496"/>
      <c r="R17" s="496"/>
      <c r="S17" s="496"/>
      <c r="T17" s="496"/>
      <c r="U17" s="496"/>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row>
    <row r="18" spans="1:177" s="218" customFormat="1" ht="13.5" customHeight="1" x14ac:dyDescent="0.2">
      <c r="A18" s="514"/>
      <c r="B18" s="499"/>
      <c r="C18" s="499"/>
      <c r="D18" s="499"/>
      <c r="E18" s="502"/>
      <c r="F18" s="502"/>
      <c r="G18" s="502"/>
      <c r="H18" s="517"/>
      <c r="I18" s="520"/>
      <c r="J18" s="505"/>
      <c r="K18" s="508"/>
      <c r="L18" s="508"/>
      <c r="M18" s="511"/>
      <c r="N18" s="508"/>
      <c r="O18" s="496"/>
      <c r="P18" s="496"/>
      <c r="Q18" s="496"/>
      <c r="R18" s="496"/>
      <c r="S18" s="496"/>
      <c r="T18" s="496"/>
      <c r="U18" s="496"/>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row>
    <row r="19" spans="1:177" s="218" customFormat="1" ht="255.75" customHeight="1" thickBot="1" x14ac:dyDescent="0.25">
      <c r="A19" s="515"/>
      <c r="B19" s="500"/>
      <c r="C19" s="500"/>
      <c r="D19" s="500"/>
      <c r="E19" s="503"/>
      <c r="F19" s="503"/>
      <c r="G19" s="503"/>
      <c r="H19" s="518"/>
      <c r="I19" s="521"/>
      <c r="J19" s="506"/>
      <c r="K19" s="509"/>
      <c r="L19" s="509"/>
      <c r="M19" s="512"/>
      <c r="N19" s="509"/>
      <c r="O19" s="497"/>
      <c r="P19" s="497"/>
      <c r="Q19" s="497"/>
      <c r="R19" s="497"/>
      <c r="S19" s="497"/>
      <c r="T19" s="497"/>
      <c r="U19" s="497"/>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row>
    <row r="20" spans="1:177" ht="15" customHeight="1" x14ac:dyDescent="0.25">
      <c r="A20" s="513">
        <f>'Mapa Final'!A20</f>
        <v>3</v>
      </c>
      <c r="B20" s="498" t="str">
        <f>'Mapa Final'!B20</f>
        <v xml:space="preserve">Incumplimiento de los objetivos y metas trazadas para la debida gestión judicial y adminsitrativa del despacho </v>
      </c>
      <c r="C20" s="498" t="str">
        <f>'Mapa Final'!C20</f>
        <v>Incumplimiento de las metas establecidas</v>
      </c>
      <c r="D20" s="498" t="str">
        <f>'Mapa Final'!D20</f>
        <v xml:space="preserve">1.Imprecisión al establecer lineamientos de planeaciòn  para el desarrollo de las tareas propias del despacho.
2.Deficiencia en las competencias funcionales necesarias del personal del despacho. 
3.Insuficiencia de equipos y soporte tecnológicos para el trabajo en la sede judicial, trabajo en casa  y  virtual, no realización de audiencias programadas.
4.Complejidad de los procesos judiciales.
5.Insuficiencia de personal para la excesiva carga laboral presentada.
</v>
      </c>
      <c r="E20" s="501" t="str">
        <f>'Mapa Final'!E20</f>
        <v>Alto de volumen  de los trámites procesales</v>
      </c>
      <c r="F20" s="501" t="str">
        <f>'Mapa Final'!F20</f>
        <v>Posibilidad de Incumplimiento de las metas establecidas debido al alto de volumen  de trámites procesales</v>
      </c>
      <c r="G20" s="501" t="str">
        <f>'Mapa Final'!G20</f>
        <v>Usuarios, productos y prácticas organizacionales</v>
      </c>
      <c r="H20" s="516" t="str">
        <f>'Mapa Final'!I20</f>
        <v>Alta</v>
      </c>
      <c r="I20" s="519" t="str">
        <f>'Mapa Final'!L20</f>
        <v>Moderado</v>
      </c>
      <c r="J20" s="504" t="str">
        <f>'Mapa Final'!N20</f>
        <v xml:space="preserve">Alto </v>
      </c>
      <c r="K20" s="507" t="str">
        <f>'Mapa Final'!AA20</f>
        <v>Media</v>
      </c>
      <c r="L20" s="507" t="str">
        <f>'Mapa Final'!AE20</f>
        <v>Moderado</v>
      </c>
      <c r="M20" s="510" t="str">
        <f>'Mapa Final'!AG20</f>
        <v>Moderado</v>
      </c>
      <c r="N20" s="507" t="str">
        <f>'Mapa Final'!AH20</f>
        <v>Reducir(mitigar)</v>
      </c>
      <c r="O20" s="495"/>
      <c r="P20" s="495"/>
      <c r="Q20" s="495"/>
      <c r="R20" s="495"/>
      <c r="S20" s="495"/>
      <c r="T20" s="495"/>
      <c r="U20" s="495"/>
      <c r="V20" s="35"/>
      <c r="W20" s="35"/>
    </row>
    <row r="21" spans="1:177" x14ac:dyDescent="0.25">
      <c r="A21" s="514"/>
      <c r="B21" s="499"/>
      <c r="C21" s="499"/>
      <c r="D21" s="499"/>
      <c r="E21" s="502"/>
      <c r="F21" s="502"/>
      <c r="G21" s="502"/>
      <c r="H21" s="517"/>
      <c r="I21" s="520"/>
      <c r="J21" s="505"/>
      <c r="K21" s="508"/>
      <c r="L21" s="508"/>
      <c r="M21" s="511"/>
      <c r="N21" s="508"/>
      <c r="O21" s="496"/>
      <c r="P21" s="496"/>
      <c r="Q21" s="496"/>
      <c r="R21" s="496"/>
      <c r="S21" s="496"/>
      <c r="T21" s="496"/>
      <c r="U21" s="496"/>
      <c r="V21" s="35"/>
      <c r="W21" s="35"/>
    </row>
    <row r="22" spans="1:177" x14ac:dyDescent="0.25">
      <c r="A22" s="514"/>
      <c r="B22" s="499"/>
      <c r="C22" s="499"/>
      <c r="D22" s="499"/>
      <c r="E22" s="502"/>
      <c r="F22" s="502"/>
      <c r="G22" s="502"/>
      <c r="H22" s="517"/>
      <c r="I22" s="520"/>
      <c r="J22" s="505"/>
      <c r="K22" s="508"/>
      <c r="L22" s="508"/>
      <c r="M22" s="511"/>
      <c r="N22" s="508"/>
      <c r="O22" s="496"/>
      <c r="P22" s="496"/>
      <c r="Q22" s="496"/>
      <c r="R22" s="496"/>
      <c r="S22" s="496"/>
      <c r="T22" s="496"/>
      <c r="U22" s="496"/>
      <c r="V22" s="35"/>
      <c r="W22" s="35"/>
    </row>
    <row r="23" spans="1:177" x14ac:dyDescent="0.25">
      <c r="A23" s="514"/>
      <c r="B23" s="499"/>
      <c r="C23" s="499"/>
      <c r="D23" s="499"/>
      <c r="E23" s="502"/>
      <c r="F23" s="502"/>
      <c r="G23" s="502"/>
      <c r="H23" s="517"/>
      <c r="I23" s="520"/>
      <c r="J23" s="505"/>
      <c r="K23" s="508"/>
      <c r="L23" s="508"/>
      <c r="M23" s="511"/>
      <c r="N23" s="508"/>
      <c r="O23" s="496"/>
      <c r="P23" s="496"/>
      <c r="Q23" s="496"/>
      <c r="R23" s="496"/>
      <c r="S23" s="496"/>
      <c r="T23" s="496"/>
      <c r="U23" s="496"/>
      <c r="V23" s="35"/>
      <c r="W23" s="35"/>
    </row>
    <row r="24" spans="1:177" ht="307.5" customHeight="1" thickBot="1" x14ac:dyDescent="0.3">
      <c r="A24" s="515"/>
      <c r="B24" s="500"/>
      <c r="C24" s="500"/>
      <c r="D24" s="500"/>
      <c r="E24" s="503"/>
      <c r="F24" s="503"/>
      <c r="G24" s="503"/>
      <c r="H24" s="518"/>
      <c r="I24" s="521"/>
      <c r="J24" s="506"/>
      <c r="K24" s="509"/>
      <c r="L24" s="509"/>
      <c r="M24" s="512"/>
      <c r="N24" s="509"/>
      <c r="O24" s="497"/>
      <c r="P24" s="497"/>
      <c r="Q24" s="497"/>
      <c r="R24" s="497"/>
      <c r="S24" s="497"/>
      <c r="T24" s="497"/>
      <c r="U24" s="497"/>
      <c r="V24" s="35"/>
      <c r="W24" s="35"/>
    </row>
    <row r="25" spans="1:177" ht="15" customHeight="1" x14ac:dyDescent="0.25">
      <c r="A25" s="513">
        <f>'Mapa Final'!A25</f>
        <v>4</v>
      </c>
      <c r="B25" s="498" t="str">
        <f>'Mapa Final'!B25</f>
        <v>Errores en el registro de la gestion de los procesos misionales y actuaciones administrativa en Justicia XXI y SIERJU BI</v>
      </c>
      <c r="C25" s="498" t="str">
        <f>'Mapa Final'!C25</f>
        <v>Incumplimiento de las metas establecidas</v>
      </c>
      <c r="D25" s="498" t="str">
        <f>'Mapa Final'!D25</f>
        <v>1. Errores e inexactitud en la información registrada en los aplicativos Justicia  XXI WEB
2. Insuficiencia de personal para la carga laboral presentada (Registro y cargue de actuaciones). 
3.Fallas en la funcionalidad y conectividad de los aplicativos  dispuesto para el registro de actuaciones
4.Incremento desproporcionado de solicitudes  dirigida a los procesos y de tipo adminstrativo 
5.Inadecuado control de verificación del registro de la  información reportada al SIERJU-BI</v>
      </c>
      <c r="E25" s="501" t="str">
        <f>'Mapa Final'!E25</f>
        <v xml:space="preserve">Inadecuado registro de la gestion de los procesos misionales y actuaciones administrativa </v>
      </c>
      <c r="F25" s="501" t="str">
        <f>'Mapa Final'!F25</f>
        <v xml:space="preserve">Posibilidad de incumplimiento de las metas establecidas debido al  inadecuado registro de la gestion de los procesos misionales y actuaciones administrativa </v>
      </c>
      <c r="G25" s="501" t="str">
        <f>'Mapa Final'!G25</f>
        <v>Usuarios, productos y prácticas organizacionales</v>
      </c>
      <c r="H25" s="516" t="str">
        <f>'Mapa Final'!I25</f>
        <v>Media</v>
      </c>
      <c r="I25" s="519" t="str">
        <f>'Mapa Final'!L25</f>
        <v>Moderado</v>
      </c>
      <c r="J25" s="504" t="str">
        <f>'Mapa Final'!N25</f>
        <v>Moderado</v>
      </c>
      <c r="K25" s="507" t="str">
        <f>'Mapa Final'!AA25</f>
        <v>Baja</v>
      </c>
      <c r="L25" s="507" t="str">
        <f>'Mapa Final'!AE25</f>
        <v>Moderado</v>
      </c>
      <c r="M25" s="510" t="str">
        <f>'Mapa Final'!AG25</f>
        <v>Moderado</v>
      </c>
      <c r="N25" s="507" t="str">
        <f>'Mapa Final'!AH25</f>
        <v>Reducir(mitigar)</v>
      </c>
      <c r="O25" s="495"/>
      <c r="P25" s="495"/>
      <c r="Q25" s="495"/>
      <c r="R25" s="495"/>
      <c r="S25" s="495"/>
      <c r="T25" s="495"/>
      <c r="U25" s="495"/>
    </row>
    <row r="26" spans="1:177" x14ac:dyDescent="0.25">
      <c r="A26" s="514"/>
      <c r="B26" s="499"/>
      <c r="C26" s="499"/>
      <c r="D26" s="499"/>
      <c r="E26" s="502"/>
      <c r="F26" s="502"/>
      <c r="G26" s="502"/>
      <c r="H26" s="517"/>
      <c r="I26" s="520"/>
      <c r="J26" s="505"/>
      <c r="K26" s="508"/>
      <c r="L26" s="508"/>
      <c r="M26" s="511"/>
      <c r="N26" s="508"/>
      <c r="O26" s="496"/>
      <c r="P26" s="496"/>
      <c r="Q26" s="496"/>
      <c r="R26" s="496"/>
      <c r="S26" s="496"/>
      <c r="T26" s="496"/>
      <c r="U26" s="496"/>
    </row>
    <row r="27" spans="1:177" x14ac:dyDescent="0.25">
      <c r="A27" s="514"/>
      <c r="B27" s="499"/>
      <c r="C27" s="499"/>
      <c r="D27" s="499"/>
      <c r="E27" s="502"/>
      <c r="F27" s="502"/>
      <c r="G27" s="502"/>
      <c r="H27" s="517"/>
      <c r="I27" s="520"/>
      <c r="J27" s="505"/>
      <c r="K27" s="508"/>
      <c r="L27" s="508"/>
      <c r="M27" s="511"/>
      <c r="N27" s="508"/>
      <c r="O27" s="496"/>
      <c r="P27" s="496"/>
      <c r="Q27" s="496"/>
      <c r="R27" s="496"/>
      <c r="S27" s="496"/>
      <c r="T27" s="496"/>
      <c r="U27" s="496"/>
    </row>
    <row r="28" spans="1:177" x14ac:dyDescent="0.25">
      <c r="A28" s="514"/>
      <c r="B28" s="499"/>
      <c r="C28" s="499"/>
      <c r="D28" s="499"/>
      <c r="E28" s="502"/>
      <c r="F28" s="502"/>
      <c r="G28" s="502"/>
      <c r="H28" s="517"/>
      <c r="I28" s="520"/>
      <c r="J28" s="505"/>
      <c r="K28" s="508"/>
      <c r="L28" s="508"/>
      <c r="M28" s="511"/>
      <c r="N28" s="508"/>
      <c r="O28" s="496"/>
      <c r="P28" s="496"/>
      <c r="Q28" s="496"/>
      <c r="R28" s="496"/>
      <c r="S28" s="496"/>
      <c r="T28" s="496"/>
      <c r="U28" s="496"/>
    </row>
    <row r="29" spans="1:177" ht="254.25" customHeight="1" thickBot="1" x14ac:dyDescent="0.3">
      <c r="A29" s="515"/>
      <c r="B29" s="500"/>
      <c r="C29" s="500"/>
      <c r="D29" s="500"/>
      <c r="E29" s="503"/>
      <c r="F29" s="503"/>
      <c r="G29" s="503"/>
      <c r="H29" s="518"/>
      <c r="I29" s="521"/>
      <c r="J29" s="506"/>
      <c r="K29" s="509"/>
      <c r="L29" s="509"/>
      <c r="M29" s="512"/>
      <c r="N29" s="509"/>
      <c r="O29" s="497"/>
      <c r="P29" s="497"/>
      <c r="Q29" s="497"/>
      <c r="R29" s="497"/>
      <c r="S29" s="497"/>
      <c r="T29" s="497"/>
      <c r="U29" s="497"/>
    </row>
    <row r="30" spans="1:177" ht="15" customHeight="1" x14ac:dyDescent="0.25">
      <c r="A30" s="513">
        <f>'Mapa Final'!A30</f>
        <v>5</v>
      </c>
      <c r="B30" s="498" t="str">
        <f>'Mapa Final'!B30</f>
        <v>Inconsistencias en el reparto</v>
      </c>
      <c r="C30" s="498" t="str">
        <f>'Mapa Final'!C30</f>
        <v>Incumplimiento de las metas establecidas</v>
      </c>
      <c r="D30" s="498" t="str">
        <f>'Mapa Final'!D30</f>
        <v>1.Falta de planeacion y organizacion en el proceso de reparto. 
2. Falta de capacidad instalada para atender el alto volúmen de trabajo debido a la cantidad de expedientes que se administran         
3. No realizar el reparto de las demandas  y/o acciones Constitucionales  entre los Despachos competentes y/o dentro del término establecido. 
4. Errores en el diligenciamiento del acta de reparto.
5. Envió del expediente fraccionado o incompleto al momento de hacer el reparto</v>
      </c>
      <c r="E30" s="501" t="str">
        <f>'Mapa Final'!E30</f>
        <v>Falencia en la gestión, control y seguimiento del proceso de reparto</v>
      </c>
      <c r="F30" s="501" t="str">
        <f>'Mapa Final'!F30</f>
        <v>Posibilidad de incumplimiento de las metas establecidas debido a la falencia en la gestión, control y seguimiento del proceso de reparto</v>
      </c>
      <c r="G30" s="501" t="str">
        <f>'Mapa Final'!G30</f>
        <v>Ejecución y Administración de Procesos</v>
      </c>
      <c r="H30" s="516" t="str">
        <f>'Mapa Final'!I30</f>
        <v>Media</v>
      </c>
      <c r="I30" s="519" t="str">
        <f>'Mapa Final'!L30</f>
        <v>Moderado</v>
      </c>
      <c r="J30" s="504" t="str">
        <f>'Mapa Final'!N30</f>
        <v>Moderado</v>
      </c>
      <c r="K30" s="507" t="str">
        <f>'Mapa Final'!AA30</f>
        <v>Baja</v>
      </c>
      <c r="L30" s="507" t="str">
        <f>'Mapa Final'!AE30</f>
        <v>Moderado</v>
      </c>
      <c r="M30" s="510" t="str">
        <f>'Mapa Final'!AG30</f>
        <v>Moderado</v>
      </c>
      <c r="N30" s="507" t="str">
        <f>'Mapa Final'!AH30</f>
        <v>Reducir(mitigar)</v>
      </c>
      <c r="O30" s="495"/>
      <c r="P30" s="495"/>
      <c r="Q30" s="495"/>
      <c r="R30" s="495"/>
      <c r="S30" s="495"/>
      <c r="T30" s="495"/>
      <c r="U30" s="495"/>
    </row>
    <row r="31" spans="1:177" x14ac:dyDescent="0.25">
      <c r="A31" s="514"/>
      <c r="B31" s="499"/>
      <c r="C31" s="499"/>
      <c r="D31" s="499"/>
      <c r="E31" s="502"/>
      <c r="F31" s="502"/>
      <c r="G31" s="502"/>
      <c r="H31" s="517"/>
      <c r="I31" s="520"/>
      <c r="J31" s="505"/>
      <c r="K31" s="508"/>
      <c r="L31" s="508"/>
      <c r="M31" s="511"/>
      <c r="N31" s="508"/>
      <c r="O31" s="496"/>
      <c r="P31" s="496"/>
      <c r="Q31" s="496"/>
      <c r="R31" s="496"/>
      <c r="S31" s="496"/>
      <c r="T31" s="496"/>
      <c r="U31" s="496"/>
    </row>
    <row r="32" spans="1:177" x14ac:dyDescent="0.25">
      <c r="A32" s="514"/>
      <c r="B32" s="499"/>
      <c r="C32" s="499"/>
      <c r="D32" s="499"/>
      <c r="E32" s="502"/>
      <c r="F32" s="502"/>
      <c r="G32" s="502"/>
      <c r="H32" s="517"/>
      <c r="I32" s="520"/>
      <c r="J32" s="505"/>
      <c r="K32" s="508"/>
      <c r="L32" s="508"/>
      <c r="M32" s="511"/>
      <c r="N32" s="508"/>
      <c r="O32" s="496"/>
      <c r="P32" s="496"/>
      <c r="Q32" s="496"/>
      <c r="R32" s="496"/>
      <c r="S32" s="496"/>
      <c r="T32" s="496"/>
      <c r="U32" s="496"/>
    </row>
    <row r="33" spans="1:21" x14ac:dyDescent="0.25">
      <c r="A33" s="514"/>
      <c r="B33" s="499"/>
      <c r="C33" s="499"/>
      <c r="D33" s="499"/>
      <c r="E33" s="502"/>
      <c r="F33" s="502"/>
      <c r="G33" s="502"/>
      <c r="H33" s="517"/>
      <c r="I33" s="520"/>
      <c r="J33" s="505"/>
      <c r="K33" s="508"/>
      <c r="L33" s="508"/>
      <c r="M33" s="511"/>
      <c r="N33" s="508"/>
      <c r="O33" s="496"/>
      <c r="P33" s="496"/>
      <c r="Q33" s="496"/>
      <c r="R33" s="496"/>
      <c r="S33" s="496"/>
      <c r="T33" s="496"/>
      <c r="U33" s="496"/>
    </row>
    <row r="34" spans="1:21" ht="230.25" customHeight="1" thickBot="1" x14ac:dyDescent="0.3">
      <c r="A34" s="515"/>
      <c r="B34" s="500"/>
      <c r="C34" s="500"/>
      <c r="D34" s="500"/>
      <c r="E34" s="503"/>
      <c r="F34" s="503"/>
      <c r="G34" s="503"/>
      <c r="H34" s="518"/>
      <c r="I34" s="521"/>
      <c r="J34" s="506"/>
      <c r="K34" s="509"/>
      <c r="L34" s="509"/>
      <c r="M34" s="512"/>
      <c r="N34" s="509"/>
      <c r="O34" s="497"/>
      <c r="P34" s="497"/>
      <c r="Q34" s="497"/>
      <c r="R34" s="497"/>
      <c r="S34" s="497"/>
      <c r="T34" s="497"/>
      <c r="U34" s="497"/>
    </row>
    <row r="35" spans="1:21" ht="15" customHeight="1" x14ac:dyDescent="0.25">
      <c r="A35" s="513">
        <f>'Mapa Final'!A35</f>
        <v>6</v>
      </c>
      <c r="B35" s="498" t="str">
        <f>'Mapa Final'!B35</f>
        <v>Error en las notificaciones judiciales</v>
      </c>
      <c r="C35" s="498" t="str">
        <f>'Mapa Final'!C35</f>
        <v>Incumplimiento de las metas establecidas</v>
      </c>
      <c r="D35" s="498" t="str">
        <f>'Mapa Final'!D35</f>
        <v>1. Falta de seguimiento y control de la actividad de notificación.
2. Falta de información pertinente para realizar la actividad (correos errados, direcciones erradas de las partes, cambio de direcciones no reportados y/o actualizados). 
3. Falta de recursos, medios electrònicos y tecnològicos para el cumplimiento de la actividad 
4.Errores en la vinculación de las partes y terceros que genera nulidades, demoras en el proceso.                                           5. Falla en la recepción de la notificación.</v>
      </c>
      <c r="E35" s="501" t="str">
        <f>'Mapa Final'!E35</f>
        <v xml:space="preserve">Inadecuada realización de las notificaciones judiciales </v>
      </c>
      <c r="F35" s="501" t="str">
        <f>'Mapa Final'!F35</f>
        <v xml:space="preserve">Posibilidad de incumplimiento de las metas establecidas debido a la inadecuada realización de las notificaciones judiciales </v>
      </c>
      <c r="G35" s="501" t="str">
        <f>'Mapa Final'!G35</f>
        <v>Ejecución y Administración de Procesos</v>
      </c>
      <c r="H35" s="516" t="str">
        <f>'Mapa Final'!I35</f>
        <v>Media</v>
      </c>
      <c r="I35" s="519" t="str">
        <f>'Mapa Final'!L35</f>
        <v>Moderado</v>
      </c>
      <c r="J35" s="504" t="str">
        <f>'Mapa Final'!N35</f>
        <v>Moderado</v>
      </c>
      <c r="K35" s="507" t="str">
        <f>'Mapa Final'!AA35</f>
        <v>Baja</v>
      </c>
      <c r="L35" s="507" t="str">
        <f>'Mapa Final'!AE35</f>
        <v>Moderado</v>
      </c>
      <c r="M35" s="510" t="str">
        <f>'Mapa Final'!AG35</f>
        <v>Moderado</v>
      </c>
      <c r="N35" s="507" t="str">
        <f>'Mapa Final'!AH35</f>
        <v>Reducir(mitigar)</v>
      </c>
      <c r="O35" s="495"/>
      <c r="P35" s="495"/>
      <c r="Q35" s="495"/>
      <c r="R35" s="495"/>
      <c r="S35" s="495"/>
      <c r="T35" s="495"/>
      <c r="U35" s="495"/>
    </row>
    <row r="36" spans="1:21" x14ac:dyDescent="0.25">
      <c r="A36" s="514"/>
      <c r="B36" s="499"/>
      <c r="C36" s="499"/>
      <c r="D36" s="499"/>
      <c r="E36" s="502"/>
      <c r="F36" s="502"/>
      <c r="G36" s="502"/>
      <c r="H36" s="517"/>
      <c r="I36" s="520"/>
      <c r="J36" s="505"/>
      <c r="K36" s="508"/>
      <c r="L36" s="508"/>
      <c r="M36" s="511"/>
      <c r="N36" s="508"/>
      <c r="O36" s="496"/>
      <c r="P36" s="496"/>
      <c r="Q36" s="496"/>
      <c r="R36" s="496"/>
      <c r="S36" s="496"/>
      <c r="T36" s="496"/>
      <c r="U36" s="496"/>
    </row>
    <row r="37" spans="1:21" x14ac:dyDescent="0.25">
      <c r="A37" s="514"/>
      <c r="B37" s="499"/>
      <c r="C37" s="499"/>
      <c r="D37" s="499"/>
      <c r="E37" s="502"/>
      <c r="F37" s="502"/>
      <c r="G37" s="502"/>
      <c r="H37" s="517"/>
      <c r="I37" s="520"/>
      <c r="J37" s="505"/>
      <c r="K37" s="508"/>
      <c r="L37" s="508"/>
      <c r="M37" s="511"/>
      <c r="N37" s="508"/>
      <c r="O37" s="496"/>
      <c r="P37" s="496"/>
      <c r="Q37" s="496"/>
      <c r="R37" s="496"/>
      <c r="S37" s="496"/>
      <c r="T37" s="496"/>
      <c r="U37" s="496"/>
    </row>
    <row r="38" spans="1:21" x14ac:dyDescent="0.25">
      <c r="A38" s="514"/>
      <c r="B38" s="499"/>
      <c r="C38" s="499"/>
      <c r="D38" s="499"/>
      <c r="E38" s="502"/>
      <c r="F38" s="502"/>
      <c r="G38" s="502"/>
      <c r="H38" s="517"/>
      <c r="I38" s="520"/>
      <c r="J38" s="505"/>
      <c r="K38" s="508"/>
      <c r="L38" s="508"/>
      <c r="M38" s="511"/>
      <c r="N38" s="508"/>
      <c r="O38" s="496"/>
      <c r="P38" s="496"/>
      <c r="Q38" s="496"/>
      <c r="R38" s="496"/>
      <c r="S38" s="496"/>
      <c r="T38" s="496"/>
      <c r="U38" s="496"/>
    </row>
    <row r="39" spans="1:21" ht="234.75" customHeight="1" thickBot="1" x14ac:dyDescent="0.3">
      <c r="A39" s="515"/>
      <c r="B39" s="500"/>
      <c r="C39" s="500"/>
      <c r="D39" s="500"/>
      <c r="E39" s="503"/>
      <c r="F39" s="503"/>
      <c r="G39" s="503"/>
      <c r="H39" s="518"/>
      <c r="I39" s="521"/>
      <c r="J39" s="506"/>
      <c r="K39" s="509"/>
      <c r="L39" s="509"/>
      <c r="M39" s="512"/>
      <c r="N39" s="509"/>
      <c r="O39" s="497"/>
      <c r="P39" s="497"/>
      <c r="Q39" s="497"/>
      <c r="R39" s="497"/>
      <c r="S39" s="497"/>
      <c r="T39" s="497"/>
      <c r="U39" s="497"/>
    </row>
    <row r="40" spans="1:21" x14ac:dyDescent="0.25">
      <c r="A40" s="513">
        <f>'Mapa Final'!A40</f>
        <v>7</v>
      </c>
      <c r="B40" s="498" t="str">
        <f>'Mapa Final'!B40</f>
        <v>Pérdida de documentos</v>
      </c>
      <c r="C40" s="498" t="str">
        <f>'Mapa Final'!C40</f>
        <v>Afectación en la Prestación del Servicio de Justicia</v>
      </c>
      <c r="D40" s="498" t="str">
        <f>'Mapa Final'!D40</f>
        <v>1. Falta de implementación del expediente electrónico en todas las dependencias y juzgados
2.Falta de software institucional para el control en el archivo de documentos tanto físicos como virtuales.
3.Desconocimiento e inaplicabilidad de las Tablas de Retención Documental (TRD)
4.Volumen excesivo de ingreso de expedientes para el personal asignado,  generando demoras en la organización de los expediente
5. Insuficiencia de espacio virtual para la conformación del expediente electronico y falta de seguridad para su conservación</v>
      </c>
      <c r="E40" s="501" t="str">
        <f>'Mapa Final'!E40</f>
        <v>Extravío de documentos temporal o definitivo de los procesos judiciales</v>
      </c>
      <c r="F40" s="501" t="str">
        <f>'Mapa Final'!F40</f>
        <v>Posibilidad de la afectación en la Prestación del Servicio de Justicia debido al extravío de documentos temporal o definitivo de los procesos judiciales</v>
      </c>
      <c r="G40" s="501" t="str">
        <f>'Mapa Final'!G40</f>
        <v>Usuarios, productos y prácticas organizacionales</v>
      </c>
      <c r="H40" s="516" t="str">
        <f>'Mapa Final'!I40</f>
        <v>Media</v>
      </c>
      <c r="I40" s="519" t="str">
        <f>'Mapa Final'!L40</f>
        <v>Mayor</v>
      </c>
      <c r="J40" s="504" t="str">
        <f>'Mapa Final'!N40</f>
        <v xml:space="preserve">Alto </v>
      </c>
      <c r="K40" s="507" t="str">
        <f>'Mapa Final'!AA40</f>
        <v>Baja</v>
      </c>
      <c r="L40" s="507" t="str">
        <f>'Mapa Final'!AE40</f>
        <v>Mayor</v>
      </c>
      <c r="M40" s="510" t="str">
        <f>'Mapa Final'!AG40</f>
        <v xml:space="preserve">Alto </v>
      </c>
      <c r="N40" s="507" t="str">
        <f>'Mapa Final'!AH40</f>
        <v>Evitar</v>
      </c>
      <c r="O40" s="495"/>
      <c r="P40" s="495"/>
      <c r="Q40" s="495"/>
      <c r="R40" s="495"/>
      <c r="S40" s="495"/>
      <c r="T40" s="495"/>
      <c r="U40" s="495"/>
    </row>
    <row r="41" spans="1:21" x14ac:dyDescent="0.25">
      <c r="A41" s="514"/>
      <c r="B41" s="499"/>
      <c r="C41" s="499"/>
      <c r="D41" s="499"/>
      <c r="E41" s="502"/>
      <c r="F41" s="502"/>
      <c r="G41" s="502"/>
      <c r="H41" s="517"/>
      <c r="I41" s="520"/>
      <c r="J41" s="505"/>
      <c r="K41" s="508"/>
      <c r="L41" s="508"/>
      <c r="M41" s="511"/>
      <c r="N41" s="508"/>
      <c r="O41" s="496"/>
      <c r="P41" s="496"/>
      <c r="Q41" s="496"/>
      <c r="R41" s="496"/>
      <c r="S41" s="496"/>
      <c r="T41" s="496"/>
      <c r="U41" s="496"/>
    </row>
    <row r="42" spans="1:21" x14ac:dyDescent="0.25">
      <c r="A42" s="514"/>
      <c r="B42" s="499"/>
      <c r="C42" s="499"/>
      <c r="D42" s="499"/>
      <c r="E42" s="502"/>
      <c r="F42" s="502"/>
      <c r="G42" s="502"/>
      <c r="H42" s="517"/>
      <c r="I42" s="520"/>
      <c r="J42" s="505"/>
      <c r="K42" s="508"/>
      <c r="L42" s="508"/>
      <c r="M42" s="511"/>
      <c r="N42" s="508"/>
      <c r="O42" s="496"/>
      <c r="P42" s="496"/>
      <c r="Q42" s="496"/>
      <c r="R42" s="496"/>
      <c r="S42" s="496"/>
      <c r="T42" s="496"/>
      <c r="U42" s="496"/>
    </row>
    <row r="43" spans="1:21" x14ac:dyDescent="0.25">
      <c r="A43" s="514"/>
      <c r="B43" s="499"/>
      <c r="C43" s="499"/>
      <c r="D43" s="499"/>
      <c r="E43" s="502"/>
      <c r="F43" s="502"/>
      <c r="G43" s="502"/>
      <c r="H43" s="517"/>
      <c r="I43" s="520"/>
      <c r="J43" s="505"/>
      <c r="K43" s="508"/>
      <c r="L43" s="508"/>
      <c r="M43" s="511"/>
      <c r="N43" s="508"/>
      <c r="O43" s="496"/>
      <c r="P43" s="496"/>
      <c r="Q43" s="496"/>
      <c r="R43" s="496"/>
      <c r="S43" s="496"/>
      <c r="T43" s="496"/>
      <c r="U43" s="496"/>
    </row>
    <row r="44" spans="1:21" ht="194.25" customHeight="1" thickBot="1" x14ac:dyDescent="0.3">
      <c r="A44" s="515"/>
      <c r="B44" s="500"/>
      <c r="C44" s="500"/>
      <c r="D44" s="500"/>
      <c r="E44" s="503"/>
      <c r="F44" s="503"/>
      <c r="G44" s="503"/>
      <c r="H44" s="518"/>
      <c r="I44" s="521"/>
      <c r="J44" s="506"/>
      <c r="K44" s="509"/>
      <c r="L44" s="509"/>
      <c r="M44" s="512"/>
      <c r="N44" s="509"/>
      <c r="O44" s="497"/>
      <c r="P44" s="497"/>
      <c r="Q44" s="497"/>
      <c r="R44" s="497"/>
      <c r="S44" s="497"/>
      <c r="T44" s="497"/>
      <c r="U44" s="497"/>
    </row>
    <row r="45" spans="1:21" x14ac:dyDescent="0.25">
      <c r="A45" s="513">
        <f>'Mapa Final'!A45</f>
        <v>8</v>
      </c>
      <c r="B45" s="498" t="str">
        <f>'Mapa Final'!B45</f>
        <v>Corrupción</v>
      </c>
      <c r="C45" s="498" t="str">
        <f>'Mapa Final'!C45</f>
        <v>Reputacional (Corrupción)</v>
      </c>
      <c r="D45" s="498" t="str">
        <f>'Mapa Final'!D45</f>
        <v xml:space="preserve">1. Falta de etica, princios y valores en el ejercicio del cargo. 
2. Ausencia y/o falta de difusión de herramientas que fomenten la transparencia en el ejercicio de la prestación del servicio de adminsitración de justicia. 
3.Deficiencia  y/o inaplicación de controles internos y externos a los servidores judiciales frente a conductas ilicitas o malas practicas en el ejercicio del cargo 
4.Obtención de beneficios propios </v>
      </c>
      <c r="E45" s="501" t="str">
        <f>'Mapa Final'!E45</f>
        <v xml:space="preserve">Carencia en transparencia, etica y valores . </v>
      </c>
      <c r="F45" s="501" t="str">
        <f>'Mapa Final'!F45</f>
        <v xml:space="preserve">Posibilidad de actos indebidos de  los servidores judiciales debido a  la carencia en transparencia, etica y valores </v>
      </c>
      <c r="G45" s="501" t="str">
        <f>'Mapa Final'!G45</f>
        <v>Fraude Interno</v>
      </c>
      <c r="H45" s="516" t="str">
        <f>'Mapa Final'!I45</f>
        <v>Media</v>
      </c>
      <c r="I45" s="519" t="str">
        <f>'Mapa Final'!L45</f>
        <v>Mayor</v>
      </c>
      <c r="J45" s="504" t="str">
        <f>'Mapa Final'!N45</f>
        <v xml:space="preserve">Alto </v>
      </c>
      <c r="K45" s="507" t="str">
        <f>'Mapa Final'!AA45</f>
        <v>Baja</v>
      </c>
      <c r="L45" s="507" t="str">
        <f>'Mapa Final'!AE45</f>
        <v>Mayor</v>
      </c>
      <c r="M45" s="510" t="str">
        <f>'Mapa Final'!AG45</f>
        <v xml:space="preserve">Alto </v>
      </c>
      <c r="N45" s="507" t="str">
        <f>'Mapa Final'!AH45</f>
        <v>Evitar</v>
      </c>
      <c r="O45" s="495"/>
      <c r="P45" s="495"/>
      <c r="Q45" s="495"/>
      <c r="R45" s="495"/>
      <c r="S45" s="495"/>
      <c r="T45" s="495"/>
      <c r="U45" s="495"/>
    </row>
    <row r="46" spans="1:21" x14ac:dyDescent="0.25">
      <c r="A46" s="514"/>
      <c r="B46" s="499"/>
      <c r="C46" s="499"/>
      <c r="D46" s="499"/>
      <c r="E46" s="502"/>
      <c r="F46" s="502"/>
      <c r="G46" s="502"/>
      <c r="H46" s="517"/>
      <c r="I46" s="520"/>
      <c r="J46" s="505"/>
      <c r="K46" s="508"/>
      <c r="L46" s="508"/>
      <c r="M46" s="511"/>
      <c r="N46" s="508"/>
      <c r="O46" s="496"/>
      <c r="P46" s="496"/>
      <c r="Q46" s="496"/>
      <c r="R46" s="496"/>
      <c r="S46" s="496"/>
      <c r="T46" s="496"/>
      <c r="U46" s="496"/>
    </row>
    <row r="47" spans="1:21" x14ac:dyDescent="0.25">
      <c r="A47" s="514"/>
      <c r="B47" s="499"/>
      <c r="C47" s="499"/>
      <c r="D47" s="499"/>
      <c r="E47" s="502"/>
      <c r="F47" s="502"/>
      <c r="G47" s="502"/>
      <c r="H47" s="517"/>
      <c r="I47" s="520"/>
      <c r="J47" s="505"/>
      <c r="K47" s="508"/>
      <c r="L47" s="508"/>
      <c r="M47" s="511"/>
      <c r="N47" s="508"/>
      <c r="O47" s="496"/>
      <c r="P47" s="496"/>
      <c r="Q47" s="496"/>
      <c r="R47" s="496"/>
      <c r="S47" s="496"/>
      <c r="T47" s="496"/>
      <c r="U47" s="496"/>
    </row>
    <row r="48" spans="1:21" x14ac:dyDescent="0.25">
      <c r="A48" s="514"/>
      <c r="B48" s="499"/>
      <c r="C48" s="499"/>
      <c r="D48" s="499"/>
      <c r="E48" s="502"/>
      <c r="F48" s="502"/>
      <c r="G48" s="502"/>
      <c r="H48" s="517"/>
      <c r="I48" s="520"/>
      <c r="J48" s="505"/>
      <c r="K48" s="508"/>
      <c r="L48" s="508"/>
      <c r="M48" s="511"/>
      <c r="N48" s="508"/>
      <c r="O48" s="496"/>
      <c r="P48" s="496"/>
      <c r="Q48" s="496"/>
      <c r="R48" s="496"/>
      <c r="S48" s="496"/>
      <c r="T48" s="496"/>
      <c r="U48" s="496"/>
    </row>
    <row r="49" spans="1:21" ht="188.25" customHeight="1" thickBot="1" x14ac:dyDescent="0.3">
      <c r="A49" s="515"/>
      <c r="B49" s="500"/>
      <c r="C49" s="500"/>
      <c r="D49" s="500"/>
      <c r="E49" s="503"/>
      <c r="F49" s="503"/>
      <c r="G49" s="503"/>
      <c r="H49" s="518"/>
      <c r="I49" s="521"/>
      <c r="J49" s="506"/>
      <c r="K49" s="509"/>
      <c r="L49" s="509"/>
      <c r="M49" s="512"/>
      <c r="N49" s="509"/>
      <c r="O49" s="497"/>
      <c r="P49" s="497"/>
      <c r="Q49" s="497"/>
      <c r="R49" s="497"/>
      <c r="S49" s="497"/>
      <c r="T49" s="497"/>
      <c r="U49" s="497"/>
    </row>
    <row r="50" spans="1:21" x14ac:dyDescent="0.25">
      <c r="A50" s="513">
        <f>'Mapa Final'!A50</f>
        <v>9</v>
      </c>
      <c r="B50" s="498" t="str">
        <f>'Mapa Final'!B50</f>
        <v>Interrupción o demora en el Servicio Público de Administrar  Justicia</v>
      </c>
      <c r="C50" s="498" t="str">
        <f>'Mapa Final'!C50</f>
        <v>Afectación en la Prestación del Servicio de Justicia</v>
      </c>
      <c r="D50" s="498" t="str">
        <f>'Mapa Final'!D50</f>
        <v>1. Paro por sindicato
2. Huelgas, protestas ciudadana
3. Disturbios o hechos violentos
4.Pandemia
5.Emergencias Ambientales</v>
      </c>
      <c r="E50" s="501" t="str">
        <f>'Mapa Final'!E50</f>
        <v>Suceso de fuerza mayor que imposibilitan la gestión judicial</v>
      </c>
      <c r="F50" s="501" t="str">
        <f>'Mapa Final'!F50</f>
        <v>Posibilidad de  afectación en la Prestación del Servicio de Justicia debido a un suceso de fuerza mayor que imposibilita la gestión judicial</v>
      </c>
      <c r="G50" s="501" t="str">
        <f>'Mapa Final'!G50</f>
        <v>Usuarios, productos y prácticas organizacionales</v>
      </c>
      <c r="H50" s="516" t="str">
        <f>'Mapa Final'!I50</f>
        <v>Media</v>
      </c>
      <c r="I50" s="519" t="str">
        <f>'Mapa Final'!L50</f>
        <v>Moderado</v>
      </c>
      <c r="J50" s="504" t="str">
        <f>'Mapa Final'!N50</f>
        <v>Moderado</v>
      </c>
      <c r="K50" s="507" t="str">
        <f>'Mapa Final'!AA50</f>
        <v>Baja</v>
      </c>
      <c r="L50" s="507" t="str">
        <f>'Mapa Final'!AE50</f>
        <v>Moderado</v>
      </c>
      <c r="M50" s="510" t="str">
        <f>'Mapa Final'!AG50</f>
        <v>Moderado</v>
      </c>
      <c r="N50" s="507" t="str">
        <f>'Mapa Final'!AH50</f>
        <v>Reducir(mitigar)</v>
      </c>
      <c r="O50" s="495"/>
      <c r="P50" s="495"/>
      <c r="Q50" s="495"/>
      <c r="R50" s="495"/>
      <c r="S50" s="495"/>
      <c r="T50" s="495"/>
      <c r="U50" s="495"/>
    </row>
    <row r="51" spans="1:21" x14ac:dyDescent="0.25">
      <c r="A51" s="514"/>
      <c r="B51" s="499"/>
      <c r="C51" s="499"/>
      <c r="D51" s="499"/>
      <c r="E51" s="502"/>
      <c r="F51" s="502"/>
      <c r="G51" s="502"/>
      <c r="H51" s="517"/>
      <c r="I51" s="520"/>
      <c r="J51" s="505"/>
      <c r="K51" s="508"/>
      <c r="L51" s="508"/>
      <c r="M51" s="511"/>
      <c r="N51" s="508"/>
      <c r="O51" s="496"/>
      <c r="P51" s="496"/>
      <c r="Q51" s="496"/>
      <c r="R51" s="496"/>
      <c r="S51" s="496"/>
      <c r="T51" s="496"/>
      <c r="U51" s="496"/>
    </row>
    <row r="52" spans="1:21" x14ac:dyDescent="0.25">
      <c r="A52" s="514"/>
      <c r="B52" s="499"/>
      <c r="C52" s="499"/>
      <c r="D52" s="499"/>
      <c r="E52" s="502"/>
      <c r="F52" s="502"/>
      <c r="G52" s="502"/>
      <c r="H52" s="517"/>
      <c r="I52" s="520"/>
      <c r="J52" s="505"/>
      <c r="K52" s="508"/>
      <c r="L52" s="508"/>
      <c r="M52" s="511"/>
      <c r="N52" s="508"/>
      <c r="O52" s="496"/>
      <c r="P52" s="496"/>
      <c r="Q52" s="496"/>
      <c r="R52" s="496"/>
      <c r="S52" s="496"/>
      <c r="T52" s="496"/>
      <c r="U52" s="496"/>
    </row>
    <row r="53" spans="1:21" x14ac:dyDescent="0.25">
      <c r="A53" s="514"/>
      <c r="B53" s="499"/>
      <c r="C53" s="499"/>
      <c r="D53" s="499"/>
      <c r="E53" s="502"/>
      <c r="F53" s="502"/>
      <c r="G53" s="502"/>
      <c r="H53" s="517"/>
      <c r="I53" s="520"/>
      <c r="J53" s="505"/>
      <c r="K53" s="508"/>
      <c r="L53" s="508"/>
      <c r="M53" s="511"/>
      <c r="N53" s="508"/>
      <c r="O53" s="496"/>
      <c r="P53" s="496"/>
      <c r="Q53" s="496"/>
      <c r="R53" s="496"/>
      <c r="S53" s="496"/>
      <c r="T53" s="496"/>
      <c r="U53" s="496"/>
    </row>
    <row r="54" spans="1:21" ht="56.25" customHeight="1" thickBot="1" x14ac:dyDescent="0.3">
      <c r="A54" s="515"/>
      <c r="B54" s="500"/>
      <c r="C54" s="500"/>
      <c r="D54" s="500"/>
      <c r="E54" s="503"/>
      <c r="F54" s="503"/>
      <c r="G54" s="503"/>
      <c r="H54" s="518"/>
      <c r="I54" s="521"/>
      <c r="J54" s="506"/>
      <c r="K54" s="509"/>
      <c r="L54" s="509"/>
      <c r="M54" s="512"/>
      <c r="N54" s="509"/>
      <c r="O54" s="497"/>
      <c r="P54" s="497"/>
      <c r="Q54" s="497"/>
      <c r="R54" s="497"/>
      <c r="S54" s="497"/>
      <c r="T54" s="497"/>
      <c r="U54" s="497"/>
    </row>
    <row r="55" spans="1:21" x14ac:dyDescent="0.25">
      <c r="A55" s="513">
        <f>'Mapa Final'!A55</f>
        <v>10</v>
      </c>
      <c r="B55" s="498" t="str">
        <f>'Mapa Final'!B55</f>
        <v>Inaplicabilidad de la normavidad ambiental vigente</v>
      </c>
      <c r="C55" s="498" t="str">
        <f>'Mapa Final'!C55</f>
        <v>Afectación Ambiental</v>
      </c>
      <c r="D55" s="498" t="str">
        <f>'Mapa Final'!D55</f>
        <v>1. Falta de socialización del Acuerdo PSAA14-10160. Plan de Gestión Ambiental.
2.Baja participación de los funcionarios y servidores judiciales en las actividades de formación en el Sistema de Gestión Ambiental
3.Uso de correos no institucionales, que no permiten la llegada de campañas enviadas por correos masivos
4.  Poco compromiso en la aplicabilidad y formación de la cultura ambiental
5. Carencia del liderazgo en el Sistema de Gestión Ambiental</v>
      </c>
      <c r="E55" s="501" t="str">
        <f>'Mapa Final'!E55</f>
        <v>Desconocimiento de los lineamientos ambientales y normatividad vigente ambiental</v>
      </c>
      <c r="F55" s="501" t="str">
        <f>'Mapa Final'!F55</f>
        <v>Posibilidad de afectación ambiental debido al desconocimiento de las lineamientos ambientales y normatividad vigente ambiental</v>
      </c>
      <c r="G55" s="501" t="str">
        <f>'Mapa Final'!G55</f>
        <v>Eventos Ambientales Internos</v>
      </c>
      <c r="H55" s="516" t="str">
        <f>'Mapa Final'!I55</f>
        <v>Media</v>
      </c>
      <c r="I55" s="519" t="str">
        <f>'Mapa Final'!L55</f>
        <v>Moderado</v>
      </c>
      <c r="J55" s="504" t="str">
        <f>'Mapa Final'!N55</f>
        <v>Moderado</v>
      </c>
      <c r="K55" s="507" t="str">
        <f>'Mapa Final'!AA55</f>
        <v>Baja</v>
      </c>
      <c r="L55" s="507" t="str">
        <f>'Mapa Final'!AE55</f>
        <v>Moderado</v>
      </c>
      <c r="M55" s="510" t="str">
        <f>'Mapa Final'!AG55</f>
        <v>Moderado</v>
      </c>
      <c r="N55" s="507" t="str">
        <f>'Mapa Final'!AH55</f>
        <v>Reducir(mitigar)</v>
      </c>
      <c r="O55" s="495"/>
      <c r="P55" s="495"/>
      <c r="Q55" s="495"/>
      <c r="R55" s="495"/>
      <c r="S55" s="495"/>
      <c r="T55" s="495"/>
      <c r="U55" s="495"/>
    </row>
    <row r="56" spans="1:21" x14ac:dyDescent="0.25">
      <c r="A56" s="514"/>
      <c r="B56" s="499"/>
      <c r="C56" s="499"/>
      <c r="D56" s="499"/>
      <c r="E56" s="502"/>
      <c r="F56" s="502"/>
      <c r="G56" s="502"/>
      <c r="H56" s="517"/>
      <c r="I56" s="520"/>
      <c r="J56" s="505"/>
      <c r="K56" s="508"/>
      <c r="L56" s="508"/>
      <c r="M56" s="511"/>
      <c r="N56" s="508"/>
      <c r="O56" s="496"/>
      <c r="P56" s="496"/>
      <c r="Q56" s="496"/>
      <c r="R56" s="496"/>
      <c r="S56" s="496"/>
      <c r="T56" s="496"/>
      <c r="U56" s="496"/>
    </row>
    <row r="57" spans="1:21" x14ac:dyDescent="0.25">
      <c r="A57" s="514"/>
      <c r="B57" s="499"/>
      <c r="C57" s="499"/>
      <c r="D57" s="499"/>
      <c r="E57" s="502"/>
      <c r="F57" s="502"/>
      <c r="G57" s="502"/>
      <c r="H57" s="517"/>
      <c r="I57" s="520"/>
      <c r="J57" s="505"/>
      <c r="K57" s="508"/>
      <c r="L57" s="508"/>
      <c r="M57" s="511"/>
      <c r="N57" s="508"/>
      <c r="O57" s="496"/>
      <c r="P57" s="496"/>
      <c r="Q57" s="496"/>
      <c r="R57" s="496"/>
      <c r="S57" s="496"/>
      <c r="T57" s="496"/>
      <c r="U57" s="496"/>
    </row>
    <row r="58" spans="1:21" x14ac:dyDescent="0.25">
      <c r="A58" s="514"/>
      <c r="B58" s="499"/>
      <c r="C58" s="499"/>
      <c r="D58" s="499"/>
      <c r="E58" s="502"/>
      <c r="F58" s="502"/>
      <c r="G58" s="502"/>
      <c r="H58" s="517"/>
      <c r="I58" s="520"/>
      <c r="J58" s="505"/>
      <c r="K58" s="508"/>
      <c r="L58" s="508"/>
      <c r="M58" s="511"/>
      <c r="N58" s="508"/>
      <c r="O58" s="496"/>
      <c r="P58" s="496"/>
      <c r="Q58" s="496"/>
      <c r="R58" s="496"/>
      <c r="S58" s="496"/>
      <c r="T58" s="496"/>
      <c r="U58" s="496"/>
    </row>
    <row r="59" spans="1:21" ht="159.75" customHeight="1" thickBot="1" x14ac:dyDescent="0.3">
      <c r="A59" s="515"/>
      <c r="B59" s="500"/>
      <c r="C59" s="500"/>
      <c r="D59" s="500"/>
      <c r="E59" s="503"/>
      <c r="F59" s="503"/>
      <c r="G59" s="503"/>
      <c r="H59" s="518"/>
      <c r="I59" s="521"/>
      <c r="J59" s="506"/>
      <c r="K59" s="509"/>
      <c r="L59" s="509"/>
      <c r="M59" s="512"/>
      <c r="N59" s="509"/>
      <c r="O59" s="497"/>
      <c r="P59" s="497"/>
      <c r="Q59" s="497"/>
      <c r="R59" s="497"/>
      <c r="S59" s="497"/>
      <c r="T59" s="497"/>
      <c r="U59" s="497"/>
    </row>
  </sheetData>
  <mergeCells count="229">
    <mergeCell ref="S1:U3"/>
    <mergeCell ref="A4:C4"/>
    <mergeCell ref="D4:N4"/>
    <mergeCell ref="O4:Q4"/>
    <mergeCell ref="A5:C5"/>
    <mergeCell ref="D5:N5"/>
    <mergeCell ref="A6:C6"/>
    <mergeCell ref="D6:N6"/>
    <mergeCell ref="A7:F7"/>
    <mergeCell ref="H7:J7"/>
    <mergeCell ref="K7:M7"/>
    <mergeCell ref="N7:N8"/>
    <mergeCell ref="A1:C2"/>
    <mergeCell ref="D1:Q3"/>
    <mergeCell ref="O7:O8"/>
    <mergeCell ref="P7:R7"/>
    <mergeCell ref="S7:T7"/>
    <mergeCell ref="U7:U8"/>
    <mergeCell ref="A9:N9"/>
    <mergeCell ref="A10:A14"/>
    <mergeCell ref="B10:B14"/>
    <mergeCell ref="C10:C14"/>
    <mergeCell ref="D10:D14"/>
    <mergeCell ref="E10:E14"/>
    <mergeCell ref="L15:L19"/>
    <mergeCell ref="R10:R14"/>
    <mergeCell ref="S10:S14"/>
    <mergeCell ref="T10:T14"/>
    <mergeCell ref="U10:U14"/>
    <mergeCell ref="A15:A19"/>
    <mergeCell ref="B15:B19"/>
    <mergeCell ref="C15:C19"/>
    <mergeCell ref="D15:D19"/>
    <mergeCell ref="E15:E19"/>
    <mergeCell ref="F15:F19"/>
    <mergeCell ref="L10:L14"/>
    <mergeCell ref="M10:M14"/>
    <mergeCell ref="N10:N14"/>
    <mergeCell ref="O10:O14"/>
    <mergeCell ref="P10:P14"/>
    <mergeCell ref="Q10:Q14"/>
    <mergeCell ref="F10:F14"/>
    <mergeCell ref="G10:G14"/>
    <mergeCell ref="H10:H14"/>
    <mergeCell ref="I10:I14"/>
    <mergeCell ref="J10:J14"/>
    <mergeCell ref="K10:K14"/>
    <mergeCell ref="K20:K24"/>
    <mergeCell ref="L20:L24"/>
    <mergeCell ref="M20:M24"/>
    <mergeCell ref="S15:S19"/>
    <mergeCell ref="T15:T19"/>
    <mergeCell ref="U15:U19"/>
    <mergeCell ref="A20:A24"/>
    <mergeCell ref="B20:B24"/>
    <mergeCell ref="C20:C24"/>
    <mergeCell ref="D20:D24"/>
    <mergeCell ref="E20:E24"/>
    <mergeCell ref="F20:F24"/>
    <mergeCell ref="G20:G24"/>
    <mergeCell ref="M15:M19"/>
    <mergeCell ref="N15:N19"/>
    <mergeCell ref="O15:O19"/>
    <mergeCell ref="P15:P19"/>
    <mergeCell ref="Q15:Q19"/>
    <mergeCell ref="R15:R19"/>
    <mergeCell ref="G15:G19"/>
    <mergeCell ref="H15:H19"/>
    <mergeCell ref="I15:I19"/>
    <mergeCell ref="J15:J19"/>
    <mergeCell ref="K15:K19"/>
    <mergeCell ref="J25:J29"/>
    <mergeCell ref="K25:K29"/>
    <mergeCell ref="L25:L29"/>
    <mergeCell ref="M25:M29"/>
    <mergeCell ref="N25:N29"/>
    <mergeCell ref="T20:T24"/>
    <mergeCell ref="U20:U24"/>
    <mergeCell ref="A25:A29"/>
    <mergeCell ref="B25:B29"/>
    <mergeCell ref="C25:C29"/>
    <mergeCell ref="D25:D29"/>
    <mergeCell ref="E25:E29"/>
    <mergeCell ref="F25:F29"/>
    <mergeCell ref="G25:G29"/>
    <mergeCell ref="H25:H29"/>
    <mergeCell ref="N20:N24"/>
    <mergeCell ref="O20:O24"/>
    <mergeCell ref="P20:P24"/>
    <mergeCell ref="Q20:Q24"/>
    <mergeCell ref="R20:R24"/>
    <mergeCell ref="S20:S24"/>
    <mergeCell ref="H20:H24"/>
    <mergeCell ref="I20:I24"/>
    <mergeCell ref="J20:J24"/>
    <mergeCell ref="U30:U34"/>
    <mergeCell ref="J30:J34"/>
    <mergeCell ref="K30:K34"/>
    <mergeCell ref="L30:L34"/>
    <mergeCell ref="M30:M34"/>
    <mergeCell ref="N30:N34"/>
    <mergeCell ref="O30:O34"/>
    <mergeCell ref="U25:U29"/>
    <mergeCell ref="A30:A34"/>
    <mergeCell ref="B30:B34"/>
    <mergeCell ref="C30:C34"/>
    <mergeCell ref="D30:D34"/>
    <mergeCell ref="E30:E34"/>
    <mergeCell ref="F30:F34"/>
    <mergeCell ref="G30:G34"/>
    <mergeCell ref="H30:H34"/>
    <mergeCell ref="I30:I34"/>
    <mergeCell ref="O25:O29"/>
    <mergeCell ref="P25:P29"/>
    <mergeCell ref="Q25:Q29"/>
    <mergeCell ref="R25:R29"/>
    <mergeCell ref="S25:S29"/>
    <mergeCell ref="T25:T29"/>
    <mergeCell ref="I25:I29"/>
    <mergeCell ref="C35:C39"/>
    <mergeCell ref="D35:D39"/>
    <mergeCell ref="E35:E39"/>
    <mergeCell ref="F35:F39"/>
    <mergeCell ref="P30:P34"/>
    <mergeCell ref="Q30:Q34"/>
    <mergeCell ref="R30:R34"/>
    <mergeCell ref="S30:S34"/>
    <mergeCell ref="T30:T34"/>
    <mergeCell ref="S35:S39"/>
    <mergeCell ref="T35:T39"/>
    <mergeCell ref="U35:U39"/>
    <mergeCell ref="A40:A44"/>
    <mergeCell ref="B40:B44"/>
    <mergeCell ref="C40:C44"/>
    <mergeCell ref="D40:D44"/>
    <mergeCell ref="E40:E44"/>
    <mergeCell ref="F40:F44"/>
    <mergeCell ref="G40:G44"/>
    <mergeCell ref="M35:M39"/>
    <mergeCell ref="N35:N39"/>
    <mergeCell ref="O35:O39"/>
    <mergeCell ref="P35:P39"/>
    <mergeCell ref="Q35:Q39"/>
    <mergeCell ref="R35:R39"/>
    <mergeCell ref="G35:G39"/>
    <mergeCell ref="H35:H39"/>
    <mergeCell ref="I35:I39"/>
    <mergeCell ref="J35:J39"/>
    <mergeCell ref="K35:K39"/>
    <mergeCell ref="L35:L39"/>
    <mergeCell ref="A35:A39"/>
    <mergeCell ref="B35:B39"/>
    <mergeCell ref="T40:T44"/>
    <mergeCell ref="U40:U44"/>
    <mergeCell ref="A45:A49"/>
    <mergeCell ref="B45:B49"/>
    <mergeCell ref="C45:C49"/>
    <mergeCell ref="D45:D49"/>
    <mergeCell ref="E45:E49"/>
    <mergeCell ref="F45:F49"/>
    <mergeCell ref="G45:G49"/>
    <mergeCell ref="H45:H49"/>
    <mergeCell ref="N40:N44"/>
    <mergeCell ref="O40:O44"/>
    <mergeCell ref="P40:P44"/>
    <mergeCell ref="Q40:Q44"/>
    <mergeCell ref="R40:R44"/>
    <mergeCell ref="S40:S44"/>
    <mergeCell ref="H40:H44"/>
    <mergeCell ref="I40:I44"/>
    <mergeCell ref="J40:J44"/>
    <mergeCell ref="K40:K44"/>
    <mergeCell ref="L40:L44"/>
    <mergeCell ref="M40:M44"/>
    <mergeCell ref="U45:U49"/>
    <mergeCell ref="A50:A54"/>
    <mergeCell ref="B50:B54"/>
    <mergeCell ref="C50:C54"/>
    <mergeCell ref="D50:D54"/>
    <mergeCell ref="E50:E54"/>
    <mergeCell ref="F50:F54"/>
    <mergeCell ref="G50:G54"/>
    <mergeCell ref="H50:H54"/>
    <mergeCell ref="I50:I54"/>
    <mergeCell ref="O45:O49"/>
    <mergeCell ref="P45:P49"/>
    <mergeCell ref="Q45:Q49"/>
    <mergeCell ref="R45:R49"/>
    <mergeCell ref="S45:S49"/>
    <mergeCell ref="T45:T49"/>
    <mergeCell ref="I45:I49"/>
    <mergeCell ref="J45:J49"/>
    <mergeCell ref="K45:K49"/>
    <mergeCell ref="L45:L49"/>
    <mergeCell ref="M45:M49"/>
    <mergeCell ref="N45:N49"/>
    <mergeCell ref="P50:P54"/>
    <mergeCell ref="Q50:Q54"/>
    <mergeCell ref="R50:R54"/>
    <mergeCell ref="S50:S54"/>
    <mergeCell ref="T50:T54"/>
    <mergeCell ref="U50:U54"/>
    <mergeCell ref="J50:J54"/>
    <mergeCell ref="K50:K54"/>
    <mergeCell ref="L50:L54"/>
    <mergeCell ref="M50:M54"/>
    <mergeCell ref="N50:N54"/>
    <mergeCell ref="O50:O54"/>
    <mergeCell ref="G55:G59"/>
    <mergeCell ref="H55:H59"/>
    <mergeCell ref="I55:I59"/>
    <mergeCell ref="J55:J59"/>
    <mergeCell ref="K55:K59"/>
    <mergeCell ref="L55:L59"/>
    <mergeCell ref="A55:A59"/>
    <mergeCell ref="B55:B59"/>
    <mergeCell ref="C55:C59"/>
    <mergeCell ref="D55:D59"/>
    <mergeCell ref="E55:E59"/>
    <mergeCell ref="F55:F59"/>
    <mergeCell ref="S55:S59"/>
    <mergeCell ref="T55:T59"/>
    <mergeCell ref="U55:U59"/>
    <mergeCell ref="M55:M59"/>
    <mergeCell ref="N55:N59"/>
    <mergeCell ref="O55:O59"/>
    <mergeCell ref="P55:P59"/>
    <mergeCell ref="Q55:Q59"/>
    <mergeCell ref="R55:R59"/>
  </mergeCells>
  <conditionalFormatting sqref="D8:G8 H7 H60:J1048576 A7:B7">
    <cfRule type="containsText" dxfId="2093" priority="713" operator="containsText" text="3- Moderado">
      <formula>NOT(ISERROR(SEARCH("3- Moderado",A7)))</formula>
    </cfRule>
    <cfRule type="containsText" dxfId="2092" priority="714" operator="containsText" text="6- Moderado">
      <formula>NOT(ISERROR(SEARCH("6- Moderado",A7)))</formula>
    </cfRule>
    <cfRule type="containsText" dxfId="2091" priority="715" operator="containsText" text="4- Moderado">
      <formula>NOT(ISERROR(SEARCH("4- Moderado",A7)))</formula>
    </cfRule>
    <cfRule type="containsText" dxfId="2090" priority="716" operator="containsText" text="3- Bajo">
      <formula>NOT(ISERROR(SEARCH("3- Bajo",A7)))</formula>
    </cfRule>
    <cfRule type="containsText" dxfId="2089" priority="717" operator="containsText" text="4- Bajo">
      <formula>NOT(ISERROR(SEARCH("4- Bajo",A7)))</formula>
    </cfRule>
    <cfRule type="containsText" dxfId="2088" priority="718" operator="containsText" text="1- Bajo">
      <formula>NOT(ISERROR(SEARCH("1- Bajo",A7)))</formula>
    </cfRule>
  </conditionalFormatting>
  <conditionalFormatting sqref="H8:J8">
    <cfRule type="containsText" dxfId="2087" priority="706" operator="containsText" text="3- Moderado">
      <formula>NOT(ISERROR(SEARCH("3- Moderado",H8)))</formula>
    </cfRule>
    <cfRule type="containsText" dxfId="2086" priority="707" operator="containsText" text="6- Moderado">
      <formula>NOT(ISERROR(SEARCH("6- Moderado",H8)))</formula>
    </cfRule>
    <cfRule type="containsText" dxfId="2085" priority="708" operator="containsText" text="4- Moderado">
      <formula>NOT(ISERROR(SEARCH("4- Moderado",H8)))</formula>
    </cfRule>
    <cfRule type="containsText" dxfId="2084" priority="709" operator="containsText" text="3- Bajo">
      <formula>NOT(ISERROR(SEARCH("3- Bajo",H8)))</formula>
    </cfRule>
    <cfRule type="containsText" dxfId="2083" priority="710" operator="containsText" text="4- Bajo">
      <formula>NOT(ISERROR(SEARCH("4- Bajo",H8)))</formula>
    </cfRule>
    <cfRule type="containsText" dxfId="2082" priority="712" operator="containsText" text="1- Bajo">
      <formula>NOT(ISERROR(SEARCH("1- Bajo",H8)))</formula>
    </cfRule>
  </conditionalFormatting>
  <conditionalFormatting sqref="J8 J60:J1048576">
    <cfRule type="containsText" dxfId="2081" priority="695" operator="containsText" text="25- Extremo">
      <formula>NOT(ISERROR(SEARCH("25- Extremo",J8)))</formula>
    </cfRule>
    <cfRule type="containsText" dxfId="2080" priority="696" operator="containsText" text="20- Extremo">
      <formula>NOT(ISERROR(SEARCH("20- Extremo",J8)))</formula>
    </cfRule>
    <cfRule type="containsText" dxfId="2079" priority="697" operator="containsText" text="15- Extremo">
      <formula>NOT(ISERROR(SEARCH("15- Extremo",J8)))</formula>
    </cfRule>
    <cfRule type="containsText" dxfId="2078" priority="698" operator="containsText" text="10- Extremo">
      <formula>NOT(ISERROR(SEARCH("10- Extremo",J8)))</formula>
    </cfRule>
    <cfRule type="containsText" dxfId="2077" priority="699" operator="containsText" text="5- Extremo">
      <formula>NOT(ISERROR(SEARCH("5- Extremo",J8)))</formula>
    </cfRule>
    <cfRule type="containsText" dxfId="2076" priority="700" operator="containsText" text="12- Alto">
      <formula>NOT(ISERROR(SEARCH("12- Alto",J8)))</formula>
    </cfRule>
    <cfRule type="containsText" dxfId="2075" priority="701" operator="containsText" text="10- Alto">
      <formula>NOT(ISERROR(SEARCH("10- Alto",J8)))</formula>
    </cfRule>
    <cfRule type="containsText" dxfId="2074" priority="702" operator="containsText" text="9- Alto">
      <formula>NOT(ISERROR(SEARCH("9- Alto",J8)))</formula>
    </cfRule>
    <cfRule type="containsText" dxfId="2073" priority="703" operator="containsText" text="8- Alto">
      <formula>NOT(ISERROR(SEARCH("8- Alto",J8)))</formula>
    </cfRule>
    <cfRule type="containsText" dxfId="2072" priority="704" operator="containsText" text="5- Alto">
      <formula>NOT(ISERROR(SEARCH("5- Alto",J8)))</formula>
    </cfRule>
    <cfRule type="containsText" dxfId="2071" priority="705" operator="containsText" text="4- Alto">
      <formula>NOT(ISERROR(SEARCH("4- Alto",J8)))</formula>
    </cfRule>
    <cfRule type="containsText" dxfId="2070" priority="711" operator="containsText" text="2- Bajo">
      <formula>NOT(ISERROR(SEARCH("2- Bajo",J8)))</formula>
    </cfRule>
  </conditionalFormatting>
  <conditionalFormatting sqref="K10:L10">
    <cfRule type="containsText" dxfId="2069" priority="689" operator="containsText" text="3- Moderado">
      <formula>NOT(ISERROR(SEARCH("3- Moderado",K10)))</formula>
    </cfRule>
    <cfRule type="containsText" dxfId="2068" priority="690" operator="containsText" text="6- Moderado">
      <formula>NOT(ISERROR(SEARCH("6- Moderado",K10)))</formula>
    </cfRule>
    <cfRule type="containsText" dxfId="2067" priority="691" operator="containsText" text="4- Moderado">
      <formula>NOT(ISERROR(SEARCH("4- Moderado",K10)))</formula>
    </cfRule>
    <cfRule type="containsText" dxfId="2066" priority="692" operator="containsText" text="3- Bajo">
      <formula>NOT(ISERROR(SEARCH("3- Bajo",K10)))</formula>
    </cfRule>
    <cfRule type="containsText" dxfId="2065" priority="693" operator="containsText" text="4- Bajo">
      <formula>NOT(ISERROR(SEARCH("4- Bajo",K10)))</formula>
    </cfRule>
    <cfRule type="containsText" dxfId="2064" priority="694" operator="containsText" text="1- Bajo">
      <formula>NOT(ISERROR(SEARCH("1- Bajo",K10)))</formula>
    </cfRule>
  </conditionalFormatting>
  <conditionalFormatting sqref="H10:I10">
    <cfRule type="containsText" dxfId="2063" priority="683" operator="containsText" text="3- Moderado">
      <formula>NOT(ISERROR(SEARCH("3- Moderado",H10)))</formula>
    </cfRule>
    <cfRule type="containsText" dxfId="2062" priority="684" operator="containsText" text="6- Moderado">
      <formula>NOT(ISERROR(SEARCH("6- Moderado",H10)))</formula>
    </cfRule>
    <cfRule type="containsText" dxfId="2061" priority="685" operator="containsText" text="4- Moderado">
      <formula>NOT(ISERROR(SEARCH("4- Moderado",H10)))</formula>
    </cfRule>
    <cfRule type="containsText" dxfId="2060" priority="686" operator="containsText" text="3- Bajo">
      <formula>NOT(ISERROR(SEARCH("3- Bajo",H10)))</formula>
    </cfRule>
    <cfRule type="containsText" dxfId="2059" priority="687" operator="containsText" text="4- Bajo">
      <formula>NOT(ISERROR(SEARCH("4- Bajo",H10)))</formula>
    </cfRule>
    <cfRule type="containsText" dxfId="2058" priority="688" operator="containsText" text="1- Bajo">
      <formula>NOT(ISERROR(SEARCH("1- Bajo",H10)))</formula>
    </cfRule>
  </conditionalFormatting>
  <conditionalFormatting sqref="A10 C10:E10">
    <cfRule type="containsText" dxfId="2057" priority="677" operator="containsText" text="3- Moderado">
      <formula>NOT(ISERROR(SEARCH("3- Moderado",A10)))</formula>
    </cfRule>
    <cfRule type="containsText" dxfId="2056" priority="678" operator="containsText" text="6- Moderado">
      <formula>NOT(ISERROR(SEARCH("6- Moderado",A10)))</formula>
    </cfRule>
    <cfRule type="containsText" dxfId="2055" priority="679" operator="containsText" text="4- Moderado">
      <formula>NOT(ISERROR(SEARCH("4- Moderado",A10)))</formula>
    </cfRule>
    <cfRule type="containsText" dxfId="2054" priority="680" operator="containsText" text="3- Bajo">
      <formula>NOT(ISERROR(SEARCH("3- Bajo",A10)))</formula>
    </cfRule>
    <cfRule type="containsText" dxfId="2053" priority="681" operator="containsText" text="4- Bajo">
      <formula>NOT(ISERROR(SEARCH("4- Bajo",A10)))</formula>
    </cfRule>
    <cfRule type="containsText" dxfId="2052" priority="682" operator="containsText" text="1- Bajo">
      <formula>NOT(ISERROR(SEARCH("1- Bajo",A10)))</formula>
    </cfRule>
  </conditionalFormatting>
  <conditionalFormatting sqref="F10:G10">
    <cfRule type="containsText" dxfId="2051" priority="671" operator="containsText" text="3- Moderado">
      <formula>NOT(ISERROR(SEARCH("3- Moderado",F10)))</formula>
    </cfRule>
    <cfRule type="containsText" dxfId="2050" priority="672" operator="containsText" text="6- Moderado">
      <formula>NOT(ISERROR(SEARCH("6- Moderado",F10)))</formula>
    </cfRule>
    <cfRule type="containsText" dxfId="2049" priority="673" operator="containsText" text="4- Moderado">
      <formula>NOT(ISERROR(SEARCH("4- Moderado",F10)))</formula>
    </cfRule>
    <cfRule type="containsText" dxfId="2048" priority="674" operator="containsText" text="3- Bajo">
      <formula>NOT(ISERROR(SEARCH("3- Bajo",F10)))</formula>
    </cfRule>
    <cfRule type="containsText" dxfId="2047" priority="675" operator="containsText" text="4- Bajo">
      <formula>NOT(ISERROR(SEARCH("4- Bajo",F10)))</formula>
    </cfRule>
    <cfRule type="containsText" dxfId="2046" priority="676" operator="containsText" text="1- Bajo">
      <formula>NOT(ISERROR(SEARCH("1- Bajo",F10)))</formula>
    </cfRule>
  </conditionalFormatting>
  <conditionalFormatting sqref="K8">
    <cfRule type="containsText" dxfId="2045" priority="665" operator="containsText" text="3- Moderado">
      <formula>NOT(ISERROR(SEARCH("3- Moderado",K8)))</formula>
    </cfRule>
    <cfRule type="containsText" dxfId="2044" priority="666" operator="containsText" text="6- Moderado">
      <formula>NOT(ISERROR(SEARCH("6- Moderado",K8)))</formula>
    </cfRule>
    <cfRule type="containsText" dxfId="2043" priority="667" operator="containsText" text="4- Moderado">
      <formula>NOT(ISERROR(SEARCH("4- Moderado",K8)))</formula>
    </cfRule>
    <cfRule type="containsText" dxfId="2042" priority="668" operator="containsText" text="3- Bajo">
      <formula>NOT(ISERROR(SEARCH("3- Bajo",K8)))</formula>
    </cfRule>
    <cfRule type="containsText" dxfId="2041" priority="669" operator="containsText" text="4- Bajo">
      <formula>NOT(ISERROR(SEARCH("4- Bajo",K8)))</formula>
    </cfRule>
    <cfRule type="containsText" dxfId="2040" priority="670" operator="containsText" text="1- Bajo">
      <formula>NOT(ISERROR(SEARCH("1- Bajo",K8)))</formula>
    </cfRule>
  </conditionalFormatting>
  <conditionalFormatting sqref="L8">
    <cfRule type="containsText" dxfId="2039" priority="659" operator="containsText" text="3- Moderado">
      <formula>NOT(ISERROR(SEARCH("3- Moderado",L8)))</formula>
    </cfRule>
    <cfRule type="containsText" dxfId="2038" priority="660" operator="containsText" text="6- Moderado">
      <formula>NOT(ISERROR(SEARCH("6- Moderado",L8)))</formula>
    </cfRule>
    <cfRule type="containsText" dxfId="2037" priority="661" operator="containsText" text="4- Moderado">
      <formula>NOT(ISERROR(SEARCH("4- Moderado",L8)))</formula>
    </cfRule>
    <cfRule type="containsText" dxfId="2036" priority="662" operator="containsText" text="3- Bajo">
      <formula>NOT(ISERROR(SEARCH("3- Bajo",L8)))</formula>
    </cfRule>
    <cfRule type="containsText" dxfId="2035" priority="663" operator="containsText" text="4- Bajo">
      <formula>NOT(ISERROR(SEARCH("4- Bajo",L8)))</formula>
    </cfRule>
    <cfRule type="containsText" dxfId="2034" priority="664" operator="containsText" text="1- Bajo">
      <formula>NOT(ISERROR(SEARCH("1- Bajo",L8)))</formula>
    </cfRule>
  </conditionalFormatting>
  <conditionalFormatting sqref="M8">
    <cfRule type="containsText" dxfId="2033" priority="653" operator="containsText" text="3- Moderado">
      <formula>NOT(ISERROR(SEARCH("3- Moderado",M8)))</formula>
    </cfRule>
    <cfRule type="containsText" dxfId="2032" priority="654" operator="containsText" text="6- Moderado">
      <formula>NOT(ISERROR(SEARCH("6- Moderado",M8)))</formula>
    </cfRule>
    <cfRule type="containsText" dxfId="2031" priority="655" operator="containsText" text="4- Moderado">
      <formula>NOT(ISERROR(SEARCH("4- Moderado",M8)))</formula>
    </cfRule>
    <cfRule type="containsText" dxfId="2030" priority="656" operator="containsText" text="3- Bajo">
      <formula>NOT(ISERROR(SEARCH("3- Bajo",M8)))</formula>
    </cfRule>
    <cfRule type="containsText" dxfId="2029" priority="657" operator="containsText" text="4- Bajo">
      <formula>NOT(ISERROR(SEARCH("4- Bajo",M8)))</formula>
    </cfRule>
    <cfRule type="containsText" dxfId="2028" priority="658" operator="containsText" text="1- Bajo">
      <formula>NOT(ISERROR(SEARCH("1- Bajo",M8)))</formula>
    </cfRule>
  </conditionalFormatting>
  <conditionalFormatting sqref="J10:J14">
    <cfRule type="containsText" dxfId="2027" priority="648" operator="containsText" text="Bajo">
      <formula>NOT(ISERROR(SEARCH("Bajo",J10)))</formula>
    </cfRule>
    <cfRule type="containsText" dxfId="2026" priority="649" operator="containsText" text="Moderado">
      <formula>NOT(ISERROR(SEARCH("Moderado",J10)))</formula>
    </cfRule>
    <cfRule type="containsText" dxfId="2025" priority="650" operator="containsText" text="Alto">
      <formula>NOT(ISERROR(SEARCH("Alto",J10)))</formula>
    </cfRule>
    <cfRule type="containsText" dxfId="2024" priority="651" operator="containsText" text="Extremo">
      <formula>NOT(ISERROR(SEARCH("Extremo",J10)))</formula>
    </cfRule>
    <cfRule type="colorScale" priority="652">
      <colorScale>
        <cfvo type="min"/>
        <cfvo type="max"/>
        <color rgb="FFFF7128"/>
        <color rgb="FFFFEF9C"/>
      </colorScale>
    </cfRule>
  </conditionalFormatting>
  <conditionalFormatting sqref="M10:M14">
    <cfRule type="containsText" dxfId="2023" priority="623" operator="containsText" text="Moderado">
      <formula>NOT(ISERROR(SEARCH("Moderado",M10)))</formula>
    </cfRule>
    <cfRule type="containsText" dxfId="2022" priority="643" operator="containsText" text="Bajo">
      <formula>NOT(ISERROR(SEARCH("Bajo",M10)))</formula>
    </cfRule>
    <cfRule type="containsText" dxfId="2021" priority="644" operator="containsText" text="Moderado">
      <formula>NOT(ISERROR(SEARCH("Moderado",M10)))</formula>
    </cfRule>
    <cfRule type="containsText" dxfId="2020" priority="645" operator="containsText" text="Alto">
      <formula>NOT(ISERROR(SEARCH("Alto",M10)))</formula>
    </cfRule>
    <cfRule type="containsText" dxfId="2019" priority="646" operator="containsText" text="Extremo">
      <formula>NOT(ISERROR(SEARCH("Extremo",M10)))</formula>
    </cfRule>
    <cfRule type="colorScale" priority="647">
      <colorScale>
        <cfvo type="min"/>
        <cfvo type="max"/>
        <color rgb="FFFF7128"/>
        <color rgb="FFFFEF9C"/>
      </colorScale>
    </cfRule>
  </conditionalFormatting>
  <conditionalFormatting sqref="N10">
    <cfRule type="containsText" dxfId="2018" priority="637" operator="containsText" text="3- Moderado">
      <formula>NOT(ISERROR(SEARCH("3- Moderado",N10)))</formula>
    </cfRule>
    <cfRule type="containsText" dxfId="2017" priority="638" operator="containsText" text="6- Moderado">
      <formula>NOT(ISERROR(SEARCH("6- Moderado",N10)))</formula>
    </cfRule>
    <cfRule type="containsText" dxfId="2016" priority="639" operator="containsText" text="4- Moderado">
      <formula>NOT(ISERROR(SEARCH("4- Moderado",N10)))</formula>
    </cfRule>
    <cfRule type="containsText" dxfId="2015" priority="640" operator="containsText" text="3- Bajo">
      <formula>NOT(ISERROR(SEARCH("3- Bajo",N10)))</formula>
    </cfRule>
    <cfRule type="containsText" dxfId="2014" priority="641" operator="containsText" text="4- Bajo">
      <formula>NOT(ISERROR(SEARCH("4- Bajo",N10)))</formula>
    </cfRule>
    <cfRule type="containsText" dxfId="2013" priority="642" operator="containsText" text="1- Bajo">
      <formula>NOT(ISERROR(SEARCH("1- Bajo",N10)))</formula>
    </cfRule>
  </conditionalFormatting>
  <conditionalFormatting sqref="H10:H14">
    <cfRule type="containsText" dxfId="2012" priority="624" operator="containsText" text="Muy Alta">
      <formula>NOT(ISERROR(SEARCH("Muy Alta",H10)))</formula>
    </cfRule>
    <cfRule type="containsText" dxfId="2011" priority="625" operator="containsText" text="Alta">
      <formula>NOT(ISERROR(SEARCH("Alta",H10)))</formula>
    </cfRule>
    <cfRule type="containsText" dxfId="2010" priority="626" operator="containsText" text="Muy Alta">
      <formula>NOT(ISERROR(SEARCH("Muy Alta",H10)))</formula>
    </cfRule>
    <cfRule type="containsText" dxfId="2009" priority="631" operator="containsText" text="Muy Baja">
      <formula>NOT(ISERROR(SEARCH("Muy Baja",H10)))</formula>
    </cfRule>
    <cfRule type="containsText" dxfId="2008" priority="632" operator="containsText" text="Baja">
      <formula>NOT(ISERROR(SEARCH("Baja",H10)))</formula>
    </cfRule>
    <cfRule type="containsText" dxfId="2007" priority="633" operator="containsText" text="Media">
      <formula>NOT(ISERROR(SEARCH("Media",H10)))</formula>
    </cfRule>
    <cfRule type="containsText" dxfId="2006" priority="634" operator="containsText" text="Alta">
      <formula>NOT(ISERROR(SEARCH("Alta",H10)))</formula>
    </cfRule>
    <cfRule type="containsText" dxfId="2005" priority="636" operator="containsText" text="Muy Alta">
      <formula>NOT(ISERROR(SEARCH("Muy Alta",H10)))</formula>
    </cfRule>
  </conditionalFormatting>
  <conditionalFormatting sqref="I10:I14">
    <cfRule type="containsText" dxfId="2004" priority="627" operator="containsText" text="Catastrófico">
      <formula>NOT(ISERROR(SEARCH("Catastrófico",I10)))</formula>
    </cfRule>
    <cfRule type="containsText" dxfId="2003" priority="628" operator="containsText" text="Mayor">
      <formula>NOT(ISERROR(SEARCH("Mayor",I10)))</formula>
    </cfRule>
    <cfRule type="containsText" dxfId="2002" priority="629" operator="containsText" text="Menor">
      <formula>NOT(ISERROR(SEARCH("Menor",I10)))</formula>
    </cfRule>
    <cfRule type="containsText" dxfId="2001" priority="630" operator="containsText" text="Leve">
      <formula>NOT(ISERROR(SEARCH("Leve",I10)))</formula>
    </cfRule>
    <cfRule type="containsText" dxfId="2000" priority="635" operator="containsText" text="Moderado">
      <formula>NOT(ISERROR(SEARCH("Moderado",I10)))</formula>
    </cfRule>
  </conditionalFormatting>
  <conditionalFormatting sqref="K10:K14">
    <cfRule type="containsText" dxfId="1999" priority="622" operator="containsText" text="Media">
      <formula>NOT(ISERROR(SEARCH("Media",K10)))</formula>
    </cfRule>
  </conditionalFormatting>
  <conditionalFormatting sqref="L10:L14">
    <cfRule type="containsText" dxfId="1998" priority="621" operator="containsText" text="Moderado">
      <formula>NOT(ISERROR(SEARCH("Moderado",L10)))</formula>
    </cfRule>
  </conditionalFormatting>
  <conditionalFormatting sqref="J10:J14">
    <cfRule type="containsText" dxfId="1997" priority="620" operator="containsText" text="Moderado">
      <formula>NOT(ISERROR(SEARCH("Moderado",J10)))</formula>
    </cfRule>
  </conditionalFormatting>
  <conditionalFormatting sqref="J10:J14">
    <cfRule type="containsText" dxfId="1996" priority="618" operator="containsText" text="Bajo">
      <formula>NOT(ISERROR(SEARCH("Bajo",J10)))</formula>
    </cfRule>
    <cfRule type="containsText" dxfId="1995" priority="619" operator="containsText" text="Extremo">
      <formula>NOT(ISERROR(SEARCH("Extremo",J10)))</formula>
    </cfRule>
  </conditionalFormatting>
  <conditionalFormatting sqref="K10:K14">
    <cfRule type="containsText" dxfId="1994" priority="616" operator="containsText" text="Baja">
      <formula>NOT(ISERROR(SEARCH("Baja",K10)))</formula>
    </cfRule>
    <cfRule type="containsText" dxfId="1993" priority="617" operator="containsText" text="Muy Baja">
      <formula>NOT(ISERROR(SEARCH("Muy Baja",K10)))</formula>
    </cfRule>
  </conditionalFormatting>
  <conditionalFormatting sqref="K10:K14">
    <cfRule type="containsText" dxfId="1992" priority="614" operator="containsText" text="Muy Alta">
      <formula>NOT(ISERROR(SEARCH("Muy Alta",K10)))</formula>
    </cfRule>
    <cfRule type="containsText" dxfId="1991" priority="615" operator="containsText" text="Alta">
      <formula>NOT(ISERROR(SEARCH("Alta",K10)))</formula>
    </cfRule>
  </conditionalFormatting>
  <conditionalFormatting sqref="L10:L14">
    <cfRule type="containsText" dxfId="1990" priority="610" operator="containsText" text="Catastrófico">
      <formula>NOT(ISERROR(SEARCH("Catastrófico",L10)))</formula>
    </cfRule>
    <cfRule type="containsText" dxfId="1989" priority="611" operator="containsText" text="Mayor">
      <formula>NOT(ISERROR(SEARCH("Mayor",L10)))</formula>
    </cfRule>
    <cfRule type="containsText" dxfId="1988" priority="612" operator="containsText" text="Menor">
      <formula>NOT(ISERROR(SEARCH("Menor",L10)))</formula>
    </cfRule>
    <cfRule type="containsText" dxfId="1987" priority="613" operator="containsText" text="Leve">
      <formula>NOT(ISERROR(SEARCH("Leve",L10)))</formula>
    </cfRule>
  </conditionalFormatting>
  <conditionalFormatting sqref="K15:L15">
    <cfRule type="containsText" dxfId="1986" priority="604" operator="containsText" text="3- Moderado">
      <formula>NOT(ISERROR(SEARCH("3- Moderado",K15)))</formula>
    </cfRule>
    <cfRule type="containsText" dxfId="1985" priority="605" operator="containsText" text="6- Moderado">
      <formula>NOT(ISERROR(SEARCH("6- Moderado",K15)))</formula>
    </cfRule>
    <cfRule type="containsText" dxfId="1984" priority="606" operator="containsText" text="4- Moderado">
      <formula>NOT(ISERROR(SEARCH("4- Moderado",K15)))</formula>
    </cfRule>
    <cfRule type="containsText" dxfId="1983" priority="607" operator="containsText" text="3- Bajo">
      <formula>NOT(ISERROR(SEARCH("3- Bajo",K15)))</formula>
    </cfRule>
    <cfRule type="containsText" dxfId="1982" priority="608" operator="containsText" text="4- Bajo">
      <formula>NOT(ISERROR(SEARCH("4- Bajo",K15)))</formula>
    </cfRule>
    <cfRule type="containsText" dxfId="1981" priority="609" operator="containsText" text="1- Bajo">
      <formula>NOT(ISERROR(SEARCH("1- Bajo",K15)))</formula>
    </cfRule>
  </conditionalFormatting>
  <conditionalFormatting sqref="H15:I15">
    <cfRule type="containsText" dxfId="1980" priority="598" operator="containsText" text="3- Moderado">
      <formula>NOT(ISERROR(SEARCH("3- Moderado",H15)))</formula>
    </cfRule>
    <cfRule type="containsText" dxfId="1979" priority="599" operator="containsText" text="6- Moderado">
      <formula>NOT(ISERROR(SEARCH("6- Moderado",H15)))</formula>
    </cfRule>
    <cfRule type="containsText" dxfId="1978" priority="600" operator="containsText" text="4- Moderado">
      <formula>NOT(ISERROR(SEARCH("4- Moderado",H15)))</formula>
    </cfRule>
    <cfRule type="containsText" dxfId="1977" priority="601" operator="containsText" text="3- Bajo">
      <formula>NOT(ISERROR(SEARCH("3- Bajo",H15)))</formula>
    </cfRule>
    <cfRule type="containsText" dxfId="1976" priority="602" operator="containsText" text="4- Bajo">
      <formula>NOT(ISERROR(SEARCH("4- Bajo",H15)))</formula>
    </cfRule>
    <cfRule type="containsText" dxfId="1975" priority="603" operator="containsText" text="1- Bajo">
      <formula>NOT(ISERROR(SEARCH("1- Bajo",H15)))</formula>
    </cfRule>
  </conditionalFormatting>
  <conditionalFormatting sqref="A15 C15:E15">
    <cfRule type="containsText" dxfId="1974" priority="592" operator="containsText" text="3- Moderado">
      <formula>NOT(ISERROR(SEARCH("3- Moderado",A15)))</formula>
    </cfRule>
    <cfRule type="containsText" dxfId="1973" priority="593" operator="containsText" text="6- Moderado">
      <formula>NOT(ISERROR(SEARCH("6- Moderado",A15)))</formula>
    </cfRule>
    <cfRule type="containsText" dxfId="1972" priority="594" operator="containsText" text="4- Moderado">
      <formula>NOT(ISERROR(SEARCH("4- Moderado",A15)))</formula>
    </cfRule>
    <cfRule type="containsText" dxfId="1971" priority="595" operator="containsText" text="3- Bajo">
      <formula>NOT(ISERROR(SEARCH("3- Bajo",A15)))</formula>
    </cfRule>
    <cfRule type="containsText" dxfId="1970" priority="596" operator="containsText" text="4- Bajo">
      <formula>NOT(ISERROR(SEARCH("4- Bajo",A15)))</formula>
    </cfRule>
    <cfRule type="containsText" dxfId="1969" priority="597" operator="containsText" text="1- Bajo">
      <formula>NOT(ISERROR(SEARCH("1- Bajo",A15)))</formula>
    </cfRule>
  </conditionalFormatting>
  <conditionalFormatting sqref="F15:G15">
    <cfRule type="containsText" dxfId="1968" priority="586" operator="containsText" text="3- Moderado">
      <formula>NOT(ISERROR(SEARCH("3- Moderado",F15)))</formula>
    </cfRule>
    <cfRule type="containsText" dxfId="1967" priority="587" operator="containsText" text="6- Moderado">
      <formula>NOT(ISERROR(SEARCH("6- Moderado",F15)))</formula>
    </cfRule>
    <cfRule type="containsText" dxfId="1966" priority="588" operator="containsText" text="4- Moderado">
      <formula>NOT(ISERROR(SEARCH("4- Moderado",F15)))</formula>
    </cfRule>
    <cfRule type="containsText" dxfId="1965" priority="589" operator="containsText" text="3- Bajo">
      <formula>NOT(ISERROR(SEARCH("3- Bajo",F15)))</formula>
    </cfRule>
    <cfRule type="containsText" dxfId="1964" priority="590" operator="containsText" text="4- Bajo">
      <formula>NOT(ISERROR(SEARCH("4- Bajo",F15)))</formula>
    </cfRule>
    <cfRule type="containsText" dxfId="1963" priority="591" operator="containsText" text="1- Bajo">
      <formula>NOT(ISERROR(SEARCH("1- Bajo",F15)))</formula>
    </cfRule>
  </conditionalFormatting>
  <conditionalFormatting sqref="J15:J19">
    <cfRule type="containsText" dxfId="1962" priority="581" operator="containsText" text="Bajo">
      <formula>NOT(ISERROR(SEARCH("Bajo",J15)))</formula>
    </cfRule>
    <cfRule type="containsText" dxfId="1961" priority="582" operator="containsText" text="Moderado">
      <formula>NOT(ISERROR(SEARCH("Moderado",J15)))</formula>
    </cfRule>
    <cfRule type="containsText" dxfId="1960" priority="583" operator="containsText" text="Alto">
      <formula>NOT(ISERROR(SEARCH("Alto",J15)))</formula>
    </cfRule>
    <cfRule type="containsText" dxfId="1959" priority="584" operator="containsText" text="Extremo">
      <formula>NOT(ISERROR(SEARCH("Extremo",J15)))</formula>
    </cfRule>
    <cfRule type="colorScale" priority="585">
      <colorScale>
        <cfvo type="min"/>
        <cfvo type="max"/>
        <color rgb="FFFF7128"/>
        <color rgb="FFFFEF9C"/>
      </colorScale>
    </cfRule>
  </conditionalFormatting>
  <conditionalFormatting sqref="M15:M19">
    <cfRule type="containsText" dxfId="1958" priority="556" operator="containsText" text="Moderado">
      <formula>NOT(ISERROR(SEARCH("Moderado",M15)))</formula>
    </cfRule>
    <cfRule type="containsText" dxfId="1957" priority="576" operator="containsText" text="Bajo">
      <formula>NOT(ISERROR(SEARCH("Bajo",M15)))</formula>
    </cfRule>
    <cfRule type="containsText" dxfId="1956" priority="577" operator="containsText" text="Moderado">
      <formula>NOT(ISERROR(SEARCH("Moderado",M15)))</formula>
    </cfRule>
    <cfRule type="containsText" dxfId="1955" priority="578" operator="containsText" text="Alto">
      <formula>NOT(ISERROR(SEARCH("Alto",M15)))</formula>
    </cfRule>
    <cfRule type="containsText" dxfId="1954" priority="579" operator="containsText" text="Extremo">
      <formula>NOT(ISERROR(SEARCH("Extremo",M15)))</formula>
    </cfRule>
    <cfRule type="colorScale" priority="580">
      <colorScale>
        <cfvo type="min"/>
        <cfvo type="max"/>
        <color rgb="FFFF7128"/>
        <color rgb="FFFFEF9C"/>
      </colorScale>
    </cfRule>
  </conditionalFormatting>
  <conditionalFormatting sqref="N15">
    <cfRule type="containsText" dxfId="1953" priority="570" operator="containsText" text="3- Moderado">
      <formula>NOT(ISERROR(SEARCH("3- Moderado",N15)))</formula>
    </cfRule>
    <cfRule type="containsText" dxfId="1952" priority="571" operator="containsText" text="6- Moderado">
      <formula>NOT(ISERROR(SEARCH("6- Moderado",N15)))</formula>
    </cfRule>
    <cfRule type="containsText" dxfId="1951" priority="572" operator="containsText" text="4- Moderado">
      <formula>NOT(ISERROR(SEARCH("4- Moderado",N15)))</formula>
    </cfRule>
    <cfRule type="containsText" dxfId="1950" priority="573" operator="containsText" text="3- Bajo">
      <formula>NOT(ISERROR(SEARCH("3- Bajo",N15)))</formula>
    </cfRule>
    <cfRule type="containsText" dxfId="1949" priority="574" operator="containsText" text="4- Bajo">
      <formula>NOT(ISERROR(SEARCH("4- Bajo",N15)))</formula>
    </cfRule>
    <cfRule type="containsText" dxfId="1948" priority="575" operator="containsText" text="1- Bajo">
      <formula>NOT(ISERROR(SEARCH("1- Bajo",N15)))</formula>
    </cfRule>
  </conditionalFormatting>
  <conditionalFormatting sqref="H15:H19">
    <cfRule type="containsText" dxfId="1947" priority="557" operator="containsText" text="Muy Alta">
      <formula>NOT(ISERROR(SEARCH("Muy Alta",H15)))</formula>
    </cfRule>
    <cfRule type="containsText" dxfId="1946" priority="558" operator="containsText" text="Alta">
      <formula>NOT(ISERROR(SEARCH("Alta",H15)))</formula>
    </cfRule>
    <cfRule type="containsText" dxfId="1945" priority="559" operator="containsText" text="Muy Alta">
      <formula>NOT(ISERROR(SEARCH("Muy Alta",H15)))</formula>
    </cfRule>
    <cfRule type="containsText" dxfId="1944" priority="564" operator="containsText" text="Muy Baja">
      <formula>NOT(ISERROR(SEARCH("Muy Baja",H15)))</formula>
    </cfRule>
    <cfRule type="containsText" dxfId="1943" priority="565" operator="containsText" text="Baja">
      <formula>NOT(ISERROR(SEARCH("Baja",H15)))</formula>
    </cfRule>
    <cfRule type="containsText" dxfId="1942" priority="566" operator="containsText" text="Media">
      <formula>NOT(ISERROR(SEARCH("Media",H15)))</formula>
    </cfRule>
    <cfRule type="containsText" dxfId="1941" priority="567" operator="containsText" text="Alta">
      <formula>NOT(ISERROR(SEARCH("Alta",H15)))</formula>
    </cfRule>
    <cfRule type="containsText" dxfId="1940" priority="569" operator="containsText" text="Muy Alta">
      <formula>NOT(ISERROR(SEARCH("Muy Alta",H15)))</formula>
    </cfRule>
  </conditionalFormatting>
  <conditionalFormatting sqref="I15:I19">
    <cfRule type="containsText" dxfId="1939" priority="560" operator="containsText" text="Catastrófico">
      <formula>NOT(ISERROR(SEARCH("Catastrófico",I15)))</formula>
    </cfRule>
    <cfRule type="containsText" dxfId="1938" priority="561" operator="containsText" text="Mayor">
      <formula>NOT(ISERROR(SEARCH("Mayor",I15)))</formula>
    </cfRule>
    <cfRule type="containsText" dxfId="1937" priority="562" operator="containsText" text="Menor">
      <formula>NOT(ISERROR(SEARCH("Menor",I15)))</formula>
    </cfRule>
    <cfRule type="containsText" dxfId="1936" priority="563" operator="containsText" text="Leve">
      <formula>NOT(ISERROR(SEARCH("Leve",I15)))</formula>
    </cfRule>
    <cfRule type="containsText" dxfId="1935" priority="568" operator="containsText" text="Moderado">
      <formula>NOT(ISERROR(SEARCH("Moderado",I15)))</formula>
    </cfRule>
  </conditionalFormatting>
  <conditionalFormatting sqref="K15:K19">
    <cfRule type="containsText" dxfId="1934" priority="555" operator="containsText" text="Media">
      <formula>NOT(ISERROR(SEARCH("Media",K15)))</formula>
    </cfRule>
  </conditionalFormatting>
  <conditionalFormatting sqref="L15:L19">
    <cfRule type="containsText" dxfId="1933" priority="554" operator="containsText" text="Moderado">
      <formula>NOT(ISERROR(SEARCH("Moderado",L15)))</formula>
    </cfRule>
  </conditionalFormatting>
  <conditionalFormatting sqref="J15:J19">
    <cfRule type="containsText" dxfId="1932" priority="553" operator="containsText" text="Moderado">
      <formula>NOT(ISERROR(SEARCH("Moderado",J15)))</formula>
    </cfRule>
  </conditionalFormatting>
  <conditionalFormatting sqref="J15:J19">
    <cfRule type="containsText" dxfId="1931" priority="551" operator="containsText" text="Bajo">
      <formula>NOT(ISERROR(SEARCH("Bajo",J15)))</formula>
    </cfRule>
    <cfRule type="containsText" dxfId="1930" priority="552" operator="containsText" text="Extremo">
      <formula>NOT(ISERROR(SEARCH("Extremo",J15)))</formula>
    </cfRule>
  </conditionalFormatting>
  <conditionalFormatting sqref="K15:K19">
    <cfRule type="containsText" dxfId="1929" priority="549" operator="containsText" text="Baja">
      <formula>NOT(ISERROR(SEARCH("Baja",K15)))</formula>
    </cfRule>
    <cfRule type="containsText" dxfId="1928" priority="550" operator="containsText" text="Muy Baja">
      <formula>NOT(ISERROR(SEARCH("Muy Baja",K15)))</formula>
    </cfRule>
  </conditionalFormatting>
  <conditionalFormatting sqref="K15:K19">
    <cfRule type="containsText" dxfId="1927" priority="547" operator="containsText" text="Muy Alta">
      <formula>NOT(ISERROR(SEARCH("Muy Alta",K15)))</formula>
    </cfRule>
    <cfRule type="containsText" dxfId="1926" priority="548" operator="containsText" text="Alta">
      <formula>NOT(ISERROR(SEARCH("Alta",K15)))</formula>
    </cfRule>
  </conditionalFormatting>
  <conditionalFormatting sqref="L15:L19">
    <cfRule type="containsText" dxfId="1925" priority="543" operator="containsText" text="Catastrófico">
      <formula>NOT(ISERROR(SEARCH("Catastrófico",L15)))</formula>
    </cfRule>
    <cfRule type="containsText" dxfId="1924" priority="544" operator="containsText" text="Mayor">
      <formula>NOT(ISERROR(SEARCH("Mayor",L15)))</formula>
    </cfRule>
    <cfRule type="containsText" dxfId="1923" priority="545" operator="containsText" text="Menor">
      <formula>NOT(ISERROR(SEARCH("Menor",L15)))</formula>
    </cfRule>
    <cfRule type="containsText" dxfId="1922" priority="546" operator="containsText" text="Leve">
      <formula>NOT(ISERROR(SEARCH("Leve",L15)))</formula>
    </cfRule>
  </conditionalFormatting>
  <conditionalFormatting sqref="K20:L20">
    <cfRule type="containsText" dxfId="1921" priority="537" operator="containsText" text="3- Moderado">
      <formula>NOT(ISERROR(SEARCH("3- Moderado",K20)))</formula>
    </cfRule>
    <cfRule type="containsText" dxfId="1920" priority="538" operator="containsText" text="6- Moderado">
      <formula>NOT(ISERROR(SEARCH("6- Moderado",K20)))</formula>
    </cfRule>
    <cfRule type="containsText" dxfId="1919" priority="539" operator="containsText" text="4- Moderado">
      <formula>NOT(ISERROR(SEARCH("4- Moderado",K20)))</formula>
    </cfRule>
    <cfRule type="containsText" dxfId="1918" priority="540" operator="containsText" text="3- Bajo">
      <formula>NOT(ISERROR(SEARCH("3- Bajo",K20)))</formula>
    </cfRule>
    <cfRule type="containsText" dxfId="1917" priority="541" operator="containsText" text="4- Bajo">
      <formula>NOT(ISERROR(SEARCH("4- Bajo",K20)))</formula>
    </cfRule>
    <cfRule type="containsText" dxfId="1916" priority="542" operator="containsText" text="1- Bajo">
      <formula>NOT(ISERROR(SEARCH("1- Bajo",K20)))</formula>
    </cfRule>
  </conditionalFormatting>
  <conditionalFormatting sqref="H20:I20">
    <cfRule type="containsText" dxfId="1915" priority="531" operator="containsText" text="3- Moderado">
      <formula>NOT(ISERROR(SEARCH("3- Moderado",H20)))</formula>
    </cfRule>
    <cfRule type="containsText" dxfId="1914" priority="532" operator="containsText" text="6- Moderado">
      <formula>NOT(ISERROR(SEARCH("6- Moderado",H20)))</formula>
    </cfRule>
    <cfRule type="containsText" dxfId="1913" priority="533" operator="containsText" text="4- Moderado">
      <formula>NOT(ISERROR(SEARCH("4- Moderado",H20)))</formula>
    </cfRule>
    <cfRule type="containsText" dxfId="1912" priority="534" operator="containsText" text="3- Bajo">
      <formula>NOT(ISERROR(SEARCH("3- Bajo",H20)))</formula>
    </cfRule>
    <cfRule type="containsText" dxfId="1911" priority="535" operator="containsText" text="4- Bajo">
      <formula>NOT(ISERROR(SEARCH("4- Bajo",H20)))</formula>
    </cfRule>
    <cfRule type="containsText" dxfId="1910" priority="536" operator="containsText" text="1- Bajo">
      <formula>NOT(ISERROR(SEARCH("1- Bajo",H20)))</formula>
    </cfRule>
  </conditionalFormatting>
  <conditionalFormatting sqref="A20 C20:E20">
    <cfRule type="containsText" dxfId="1909" priority="525" operator="containsText" text="3- Moderado">
      <formula>NOT(ISERROR(SEARCH("3- Moderado",A20)))</formula>
    </cfRule>
    <cfRule type="containsText" dxfId="1908" priority="526" operator="containsText" text="6- Moderado">
      <formula>NOT(ISERROR(SEARCH("6- Moderado",A20)))</formula>
    </cfRule>
    <cfRule type="containsText" dxfId="1907" priority="527" operator="containsText" text="4- Moderado">
      <formula>NOT(ISERROR(SEARCH("4- Moderado",A20)))</formula>
    </cfRule>
    <cfRule type="containsText" dxfId="1906" priority="528" operator="containsText" text="3- Bajo">
      <formula>NOT(ISERROR(SEARCH("3- Bajo",A20)))</formula>
    </cfRule>
    <cfRule type="containsText" dxfId="1905" priority="529" operator="containsText" text="4- Bajo">
      <formula>NOT(ISERROR(SEARCH("4- Bajo",A20)))</formula>
    </cfRule>
    <cfRule type="containsText" dxfId="1904" priority="530" operator="containsText" text="1- Bajo">
      <formula>NOT(ISERROR(SEARCH("1- Bajo",A20)))</formula>
    </cfRule>
  </conditionalFormatting>
  <conditionalFormatting sqref="F20:G20">
    <cfRule type="containsText" dxfId="1903" priority="519" operator="containsText" text="3- Moderado">
      <formula>NOT(ISERROR(SEARCH("3- Moderado",F20)))</formula>
    </cfRule>
    <cfRule type="containsText" dxfId="1902" priority="520" operator="containsText" text="6- Moderado">
      <formula>NOT(ISERROR(SEARCH("6- Moderado",F20)))</formula>
    </cfRule>
    <cfRule type="containsText" dxfId="1901" priority="521" operator="containsText" text="4- Moderado">
      <formula>NOT(ISERROR(SEARCH("4- Moderado",F20)))</formula>
    </cfRule>
    <cfRule type="containsText" dxfId="1900" priority="522" operator="containsText" text="3- Bajo">
      <formula>NOT(ISERROR(SEARCH("3- Bajo",F20)))</formula>
    </cfRule>
    <cfRule type="containsText" dxfId="1899" priority="523" operator="containsText" text="4- Bajo">
      <formula>NOT(ISERROR(SEARCH("4- Bajo",F20)))</formula>
    </cfRule>
    <cfRule type="containsText" dxfId="1898" priority="524" operator="containsText" text="1- Bajo">
      <formula>NOT(ISERROR(SEARCH("1- Bajo",F20)))</formula>
    </cfRule>
  </conditionalFormatting>
  <conditionalFormatting sqref="J20:J24">
    <cfRule type="containsText" dxfId="1897" priority="514" operator="containsText" text="Bajo">
      <formula>NOT(ISERROR(SEARCH("Bajo",J20)))</formula>
    </cfRule>
    <cfRule type="containsText" dxfId="1896" priority="515" operator="containsText" text="Moderado">
      <formula>NOT(ISERROR(SEARCH("Moderado",J20)))</formula>
    </cfRule>
    <cfRule type="containsText" dxfId="1895" priority="516" operator="containsText" text="Alto">
      <formula>NOT(ISERROR(SEARCH("Alto",J20)))</formula>
    </cfRule>
    <cfRule type="containsText" dxfId="1894" priority="517" operator="containsText" text="Extremo">
      <formula>NOT(ISERROR(SEARCH("Extremo",J20)))</formula>
    </cfRule>
    <cfRule type="colorScale" priority="518">
      <colorScale>
        <cfvo type="min"/>
        <cfvo type="max"/>
        <color rgb="FFFF7128"/>
        <color rgb="FFFFEF9C"/>
      </colorScale>
    </cfRule>
  </conditionalFormatting>
  <conditionalFormatting sqref="M20:M24">
    <cfRule type="containsText" dxfId="1893" priority="489" operator="containsText" text="Moderado">
      <formula>NOT(ISERROR(SEARCH("Moderado",M20)))</formula>
    </cfRule>
    <cfRule type="containsText" dxfId="1892" priority="509" operator="containsText" text="Bajo">
      <formula>NOT(ISERROR(SEARCH("Bajo",M20)))</formula>
    </cfRule>
    <cfRule type="containsText" dxfId="1891" priority="510" operator="containsText" text="Moderado">
      <formula>NOT(ISERROR(SEARCH("Moderado",M20)))</formula>
    </cfRule>
    <cfRule type="containsText" dxfId="1890" priority="511" operator="containsText" text="Alto">
      <formula>NOT(ISERROR(SEARCH("Alto",M20)))</formula>
    </cfRule>
    <cfRule type="containsText" dxfId="1889" priority="512" operator="containsText" text="Extremo">
      <formula>NOT(ISERROR(SEARCH("Extremo",M20)))</formula>
    </cfRule>
    <cfRule type="colorScale" priority="513">
      <colorScale>
        <cfvo type="min"/>
        <cfvo type="max"/>
        <color rgb="FFFF7128"/>
        <color rgb="FFFFEF9C"/>
      </colorScale>
    </cfRule>
  </conditionalFormatting>
  <conditionalFormatting sqref="N20">
    <cfRule type="containsText" dxfId="1888" priority="503" operator="containsText" text="3- Moderado">
      <formula>NOT(ISERROR(SEARCH("3- Moderado",N20)))</formula>
    </cfRule>
    <cfRule type="containsText" dxfId="1887" priority="504" operator="containsText" text="6- Moderado">
      <formula>NOT(ISERROR(SEARCH("6- Moderado",N20)))</formula>
    </cfRule>
    <cfRule type="containsText" dxfId="1886" priority="505" operator="containsText" text="4- Moderado">
      <formula>NOT(ISERROR(SEARCH("4- Moderado",N20)))</formula>
    </cfRule>
    <cfRule type="containsText" dxfId="1885" priority="506" operator="containsText" text="3- Bajo">
      <formula>NOT(ISERROR(SEARCH("3- Bajo",N20)))</formula>
    </cfRule>
    <cfRule type="containsText" dxfId="1884" priority="507" operator="containsText" text="4- Bajo">
      <formula>NOT(ISERROR(SEARCH("4- Bajo",N20)))</formula>
    </cfRule>
    <cfRule type="containsText" dxfId="1883" priority="508" operator="containsText" text="1- Bajo">
      <formula>NOT(ISERROR(SEARCH("1- Bajo",N20)))</formula>
    </cfRule>
  </conditionalFormatting>
  <conditionalFormatting sqref="H20:H24">
    <cfRule type="containsText" dxfId="1882" priority="490" operator="containsText" text="Muy Alta">
      <formula>NOT(ISERROR(SEARCH("Muy Alta",H20)))</formula>
    </cfRule>
    <cfRule type="containsText" dxfId="1881" priority="491" operator="containsText" text="Alta">
      <formula>NOT(ISERROR(SEARCH("Alta",H20)))</formula>
    </cfRule>
    <cfRule type="containsText" dxfId="1880" priority="492" operator="containsText" text="Muy Alta">
      <formula>NOT(ISERROR(SEARCH("Muy Alta",H20)))</formula>
    </cfRule>
    <cfRule type="containsText" dxfId="1879" priority="497" operator="containsText" text="Muy Baja">
      <formula>NOT(ISERROR(SEARCH("Muy Baja",H20)))</formula>
    </cfRule>
    <cfRule type="containsText" dxfId="1878" priority="498" operator="containsText" text="Baja">
      <formula>NOT(ISERROR(SEARCH("Baja",H20)))</formula>
    </cfRule>
    <cfRule type="containsText" dxfId="1877" priority="499" operator="containsText" text="Media">
      <formula>NOT(ISERROR(SEARCH("Media",H20)))</formula>
    </cfRule>
    <cfRule type="containsText" dxfId="1876" priority="500" operator="containsText" text="Alta">
      <formula>NOT(ISERROR(SEARCH("Alta",H20)))</formula>
    </cfRule>
    <cfRule type="containsText" dxfId="1875" priority="502" operator="containsText" text="Muy Alta">
      <formula>NOT(ISERROR(SEARCH("Muy Alta",H20)))</formula>
    </cfRule>
  </conditionalFormatting>
  <conditionalFormatting sqref="I20:I24">
    <cfRule type="containsText" dxfId="1874" priority="493" operator="containsText" text="Catastrófico">
      <formula>NOT(ISERROR(SEARCH("Catastrófico",I20)))</formula>
    </cfRule>
    <cfRule type="containsText" dxfId="1873" priority="494" operator="containsText" text="Mayor">
      <formula>NOT(ISERROR(SEARCH("Mayor",I20)))</formula>
    </cfRule>
    <cfRule type="containsText" dxfId="1872" priority="495" operator="containsText" text="Menor">
      <formula>NOT(ISERROR(SEARCH("Menor",I20)))</formula>
    </cfRule>
    <cfRule type="containsText" dxfId="1871" priority="496" operator="containsText" text="Leve">
      <formula>NOT(ISERROR(SEARCH("Leve",I20)))</formula>
    </cfRule>
    <cfRule type="containsText" dxfId="1870" priority="501" operator="containsText" text="Moderado">
      <formula>NOT(ISERROR(SEARCH("Moderado",I20)))</formula>
    </cfRule>
  </conditionalFormatting>
  <conditionalFormatting sqref="K20:K24">
    <cfRule type="containsText" dxfId="1869" priority="488" operator="containsText" text="Media">
      <formula>NOT(ISERROR(SEARCH("Media",K20)))</formula>
    </cfRule>
  </conditionalFormatting>
  <conditionalFormatting sqref="L20:L24">
    <cfRule type="containsText" dxfId="1868" priority="487" operator="containsText" text="Moderado">
      <formula>NOT(ISERROR(SEARCH("Moderado",L20)))</formula>
    </cfRule>
  </conditionalFormatting>
  <conditionalFormatting sqref="J20:J24">
    <cfRule type="containsText" dxfId="1867" priority="486" operator="containsText" text="Moderado">
      <formula>NOT(ISERROR(SEARCH("Moderado",J20)))</formula>
    </cfRule>
  </conditionalFormatting>
  <conditionalFormatting sqref="J20:J24">
    <cfRule type="containsText" dxfId="1866" priority="484" operator="containsText" text="Bajo">
      <formula>NOT(ISERROR(SEARCH("Bajo",J20)))</formula>
    </cfRule>
    <cfRule type="containsText" dxfId="1865" priority="485" operator="containsText" text="Extremo">
      <formula>NOT(ISERROR(SEARCH("Extremo",J20)))</formula>
    </cfRule>
  </conditionalFormatting>
  <conditionalFormatting sqref="K20:K24">
    <cfRule type="containsText" dxfId="1864" priority="482" operator="containsText" text="Baja">
      <formula>NOT(ISERROR(SEARCH("Baja",K20)))</formula>
    </cfRule>
    <cfRule type="containsText" dxfId="1863" priority="483" operator="containsText" text="Muy Baja">
      <formula>NOT(ISERROR(SEARCH("Muy Baja",K20)))</formula>
    </cfRule>
  </conditionalFormatting>
  <conditionalFormatting sqref="K20:K24">
    <cfRule type="containsText" dxfId="1862" priority="480" operator="containsText" text="Muy Alta">
      <formula>NOT(ISERROR(SEARCH("Muy Alta",K20)))</formula>
    </cfRule>
    <cfRule type="containsText" dxfId="1861" priority="481" operator="containsText" text="Alta">
      <formula>NOT(ISERROR(SEARCH("Alta",K20)))</formula>
    </cfRule>
  </conditionalFormatting>
  <conditionalFormatting sqref="L20:L24">
    <cfRule type="containsText" dxfId="1860" priority="476" operator="containsText" text="Catastrófico">
      <formula>NOT(ISERROR(SEARCH("Catastrófico",L20)))</formula>
    </cfRule>
    <cfRule type="containsText" dxfId="1859" priority="477" operator="containsText" text="Mayor">
      <formula>NOT(ISERROR(SEARCH("Mayor",L20)))</formula>
    </cfRule>
    <cfRule type="containsText" dxfId="1858" priority="478" operator="containsText" text="Menor">
      <formula>NOT(ISERROR(SEARCH("Menor",L20)))</formula>
    </cfRule>
    <cfRule type="containsText" dxfId="1857" priority="479" operator="containsText" text="Leve">
      <formula>NOT(ISERROR(SEARCH("Leve",L20)))</formula>
    </cfRule>
  </conditionalFormatting>
  <conditionalFormatting sqref="K30:L30">
    <cfRule type="containsText" dxfId="1856" priority="470" operator="containsText" text="3- Moderado">
      <formula>NOT(ISERROR(SEARCH("3- Moderado",K30)))</formula>
    </cfRule>
    <cfRule type="containsText" dxfId="1855" priority="471" operator="containsText" text="6- Moderado">
      <formula>NOT(ISERROR(SEARCH("6- Moderado",K30)))</formula>
    </cfRule>
    <cfRule type="containsText" dxfId="1854" priority="472" operator="containsText" text="4- Moderado">
      <formula>NOT(ISERROR(SEARCH("4- Moderado",K30)))</formula>
    </cfRule>
    <cfRule type="containsText" dxfId="1853" priority="473" operator="containsText" text="3- Bajo">
      <formula>NOT(ISERROR(SEARCH("3- Bajo",K30)))</formula>
    </cfRule>
    <cfRule type="containsText" dxfId="1852" priority="474" operator="containsText" text="4- Bajo">
      <formula>NOT(ISERROR(SEARCH("4- Bajo",K30)))</formula>
    </cfRule>
    <cfRule type="containsText" dxfId="1851" priority="475" operator="containsText" text="1- Bajo">
      <formula>NOT(ISERROR(SEARCH("1- Bajo",K30)))</formula>
    </cfRule>
  </conditionalFormatting>
  <conditionalFormatting sqref="H30:I30">
    <cfRule type="containsText" dxfId="1850" priority="464" operator="containsText" text="3- Moderado">
      <formula>NOT(ISERROR(SEARCH("3- Moderado",H30)))</formula>
    </cfRule>
    <cfRule type="containsText" dxfId="1849" priority="465" operator="containsText" text="6- Moderado">
      <formula>NOT(ISERROR(SEARCH("6- Moderado",H30)))</formula>
    </cfRule>
    <cfRule type="containsText" dxfId="1848" priority="466" operator="containsText" text="4- Moderado">
      <formula>NOT(ISERROR(SEARCH("4- Moderado",H30)))</formula>
    </cfRule>
    <cfRule type="containsText" dxfId="1847" priority="467" operator="containsText" text="3- Bajo">
      <formula>NOT(ISERROR(SEARCH("3- Bajo",H30)))</formula>
    </cfRule>
    <cfRule type="containsText" dxfId="1846" priority="468" operator="containsText" text="4- Bajo">
      <formula>NOT(ISERROR(SEARCH("4- Bajo",H30)))</formula>
    </cfRule>
    <cfRule type="containsText" dxfId="1845" priority="469" operator="containsText" text="1- Bajo">
      <formula>NOT(ISERROR(SEARCH("1- Bajo",H30)))</formula>
    </cfRule>
  </conditionalFormatting>
  <conditionalFormatting sqref="A30 C30:E30">
    <cfRule type="containsText" dxfId="1844" priority="458" operator="containsText" text="3- Moderado">
      <formula>NOT(ISERROR(SEARCH("3- Moderado",A30)))</formula>
    </cfRule>
    <cfRule type="containsText" dxfId="1843" priority="459" operator="containsText" text="6- Moderado">
      <formula>NOT(ISERROR(SEARCH("6- Moderado",A30)))</formula>
    </cfRule>
    <cfRule type="containsText" dxfId="1842" priority="460" operator="containsText" text="4- Moderado">
      <formula>NOT(ISERROR(SEARCH("4- Moderado",A30)))</formula>
    </cfRule>
    <cfRule type="containsText" dxfId="1841" priority="461" operator="containsText" text="3- Bajo">
      <formula>NOT(ISERROR(SEARCH("3- Bajo",A30)))</formula>
    </cfRule>
    <cfRule type="containsText" dxfId="1840" priority="462" operator="containsText" text="4- Bajo">
      <formula>NOT(ISERROR(SEARCH("4- Bajo",A30)))</formula>
    </cfRule>
    <cfRule type="containsText" dxfId="1839" priority="463" operator="containsText" text="1- Bajo">
      <formula>NOT(ISERROR(SEARCH("1- Bajo",A30)))</formula>
    </cfRule>
  </conditionalFormatting>
  <conditionalFormatting sqref="F30:G30">
    <cfRule type="containsText" dxfId="1838" priority="452" operator="containsText" text="3- Moderado">
      <formula>NOT(ISERROR(SEARCH("3- Moderado",F30)))</formula>
    </cfRule>
    <cfRule type="containsText" dxfId="1837" priority="453" operator="containsText" text="6- Moderado">
      <formula>NOT(ISERROR(SEARCH("6- Moderado",F30)))</formula>
    </cfRule>
    <cfRule type="containsText" dxfId="1836" priority="454" operator="containsText" text="4- Moderado">
      <formula>NOT(ISERROR(SEARCH("4- Moderado",F30)))</formula>
    </cfRule>
    <cfRule type="containsText" dxfId="1835" priority="455" operator="containsText" text="3- Bajo">
      <formula>NOT(ISERROR(SEARCH("3- Bajo",F30)))</formula>
    </cfRule>
    <cfRule type="containsText" dxfId="1834" priority="456" operator="containsText" text="4- Bajo">
      <formula>NOT(ISERROR(SEARCH("4- Bajo",F30)))</formula>
    </cfRule>
    <cfRule type="containsText" dxfId="1833" priority="457" operator="containsText" text="1- Bajo">
      <formula>NOT(ISERROR(SEARCH("1- Bajo",F30)))</formula>
    </cfRule>
  </conditionalFormatting>
  <conditionalFormatting sqref="J30:J34">
    <cfRule type="containsText" dxfId="1832" priority="447" operator="containsText" text="Bajo">
      <formula>NOT(ISERROR(SEARCH("Bajo",J30)))</formula>
    </cfRule>
    <cfRule type="containsText" dxfId="1831" priority="448" operator="containsText" text="Moderado">
      <formula>NOT(ISERROR(SEARCH("Moderado",J30)))</formula>
    </cfRule>
    <cfRule type="containsText" dxfId="1830" priority="449" operator="containsText" text="Alto">
      <formula>NOT(ISERROR(SEARCH("Alto",J30)))</formula>
    </cfRule>
    <cfRule type="containsText" dxfId="1829" priority="450" operator="containsText" text="Extremo">
      <formula>NOT(ISERROR(SEARCH("Extremo",J30)))</formula>
    </cfRule>
    <cfRule type="colorScale" priority="451">
      <colorScale>
        <cfvo type="min"/>
        <cfvo type="max"/>
        <color rgb="FFFF7128"/>
        <color rgb="FFFFEF9C"/>
      </colorScale>
    </cfRule>
  </conditionalFormatting>
  <conditionalFormatting sqref="M30:M34">
    <cfRule type="containsText" dxfId="1828" priority="422" operator="containsText" text="Moderado">
      <formula>NOT(ISERROR(SEARCH("Moderado",M30)))</formula>
    </cfRule>
    <cfRule type="containsText" dxfId="1827" priority="442" operator="containsText" text="Bajo">
      <formula>NOT(ISERROR(SEARCH("Bajo",M30)))</formula>
    </cfRule>
    <cfRule type="containsText" dxfId="1826" priority="443" operator="containsText" text="Moderado">
      <formula>NOT(ISERROR(SEARCH("Moderado",M30)))</formula>
    </cfRule>
    <cfRule type="containsText" dxfId="1825" priority="444" operator="containsText" text="Alto">
      <formula>NOT(ISERROR(SEARCH("Alto",M30)))</formula>
    </cfRule>
    <cfRule type="containsText" dxfId="1824" priority="445" operator="containsText" text="Extremo">
      <formula>NOT(ISERROR(SEARCH("Extremo",M30)))</formula>
    </cfRule>
    <cfRule type="colorScale" priority="446">
      <colorScale>
        <cfvo type="min"/>
        <cfvo type="max"/>
        <color rgb="FFFF7128"/>
        <color rgb="FFFFEF9C"/>
      </colorScale>
    </cfRule>
  </conditionalFormatting>
  <conditionalFormatting sqref="N30">
    <cfRule type="containsText" dxfId="1823" priority="436" operator="containsText" text="3- Moderado">
      <formula>NOT(ISERROR(SEARCH("3- Moderado",N30)))</formula>
    </cfRule>
    <cfRule type="containsText" dxfId="1822" priority="437" operator="containsText" text="6- Moderado">
      <formula>NOT(ISERROR(SEARCH("6- Moderado",N30)))</formula>
    </cfRule>
    <cfRule type="containsText" dxfId="1821" priority="438" operator="containsText" text="4- Moderado">
      <formula>NOT(ISERROR(SEARCH("4- Moderado",N30)))</formula>
    </cfRule>
    <cfRule type="containsText" dxfId="1820" priority="439" operator="containsText" text="3- Bajo">
      <formula>NOT(ISERROR(SEARCH("3- Bajo",N30)))</formula>
    </cfRule>
    <cfRule type="containsText" dxfId="1819" priority="440" operator="containsText" text="4- Bajo">
      <formula>NOT(ISERROR(SEARCH("4- Bajo",N30)))</formula>
    </cfRule>
    <cfRule type="containsText" dxfId="1818" priority="441" operator="containsText" text="1- Bajo">
      <formula>NOT(ISERROR(SEARCH("1- Bajo",N30)))</formula>
    </cfRule>
  </conditionalFormatting>
  <conditionalFormatting sqref="H30:H34">
    <cfRule type="containsText" dxfId="1817" priority="423" operator="containsText" text="Muy Alta">
      <formula>NOT(ISERROR(SEARCH("Muy Alta",H30)))</formula>
    </cfRule>
    <cfRule type="containsText" dxfId="1816" priority="424" operator="containsText" text="Alta">
      <formula>NOT(ISERROR(SEARCH("Alta",H30)))</formula>
    </cfRule>
    <cfRule type="containsText" dxfId="1815" priority="425" operator="containsText" text="Muy Alta">
      <formula>NOT(ISERROR(SEARCH("Muy Alta",H30)))</formula>
    </cfRule>
    <cfRule type="containsText" dxfId="1814" priority="430" operator="containsText" text="Muy Baja">
      <formula>NOT(ISERROR(SEARCH("Muy Baja",H30)))</formula>
    </cfRule>
    <cfRule type="containsText" dxfId="1813" priority="431" operator="containsText" text="Baja">
      <formula>NOT(ISERROR(SEARCH("Baja",H30)))</formula>
    </cfRule>
    <cfRule type="containsText" dxfId="1812" priority="432" operator="containsText" text="Media">
      <formula>NOT(ISERROR(SEARCH("Media",H30)))</formula>
    </cfRule>
    <cfRule type="containsText" dxfId="1811" priority="433" operator="containsText" text="Alta">
      <formula>NOT(ISERROR(SEARCH("Alta",H30)))</formula>
    </cfRule>
    <cfRule type="containsText" dxfId="1810" priority="435" operator="containsText" text="Muy Alta">
      <formula>NOT(ISERROR(SEARCH("Muy Alta",H30)))</formula>
    </cfRule>
  </conditionalFormatting>
  <conditionalFormatting sqref="I30:I34">
    <cfRule type="containsText" dxfId="1809" priority="426" operator="containsText" text="Catastrófico">
      <formula>NOT(ISERROR(SEARCH("Catastrófico",I30)))</formula>
    </cfRule>
    <cfRule type="containsText" dxfId="1808" priority="427" operator="containsText" text="Mayor">
      <formula>NOT(ISERROR(SEARCH("Mayor",I30)))</formula>
    </cfRule>
    <cfRule type="containsText" dxfId="1807" priority="428" operator="containsText" text="Menor">
      <formula>NOT(ISERROR(SEARCH("Menor",I30)))</formula>
    </cfRule>
    <cfRule type="containsText" dxfId="1806" priority="429" operator="containsText" text="Leve">
      <formula>NOT(ISERROR(SEARCH("Leve",I30)))</formula>
    </cfRule>
    <cfRule type="containsText" dxfId="1805" priority="434" operator="containsText" text="Moderado">
      <formula>NOT(ISERROR(SEARCH("Moderado",I30)))</formula>
    </cfRule>
  </conditionalFormatting>
  <conditionalFormatting sqref="K30:K34">
    <cfRule type="containsText" dxfId="1804" priority="421" operator="containsText" text="Media">
      <formula>NOT(ISERROR(SEARCH("Media",K30)))</formula>
    </cfRule>
  </conditionalFormatting>
  <conditionalFormatting sqref="L30:L34">
    <cfRule type="containsText" dxfId="1803" priority="420" operator="containsText" text="Moderado">
      <formula>NOT(ISERROR(SEARCH("Moderado",L30)))</formula>
    </cfRule>
  </conditionalFormatting>
  <conditionalFormatting sqref="J30:J34">
    <cfRule type="containsText" dxfId="1802" priority="419" operator="containsText" text="Moderado">
      <formula>NOT(ISERROR(SEARCH("Moderado",J30)))</formula>
    </cfRule>
  </conditionalFormatting>
  <conditionalFormatting sqref="J30:J34">
    <cfRule type="containsText" dxfId="1801" priority="417" operator="containsText" text="Bajo">
      <formula>NOT(ISERROR(SEARCH("Bajo",J30)))</formula>
    </cfRule>
    <cfRule type="containsText" dxfId="1800" priority="418" operator="containsText" text="Extremo">
      <formula>NOT(ISERROR(SEARCH("Extremo",J30)))</formula>
    </cfRule>
  </conditionalFormatting>
  <conditionalFormatting sqref="K30:K34">
    <cfRule type="containsText" dxfId="1799" priority="415" operator="containsText" text="Baja">
      <formula>NOT(ISERROR(SEARCH("Baja",K30)))</formula>
    </cfRule>
    <cfRule type="containsText" dxfId="1798" priority="416" operator="containsText" text="Muy Baja">
      <formula>NOT(ISERROR(SEARCH("Muy Baja",K30)))</formula>
    </cfRule>
  </conditionalFormatting>
  <conditionalFormatting sqref="K30:K34">
    <cfRule type="containsText" dxfId="1797" priority="413" operator="containsText" text="Muy Alta">
      <formula>NOT(ISERROR(SEARCH("Muy Alta",K30)))</formula>
    </cfRule>
    <cfRule type="containsText" dxfId="1796" priority="414" operator="containsText" text="Alta">
      <formula>NOT(ISERROR(SEARCH("Alta",K30)))</formula>
    </cfRule>
  </conditionalFormatting>
  <conditionalFormatting sqref="L30:L34">
    <cfRule type="containsText" dxfId="1795" priority="409" operator="containsText" text="Catastrófico">
      <formula>NOT(ISERROR(SEARCH("Catastrófico",L30)))</formula>
    </cfRule>
    <cfRule type="containsText" dxfId="1794" priority="410" operator="containsText" text="Mayor">
      <formula>NOT(ISERROR(SEARCH("Mayor",L30)))</formula>
    </cfRule>
    <cfRule type="containsText" dxfId="1793" priority="411" operator="containsText" text="Menor">
      <formula>NOT(ISERROR(SEARCH("Menor",L30)))</formula>
    </cfRule>
    <cfRule type="containsText" dxfId="1792" priority="412" operator="containsText" text="Leve">
      <formula>NOT(ISERROR(SEARCH("Leve",L30)))</formula>
    </cfRule>
  </conditionalFormatting>
  <conditionalFormatting sqref="K35:L35">
    <cfRule type="containsText" dxfId="1791" priority="403" operator="containsText" text="3- Moderado">
      <formula>NOT(ISERROR(SEARCH("3- Moderado",K35)))</formula>
    </cfRule>
    <cfRule type="containsText" dxfId="1790" priority="404" operator="containsText" text="6- Moderado">
      <formula>NOT(ISERROR(SEARCH("6- Moderado",K35)))</formula>
    </cfRule>
    <cfRule type="containsText" dxfId="1789" priority="405" operator="containsText" text="4- Moderado">
      <formula>NOT(ISERROR(SEARCH("4- Moderado",K35)))</formula>
    </cfRule>
    <cfRule type="containsText" dxfId="1788" priority="406" operator="containsText" text="3- Bajo">
      <formula>NOT(ISERROR(SEARCH("3- Bajo",K35)))</formula>
    </cfRule>
    <cfRule type="containsText" dxfId="1787" priority="407" operator="containsText" text="4- Bajo">
      <formula>NOT(ISERROR(SEARCH("4- Bajo",K35)))</formula>
    </cfRule>
    <cfRule type="containsText" dxfId="1786" priority="408" operator="containsText" text="1- Bajo">
      <formula>NOT(ISERROR(SEARCH("1- Bajo",K35)))</formula>
    </cfRule>
  </conditionalFormatting>
  <conditionalFormatting sqref="H35:I35">
    <cfRule type="containsText" dxfId="1785" priority="397" operator="containsText" text="3- Moderado">
      <formula>NOT(ISERROR(SEARCH("3- Moderado",H35)))</formula>
    </cfRule>
    <cfRule type="containsText" dxfId="1784" priority="398" operator="containsText" text="6- Moderado">
      <formula>NOT(ISERROR(SEARCH("6- Moderado",H35)))</formula>
    </cfRule>
    <cfRule type="containsText" dxfId="1783" priority="399" operator="containsText" text="4- Moderado">
      <formula>NOT(ISERROR(SEARCH("4- Moderado",H35)))</formula>
    </cfRule>
    <cfRule type="containsText" dxfId="1782" priority="400" operator="containsText" text="3- Bajo">
      <formula>NOT(ISERROR(SEARCH("3- Bajo",H35)))</formula>
    </cfRule>
    <cfRule type="containsText" dxfId="1781" priority="401" operator="containsText" text="4- Bajo">
      <formula>NOT(ISERROR(SEARCH("4- Bajo",H35)))</formula>
    </cfRule>
    <cfRule type="containsText" dxfId="1780" priority="402" operator="containsText" text="1- Bajo">
      <formula>NOT(ISERROR(SEARCH("1- Bajo",H35)))</formula>
    </cfRule>
  </conditionalFormatting>
  <conditionalFormatting sqref="A35 C35:E35">
    <cfRule type="containsText" dxfId="1779" priority="391" operator="containsText" text="3- Moderado">
      <formula>NOT(ISERROR(SEARCH("3- Moderado",A35)))</formula>
    </cfRule>
    <cfRule type="containsText" dxfId="1778" priority="392" operator="containsText" text="6- Moderado">
      <formula>NOT(ISERROR(SEARCH("6- Moderado",A35)))</formula>
    </cfRule>
    <cfRule type="containsText" dxfId="1777" priority="393" operator="containsText" text="4- Moderado">
      <formula>NOT(ISERROR(SEARCH("4- Moderado",A35)))</formula>
    </cfRule>
    <cfRule type="containsText" dxfId="1776" priority="394" operator="containsText" text="3- Bajo">
      <formula>NOT(ISERROR(SEARCH("3- Bajo",A35)))</formula>
    </cfRule>
    <cfRule type="containsText" dxfId="1775" priority="395" operator="containsText" text="4- Bajo">
      <formula>NOT(ISERROR(SEARCH("4- Bajo",A35)))</formula>
    </cfRule>
    <cfRule type="containsText" dxfId="1774" priority="396" operator="containsText" text="1- Bajo">
      <formula>NOT(ISERROR(SEARCH("1- Bajo",A35)))</formula>
    </cfRule>
  </conditionalFormatting>
  <conditionalFormatting sqref="F35:G35">
    <cfRule type="containsText" dxfId="1773" priority="385" operator="containsText" text="3- Moderado">
      <formula>NOT(ISERROR(SEARCH("3- Moderado",F35)))</formula>
    </cfRule>
    <cfRule type="containsText" dxfId="1772" priority="386" operator="containsText" text="6- Moderado">
      <formula>NOT(ISERROR(SEARCH("6- Moderado",F35)))</formula>
    </cfRule>
    <cfRule type="containsText" dxfId="1771" priority="387" operator="containsText" text="4- Moderado">
      <formula>NOT(ISERROR(SEARCH("4- Moderado",F35)))</formula>
    </cfRule>
    <cfRule type="containsText" dxfId="1770" priority="388" operator="containsText" text="3- Bajo">
      <formula>NOT(ISERROR(SEARCH("3- Bajo",F35)))</formula>
    </cfRule>
    <cfRule type="containsText" dxfId="1769" priority="389" operator="containsText" text="4- Bajo">
      <formula>NOT(ISERROR(SEARCH("4- Bajo",F35)))</formula>
    </cfRule>
    <cfRule type="containsText" dxfId="1768" priority="390" operator="containsText" text="1- Bajo">
      <formula>NOT(ISERROR(SEARCH("1- Bajo",F35)))</formula>
    </cfRule>
  </conditionalFormatting>
  <conditionalFormatting sqref="J35:J39">
    <cfRule type="containsText" dxfId="1767" priority="380" operator="containsText" text="Bajo">
      <formula>NOT(ISERROR(SEARCH("Bajo",J35)))</formula>
    </cfRule>
    <cfRule type="containsText" dxfId="1766" priority="381" operator="containsText" text="Moderado">
      <formula>NOT(ISERROR(SEARCH("Moderado",J35)))</formula>
    </cfRule>
    <cfRule type="containsText" dxfId="1765" priority="382" operator="containsText" text="Alto">
      <formula>NOT(ISERROR(SEARCH("Alto",J35)))</formula>
    </cfRule>
    <cfRule type="containsText" dxfId="1764" priority="383" operator="containsText" text="Extremo">
      <formula>NOT(ISERROR(SEARCH("Extremo",J35)))</formula>
    </cfRule>
    <cfRule type="colorScale" priority="384">
      <colorScale>
        <cfvo type="min"/>
        <cfvo type="max"/>
        <color rgb="FFFF7128"/>
        <color rgb="FFFFEF9C"/>
      </colorScale>
    </cfRule>
  </conditionalFormatting>
  <conditionalFormatting sqref="M35:M39">
    <cfRule type="containsText" dxfId="1763" priority="355" operator="containsText" text="Moderado">
      <formula>NOT(ISERROR(SEARCH("Moderado",M35)))</formula>
    </cfRule>
    <cfRule type="containsText" dxfId="1762" priority="375" operator="containsText" text="Bajo">
      <formula>NOT(ISERROR(SEARCH("Bajo",M35)))</formula>
    </cfRule>
    <cfRule type="containsText" dxfId="1761" priority="376" operator="containsText" text="Moderado">
      <formula>NOT(ISERROR(SEARCH("Moderado",M35)))</formula>
    </cfRule>
    <cfRule type="containsText" dxfId="1760" priority="377" operator="containsText" text="Alto">
      <formula>NOT(ISERROR(SEARCH("Alto",M35)))</formula>
    </cfRule>
    <cfRule type="containsText" dxfId="1759" priority="378" operator="containsText" text="Extremo">
      <formula>NOT(ISERROR(SEARCH("Extremo",M35)))</formula>
    </cfRule>
    <cfRule type="colorScale" priority="379">
      <colorScale>
        <cfvo type="min"/>
        <cfvo type="max"/>
        <color rgb="FFFF7128"/>
        <color rgb="FFFFEF9C"/>
      </colorScale>
    </cfRule>
  </conditionalFormatting>
  <conditionalFormatting sqref="N35">
    <cfRule type="containsText" dxfId="1758" priority="369" operator="containsText" text="3- Moderado">
      <formula>NOT(ISERROR(SEARCH("3- Moderado",N35)))</formula>
    </cfRule>
    <cfRule type="containsText" dxfId="1757" priority="370" operator="containsText" text="6- Moderado">
      <formula>NOT(ISERROR(SEARCH("6- Moderado",N35)))</formula>
    </cfRule>
    <cfRule type="containsText" dxfId="1756" priority="371" operator="containsText" text="4- Moderado">
      <formula>NOT(ISERROR(SEARCH("4- Moderado",N35)))</formula>
    </cfRule>
    <cfRule type="containsText" dxfId="1755" priority="372" operator="containsText" text="3- Bajo">
      <formula>NOT(ISERROR(SEARCH("3- Bajo",N35)))</formula>
    </cfRule>
    <cfRule type="containsText" dxfId="1754" priority="373" operator="containsText" text="4- Bajo">
      <formula>NOT(ISERROR(SEARCH("4- Bajo",N35)))</formula>
    </cfRule>
    <cfRule type="containsText" dxfId="1753" priority="374" operator="containsText" text="1- Bajo">
      <formula>NOT(ISERROR(SEARCH("1- Bajo",N35)))</formula>
    </cfRule>
  </conditionalFormatting>
  <conditionalFormatting sqref="H35:H39">
    <cfRule type="containsText" dxfId="1752" priority="356" operator="containsText" text="Muy Alta">
      <formula>NOT(ISERROR(SEARCH("Muy Alta",H35)))</formula>
    </cfRule>
    <cfRule type="containsText" dxfId="1751" priority="357" operator="containsText" text="Alta">
      <formula>NOT(ISERROR(SEARCH("Alta",H35)))</formula>
    </cfRule>
    <cfRule type="containsText" dxfId="1750" priority="358" operator="containsText" text="Muy Alta">
      <formula>NOT(ISERROR(SEARCH("Muy Alta",H35)))</formula>
    </cfRule>
    <cfRule type="containsText" dxfId="1749" priority="363" operator="containsText" text="Muy Baja">
      <formula>NOT(ISERROR(SEARCH("Muy Baja",H35)))</formula>
    </cfRule>
    <cfRule type="containsText" dxfId="1748" priority="364" operator="containsText" text="Baja">
      <formula>NOT(ISERROR(SEARCH("Baja",H35)))</formula>
    </cfRule>
    <cfRule type="containsText" dxfId="1747" priority="365" operator="containsText" text="Media">
      <formula>NOT(ISERROR(SEARCH("Media",H35)))</formula>
    </cfRule>
    <cfRule type="containsText" dxfId="1746" priority="366" operator="containsText" text="Alta">
      <formula>NOT(ISERROR(SEARCH("Alta",H35)))</formula>
    </cfRule>
    <cfRule type="containsText" dxfId="1745" priority="368" operator="containsText" text="Muy Alta">
      <formula>NOT(ISERROR(SEARCH("Muy Alta",H35)))</formula>
    </cfRule>
  </conditionalFormatting>
  <conditionalFormatting sqref="I35:I39">
    <cfRule type="containsText" dxfId="1744" priority="359" operator="containsText" text="Catastrófico">
      <formula>NOT(ISERROR(SEARCH("Catastrófico",I35)))</formula>
    </cfRule>
    <cfRule type="containsText" dxfId="1743" priority="360" operator="containsText" text="Mayor">
      <formula>NOT(ISERROR(SEARCH("Mayor",I35)))</formula>
    </cfRule>
    <cfRule type="containsText" dxfId="1742" priority="361" operator="containsText" text="Menor">
      <formula>NOT(ISERROR(SEARCH("Menor",I35)))</formula>
    </cfRule>
    <cfRule type="containsText" dxfId="1741" priority="362" operator="containsText" text="Leve">
      <formula>NOT(ISERROR(SEARCH("Leve",I35)))</formula>
    </cfRule>
    <cfRule type="containsText" dxfId="1740" priority="367" operator="containsText" text="Moderado">
      <formula>NOT(ISERROR(SEARCH("Moderado",I35)))</formula>
    </cfRule>
  </conditionalFormatting>
  <conditionalFormatting sqref="K35:K39">
    <cfRule type="containsText" dxfId="1739" priority="354" operator="containsText" text="Media">
      <formula>NOT(ISERROR(SEARCH("Media",K35)))</formula>
    </cfRule>
  </conditionalFormatting>
  <conditionalFormatting sqref="L35:L39">
    <cfRule type="containsText" dxfId="1738" priority="353" operator="containsText" text="Moderado">
      <formula>NOT(ISERROR(SEARCH("Moderado",L35)))</formula>
    </cfRule>
  </conditionalFormatting>
  <conditionalFormatting sqref="J35:J39">
    <cfRule type="containsText" dxfId="1737" priority="352" operator="containsText" text="Moderado">
      <formula>NOT(ISERROR(SEARCH("Moderado",J35)))</formula>
    </cfRule>
  </conditionalFormatting>
  <conditionalFormatting sqref="J35:J39">
    <cfRule type="containsText" dxfId="1736" priority="350" operator="containsText" text="Bajo">
      <formula>NOT(ISERROR(SEARCH("Bajo",J35)))</formula>
    </cfRule>
    <cfRule type="containsText" dxfId="1735" priority="351" operator="containsText" text="Extremo">
      <formula>NOT(ISERROR(SEARCH("Extremo",J35)))</formula>
    </cfRule>
  </conditionalFormatting>
  <conditionalFormatting sqref="K35:K39">
    <cfRule type="containsText" dxfId="1734" priority="348" operator="containsText" text="Baja">
      <formula>NOT(ISERROR(SEARCH("Baja",K35)))</formula>
    </cfRule>
    <cfRule type="containsText" dxfId="1733" priority="349" operator="containsText" text="Muy Baja">
      <formula>NOT(ISERROR(SEARCH("Muy Baja",K35)))</formula>
    </cfRule>
  </conditionalFormatting>
  <conditionalFormatting sqref="K35:K39">
    <cfRule type="containsText" dxfId="1732" priority="346" operator="containsText" text="Muy Alta">
      <formula>NOT(ISERROR(SEARCH("Muy Alta",K35)))</formula>
    </cfRule>
    <cfRule type="containsText" dxfId="1731" priority="347" operator="containsText" text="Alta">
      <formula>NOT(ISERROR(SEARCH("Alta",K35)))</formula>
    </cfRule>
  </conditionalFormatting>
  <conditionalFormatting sqref="L35:L39">
    <cfRule type="containsText" dxfId="1730" priority="342" operator="containsText" text="Catastrófico">
      <formula>NOT(ISERROR(SEARCH("Catastrófico",L35)))</formula>
    </cfRule>
    <cfRule type="containsText" dxfId="1729" priority="343" operator="containsText" text="Mayor">
      <formula>NOT(ISERROR(SEARCH("Mayor",L35)))</formula>
    </cfRule>
    <cfRule type="containsText" dxfId="1728" priority="344" operator="containsText" text="Menor">
      <formula>NOT(ISERROR(SEARCH("Menor",L35)))</formula>
    </cfRule>
    <cfRule type="containsText" dxfId="1727" priority="345" operator="containsText" text="Leve">
      <formula>NOT(ISERROR(SEARCH("Leve",L35)))</formula>
    </cfRule>
  </conditionalFormatting>
  <conditionalFormatting sqref="K40:L40">
    <cfRule type="containsText" dxfId="1726" priority="336" operator="containsText" text="3- Moderado">
      <formula>NOT(ISERROR(SEARCH("3- Moderado",K40)))</formula>
    </cfRule>
    <cfRule type="containsText" dxfId="1725" priority="337" operator="containsText" text="6- Moderado">
      <formula>NOT(ISERROR(SEARCH("6- Moderado",K40)))</formula>
    </cfRule>
    <cfRule type="containsText" dxfId="1724" priority="338" operator="containsText" text="4- Moderado">
      <formula>NOT(ISERROR(SEARCH("4- Moderado",K40)))</formula>
    </cfRule>
    <cfRule type="containsText" dxfId="1723" priority="339" operator="containsText" text="3- Bajo">
      <formula>NOT(ISERROR(SEARCH("3- Bajo",K40)))</formula>
    </cfRule>
    <cfRule type="containsText" dxfId="1722" priority="340" operator="containsText" text="4- Bajo">
      <formula>NOT(ISERROR(SEARCH("4- Bajo",K40)))</formula>
    </cfRule>
    <cfRule type="containsText" dxfId="1721" priority="341" operator="containsText" text="1- Bajo">
      <formula>NOT(ISERROR(SEARCH("1- Bajo",K40)))</formula>
    </cfRule>
  </conditionalFormatting>
  <conditionalFormatting sqref="H40:I40">
    <cfRule type="containsText" dxfId="1720" priority="330" operator="containsText" text="3- Moderado">
      <formula>NOT(ISERROR(SEARCH("3- Moderado",H40)))</formula>
    </cfRule>
    <cfRule type="containsText" dxfId="1719" priority="331" operator="containsText" text="6- Moderado">
      <formula>NOT(ISERROR(SEARCH("6- Moderado",H40)))</formula>
    </cfRule>
    <cfRule type="containsText" dxfId="1718" priority="332" operator="containsText" text="4- Moderado">
      <formula>NOT(ISERROR(SEARCH("4- Moderado",H40)))</formula>
    </cfRule>
    <cfRule type="containsText" dxfId="1717" priority="333" operator="containsText" text="3- Bajo">
      <formula>NOT(ISERROR(SEARCH("3- Bajo",H40)))</formula>
    </cfRule>
    <cfRule type="containsText" dxfId="1716" priority="334" operator="containsText" text="4- Bajo">
      <formula>NOT(ISERROR(SEARCH("4- Bajo",H40)))</formula>
    </cfRule>
    <cfRule type="containsText" dxfId="1715" priority="335" operator="containsText" text="1- Bajo">
      <formula>NOT(ISERROR(SEARCH("1- Bajo",H40)))</formula>
    </cfRule>
  </conditionalFormatting>
  <conditionalFormatting sqref="A40 C40:E40">
    <cfRule type="containsText" dxfId="1714" priority="324" operator="containsText" text="3- Moderado">
      <formula>NOT(ISERROR(SEARCH("3- Moderado",A40)))</formula>
    </cfRule>
    <cfRule type="containsText" dxfId="1713" priority="325" operator="containsText" text="6- Moderado">
      <formula>NOT(ISERROR(SEARCH("6- Moderado",A40)))</formula>
    </cfRule>
    <cfRule type="containsText" dxfId="1712" priority="326" operator="containsText" text="4- Moderado">
      <formula>NOT(ISERROR(SEARCH("4- Moderado",A40)))</formula>
    </cfRule>
    <cfRule type="containsText" dxfId="1711" priority="327" operator="containsText" text="3- Bajo">
      <formula>NOT(ISERROR(SEARCH("3- Bajo",A40)))</formula>
    </cfRule>
    <cfRule type="containsText" dxfId="1710" priority="328" operator="containsText" text="4- Bajo">
      <formula>NOT(ISERROR(SEARCH("4- Bajo",A40)))</formula>
    </cfRule>
    <cfRule type="containsText" dxfId="1709" priority="329" operator="containsText" text="1- Bajo">
      <formula>NOT(ISERROR(SEARCH("1- Bajo",A40)))</formula>
    </cfRule>
  </conditionalFormatting>
  <conditionalFormatting sqref="F40:G40">
    <cfRule type="containsText" dxfId="1708" priority="318" operator="containsText" text="3- Moderado">
      <formula>NOT(ISERROR(SEARCH("3- Moderado",F40)))</formula>
    </cfRule>
    <cfRule type="containsText" dxfId="1707" priority="319" operator="containsText" text="6- Moderado">
      <formula>NOT(ISERROR(SEARCH("6- Moderado",F40)))</formula>
    </cfRule>
    <cfRule type="containsText" dxfId="1706" priority="320" operator="containsText" text="4- Moderado">
      <formula>NOT(ISERROR(SEARCH("4- Moderado",F40)))</formula>
    </cfRule>
    <cfRule type="containsText" dxfId="1705" priority="321" operator="containsText" text="3- Bajo">
      <formula>NOT(ISERROR(SEARCH("3- Bajo",F40)))</formula>
    </cfRule>
    <cfRule type="containsText" dxfId="1704" priority="322" operator="containsText" text="4- Bajo">
      <formula>NOT(ISERROR(SEARCH("4- Bajo",F40)))</formula>
    </cfRule>
    <cfRule type="containsText" dxfId="1703" priority="323" operator="containsText" text="1- Bajo">
      <formula>NOT(ISERROR(SEARCH("1- Bajo",F40)))</formula>
    </cfRule>
  </conditionalFormatting>
  <conditionalFormatting sqref="J40:J44">
    <cfRule type="containsText" dxfId="1702" priority="313" operator="containsText" text="Bajo">
      <formula>NOT(ISERROR(SEARCH("Bajo",J40)))</formula>
    </cfRule>
    <cfRule type="containsText" dxfId="1701" priority="314" operator="containsText" text="Moderado">
      <formula>NOT(ISERROR(SEARCH("Moderado",J40)))</formula>
    </cfRule>
    <cfRule type="containsText" dxfId="1700" priority="315" operator="containsText" text="Alto">
      <formula>NOT(ISERROR(SEARCH("Alto",J40)))</formula>
    </cfRule>
    <cfRule type="containsText" dxfId="1699" priority="316" operator="containsText" text="Extremo">
      <formula>NOT(ISERROR(SEARCH("Extremo",J40)))</formula>
    </cfRule>
    <cfRule type="colorScale" priority="317">
      <colorScale>
        <cfvo type="min"/>
        <cfvo type="max"/>
        <color rgb="FFFF7128"/>
        <color rgb="FFFFEF9C"/>
      </colorScale>
    </cfRule>
  </conditionalFormatting>
  <conditionalFormatting sqref="M40:M44">
    <cfRule type="containsText" dxfId="1698" priority="288" operator="containsText" text="Moderado">
      <formula>NOT(ISERROR(SEARCH("Moderado",M40)))</formula>
    </cfRule>
    <cfRule type="containsText" dxfId="1697" priority="308" operator="containsText" text="Bajo">
      <formula>NOT(ISERROR(SEARCH("Bajo",M40)))</formula>
    </cfRule>
    <cfRule type="containsText" dxfId="1696" priority="309" operator="containsText" text="Moderado">
      <formula>NOT(ISERROR(SEARCH("Moderado",M40)))</formula>
    </cfRule>
    <cfRule type="containsText" dxfId="1695" priority="310" operator="containsText" text="Alto">
      <formula>NOT(ISERROR(SEARCH("Alto",M40)))</formula>
    </cfRule>
    <cfRule type="containsText" dxfId="1694" priority="311" operator="containsText" text="Extremo">
      <formula>NOT(ISERROR(SEARCH("Extremo",M40)))</formula>
    </cfRule>
    <cfRule type="colorScale" priority="312">
      <colorScale>
        <cfvo type="min"/>
        <cfvo type="max"/>
        <color rgb="FFFF7128"/>
        <color rgb="FFFFEF9C"/>
      </colorScale>
    </cfRule>
  </conditionalFormatting>
  <conditionalFormatting sqref="N40">
    <cfRule type="containsText" dxfId="1693" priority="302" operator="containsText" text="3- Moderado">
      <formula>NOT(ISERROR(SEARCH("3- Moderado",N40)))</formula>
    </cfRule>
    <cfRule type="containsText" dxfId="1692" priority="303" operator="containsText" text="6- Moderado">
      <formula>NOT(ISERROR(SEARCH("6- Moderado",N40)))</formula>
    </cfRule>
    <cfRule type="containsText" dxfId="1691" priority="304" operator="containsText" text="4- Moderado">
      <formula>NOT(ISERROR(SEARCH("4- Moderado",N40)))</formula>
    </cfRule>
    <cfRule type="containsText" dxfId="1690" priority="305" operator="containsText" text="3- Bajo">
      <formula>NOT(ISERROR(SEARCH("3- Bajo",N40)))</formula>
    </cfRule>
    <cfRule type="containsText" dxfId="1689" priority="306" operator="containsText" text="4- Bajo">
      <formula>NOT(ISERROR(SEARCH("4- Bajo",N40)))</formula>
    </cfRule>
    <cfRule type="containsText" dxfId="1688" priority="307" operator="containsText" text="1- Bajo">
      <formula>NOT(ISERROR(SEARCH("1- Bajo",N40)))</formula>
    </cfRule>
  </conditionalFormatting>
  <conditionalFormatting sqref="H40:H44">
    <cfRule type="containsText" dxfId="1687" priority="289" operator="containsText" text="Muy Alta">
      <formula>NOT(ISERROR(SEARCH("Muy Alta",H40)))</formula>
    </cfRule>
    <cfRule type="containsText" dxfId="1686" priority="290" operator="containsText" text="Alta">
      <formula>NOT(ISERROR(SEARCH("Alta",H40)))</formula>
    </cfRule>
    <cfRule type="containsText" dxfId="1685" priority="291" operator="containsText" text="Muy Alta">
      <formula>NOT(ISERROR(SEARCH("Muy Alta",H40)))</formula>
    </cfRule>
    <cfRule type="containsText" dxfId="1684" priority="296" operator="containsText" text="Muy Baja">
      <formula>NOT(ISERROR(SEARCH("Muy Baja",H40)))</formula>
    </cfRule>
    <cfRule type="containsText" dxfId="1683" priority="297" operator="containsText" text="Baja">
      <formula>NOT(ISERROR(SEARCH("Baja",H40)))</formula>
    </cfRule>
    <cfRule type="containsText" dxfId="1682" priority="298" operator="containsText" text="Media">
      <formula>NOT(ISERROR(SEARCH("Media",H40)))</formula>
    </cfRule>
    <cfRule type="containsText" dxfId="1681" priority="299" operator="containsText" text="Alta">
      <formula>NOT(ISERROR(SEARCH("Alta",H40)))</formula>
    </cfRule>
    <cfRule type="containsText" dxfId="1680" priority="301" operator="containsText" text="Muy Alta">
      <formula>NOT(ISERROR(SEARCH("Muy Alta",H40)))</formula>
    </cfRule>
  </conditionalFormatting>
  <conditionalFormatting sqref="I40:I44">
    <cfRule type="containsText" dxfId="1679" priority="292" operator="containsText" text="Catastrófico">
      <formula>NOT(ISERROR(SEARCH("Catastrófico",I40)))</formula>
    </cfRule>
    <cfRule type="containsText" dxfId="1678" priority="293" operator="containsText" text="Mayor">
      <formula>NOT(ISERROR(SEARCH("Mayor",I40)))</formula>
    </cfRule>
    <cfRule type="containsText" dxfId="1677" priority="294" operator="containsText" text="Menor">
      <formula>NOT(ISERROR(SEARCH("Menor",I40)))</formula>
    </cfRule>
    <cfRule type="containsText" dxfId="1676" priority="295" operator="containsText" text="Leve">
      <formula>NOT(ISERROR(SEARCH("Leve",I40)))</formula>
    </cfRule>
    <cfRule type="containsText" dxfId="1675" priority="300" operator="containsText" text="Moderado">
      <formula>NOT(ISERROR(SEARCH("Moderado",I40)))</formula>
    </cfRule>
  </conditionalFormatting>
  <conditionalFormatting sqref="K40:K44">
    <cfRule type="containsText" dxfId="1674" priority="287" operator="containsText" text="Media">
      <formula>NOT(ISERROR(SEARCH("Media",K40)))</formula>
    </cfRule>
  </conditionalFormatting>
  <conditionalFormatting sqref="L40:L44">
    <cfRule type="containsText" dxfId="1673" priority="286" operator="containsText" text="Moderado">
      <formula>NOT(ISERROR(SEARCH("Moderado",L40)))</formula>
    </cfRule>
  </conditionalFormatting>
  <conditionalFormatting sqref="J40:J44">
    <cfRule type="containsText" dxfId="1672" priority="285" operator="containsText" text="Moderado">
      <formula>NOT(ISERROR(SEARCH("Moderado",J40)))</formula>
    </cfRule>
  </conditionalFormatting>
  <conditionalFormatting sqref="J40:J44">
    <cfRule type="containsText" dxfId="1671" priority="283" operator="containsText" text="Bajo">
      <formula>NOT(ISERROR(SEARCH("Bajo",J40)))</formula>
    </cfRule>
    <cfRule type="containsText" dxfId="1670" priority="284" operator="containsText" text="Extremo">
      <formula>NOT(ISERROR(SEARCH("Extremo",J40)))</formula>
    </cfRule>
  </conditionalFormatting>
  <conditionalFormatting sqref="K40:K44">
    <cfRule type="containsText" dxfId="1669" priority="281" operator="containsText" text="Baja">
      <formula>NOT(ISERROR(SEARCH("Baja",K40)))</formula>
    </cfRule>
    <cfRule type="containsText" dxfId="1668" priority="282" operator="containsText" text="Muy Baja">
      <formula>NOT(ISERROR(SEARCH("Muy Baja",K40)))</formula>
    </cfRule>
  </conditionalFormatting>
  <conditionalFormatting sqref="K40:K44">
    <cfRule type="containsText" dxfId="1667" priority="279" operator="containsText" text="Muy Alta">
      <formula>NOT(ISERROR(SEARCH("Muy Alta",K40)))</formula>
    </cfRule>
    <cfRule type="containsText" dxfId="1666" priority="280" operator="containsText" text="Alta">
      <formula>NOT(ISERROR(SEARCH("Alta",K40)))</formula>
    </cfRule>
  </conditionalFormatting>
  <conditionalFormatting sqref="L40:L44">
    <cfRule type="containsText" dxfId="1665" priority="275" operator="containsText" text="Catastrófico">
      <formula>NOT(ISERROR(SEARCH("Catastrófico",L40)))</formula>
    </cfRule>
    <cfRule type="containsText" dxfId="1664" priority="276" operator="containsText" text="Mayor">
      <formula>NOT(ISERROR(SEARCH("Mayor",L40)))</formula>
    </cfRule>
    <cfRule type="containsText" dxfId="1663" priority="277" operator="containsText" text="Menor">
      <formula>NOT(ISERROR(SEARCH("Menor",L40)))</formula>
    </cfRule>
    <cfRule type="containsText" dxfId="1662" priority="278" operator="containsText" text="Leve">
      <formula>NOT(ISERROR(SEARCH("Leve",L40)))</formula>
    </cfRule>
  </conditionalFormatting>
  <conditionalFormatting sqref="K45:L45">
    <cfRule type="containsText" dxfId="1661" priority="269" operator="containsText" text="3- Moderado">
      <formula>NOT(ISERROR(SEARCH("3- Moderado",K45)))</formula>
    </cfRule>
    <cfRule type="containsText" dxfId="1660" priority="270" operator="containsText" text="6- Moderado">
      <formula>NOT(ISERROR(SEARCH("6- Moderado",K45)))</formula>
    </cfRule>
    <cfRule type="containsText" dxfId="1659" priority="271" operator="containsText" text="4- Moderado">
      <formula>NOT(ISERROR(SEARCH("4- Moderado",K45)))</formula>
    </cfRule>
    <cfRule type="containsText" dxfId="1658" priority="272" operator="containsText" text="3- Bajo">
      <formula>NOT(ISERROR(SEARCH("3- Bajo",K45)))</formula>
    </cfRule>
    <cfRule type="containsText" dxfId="1657" priority="273" operator="containsText" text="4- Bajo">
      <formula>NOT(ISERROR(SEARCH("4- Bajo",K45)))</formula>
    </cfRule>
    <cfRule type="containsText" dxfId="1656" priority="274" operator="containsText" text="1- Bajo">
      <formula>NOT(ISERROR(SEARCH("1- Bajo",K45)))</formula>
    </cfRule>
  </conditionalFormatting>
  <conditionalFormatting sqref="H45:I45">
    <cfRule type="containsText" dxfId="1655" priority="263" operator="containsText" text="3- Moderado">
      <formula>NOT(ISERROR(SEARCH("3- Moderado",H45)))</formula>
    </cfRule>
    <cfRule type="containsText" dxfId="1654" priority="264" operator="containsText" text="6- Moderado">
      <formula>NOT(ISERROR(SEARCH("6- Moderado",H45)))</formula>
    </cfRule>
    <cfRule type="containsText" dxfId="1653" priority="265" operator="containsText" text="4- Moderado">
      <formula>NOT(ISERROR(SEARCH("4- Moderado",H45)))</formula>
    </cfRule>
    <cfRule type="containsText" dxfId="1652" priority="266" operator="containsText" text="3- Bajo">
      <formula>NOT(ISERROR(SEARCH("3- Bajo",H45)))</formula>
    </cfRule>
    <cfRule type="containsText" dxfId="1651" priority="267" operator="containsText" text="4- Bajo">
      <formula>NOT(ISERROR(SEARCH("4- Bajo",H45)))</formula>
    </cfRule>
    <cfRule type="containsText" dxfId="1650" priority="268" operator="containsText" text="1- Bajo">
      <formula>NOT(ISERROR(SEARCH("1- Bajo",H45)))</formula>
    </cfRule>
  </conditionalFormatting>
  <conditionalFormatting sqref="A45 C45:E45">
    <cfRule type="containsText" dxfId="1649" priority="257" operator="containsText" text="3- Moderado">
      <formula>NOT(ISERROR(SEARCH("3- Moderado",A45)))</formula>
    </cfRule>
    <cfRule type="containsText" dxfId="1648" priority="258" operator="containsText" text="6- Moderado">
      <formula>NOT(ISERROR(SEARCH("6- Moderado",A45)))</formula>
    </cfRule>
    <cfRule type="containsText" dxfId="1647" priority="259" operator="containsText" text="4- Moderado">
      <formula>NOT(ISERROR(SEARCH("4- Moderado",A45)))</formula>
    </cfRule>
    <cfRule type="containsText" dxfId="1646" priority="260" operator="containsText" text="3- Bajo">
      <formula>NOT(ISERROR(SEARCH("3- Bajo",A45)))</formula>
    </cfRule>
    <cfRule type="containsText" dxfId="1645" priority="261" operator="containsText" text="4- Bajo">
      <formula>NOT(ISERROR(SEARCH("4- Bajo",A45)))</formula>
    </cfRule>
    <cfRule type="containsText" dxfId="1644" priority="262" operator="containsText" text="1- Bajo">
      <formula>NOT(ISERROR(SEARCH("1- Bajo",A45)))</formula>
    </cfRule>
  </conditionalFormatting>
  <conditionalFormatting sqref="F45:G45">
    <cfRule type="containsText" dxfId="1643" priority="251" operator="containsText" text="3- Moderado">
      <formula>NOT(ISERROR(SEARCH("3- Moderado",F45)))</formula>
    </cfRule>
    <cfRule type="containsText" dxfId="1642" priority="252" operator="containsText" text="6- Moderado">
      <formula>NOT(ISERROR(SEARCH("6- Moderado",F45)))</formula>
    </cfRule>
    <cfRule type="containsText" dxfId="1641" priority="253" operator="containsText" text="4- Moderado">
      <formula>NOT(ISERROR(SEARCH("4- Moderado",F45)))</formula>
    </cfRule>
    <cfRule type="containsText" dxfId="1640" priority="254" operator="containsText" text="3- Bajo">
      <formula>NOT(ISERROR(SEARCH("3- Bajo",F45)))</formula>
    </cfRule>
    <cfRule type="containsText" dxfId="1639" priority="255" operator="containsText" text="4- Bajo">
      <formula>NOT(ISERROR(SEARCH("4- Bajo",F45)))</formula>
    </cfRule>
    <cfRule type="containsText" dxfId="1638" priority="256" operator="containsText" text="1- Bajo">
      <formula>NOT(ISERROR(SEARCH("1- Bajo",F45)))</formula>
    </cfRule>
  </conditionalFormatting>
  <conditionalFormatting sqref="J45:J49">
    <cfRule type="containsText" dxfId="1637" priority="246" operator="containsText" text="Bajo">
      <formula>NOT(ISERROR(SEARCH("Bajo",J45)))</formula>
    </cfRule>
    <cfRule type="containsText" dxfId="1636" priority="247" operator="containsText" text="Moderado">
      <formula>NOT(ISERROR(SEARCH("Moderado",J45)))</formula>
    </cfRule>
    <cfRule type="containsText" dxfId="1635" priority="248" operator="containsText" text="Alto">
      <formula>NOT(ISERROR(SEARCH("Alto",J45)))</formula>
    </cfRule>
    <cfRule type="containsText" dxfId="1634" priority="249" operator="containsText" text="Extremo">
      <formula>NOT(ISERROR(SEARCH("Extremo",J45)))</formula>
    </cfRule>
    <cfRule type="colorScale" priority="250">
      <colorScale>
        <cfvo type="min"/>
        <cfvo type="max"/>
        <color rgb="FFFF7128"/>
        <color rgb="FFFFEF9C"/>
      </colorScale>
    </cfRule>
  </conditionalFormatting>
  <conditionalFormatting sqref="M45:M49">
    <cfRule type="containsText" dxfId="1633" priority="221" operator="containsText" text="Moderado">
      <formula>NOT(ISERROR(SEARCH("Moderado",M45)))</formula>
    </cfRule>
    <cfRule type="containsText" dxfId="1632" priority="241" operator="containsText" text="Bajo">
      <formula>NOT(ISERROR(SEARCH("Bajo",M45)))</formula>
    </cfRule>
    <cfRule type="containsText" dxfId="1631" priority="242" operator="containsText" text="Moderado">
      <formula>NOT(ISERROR(SEARCH("Moderado",M45)))</formula>
    </cfRule>
    <cfRule type="containsText" dxfId="1630" priority="243" operator="containsText" text="Alto">
      <formula>NOT(ISERROR(SEARCH("Alto",M45)))</formula>
    </cfRule>
    <cfRule type="containsText" dxfId="1629" priority="244" operator="containsText" text="Extremo">
      <formula>NOT(ISERROR(SEARCH("Extremo",M45)))</formula>
    </cfRule>
    <cfRule type="colorScale" priority="245">
      <colorScale>
        <cfvo type="min"/>
        <cfvo type="max"/>
        <color rgb="FFFF7128"/>
        <color rgb="FFFFEF9C"/>
      </colorScale>
    </cfRule>
  </conditionalFormatting>
  <conditionalFormatting sqref="N45">
    <cfRule type="containsText" dxfId="1628" priority="235" operator="containsText" text="3- Moderado">
      <formula>NOT(ISERROR(SEARCH("3- Moderado",N45)))</formula>
    </cfRule>
    <cfRule type="containsText" dxfId="1627" priority="236" operator="containsText" text="6- Moderado">
      <formula>NOT(ISERROR(SEARCH("6- Moderado",N45)))</formula>
    </cfRule>
    <cfRule type="containsText" dxfId="1626" priority="237" operator="containsText" text="4- Moderado">
      <formula>NOT(ISERROR(SEARCH("4- Moderado",N45)))</formula>
    </cfRule>
    <cfRule type="containsText" dxfId="1625" priority="238" operator="containsText" text="3- Bajo">
      <formula>NOT(ISERROR(SEARCH("3- Bajo",N45)))</formula>
    </cfRule>
    <cfRule type="containsText" dxfId="1624" priority="239" operator="containsText" text="4- Bajo">
      <formula>NOT(ISERROR(SEARCH("4- Bajo",N45)))</formula>
    </cfRule>
    <cfRule type="containsText" dxfId="1623" priority="240" operator="containsText" text="1- Bajo">
      <formula>NOT(ISERROR(SEARCH("1- Bajo",N45)))</formula>
    </cfRule>
  </conditionalFormatting>
  <conditionalFormatting sqref="H45:H49">
    <cfRule type="containsText" dxfId="1622" priority="222" operator="containsText" text="Muy Alta">
      <formula>NOT(ISERROR(SEARCH("Muy Alta",H45)))</formula>
    </cfRule>
    <cfRule type="containsText" dxfId="1621" priority="223" operator="containsText" text="Alta">
      <formula>NOT(ISERROR(SEARCH("Alta",H45)))</formula>
    </cfRule>
    <cfRule type="containsText" dxfId="1620" priority="224" operator="containsText" text="Muy Alta">
      <formula>NOT(ISERROR(SEARCH("Muy Alta",H45)))</formula>
    </cfRule>
    <cfRule type="containsText" dxfId="1619" priority="229" operator="containsText" text="Muy Baja">
      <formula>NOT(ISERROR(SEARCH("Muy Baja",H45)))</formula>
    </cfRule>
    <cfRule type="containsText" dxfId="1618" priority="230" operator="containsText" text="Baja">
      <formula>NOT(ISERROR(SEARCH("Baja",H45)))</formula>
    </cfRule>
    <cfRule type="containsText" dxfId="1617" priority="231" operator="containsText" text="Media">
      <formula>NOT(ISERROR(SEARCH("Media",H45)))</formula>
    </cfRule>
    <cfRule type="containsText" dxfId="1616" priority="232" operator="containsText" text="Alta">
      <formula>NOT(ISERROR(SEARCH("Alta",H45)))</formula>
    </cfRule>
    <cfRule type="containsText" dxfId="1615" priority="234" operator="containsText" text="Muy Alta">
      <formula>NOT(ISERROR(SEARCH("Muy Alta",H45)))</formula>
    </cfRule>
  </conditionalFormatting>
  <conditionalFormatting sqref="I45:I49">
    <cfRule type="containsText" dxfId="1614" priority="225" operator="containsText" text="Catastrófico">
      <formula>NOT(ISERROR(SEARCH("Catastrófico",I45)))</formula>
    </cfRule>
    <cfRule type="containsText" dxfId="1613" priority="226" operator="containsText" text="Mayor">
      <formula>NOT(ISERROR(SEARCH("Mayor",I45)))</formula>
    </cfRule>
    <cfRule type="containsText" dxfId="1612" priority="227" operator="containsText" text="Menor">
      <formula>NOT(ISERROR(SEARCH("Menor",I45)))</formula>
    </cfRule>
    <cfRule type="containsText" dxfId="1611" priority="228" operator="containsText" text="Leve">
      <formula>NOT(ISERROR(SEARCH("Leve",I45)))</formula>
    </cfRule>
    <cfRule type="containsText" dxfId="1610" priority="233" operator="containsText" text="Moderado">
      <formula>NOT(ISERROR(SEARCH("Moderado",I45)))</formula>
    </cfRule>
  </conditionalFormatting>
  <conditionalFormatting sqref="K45:K49">
    <cfRule type="containsText" dxfId="1609" priority="220" operator="containsText" text="Media">
      <formula>NOT(ISERROR(SEARCH("Media",K45)))</formula>
    </cfRule>
  </conditionalFormatting>
  <conditionalFormatting sqref="L45:L49">
    <cfRule type="containsText" dxfId="1608" priority="219" operator="containsText" text="Moderado">
      <formula>NOT(ISERROR(SEARCH("Moderado",L45)))</formula>
    </cfRule>
  </conditionalFormatting>
  <conditionalFormatting sqref="J45:J49">
    <cfRule type="containsText" dxfId="1607" priority="218" operator="containsText" text="Moderado">
      <formula>NOT(ISERROR(SEARCH("Moderado",J45)))</formula>
    </cfRule>
  </conditionalFormatting>
  <conditionalFormatting sqref="J45:J49">
    <cfRule type="containsText" dxfId="1606" priority="216" operator="containsText" text="Bajo">
      <formula>NOT(ISERROR(SEARCH("Bajo",J45)))</formula>
    </cfRule>
    <cfRule type="containsText" dxfId="1605" priority="217" operator="containsText" text="Extremo">
      <formula>NOT(ISERROR(SEARCH("Extremo",J45)))</formula>
    </cfRule>
  </conditionalFormatting>
  <conditionalFormatting sqref="K45:K49">
    <cfRule type="containsText" dxfId="1604" priority="214" operator="containsText" text="Baja">
      <formula>NOT(ISERROR(SEARCH("Baja",K45)))</formula>
    </cfRule>
    <cfRule type="containsText" dxfId="1603" priority="215" operator="containsText" text="Muy Baja">
      <formula>NOT(ISERROR(SEARCH("Muy Baja",K45)))</formula>
    </cfRule>
  </conditionalFormatting>
  <conditionalFormatting sqref="K45:K49">
    <cfRule type="containsText" dxfId="1602" priority="212" operator="containsText" text="Muy Alta">
      <formula>NOT(ISERROR(SEARCH("Muy Alta",K45)))</formula>
    </cfRule>
    <cfRule type="containsText" dxfId="1601" priority="213" operator="containsText" text="Alta">
      <formula>NOT(ISERROR(SEARCH("Alta",K45)))</formula>
    </cfRule>
  </conditionalFormatting>
  <conditionalFormatting sqref="L45:L49">
    <cfRule type="containsText" dxfId="1600" priority="208" operator="containsText" text="Catastrófico">
      <formula>NOT(ISERROR(SEARCH("Catastrófico",L45)))</formula>
    </cfRule>
    <cfRule type="containsText" dxfId="1599" priority="209" operator="containsText" text="Mayor">
      <formula>NOT(ISERROR(SEARCH("Mayor",L45)))</formula>
    </cfRule>
    <cfRule type="containsText" dxfId="1598" priority="210" operator="containsText" text="Menor">
      <formula>NOT(ISERROR(SEARCH("Menor",L45)))</formula>
    </cfRule>
    <cfRule type="containsText" dxfId="1597" priority="211" operator="containsText" text="Leve">
      <formula>NOT(ISERROR(SEARCH("Leve",L45)))</formula>
    </cfRule>
  </conditionalFormatting>
  <conditionalFormatting sqref="K50:L50">
    <cfRule type="containsText" dxfId="1596" priority="202" operator="containsText" text="3- Moderado">
      <formula>NOT(ISERROR(SEARCH("3- Moderado",K50)))</formula>
    </cfRule>
    <cfRule type="containsText" dxfId="1595" priority="203" operator="containsText" text="6- Moderado">
      <formula>NOT(ISERROR(SEARCH("6- Moderado",K50)))</formula>
    </cfRule>
    <cfRule type="containsText" dxfId="1594" priority="204" operator="containsText" text="4- Moderado">
      <formula>NOT(ISERROR(SEARCH("4- Moderado",K50)))</formula>
    </cfRule>
    <cfRule type="containsText" dxfId="1593" priority="205" operator="containsText" text="3- Bajo">
      <formula>NOT(ISERROR(SEARCH("3- Bajo",K50)))</formula>
    </cfRule>
    <cfRule type="containsText" dxfId="1592" priority="206" operator="containsText" text="4- Bajo">
      <formula>NOT(ISERROR(SEARCH("4- Bajo",K50)))</formula>
    </cfRule>
    <cfRule type="containsText" dxfId="1591" priority="207" operator="containsText" text="1- Bajo">
      <formula>NOT(ISERROR(SEARCH("1- Bajo",K50)))</formula>
    </cfRule>
  </conditionalFormatting>
  <conditionalFormatting sqref="H50:I50">
    <cfRule type="containsText" dxfId="1590" priority="196" operator="containsText" text="3- Moderado">
      <formula>NOT(ISERROR(SEARCH("3- Moderado",H50)))</formula>
    </cfRule>
    <cfRule type="containsText" dxfId="1589" priority="197" operator="containsText" text="6- Moderado">
      <formula>NOT(ISERROR(SEARCH("6- Moderado",H50)))</formula>
    </cfRule>
    <cfRule type="containsText" dxfId="1588" priority="198" operator="containsText" text="4- Moderado">
      <formula>NOT(ISERROR(SEARCH("4- Moderado",H50)))</formula>
    </cfRule>
    <cfRule type="containsText" dxfId="1587" priority="199" operator="containsText" text="3- Bajo">
      <formula>NOT(ISERROR(SEARCH("3- Bajo",H50)))</formula>
    </cfRule>
    <cfRule type="containsText" dxfId="1586" priority="200" operator="containsText" text="4- Bajo">
      <formula>NOT(ISERROR(SEARCH("4- Bajo",H50)))</formula>
    </cfRule>
    <cfRule type="containsText" dxfId="1585" priority="201" operator="containsText" text="1- Bajo">
      <formula>NOT(ISERROR(SEARCH("1- Bajo",H50)))</formula>
    </cfRule>
  </conditionalFormatting>
  <conditionalFormatting sqref="A50 C50:E50">
    <cfRule type="containsText" dxfId="1584" priority="190" operator="containsText" text="3- Moderado">
      <formula>NOT(ISERROR(SEARCH("3- Moderado",A50)))</formula>
    </cfRule>
    <cfRule type="containsText" dxfId="1583" priority="191" operator="containsText" text="6- Moderado">
      <formula>NOT(ISERROR(SEARCH("6- Moderado",A50)))</formula>
    </cfRule>
    <cfRule type="containsText" dxfId="1582" priority="192" operator="containsText" text="4- Moderado">
      <formula>NOT(ISERROR(SEARCH("4- Moderado",A50)))</formula>
    </cfRule>
    <cfRule type="containsText" dxfId="1581" priority="193" operator="containsText" text="3- Bajo">
      <formula>NOT(ISERROR(SEARCH("3- Bajo",A50)))</formula>
    </cfRule>
    <cfRule type="containsText" dxfId="1580" priority="194" operator="containsText" text="4- Bajo">
      <formula>NOT(ISERROR(SEARCH("4- Bajo",A50)))</formula>
    </cfRule>
    <cfRule type="containsText" dxfId="1579" priority="195" operator="containsText" text="1- Bajo">
      <formula>NOT(ISERROR(SEARCH("1- Bajo",A50)))</formula>
    </cfRule>
  </conditionalFormatting>
  <conditionalFormatting sqref="F50:G50">
    <cfRule type="containsText" dxfId="1578" priority="184" operator="containsText" text="3- Moderado">
      <formula>NOT(ISERROR(SEARCH("3- Moderado",F50)))</formula>
    </cfRule>
    <cfRule type="containsText" dxfId="1577" priority="185" operator="containsText" text="6- Moderado">
      <formula>NOT(ISERROR(SEARCH("6- Moderado",F50)))</formula>
    </cfRule>
    <cfRule type="containsText" dxfId="1576" priority="186" operator="containsText" text="4- Moderado">
      <formula>NOT(ISERROR(SEARCH("4- Moderado",F50)))</formula>
    </cfRule>
    <cfRule type="containsText" dxfId="1575" priority="187" operator="containsText" text="3- Bajo">
      <formula>NOT(ISERROR(SEARCH("3- Bajo",F50)))</formula>
    </cfRule>
    <cfRule type="containsText" dxfId="1574" priority="188" operator="containsText" text="4- Bajo">
      <formula>NOT(ISERROR(SEARCH("4- Bajo",F50)))</formula>
    </cfRule>
    <cfRule type="containsText" dxfId="1573" priority="189" operator="containsText" text="1- Bajo">
      <formula>NOT(ISERROR(SEARCH("1- Bajo",F50)))</formula>
    </cfRule>
  </conditionalFormatting>
  <conditionalFormatting sqref="J50:J54">
    <cfRule type="containsText" dxfId="1572" priority="179" operator="containsText" text="Bajo">
      <formula>NOT(ISERROR(SEARCH("Bajo",J50)))</formula>
    </cfRule>
    <cfRule type="containsText" dxfId="1571" priority="180" operator="containsText" text="Moderado">
      <formula>NOT(ISERROR(SEARCH("Moderado",J50)))</formula>
    </cfRule>
    <cfRule type="containsText" dxfId="1570" priority="181" operator="containsText" text="Alto">
      <formula>NOT(ISERROR(SEARCH("Alto",J50)))</formula>
    </cfRule>
    <cfRule type="containsText" dxfId="1569" priority="182" operator="containsText" text="Extremo">
      <formula>NOT(ISERROR(SEARCH("Extremo",J50)))</formula>
    </cfRule>
    <cfRule type="colorScale" priority="183">
      <colorScale>
        <cfvo type="min"/>
        <cfvo type="max"/>
        <color rgb="FFFF7128"/>
        <color rgb="FFFFEF9C"/>
      </colorScale>
    </cfRule>
  </conditionalFormatting>
  <conditionalFormatting sqref="M50:M54">
    <cfRule type="containsText" dxfId="1568" priority="154" operator="containsText" text="Moderado">
      <formula>NOT(ISERROR(SEARCH("Moderado",M50)))</formula>
    </cfRule>
    <cfRule type="containsText" dxfId="1567" priority="174" operator="containsText" text="Bajo">
      <formula>NOT(ISERROR(SEARCH("Bajo",M50)))</formula>
    </cfRule>
    <cfRule type="containsText" dxfId="1566" priority="175" operator="containsText" text="Moderado">
      <formula>NOT(ISERROR(SEARCH("Moderado",M50)))</formula>
    </cfRule>
    <cfRule type="containsText" dxfId="1565" priority="176" operator="containsText" text="Alto">
      <formula>NOT(ISERROR(SEARCH("Alto",M50)))</formula>
    </cfRule>
    <cfRule type="containsText" dxfId="1564" priority="177" operator="containsText" text="Extremo">
      <formula>NOT(ISERROR(SEARCH("Extremo",M50)))</formula>
    </cfRule>
    <cfRule type="colorScale" priority="178">
      <colorScale>
        <cfvo type="min"/>
        <cfvo type="max"/>
        <color rgb="FFFF7128"/>
        <color rgb="FFFFEF9C"/>
      </colorScale>
    </cfRule>
  </conditionalFormatting>
  <conditionalFormatting sqref="N50">
    <cfRule type="containsText" dxfId="1563" priority="168" operator="containsText" text="3- Moderado">
      <formula>NOT(ISERROR(SEARCH("3- Moderado",N50)))</formula>
    </cfRule>
    <cfRule type="containsText" dxfId="1562" priority="169" operator="containsText" text="6- Moderado">
      <formula>NOT(ISERROR(SEARCH("6- Moderado",N50)))</formula>
    </cfRule>
    <cfRule type="containsText" dxfId="1561" priority="170" operator="containsText" text="4- Moderado">
      <formula>NOT(ISERROR(SEARCH("4- Moderado",N50)))</formula>
    </cfRule>
    <cfRule type="containsText" dxfId="1560" priority="171" operator="containsText" text="3- Bajo">
      <formula>NOT(ISERROR(SEARCH("3- Bajo",N50)))</formula>
    </cfRule>
    <cfRule type="containsText" dxfId="1559" priority="172" operator="containsText" text="4- Bajo">
      <formula>NOT(ISERROR(SEARCH("4- Bajo",N50)))</formula>
    </cfRule>
    <cfRule type="containsText" dxfId="1558" priority="173" operator="containsText" text="1- Bajo">
      <formula>NOT(ISERROR(SEARCH("1- Bajo",N50)))</formula>
    </cfRule>
  </conditionalFormatting>
  <conditionalFormatting sqref="H50:H54">
    <cfRule type="containsText" dxfId="1557" priority="155" operator="containsText" text="Muy Alta">
      <formula>NOT(ISERROR(SEARCH("Muy Alta",H50)))</formula>
    </cfRule>
    <cfRule type="containsText" dxfId="1556" priority="156" operator="containsText" text="Alta">
      <formula>NOT(ISERROR(SEARCH("Alta",H50)))</formula>
    </cfRule>
    <cfRule type="containsText" dxfId="1555" priority="157" operator="containsText" text="Muy Alta">
      <formula>NOT(ISERROR(SEARCH("Muy Alta",H50)))</formula>
    </cfRule>
    <cfRule type="containsText" dxfId="1554" priority="162" operator="containsText" text="Muy Baja">
      <formula>NOT(ISERROR(SEARCH("Muy Baja",H50)))</formula>
    </cfRule>
    <cfRule type="containsText" dxfId="1553" priority="163" operator="containsText" text="Baja">
      <formula>NOT(ISERROR(SEARCH("Baja",H50)))</formula>
    </cfRule>
    <cfRule type="containsText" dxfId="1552" priority="164" operator="containsText" text="Media">
      <formula>NOT(ISERROR(SEARCH("Media",H50)))</formula>
    </cfRule>
    <cfRule type="containsText" dxfId="1551" priority="165" operator="containsText" text="Alta">
      <formula>NOT(ISERROR(SEARCH("Alta",H50)))</formula>
    </cfRule>
    <cfRule type="containsText" dxfId="1550" priority="167" operator="containsText" text="Muy Alta">
      <formula>NOT(ISERROR(SEARCH("Muy Alta",H50)))</formula>
    </cfRule>
  </conditionalFormatting>
  <conditionalFormatting sqref="I50:I54">
    <cfRule type="containsText" dxfId="1549" priority="158" operator="containsText" text="Catastrófico">
      <formula>NOT(ISERROR(SEARCH("Catastrófico",I50)))</formula>
    </cfRule>
    <cfRule type="containsText" dxfId="1548" priority="159" operator="containsText" text="Mayor">
      <formula>NOT(ISERROR(SEARCH("Mayor",I50)))</formula>
    </cfRule>
    <cfRule type="containsText" dxfId="1547" priority="160" operator="containsText" text="Menor">
      <formula>NOT(ISERROR(SEARCH("Menor",I50)))</formula>
    </cfRule>
    <cfRule type="containsText" dxfId="1546" priority="161" operator="containsText" text="Leve">
      <formula>NOT(ISERROR(SEARCH("Leve",I50)))</formula>
    </cfRule>
    <cfRule type="containsText" dxfId="1545" priority="166" operator="containsText" text="Moderado">
      <formula>NOT(ISERROR(SEARCH("Moderado",I50)))</formula>
    </cfRule>
  </conditionalFormatting>
  <conditionalFormatting sqref="K50:K54">
    <cfRule type="containsText" dxfId="1544" priority="153" operator="containsText" text="Media">
      <formula>NOT(ISERROR(SEARCH("Media",K50)))</formula>
    </cfRule>
  </conditionalFormatting>
  <conditionalFormatting sqref="L50:L54">
    <cfRule type="containsText" dxfId="1543" priority="152" operator="containsText" text="Moderado">
      <formula>NOT(ISERROR(SEARCH("Moderado",L50)))</formula>
    </cfRule>
  </conditionalFormatting>
  <conditionalFormatting sqref="J50:J54">
    <cfRule type="containsText" dxfId="1542" priority="151" operator="containsText" text="Moderado">
      <formula>NOT(ISERROR(SEARCH("Moderado",J50)))</formula>
    </cfRule>
  </conditionalFormatting>
  <conditionalFormatting sqref="J50:J54">
    <cfRule type="containsText" dxfId="1541" priority="149" operator="containsText" text="Bajo">
      <formula>NOT(ISERROR(SEARCH("Bajo",J50)))</formula>
    </cfRule>
    <cfRule type="containsText" dxfId="1540" priority="150" operator="containsText" text="Extremo">
      <formula>NOT(ISERROR(SEARCH("Extremo",J50)))</formula>
    </cfRule>
  </conditionalFormatting>
  <conditionalFormatting sqref="K50:K54">
    <cfRule type="containsText" dxfId="1539" priority="147" operator="containsText" text="Baja">
      <formula>NOT(ISERROR(SEARCH("Baja",K50)))</formula>
    </cfRule>
    <cfRule type="containsText" dxfId="1538" priority="148" operator="containsText" text="Muy Baja">
      <formula>NOT(ISERROR(SEARCH("Muy Baja",K50)))</formula>
    </cfRule>
  </conditionalFormatting>
  <conditionalFormatting sqref="K50:K54">
    <cfRule type="containsText" dxfId="1537" priority="145" operator="containsText" text="Muy Alta">
      <formula>NOT(ISERROR(SEARCH("Muy Alta",K50)))</formula>
    </cfRule>
    <cfRule type="containsText" dxfId="1536" priority="146" operator="containsText" text="Alta">
      <formula>NOT(ISERROR(SEARCH("Alta",K50)))</formula>
    </cfRule>
  </conditionalFormatting>
  <conditionalFormatting sqref="L50:L54">
    <cfRule type="containsText" dxfId="1535" priority="141" operator="containsText" text="Catastrófico">
      <formula>NOT(ISERROR(SEARCH("Catastrófico",L50)))</formula>
    </cfRule>
    <cfRule type="containsText" dxfId="1534" priority="142" operator="containsText" text="Mayor">
      <formula>NOT(ISERROR(SEARCH("Mayor",L50)))</formula>
    </cfRule>
    <cfRule type="containsText" dxfId="1533" priority="143" operator="containsText" text="Menor">
      <formula>NOT(ISERROR(SEARCH("Menor",L50)))</formula>
    </cfRule>
    <cfRule type="containsText" dxfId="1532" priority="144" operator="containsText" text="Leve">
      <formula>NOT(ISERROR(SEARCH("Leve",L50)))</formula>
    </cfRule>
  </conditionalFormatting>
  <conditionalFormatting sqref="K55:L55">
    <cfRule type="containsText" dxfId="1531" priority="135" operator="containsText" text="3- Moderado">
      <formula>NOT(ISERROR(SEARCH("3- Moderado",K55)))</formula>
    </cfRule>
    <cfRule type="containsText" dxfId="1530" priority="136" operator="containsText" text="6- Moderado">
      <formula>NOT(ISERROR(SEARCH("6- Moderado",K55)))</formula>
    </cfRule>
    <cfRule type="containsText" dxfId="1529" priority="137" operator="containsText" text="4- Moderado">
      <formula>NOT(ISERROR(SEARCH("4- Moderado",K55)))</formula>
    </cfRule>
    <cfRule type="containsText" dxfId="1528" priority="138" operator="containsText" text="3- Bajo">
      <formula>NOT(ISERROR(SEARCH("3- Bajo",K55)))</formula>
    </cfRule>
    <cfRule type="containsText" dxfId="1527" priority="139" operator="containsText" text="4- Bajo">
      <formula>NOT(ISERROR(SEARCH("4- Bajo",K55)))</formula>
    </cfRule>
    <cfRule type="containsText" dxfId="1526" priority="140" operator="containsText" text="1- Bajo">
      <formula>NOT(ISERROR(SEARCH("1- Bajo",K55)))</formula>
    </cfRule>
  </conditionalFormatting>
  <conditionalFormatting sqref="H55:I55">
    <cfRule type="containsText" dxfId="1525" priority="129" operator="containsText" text="3- Moderado">
      <formula>NOT(ISERROR(SEARCH("3- Moderado",H55)))</formula>
    </cfRule>
    <cfRule type="containsText" dxfId="1524" priority="130" operator="containsText" text="6- Moderado">
      <formula>NOT(ISERROR(SEARCH("6- Moderado",H55)))</formula>
    </cfRule>
    <cfRule type="containsText" dxfId="1523" priority="131" operator="containsText" text="4- Moderado">
      <formula>NOT(ISERROR(SEARCH("4- Moderado",H55)))</formula>
    </cfRule>
    <cfRule type="containsText" dxfId="1522" priority="132" operator="containsText" text="3- Bajo">
      <formula>NOT(ISERROR(SEARCH("3- Bajo",H55)))</formula>
    </cfRule>
    <cfRule type="containsText" dxfId="1521" priority="133" operator="containsText" text="4- Bajo">
      <formula>NOT(ISERROR(SEARCH("4- Bajo",H55)))</formula>
    </cfRule>
    <cfRule type="containsText" dxfId="1520" priority="134" operator="containsText" text="1- Bajo">
      <formula>NOT(ISERROR(SEARCH("1- Bajo",H55)))</formula>
    </cfRule>
  </conditionalFormatting>
  <conditionalFormatting sqref="A55 C55:E55">
    <cfRule type="containsText" dxfId="1519" priority="123" operator="containsText" text="3- Moderado">
      <formula>NOT(ISERROR(SEARCH("3- Moderado",A55)))</formula>
    </cfRule>
    <cfRule type="containsText" dxfId="1518" priority="124" operator="containsText" text="6- Moderado">
      <formula>NOT(ISERROR(SEARCH("6- Moderado",A55)))</formula>
    </cfRule>
    <cfRule type="containsText" dxfId="1517" priority="125" operator="containsText" text="4- Moderado">
      <formula>NOT(ISERROR(SEARCH("4- Moderado",A55)))</formula>
    </cfRule>
    <cfRule type="containsText" dxfId="1516" priority="126" operator="containsText" text="3- Bajo">
      <formula>NOT(ISERROR(SEARCH("3- Bajo",A55)))</formula>
    </cfRule>
    <cfRule type="containsText" dxfId="1515" priority="127" operator="containsText" text="4- Bajo">
      <formula>NOT(ISERROR(SEARCH("4- Bajo",A55)))</formula>
    </cfRule>
    <cfRule type="containsText" dxfId="1514" priority="128" operator="containsText" text="1- Bajo">
      <formula>NOT(ISERROR(SEARCH("1- Bajo",A55)))</formula>
    </cfRule>
  </conditionalFormatting>
  <conditionalFormatting sqref="F55:G55">
    <cfRule type="containsText" dxfId="1513" priority="117" operator="containsText" text="3- Moderado">
      <formula>NOT(ISERROR(SEARCH("3- Moderado",F55)))</formula>
    </cfRule>
    <cfRule type="containsText" dxfId="1512" priority="118" operator="containsText" text="6- Moderado">
      <formula>NOT(ISERROR(SEARCH("6- Moderado",F55)))</formula>
    </cfRule>
    <cfRule type="containsText" dxfId="1511" priority="119" operator="containsText" text="4- Moderado">
      <formula>NOT(ISERROR(SEARCH("4- Moderado",F55)))</formula>
    </cfRule>
    <cfRule type="containsText" dxfId="1510" priority="120" operator="containsText" text="3- Bajo">
      <formula>NOT(ISERROR(SEARCH("3- Bajo",F55)))</formula>
    </cfRule>
    <cfRule type="containsText" dxfId="1509" priority="121" operator="containsText" text="4- Bajo">
      <formula>NOT(ISERROR(SEARCH("4- Bajo",F55)))</formula>
    </cfRule>
    <cfRule type="containsText" dxfId="1508" priority="122" operator="containsText" text="1- Bajo">
      <formula>NOT(ISERROR(SEARCH("1- Bajo",F55)))</formula>
    </cfRule>
  </conditionalFormatting>
  <conditionalFormatting sqref="J55:J59">
    <cfRule type="containsText" dxfId="1507" priority="112" operator="containsText" text="Bajo">
      <formula>NOT(ISERROR(SEARCH("Bajo",J55)))</formula>
    </cfRule>
    <cfRule type="containsText" dxfId="1506" priority="113" operator="containsText" text="Moderado">
      <formula>NOT(ISERROR(SEARCH("Moderado",J55)))</formula>
    </cfRule>
    <cfRule type="containsText" dxfId="1505" priority="114" operator="containsText" text="Alto">
      <formula>NOT(ISERROR(SEARCH("Alto",J55)))</formula>
    </cfRule>
    <cfRule type="containsText" dxfId="1504" priority="115" operator="containsText" text="Extremo">
      <formula>NOT(ISERROR(SEARCH("Extremo",J55)))</formula>
    </cfRule>
    <cfRule type="colorScale" priority="116">
      <colorScale>
        <cfvo type="min"/>
        <cfvo type="max"/>
        <color rgb="FFFF7128"/>
        <color rgb="FFFFEF9C"/>
      </colorScale>
    </cfRule>
  </conditionalFormatting>
  <conditionalFormatting sqref="M55:M59">
    <cfRule type="containsText" dxfId="1503" priority="87" operator="containsText" text="Moderado">
      <formula>NOT(ISERROR(SEARCH("Moderado",M55)))</formula>
    </cfRule>
    <cfRule type="containsText" dxfId="1502" priority="107" operator="containsText" text="Bajo">
      <formula>NOT(ISERROR(SEARCH("Bajo",M55)))</formula>
    </cfRule>
    <cfRule type="containsText" dxfId="1501" priority="108" operator="containsText" text="Moderado">
      <formula>NOT(ISERROR(SEARCH("Moderado",M55)))</formula>
    </cfRule>
    <cfRule type="containsText" dxfId="1500" priority="109" operator="containsText" text="Alto">
      <formula>NOT(ISERROR(SEARCH("Alto",M55)))</formula>
    </cfRule>
    <cfRule type="containsText" dxfId="1499" priority="110" operator="containsText" text="Extremo">
      <formula>NOT(ISERROR(SEARCH("Extremo",M55)))</formula>
    </cfRule>
    <cfRule type="colorScale" priority="111">
      <colorScale>
        <cfvo type="min"/>
        <cfvo type="max"/>
        <color rgb="FFFF7128"/>
        <color rgb="FFFFEF9C"/>
      </colorScale>
    </cfRule>
  </conditionalFormatting>
  <conditionalFormatting sqref="N55">
    <cfRule type="containsText" dxfId="1498" priority="101" operator="containsText" text="3- Moderado">
      <formula>NOT(ISERROR(SEARCH("3- Moderado",N55)))</formula>
    </cfRule>
    <cfRule type="containsText" dxfId="1497" priority="102" operator="containsText" text="6- Moderado">
      <formula>NOT(ISERROR(SEARCH("6- Moderado",N55)))</formula>
    </cfRule>
    <cfRule type="containsText" dxfId="1496" priority="103" operator="containsText" text="4- Moderado">
      <formula>NOT(ISERROR(SEARCH("4- Moderado",N55)))</formula>
    </cfRule>
    <cfRule type="containsText" dxfId="1495" priority="104" operator="containsText" text="3- Bajo">
      <formula>NOT(ISERROR(SEARCH("3- Bajo",N55)))</formula>
    </cfRule>
    <cfRule type="containsText" dxfId="1494" priority="105" operator="containsText" text="4- Bajo">
      <formula>NOT(ISERROR(SEARCH("4- Bajo",N55)))</formula>
    </cfRule>
    <cfRule type="containsText" dxfId="1493" priority="106" operator="containsText" text="1- Bajo">
      <formula>NOT(ISERROR(SEARCH("1- Bajo",N55)))</formula>
    </cfRule>
  </conditionalFormatting>
  <conditionalFormatting sqref="H55:H59">
    <cfRule type="containsText" dxfId="1492" priority="88" operator="containsText" text="Muy Alta">
      <formula>NOT(ISERROR(SEARCH("Muy Alta",H55)))</formula>
    </cfRule>
    <cfRule type="containsText" dxfId="1491" priority="89" operator="containsText" text="Alta">
      <formula>NOT(ISERROR(SEARCH("Alta",H55)))</formula>
    </cfRule>
    <cfRule type="containsText" dxfId="1490" priority="90" operator="containsText" text="Muy Alta">
      <formula>NOT(ISERROR(SEARCH("Muy Alta",H55)))</formula>
    </cfRule>
    <cfRule type="containsText" dxfId="1489" priority="95" operator="containsText" text="Muy Baja">
      <formula>NOT(ISERROR(SEARCH("Muy Baja",H55)))</formula>
    </cfRule>
    <cfRule type="containsText" dxfId="1488" priority="96" operator="containsText" text="Baja">
      <formula>NOT(ISERROR(SEARCH("Baja",H55)))</formula>
    </cfRule>
    <cfRule type="containsText" dxfId="1487" priority="97" operator="containsText" text="Media">
      <formula>NOT(ISERROR(SEARCH("Media",H55)))</formula>
    </cfRule>
    <cfRule type="containsText" dxfId="1486" priority="98" operator="containsText" text="Alta">
      <formula>NOT(ISERROR(SEARCH("Alta",H55)))</formula>
    </cfRule>
    <cfRule type="containsText" dxfId="1485" priority="100" operator="containsText" text="Muy Alta">
      <formula>NOT(ISERROR(SEARCH("Muy Alta",H55)))</formula>
    </cfRule>
  </conditionalFormatting>
  <conditionalFormatting sqref="I55:I59">
    <cfRule type="containsText" dxfId="1484" priority="91" operator="containsText" text="Catastrófico">
      <formula>NOT(ISERROR(SEARCH("Catastrófico",I55)))</formula>
    </cfRule>
    <cfRule type="containsText" dxfId="1483" priority="92" operator="containsText" text="Mayor">
      <formula>NOT(ISERROR(SEARCH("Mayor",I55)))</formula>
    </cfRule>
    <cfRule type="containsText" dxfId="1482" priority="93" operator="containsText" text="Menor">
      <formula>NOT(ISERROR(SEARCH("Menor",I55)))</formula>
    </cfRule>
    <cfRule type="containsText" dxfId="1481" priority="94" operator="containsText" text="Leve">
      <formula>NOT(ISERROR(SEARCH("Leve",I55)))</formula>
    </cfRule>
    <cfRule type="containsText" dxfId="1480" priority="99" operator="containsText" text="Moderado">
      <formula>NOT(ISERROR(SEARCH("Moderado",I55)))</formula>
    </cfRule>
  </conditionalFormatting>
  <conditionalFormatting sqref="K55:K59">
    <cfRule type="containsText" dxfId="1479" priority="86" operator="containsText" text="Media">
      <formula>NOT(ISERROR(SEARCH("Media",K55)))</formula>
    </cfRule>
  </conditionalFormatting>
  <conditionalFormatting sqref="L55:L59">
    <cfRule type="containsText" dxfId="1478" priority="85" operator="containsText" text="Moderado">
      <formula>NOT(ISERROR(SEARCH("Moderado",L55)))</formula>
    </cfRule>
  </conditionalFormatting>
  <conditionalFormatting sqref="J55:J59">
    <cfRule type="containsText" dxfId="1477" priority="84" operator="containsText" text="Moderado">
      <formula>NOT(ISERROR(SEARCH("Moderado",J55)))</formula>
    </cfRule>
  </conditionalFormatting>
  <conditionalFormatting sqref="J55:J59">
    <cfRule type="containsText" dxfId="1476" priority="82" operator="containsText" text="Bajo">
      <formula>NOT(ISERROR(SEARCH("Bajo",J55)))</formula>
    </cfRule>
    <cfRule type="containsText" dxfId="1475" priority="83" operator="containsText" text="Extremo">
      <formula>NOT(ISERROR(SEARCH("Extremo",J55)))</formula>
    </cfRule>
  </conditionalFormatting>
  <conditionalFormatting sqref="K55:K59">
    <cfRule type="containsText" dxfId="1474" priority="80" operator="containsText" text="Baja">
      <formula>NOT(ISERROR(SEARCH("Baja",K55)))</formula>
    </cfRule>
    <cfRule type="containsText" dxfId="1473" priority="81" operator="containsText" text="Muy Baja">
      <formula>NOT(ISERROR(SEARCH("Muy Baja",K55)))</formula>
    </cfRule>
  </conditionalFormatting>
  <conditionalFormatting sqref="K55:K59">
    <cfRule type="containsText" dxfId="1472" priority="78" operator="containsText" text="Muy Alta">
      <formula>NOT(ISERROR(SEARCH("Muy Alta",K55)))</formula>
    </cfRule>
    <cfRule type="containsText" dxfId="1471" priority="79" operator="containsText" text="Alta">
      <formula>NOT(ISERROR(SEARCH("Alta",K55)))</formula>
    </cfRule>
  </conditionalFormatting>
  <conditionalFormatting sqref="L55:L59">
    <cfRule type="containsText" dxfId="1470" priority="74" operator="containsText" text="Catastrófico">
      <formula>NOT(ISERROR(SEARCH("Catastrófico",L55)))</formula>
    </cfRule>
    <cfRule type="containsText" dxfId="1469" priority="75" operator="containsText" text="Mayor">
      <formula>NOT(ISERROR(SEARCH("Mayor",L55)))</formula>
    </cfRule>
    <cfRule type="containsText" dxfId="1468" priority="76" operator="containsText" text="Menor">
      <formula>NOT(ISERROR(SEARCH("Menor",L55)))</formula>
    </cfRule>
    <cfRule type="containsText" dxfId="1467" priority="77" operator="containsText" text="Leve">
      <formula>NOT(ISERROR(SEARCH("Leve",L55)))</formula>
    </cfRule>
  </conditionalFormatting>
  <conditionalFormatting sqref="K25:L25">
    <cfRule type="containsText" dxfId="1466" priority="68" operator="containsText" text="3- Moderado">
      <formula>NOT(ISERROR(SEARCH("3- Moderado",K25)))</formula>
    </cfRule>
    <cfRule type="containsText" dxfId="1465" priority="69" operator="containsText" text="6- Moderado">
      <formula>NOT(ISERROR(SEARCH("6- Moderado",K25)))</formula>
    </cfRule>
    <cfRule type="containsText" dxfId="1464" priority="70" operator="containsText" text="4- Moderado">
      <formula>NOT(ISERROR(SEARCH("4- Moderado",K25)))</formula>
    </cfRule>
    <cfRule type="containsText" dxfId="1463" priority="71" operator="containsText" text="3- Bajo">
      <formula>NOT(ISERROR(SEARCH("3- Bajo",K25)))</formula>
    </cfRule>
    <cfRule type="containsText" dxfId="1462" priority="72" operator="containsText" text="4- Bajo">
      <formula>NOT(ISERROR(SEARCH("4- Bajo",K25)))</formula>
    </cfRule>
    <cfRule type="containsText" dxfId="1461" priority="73" operator="containsText" text="1- Bajo">
      <formula>NOT(ISERROR(SEARCH("1- Bajo",K25)))</formula>
    </cfRule>
  </conditionalFormatting>
  <conditionalFormatting sqref="H25:I25">
    <cfRule type="containsText" dxfId="1460" priority="62" operator="containsText" text="3- Moderado">
      <formula>NOT(ISERROR(SEARCH("3- Moderado",H25)))</formula>
    </cfRule>
    <cfRule type="containsText" dxfId="1459" priority="63" operator="containsText" text="6- Moderado">
      <formula>NOT(ISERROR(SEARCH("6- Moderado",H25)))</formula>
    </cfRule>
    <cfRule type="containsText" dxfId="1458" priority="64" operator="containsText" text="4- Moderado">
      <formula>NOT(ISERROR(SEARCH("4- Moderado",H25)))</formula>
    </cfRule>
    <cfRule type="containsText" dxfId="1457" priority="65" operator="containsText" text="3- Bajo">
      <formula>NOT(ISERROR(SEARCH("3- Bajo",H25)))</formula>
    </cfRule>
    <cfRule type="containsText" dxfId="1456" priority="66" operator="containsText" text="4- Bajo">
      <formula>NOT(ISERROR(SEARCH("4- Bajo",H25)))</formula>
    </cfRule>
    <cfRule type="containsText" dxfId="1455" priority="67" operator="containsText" text="1- Bajo">
      <formula>NOT(ISERROR(SEARCH("1- Bajo",H25)))</formula>
    </cfRule>
  </conditionalFormatting>
  <conditionalFormatting sqref="A25 C25:E25">
    <cfRule type="containsText" dxfId="1454" priority="56" operator="containsText" text="3- Moderado">
      <formula>NOT(ISERROR(SEARCH("3- Moderado",A25)))</formula>
    </cfRule>
    <cfRule type="containsText" dxfId="1453" priority="57" operator="containsText" text="6- Moderado">
      <formula>NOT(ISERROR(SEARCH("6- Moderado",A25)))</formula>
    </cfRule>
    <cfRule type="containsText" dxfId="1452" priority="58" operator="containsText" text="4- Moderado">
      <formula>NOT(ISERROR(SEARCH("4- Moderado",A25)))</formula>
    </cfRule>
    <cfRule type="containsText" dxfId="1451" priority="59" operator="containsText" text="3- Bajo">
      <formula>NOT(ISERROR(SEARCH("3- Bajo",A25)))</formula>
    </cfRule>
    <cfRule type="containsText" dxfId="1450" priority="60" operator="containsText" text="4- Bajo">
      <formula>NOT(ISERROR(SEARCH("4- Bajo",A25)))</formula>
    </cfRule>
    <cfRule type="containsText" dxfId="1449" priority="61" operator="containsText" text="1- Bajo">
      <formula>NOT(ISERROR(SEARCH("1- Bajo",A25)))</formula>
    </cfRule>
  </conditionalFormatting>
  <conditionalFormatting sqref="F25:G25">
    <cfRule type="containsText" dxfId="1448" priority="50" operator="containsText" text="3- Moderado">
      <formula>NOT(ISERROR(SEARCH("3- Moderado",F25)))</formula>
    </cfRule>
    <cfRule type="containsText" dxfId="1447" priority="51" operator="containsText" text="6- Moderado">
      <formula>NOT(ISERROR(SEARCH("6- Moderado",F25)))</formula>
    </cfRule>
    <cfRule type="containsText" dxfId="1446" priority="52" operator="containsText" text="4- Moderado">
      <formula>NOT(ISERROR(SEARCH("4- Moderado",F25)))</formula>
    </cfRule>
    <cfRule type="containsText" dxfId="1445" priority="53" operator="containsText" text="3- Bajo">
      <formula>NOT(ISERROR(SEARCH("3- Bajo",F25)))</formula>
    </cfRule>
    <cfRule type="containsText" dxfId="1444" priority="54" operator="containsText" text="4- Bajo">
      <formula>NOT(ISERROR(SEARCH("4- Bajo",F25)))</formula>
    </cfRule>
    <cfRule type="containsText" dxfId="1443" priority="55" operator="containsText" text="1- Bajo">
      <formula>NOT(ISERROR(SEARCH("1- Bajo",F25)))</formula>
    </cfRule>
  </conditionalFormatting>
  <conditionalFormatting sqref="J25:J29">
    <cfRule type="containsText" dxfId="1442" priority="45" operator="containsText" text="Bajo">
      <formula>NOT(ISERROR(SEARCH("Bajo",J25)))</formula>
    </cfRule>
    <cfRule type="containsText" dxfId="1441" priority="46" operator="containsText" text="Moderado">
      <formula>NOT(ISERROR(SEARCH("Moderado",J25)))</formula>
    </cfRule>
    <cfRule type="containsText" dxfId="1440" priority="47" operator="containsText" text="Alto">
      <formula>NOT(ISERROR(SEARCH("Alto",J25)))</formula>
    </cfRule>
    <cfRule type="containsText" dxfId="1439" priority="48" operator="containsText" text="Extremo">
      <formula>NOT(ISERROR(SEARCH("Extremo",J25)))</formula>
    </cfRule>
    <cfRule type="colorScale" priority="49">
      <colorScale>
        <cfvo type="min"/>
        <cfvo type="max"/>
        <color rgb="FFFF7128"/>
        <color rgb="FFFFEF9C"/>
      </colorScale>
    </cfRule>
  </conditionalFormatting>
  <conditionalFormatting sqref="M25:M29">
    <cfRule type="containsText" dxfId="1438" priority="20" operator="containsText" text="Moderado">
      <formula>NOT(ISERROR(SEARCH("Moderado",M25)))</formula>
    </cfRule>
    <cfRule type="containsText" dxfId="1437" priority="40" operator="containsText" text="Bajo">
      <formula>NOT(ISERROR(SEARCH("Bajo",M25)))</formula>
    </cfRule>
    <cfRule type="containsText" dxfId="1436" priority="41" operator="containsText" text="Moderado">
      <formula>NOT(ISERROR(SEARCH("Moderado",M25)))</formula>
    </cfRule>
    <cfRule type="containsText" dxfId="1435" priority="42" operator="containsText" text="Alto">
      <formula>NOT(ISERROR(SEARCH("Alto",M25)))</formula>
    </cfRule>
    <cfRule type="containsText" dxfId="1434" priority="43" operator="containsText" text="Extremo">
      <formula>NOT(ISERROR(SEARCH("Extremo",M25)))</formula>
    </cfRule>
    <cfRule type="colorScale" priority="44">
      <colorScale>
        <cfvo type="min"/>
        <cfvo type="max"/>
        <color rgb="FFFF7128"/>
        <color rgb="FFFFEF9C"/>
      </colorScale>
    </cfRule>
  </conditionalFormatting>
  <conditionalFormatting sqref="N25">
    <cfRule type="containsText" dxfId="1433" priority="34" operator="containsText" text="3- Moderado">
      <formula>NOT(ISERROR(SEARCH("3- Moderado",N25)))</formula>
    </cfRule>
    <cfRule type="containsText" dxfId="1432" priority="35" operator="containsText" text="6- Moderado">
      <formula>NOT(ISERROR(SEARCH("6- Moderado",N25)))</formula>
    </cfRule>
    <cfRule type="containsText" dxfId="1431" priority="36" operator="containsText" text="4- Moderado">
      <formula>NOT(ISERROR(SEARCH("4- Moderado",N25)))</formula>
    </cfRule>
    <cfRule type="containsText" dxfId="1430" priority="37" operator="containsText" text="3- Bajo">
      <formula>NOT(ISERROR(SEARCH("3- Bajo",N25)))</formula>
    </cfRule>
    <cfRule type="containsText" dxfId="1429" priority="38" operator="containsText" text="4- Bajo">
      <formula>NOT(ISERROR(SEARCH("4- Bajo",N25)))</formula>
    </cfRule>
    <cfRule type="containsText" dxfId="1428" priority="39" operator="containsText" text="1- Bajo">
      <formula>NOT(ISERROR(SEARCH("1- Bajo",N25)))</formula>
    </cfRule>
  </conditionalFormatting>
  <conditionalFormatting sqref="H25:H29">
    <cfRule type="containsText" dxfId="1427" priority="21" operator="containsText" text="Muy Alta">
      <formula>NOT(ISERROR(SEARCH("Muy Alta",H25)))</formula>
    </cfRule>
    <cfRule type="containsText" dxfId="1426" priority="22" operator="containsText" text="Alta">
      <formula>NOT(ISERROR(SEARCH("Alta",H25)))</formula>
    </cfRule>
    <cfRule type="containsText" dxfId="1425" priority="23" operator="containsText" text="Muy Alta">
      <formula>NOT(ISERROR(SEARCH("Muy Alta",H25)))</formula>
    </cfRule>
    <cfRule type="containsText" dxfId="1424" priority="28" operator="containsText" text="Muy Baja">
      <formula>NOT(ISERROR(SEARCH("Muy Baja",H25)))</formula>
    </cfRule>
    <cfRule type="containsText" dxfId="1423" priority="29" operator="containsText" text="Baja">
      <formula>NOT(ISERROR(SEARCH("Baja",H25)))</formula>
    </cfRule>
    <cfRule type="containsText" dxfId="1422" priority="30" operator="containsText" text="Media">
      <formula>NOT(ISERROR(SEARCH("Media",H25)))</formula>
    </cfRule>
    <cfRule type="containsText" dxfId="1421" priority="31" operator="containsText" text="Alta">
      <formula>NOT(ISERROR(SEARCH("Alta",H25)))</formula>
    </cfRule>
    <cfRule type="containsText" dxfId="1420" priority="33" operator="containsText" text="Muy Alta">
      <formula>NOT(ISERROR(SEARCH("Muy Alta",H25)))</formula>
    </cfRule>
  </conditionalFormatting>
  <conditionalFormatting sqref="I25:I29">
    <cfRule type="containsText" dxfId="1419" priority="24" operator="containsText" text="Catastrófico">
      <formula>NOT(ISERROR(SEARCH("Catastrófico",I25)))</formula>
    </cfRule>
    <cfRule type="containsText" dxfId="1418" priority="25" operator="containsText" text="Mayor">
      <formula>NOT(ISERROR(SEARCH("Mayor",I25)))</formula>
    </cfRule>
    <cfRule type="containsText" dxfId="1417" priority="26" operator="containsText" text="Menor">
      <formula>NOT(ISERROR(SEARCH("Menor",I25)))</formula>
    </cfRule>
    <cfRule type="containsText" dxfId="1416" priority="27" operator="containsText" text="Leve">
      <formula>NOT(ISERROR(SEARCH("Leve",I25)))</formula>
    </cfRule>
    <cfRule type="containsText" dxfId="1415" priority="32" operator="containsText" text="Moderado">
      <formula>NOT(ISERROR(SEARCH("Moderado",I25)))</formula>
    </cfRule>
  </conditionalFormatting>
  <conditionalFormatting sqref="K25:K29">
    <cfRule type="containsText" dxfId="1414" priority="19" operator="containsText" text="Media">
      <formula>NOT(ISERROR(SEARCH("Media",K25)))</formula>
    </cfRule>
  </conditionalFormatting>
  <conditionalFormatting sqref="L25:L29">
    <cfRule type="containsText" dxfId="1413" priority="18" operator="containsText" text="Moderado">
      <formula>NOT(ISERROR(SEARCH("Moderado",L25)))</formula>
    </cfRule>
  </conditionalFormatting>
  <conditionalFormatting sqref="J25:J29">
    <cfRule type="containsText" dxfId="1412" priority="17" operator="containsText" text="Moderado">
      <formula>NOT(ISERROR(SEARCH("Moderado",J25)))</formula>
    </cfRule>
  </conditionalFormatting>
  <conditionalFormatting sqref="J25:J29">
    <cfRule type="containsText" dxfId="1411" priority="15" operator="containsText" text="Bajo">
      <formula>NOT(ISERROR(SEARCH("Bajo",J25)))</formula>
    </cfRule>
    <cfRule type="containsText" dxfId="1410" priority="16" operator="containsText" text="Extremo">
      <formula>NOT(ISERROR(SEARCH("Extremo",J25)))</formula>
    </cfRule>
  </conditionalFormatting>
  <conditionalFormatting sqref="K25:K29">
    <cfRule type="containsText" dxfId="1409" priority="13" operator="containsText" text="Baja">
      <formula>NOT(ISERROR(SEARCH("Baja",K25)))</formula>
    </cfRule>
    <cfRule type="containsText" dxfId="1408" priority="14" operator="containsText" text="Muy Baja">
      <formula>NOT(ISERROR(SEARCH("Muy Baja",K25)))</formula>
    </cfRule>
  </conditionalFormatting>
  <conditionalFormatting sqref="K25:K29">
    <cfRule type="containsText" dxfId="1407" priority="11" operator="containsText" text="Muy Alta">
      <formula>NOT(ISERROR(SEARCH("Muy Alta",K25)))</formula>
    </cfRule>
    <cfRule type="containsText" dxfId="1406" priority="12" operator="containsText" text="Alta">
      <formula>NOT(ISERROR(SEARCH("Alta",K25)))</formula>
    </cfRule>
  </conditionalFormatting>
  <conditionalFormatting sqref="L25:L29">
    <cfRule type="containsText" dxfId="1405" priority="7" operator="containsText" text="Catastrófico">
      <formula>NOT(ISERROR(SEARCH("Catastrófico",L25)))</formula>
    </cfRule>
    <cfRule type="containsText" dxfId="1404" priority="8" operator="containsText" text="Mayor">
      <formula>NOT(ISERROR(SEARCH("Mayor",L25)))</formula>
    </cfRule>
    <cfRule type="containsText" dxfId="1403" priority="9" operator="containsText" text="Menor">
      <formula>NOT(ISERROR(SEARCH("Menor",L25)))</formula>
    </cfRule>
    <cfRule type="containsText" dxfId="1402" priority="10" operator="containsText" text="Leve">
      <formula>NOT(ISERROR(SEARCH("Leve",L25)))</formula>
    </cfRule>
  </conditionalFormatting>
  <conditionalFormatting sqref="B10 B15 B20 B25 B30 B35 B40 B45 B50 B55">
    <cfRule type="containsText" dxfId="1401" priority="1" operator="containsText" text="3- Moderado">
      <formula>NOT(ISERROR(SEARCH("3- Moderado",B10)))</formula>
    </cfRule>
    <cfRule type="containsText" dxfId="1400" priority="2" operator="containsText" text="6- Moderado">
      <formula>NOT(ISERROR(SEARCH("6- Moderado",B10)))</formula>
    </cfRule>
    <cfRule type="containsText" dxfId="1399" priority="3" operator="containsText" text="4- Moderado">
      <formula>NOT(ISERROR(SEARCH("4- Moderado",B10)))</formula>
    </cfRule>
    <cfRule type="containsText" dxfId="1398" priority="4" operator="containsText" text="3- Bajo">
      <formula>NOT(ISERROR(SEARCH("3- Bajo",B10)))</formula>
    </cfRule>
    <cfRule type="containsText" dxfId="1397" priority="5" operator="containsText" text="4- Bajo">
      <formula>NOT(ISERROR(SEARCH("4- Bajo",B10)))</formula>
    </cfRule>
    <cfRule type="containsText" dxfId="1396" priority="6" operator="containsText" text="1- Bajo">
      <formula>NOT(ISERROR(SEARCH("1- Bajo",B10)))</formula>
    </cfRule>
  </conditionalFormatting>
  <dataValidations count="7">
    <dataValidation allowBlank="1" showInputMessage="1" showErrorMessage="1" prompt="seleccionar si el responsable de ejecutar las acciones es el nivel central" sqref="Q8:R8" xr:uid="{00000000-0002-0000-0D00-000000000000}"/>
    <dataValidation allowBlank="1" showInputMessage="1" showErrorMessage="1" prompt="Seleccionar si el responsable es el responsable de las acciones es el nivel central" sqref="P7:P8" xr:uid="{00000000-0002-0000-0D00-000001000000}"/>
    <dataValidation allowBlank="1" showInputMessage="1" showErrorMessage="1" prompt="Describir las actividades que se van a desarrollar para el proyecto" sqref="O7" xr:uid="{00000000-0002-0000-0D00-000002000000}"/>
    <dataValidation allowBlank="1" showInputMessage="1" showErrorMessage="1" prompt="El grado de afectación puede ser " sqref="I8" xr:uid="{00000000-0002-0000-0D00-000003000000}"/>
    <dataValidation allowBlank="1" showInputMessage="1" showErrorMessage="1" prompt="Que tan factible es que materialize el riesgo?" sqref="H8" xr:uid="{00000000-0002-0000-0D00-000004000000}"/>
    <dataValidation allowBlank="1" showInputMessage="1" showErrorMessage="1" prompt="Registrar qué factor  que ocasina el riesgo: un facot identtficado el contexto._x000a_O  personas, recursos, estilo de direccion , factores externos, , codiciones ambientales" sqref="F8:G8" xr:uid="{00000000-0002-0000-0D00-000005000000}"/>
    <dataValidation allowBlank="1" showInputMessage="1" showErrorMessage="1" prompt="Seleccionar el tipo de riesgo teniendo en cuenta que  factor organizaconal afecta. Ver explicacion en hoja " sqref="E8" xr:uid="{00000000-0002-0000-0D00-000006000000}"/>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sheetPr>
  <dimension ref="A1:JS59"/>
  <sheetViews>
    <sheetView topLeftCell="A43" zoomScale="71" zoomScaleNormal="71" workbookViewId="0">
      <selection activeCell="B10" sqref="B10:B14"/>
    </sheetView>
  </sheetViews>
  <sheetFormatPr baseColWidth="10" defaultColWidth="11.42578125" defaultRowHeight="15" x14ac:dyDescent="0.25"/>
  <cols>
    <col min="1" max="2" width="18.42578125" style="82" customWidth="1"/>
    <col min="3" max="3" width="15.5703125" customWidth="1"/>
    <col min="4" max="4" width="27.5703125" style="82" customWidth="1"/>
    <col min="5" max="5" width="18" style="219" customWidth="1"/>
    <col min="6" max="6" width="40.140625" customWidth="1"/>
    <col min="7" max="7" width="20.42578125" customWidth="1"/>
    <col min="8" max="8" width="10.28515625" style="220" customWidth="1"/>
    <col min="9" max="9" width="11.42578125" style="220" customWidth="1"/>
    <col min="10" max="10" width="10.140625" style="221" customWidth="1"/>
    <col min="11" max="11" width="11.42578125" style="220" customWidth="1"/>
    <col min="12" max="12" width="10.85546875" style="220" customWidth="1"/>
    <col min="13" max="13" width="18.28515625" style="220" bestFit="1" customWidth="1"/>
    <col min="14" max="14" width="18.28515625" bestFit="1" customWidth="1"/>
    <col min="15" max="15" width="32.85546875" customWidth="1"/>
    <col min="16" max="16" width="16.5703125" customWidth="1"/>
    <col min="17" max="18" width="14.28515625" customWidth="1"/>
    <col min="19" max="19" width="17.85546875" customWidth="1"/>
    <col min="20" max="20" width="15.140625" customWidth="1"/>
    <col min="21" max="21" width="16.140625" customWidth="1"/>
    <col min="22" max="177" width="11.42578125" style="7"/>
  </cols>
  <sheetData>
    <row r="1" spans="1:279" s="203" customFormat="1" ht="16.5" customHeight="1" x14ac:dyDescent="0.3">
      <c r="A1" s="386"/>
      <c r="B1" s="387"/>
      <c r="C1" s="387"/>
      <c r="D1" s="529" t="s">
        <v>416</v>
      </c>
      <c r="E1" s="529"/>
      <c r="F1" s="529"/>
      <c r="G1" s="529"/>
      <c r="H1" s="529"/>
      <c r="I1" s="529"/>
      <c r="J1" s="529"/>
      <c r="K1" s="529"/>
      <c r="L1" s="529"/>
      <c r="M1" s="529"/>
      <c r="N1" s="529"/>
      <c r="O1" s="529"/>
      <c r="P1" s="529"/>
      <c r="Q1" s="530"/>
      <c r="R1" s="224"/>
      <c r="S1" s="378" t="s">
        <v>67</v>
      </c>
      <c r="T1" s="378"/>
      <c r="U1" s="378"/>
      <c r="V1" s="202"/>
      <c r="W1" s="202"/>
      <c r="X1" s="202"/>
      <c r="Y1" s="202"/>
      <c r="Z1" s="202"/>
      <c r="AA1" s="202"/>
      <c r="AB1" s="202"/>
      <c r="AC1" s="202"/>
      <c r="AD1" s="202"/>
      <c r="AE1" s="202"/>
      <c r="AF1" s="202"/>
      <c r="AG1" s="202"/>
      <c r="AH1" s="202"/>
      <c r="AI1" s="202"/>
      <c r="AJ1" s="202"/>
      <c r="AK1" s="202"/>
      <c r="AL1" s="202"/>
      <c r="AM1" s="202"/>
      <c r="AN1" s="202"/>
      <c r="AO1" s="202"/>
      <c r="AP1" s="202"/>
      <c r="AQ1" s="202"/>
      <c r="AR1" s="202"/>
      <c r="AS1" s="202"/>
      <c r="AT1" s="202"/>
      <c r="AU1" s="202"/>
      <c r="AV1" s="202"/>
      <c r="AW1" s="202"/>
      <c r="AX1" s="202"/>
      <c r="AY1" s="202"/>
      <c r="AZ1" s="202"/>
      <c r="BA1" s="202"/>
      <c r="BB1" s="202"/>
      <c r="BC1" s="202"/>
      <c r="BD1" s="202"/>
      <c r="BE1" s="202"/>
      <c r="BF1" s="202"/>
      <c r="BG1" s="202"/>
      <c r="BH1" s="202"/>
      <c r="BI1" s="202"/>
      <c r="BJ1" s="202"/>
      <c r="BK1" s="202"/>
      <c r="BL1" s="202"/>
      <c r="BM1" s="202"/>
      <c r="BN1" s="202"/>
      <c r="BO1" s="202"/>
      <c r="BP1" s="202"/>
      <c r="BQ1" s="202"/>
      <c r="BR1" s="202"/>
      <c r="BS1" s="202"/>
      <c r="BT1" s="202"/>
      <c r="BU1" s="202"/>
      <c r="BV1" s="202"/>
      <c r="BW1" s="202"/>
      <c r="BX1" s="202"/>
      <c r="BY1" s="202"/>
      <c r="BZ1" s="202"/>
      <c r="CA1" s="202"/>
      <c r="CB1" s="202"/>
      <c r="CC1" s="202"/>
      <c r="CD1" s="202"/>
      <c r="CE1" s="202"/>
      <c r="CF1" s="202"/>
      <c r="CG1" s="202"/>
      <c r="CH1" s="202"/>
      <c r="CI1" s="202"/>
      <c r="CJ1" s="202"/>
      <c r="CK1" s="202"/>
      <c r="CL1" s="202"/>
      <c r="CM1" s="202"/>
      <c r="CN1" s="202"/>
      <c r="CO1" s="202"/>
      <c r="CP1" s="202"/>
      <c r="CQ1" s="202"/>
      <c r="CR1" s="202"/>
      <c r="CS1" s="202"/>
      <c r="CT1" s="202"/>
      <c r="CU1" s="202"/>
      <c r="CV1" s="202"/>
      <c r="CW1" s="202"/>
      <c r="CX1" s="202"/>
      <c r="CY1" s="202"/>
      <c r="CZ1" s="202"/>
      <c r="DA1" s="202"/>
      <c r="DB1" s="202"/>
      <c r="DC1" s="202"/>
      <c r="DD1" s="202"/>
      <c r="DE1" s="202"/>
      <c r="DF1" s="202"/>
      <c r="DG1" s="202"/>
      <c r="DH1" s="202"/>
      <c r="DI1" s="202"/>
      <c r="DJ1" s="202"/>
      <c r="DK1" s="202"/>
      <c r="DL1" s="202"/>
      <c r="DM1" s="202"/>
      <c r="DN1" s="202"/>
      <c r="DO1" s="202"/>
      <c r="DP1" s="202"/>
      <c r="DQ1" s="202"/>
      <c r="DR1" s="202"/>
      <c r="DS1" s="202"/>
      <c r="DT1" s="202"/>
      <c r="DU1" s="202"/>
      <c r="DV1" s="202"/>
      <c r="DW1" s="202"/>
      <c r="DX1" s="202"/>
      <c r="DY1" s="202"/>
      <c r="DZ1" s="202"/>
      <c r="EA1" s="202"/>
      <c r="EB1" s="202"/>
      <c r="EC1" s="202"/>
      <c r="ED1" s="202"/>
      <c r="EE1" s="202"/>
      <c r="EF1" s="202"/>
      <c r="EG1" s="202"/>
      <c r="EH1" s="202"/>
      <c r="EI1" s="202"/>
      <c r="EJ1" s="202"/>
      <c r="EK1" s="202"/>
      <c r="EL1" s="202"/>
      <c r="EM1" s="202"/>
      <c r="EN1" s="202"/>
      <c r="EO1" s="202"/>
      <c r="EP1" s="202"/>
      <c r="EQ1" s="202"/>
      <c r="ER1" s="202"/>
      <c r="ES1" s="202"/>
      <c r="ET1" s="202"/>
      <c r="EU1" s="202"/>
      <c r="EV1" s="202"/>
      <c r="EW1" s="202"/>
      <c r="EX1" s="202"/>
      <c r="EY1" s="202"/>
      <c r="EZ1" s="202"/>
      <c r="FA1" s="202"/>
      <c r="FB1" s="202"/>
      <c r="FC1" s="202"/>
      <c r="FD1" s="202"/>
      <c r="FE1" s="202"/>
      <c r="FF1" s="202"/>
      <c r="FG1" s="202"/>
      <c r="FH1" s="202"/>
      <c r="FI1" s="202"/>
      <c r="FJ1" s="202"/>
      <c r="FK1" s="202"/>
      <c r="FL1" s="202"/>
      <c r="FM1" s="202"/>
      <c r="FN1" s="202"/>
      <c r="FO1" s="202"/>
      <c r="FP1" s="202"/>
      <c r="FQ1" s="202"/>
      <c r="FR1" s="202"/>
      <c r="FS1" s="202"/>
      <c r="FT1" s="202"/>
      <c r="FU1" s="202"/>
      <c r="FV1" s="202"/>
      <c r="FW1" s="202"/>
      <c r="FX1" s="202"/>
      <c r="FY1" s="202"/>
      <c r="FZ1" s="202"/>
      <c r="GA1" s="202"/>
      <c r="GB1" s="202"/>
      <c r="GC1" s="202"/>
      <c r="GD1" s="202"/>
      <c r="GE1" s="202"/>
      <c r="GF1" s="202"/>
      <c r="GG1" s="202"/>
      <c r="GH1" s="202"/>
      <c r="GI1" s="202"/>
      <c r="GJ1" s="202"/>
      <c r="GK1" s="202"/>
      <c r="GL1" s="202"/>
      <c r="GM1" s="202"/>
      <c r="GN1" s="202"/>
      <c r="GO1" s="202"/>
      <c r="GP1" s="202"/>
      <c r="GQ1" s="202"/>
      <c r="GR1" s="202"/>
      <c r="GS1" s="202"/>
      <c r="GT1" s="202"/>
      <c r="GU1" s="202"/>
      <c r="GV1" s="202"/>
      <c r="GW1" s="202"/>
      <c r="GX1" s="202"/>
      <c r="GY1" s="202"/>
      <c r="GZ1" s="202"/>
      <c r="HA1" s="202"/>
      <c r="HB1" s="202"/>
      <c r="HC1" s="202"/>
      <c r="HD1" s="202"/>
      <c r="HE1" s="202"/>
      <c r="HF1" s="202"/>
      <c r="HG1" s="202"/>
      <c r="HH1" s="202"/>
      <c r="HI1" s="202"/>
      <c r="HJ1" s="202"/>
      <c r="HK1" s="202"/>
      <c r="HL1" s="202"/>
      <c r="HM1" s="202"/>
      <c r="HN1" s="202"/>
      <c r="HO1" s="202"/>
      <c r="HP1" s="202"/>
      <c r="HQ1" s="202"/>
      <c r="HR1" s="202"/>
      <c r="HS1" s="202"/>
      <c r="HT1" s="202"/>
      <c r="HU1" s="202"/>
      <c r="HV1" s="202"/>
      <c r="HW1" s="202"/>
      <c r="HX1" s="202"/>
      <c r="HY1" s="202"/>
      <c r="HZ1" s="202"/>
      <c r="IA1" s="202"/>
      <c r="IB1" s="202"/>
      <c r="IC1" s="202"/>
      <c r="ID1" s="202"/>
      <c r="IE1" s="202"/>
      <c r="IF1" s="202"/>
      <c r="IG1" s="202"/>
      <c r="IH1" s="202"/>
      <c r="II1" s="202"/>
      <c r="IJ1" s="202"/>
      <c r="IK1" s="202"/>
      <c r="IL1" s="202"/>
      <c r="IM1" s="202"/>
      <c r="IN1" s="202"/>
      <c r="IO1" s="202"/>
      <c r="IP1" s="202"/>
      <c r="IQ1" s="202"/>
      <c r="IR1" s="202"/>
      <c r="IS1" s="202"/>
      <c r="IT1" s="202"/>
      <c r="IU1" s="202"/>
      <c r="IV1" s="202"/>
      <c r="IW1" s="202"/>
      <c r="IX1" s="202"/>
      <c r="IY1" s="202"/>
      <c r="IZ1" s="202"/>
      <c r="JA1" s="202"/>
      <c r="JB1" s="202"/>
      <c r="JC1" s="202"/>
      <c r="JD1" s="202"/>
      <c r="JE1" s="202"/>
      <c r="JF1" s="202"/>
      <c r="JG1" s="202"/>
      <c r="JH1" s="202"/>
      <c r="JI1" s="202"/>
      <c r="JJ1" s="202"/>
      <c r="JK1" s="202"/>
      <c r="JL1" s="202"/>
      <c r="JM1" s="202"/>
      <c r="JN1" s="202"/>
      <c r="JO1" s="202"/>
      <c r="JP1" s="202"/>
      <c r="JQ1" s="202"/>
      <c r="JR1" s="202"/>
      <c r="JS1" s="202"/>
    </row>
    <row r="2" spans="1:279" s="203" customFormat="1" ht="39.75" customHeight="1" x14ac:dyDescent="0.3">
      <c r="A2" s="388"/>
      <c r="B2" s="389"/>
      <c r="C2" s="389"/>
      <c r="D2" s="531"/>
      <c r="E2" s="531"/>
      <c r="F2" s="531"/>
      <c r="G2" s="531"/>
      <c r="H2" s="531"/>
      <c r="I2" s="531"/>
      <c r="J2" s="531"/>
      <c r="K2" s="531"/>
      <c r="L2" s="531"/>
      <c r="M2" s="531"/>
      <c r="N2" s="531"/>
      <c r="O2" s="531"/>
      <c r="P2" s="531"/>
      <c r="Q2" s="532"/>
      <c r="R2" s="224"/>
      <c r="S2" s="378"/>
      <c r="T2" s="378"/>
      <c r="U2" s="378"/>
      <c r="V2" s="202"/>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c r="AW2" s="202"/>
      <c r="AX2" s="202"/>
      <c r="AY2" s="202"/>
      <c r="AZ2" s="202"/>
      <c r="BA2" s="202"/>
      <c r="BB2" s="202"/>
      <c r="BC2" s="202"/>
      <c r="BD2" s="202"/>
      <c r="BE2" s="202"/>
      <c r="BF2" s="202"/>
      <c r="BG2" s="202"/>
      <c r="BH2" s="202"/>
      <c r="BI2" s="202"/>
      <c r="BJ2" s="202"/>
      <c r="BK2" s="202"/>
      <c r="BL2" s="202"/>
      <c r="BM2" s="202"/>
      <c r="BN2" s="202"/>
      <c r="BO2" s="202"/>
      <c r="BP2" s="202"/>
      <c r="BQ2" s="202"/>
      <c r="BR2" s="202"/>
      <c r="BS2" s="202"/>
      <c r="BT2" s="202"/>
      <c r="BU2" s="202"/>
      <c r="BV2" s="202"/>
      <c r="BW2" s="202"/>
      <c r="BX2" s="202"/>
      <c r="BY2" s="202"/>
      <c r="BZ2" s="202"/>
      <c r="CA2" s="202"/>
      <c r="CB2" s="202"/>
      <c r="CC2" s="202"/>
      <c r="CD2" s="202"/>
      <c r="CE2" s="202"/>
      <c r="CF2" s="202"/>
      <c r="CG2" s="202"/>
      <c r="CH2" s="202"/>
      <c r="CI2" s="202"/>
      <c r="CJ2" s="202"/>
      <c r="CK2" s="202"/>
      <c r="CL2" s="202"/>
      <c r="CM2" s="202"/>
      <c r="CN2" s="202"/>
      <c r="CO2" s="202"/>
      <c r="CP2" s="202"/>
      <c r="CQ2" s="202"/>
      <c r="CR2" s="202"/>
      <c r="CS2" s="202"/>
      <c r="CT2" s="202"/>
      <c r="CU2" s="202"/>
      <c r="CV2" s="202"/>
      <c r="CW2" s="202"/>
      <c r="CX2" s="202"/>
      <c r="CY2" s="202"/>
      <c r="CZ2" s="202"/>
      <c r="DA2" s="202"/>
      <c r="DB2" s="202"/>
      <c r="DC2" s="202"/>
      <c r="DD2" s="202"/>
      <c r="DE2" s="202"/>
      <c r="DF2" s="202"/>
      <c r="DG2" s="202"/>
      <c r="DH2" s="202"/>
      <c r="DI2" s="202"/>
      <c r="DJ2" s="202"/>
      <c r="DK2" s="202"/>
      <c r="DL2" s="202"/>
      <c r="DM2" s="202"/>
      <c r="DN2" s="202"/>
      <c r="DO2" s="202"/>
      <c r="DP2" s="202"/>
      <c r="DQ2" s="202"/>
      <c r="DR2" s="202"/>
      <c r="DS2" s="202"/>
      <c r="DT2" s="202"/>
      <c r="DU2" s="202"/>
      <c r="DV2" s="202"/>
      <c r="DW2" s="202"/>
      <c r="DX2" s="202"/>
      <c r="DY2" s="202"/>
      <c r="DZ2" s="202"/>
      <c r="EA2" s="202"/>
      <c r="EB2" s="202"/>
      <c r="EC2" s="202"/>
      <c r="ED2" s="202"/>
      <c r="EE2" s="202"/>
      <c r="EF2" s="202"/>
      <c r="EG2" s="202"/>
      <c r="EH2" s="202"/>
      <c r="EI2" s="202"/>
      <c r="EJ2" s="202"/>
      <c r="EK2" s="202"/>
      <c r="EL2" s="202"/>
      <c r="EM2" s="202"/>
      <c r="EN2" s="202"/>
      <c r="EO2" s="202"/>
      <c r="EP2" s="202"/>
      <c r="EQ2" s="202"/>
      <c r="ER2" s="202"/>
      <c r="ES2" s="202"/>
      <c r="ET2" s="202"/>
      <c r="EU2" s="202"/>
      <c r="EV2" s="202"/>
      <c r="EW2" s="202"/>
      <c r="EX2" s="202"/>
      <c r="EY2" s="202"/>
      <c r="EZ2" s="202"/>
      <c r="FA2" s="202"/>
      <c r="FB2" s="202"/>
      <c r="FC2" s="202"/>
      <c r="FD2" s="202"/>
      <c r="FE2" s="202"/>
      <c r="FF2" s="202"/>
      <c r="FG2" s="202"/>
      <c r="FH2" s="202"/>
      <c r="FI2" s="202"/>
      <c r="FJ2" s="202"/>
      <c r="FK2" s="202"/>
      <c r="FL2" s="202"/>
      <c r="FM2" s="202"/>
      <c r="FN2" s="202"/>
      <c r="FO2" s="202"/>
      <c r="FP2" s="202"/>
      <c r="FQ2" s="202"/>
      <c r="FR2" s="202"/>
      <c r="FS2" s="202"/>
      <c r="FT2" s="202"/>
      <c r="FU2" s="202"/>
      <c r="FV2" s="202"/>
      <c r="FW2" s="202"/>
      <c r="FX2" s="202"/>
      <c r="FY2" s="202"/>
      <c r="FZ2" s="202"/>
      <c r="GA2" s="202"/>
      <c r="GB2" s="202"/>
      <c r="GC2" s="202"/>
      <c r="GD2" s="202"/>
      <c r="GE2" s="202"/>
      <c r="GF2" s="202"/>
      <c r="GG2" s="202"/>
      <c r="GH2" s="202"/>
      <c r="GI2" s="202"/>
      <c r="GJ2" s="202"/>
      <c r="GK2" s="202"/>
      <c r="GL2" s="202"/>
      <c r="GM2" s="202"/>
      <c r="GN2" s="202"/>
      <c r="GO2" s="202"/>
      <c r="GP2" s="202"/>
      <c r="GQ2" s="202"/>
      <c r="GR2" s="202"/>
      <c r="GS2" s="202"/>
      <c r="GT2" s="202"/>
      <c r="GU2" s="202"/>
      <c r="GV2" s="202"/>
      <c r="GW2" s="202"/>
      <c r="GX2" s="202"/>
      <c r="GY2" s="202"/>
      <c r="GZ2" s="202"/>
      <c r="HA2" s="202"/>
      <c r="HB2" s="202"/>
      <c r="HC2" s="202"/>
      <c r="HD2" s="202"/>
      <c r="HE2" s="202"/>
      <c r="HF2" s="202"/>
      <c r="HG2" s="202"/>
      <c r="HH2" s="202"/>
      <c r="HI2" s="202"/>
      <c r="HJ2" s="202"/>
      <c r="HK2" s="202"/>
      <c r="HL2" s="202"/>
      <c r="HM2" s="202"/>
      <c r="HN2" s="202"/>
      <c r="HO2" s="202"/>
      <c r="HP2" s="202"/>
      <c r="HQ2" s="202"/>
      <c r="HR2" s="202"/>
      <c r="HS2" s="202"/>
      <c r="HT2" s="202"/>
      <c r="HU2" s="202"/>
      <c r="HV2" s="202"/>
      <c r="HW2" s="202"/>
      <c r="HX2" s="202"/>
      <c r="HY2" s="202"/>
      <c r="HZ2" s="202"/>
      <c r="IA2" s="202"/>
      <c r="IB2" s="202"/>
      <c r="IC2" s="202"/>
      <c r="ID2" s="202"/>
      <c r="IE2" s="202"/>
      <c r="IF2" s="202"/>
      <c r="IG2" s="202"/>
      <c r="IH2" s="202"/>
      <c r="II2" s="202"/>
      <c r="IJ2" s="202"/>
      <c r="IK2" s="202"/>
      <c r="IL2" s="202"/>
      <c r="IM2" s="202"/>
      <c r="IN2" s="202"/>
      <c r="IO2" s="202"/>
      <c r="IP2" s="202"/>
      <c r="IQ2" s="202"/>
      <c r="IR2" s="202"/>
      <c r="IS2" s="202"/>
      <c r="IT2" s="202"/>
      <c r="IU2" s="202"/>
      <c r="IV2" s="202"/>
      <c r="IW2" s="202"/>
      <c r="IX2" s="202"/>
      <c r="IY2" s="202"/>
      <c r="IZ2" s="202"/>
      <c r="JA2" s="202"/>
      <c r="JB2" s="202"/>
      <c r="JC2" s="202"/>
      <c r="JD2" s="202"/>
      <c r="JE2" s="202"/>
      <c r="JF2" s="202"/>
      <c r="JG2" s="202"/>
      <c r="JH2" s="202"/>
      <c r="JI2" s="202"/>
      <c r="JJ2" s="202"/>
      <c r="JK2" s="202"/>
      <c r="JL2" s="202"/>
      <c r="JM2" s="202"/>
      <c r="JN2" s="202"/>
      <c r="JO2" s="202"/>
      <c r="JP2" s="202"/>
      <c r="JQ2" s="202"/>
      <c r="JR2" s="202"/>
      <c r="JS2" s="202"/>
    </row>
    <row r="3" spans="1:279" s="203" customFormat="1" ht="3" customHeight="1" x14ac:dyDescent="0.3">
      <c r="A3" s="2"/>
      <c r="B3" s="2"/>
      <c r="C3" s="222"/>
      <c r="D3" s="531"/>
      <c r="E3" s="531"/>
      <c r="F3" s="531"/>
      <c r="G3" s="531"/>
      <c r="H3" s="531"/>
      <c r="I3" s="531"/>
      <c r="J3" s="531"/>
      <c r="K3" s="531"/>
      <c r="L3" s="531"/>
      <c r="M3" s="531"/>
      <c r="N3" s="531"/>
      <c r="O3" s="531"/>
      <c r="P3" s="531"/>
      <c r="Q3" s="532"/>
      <c r="R3" s="224"/>
      <c r="S3" s="378"/>
      <c r="T3" s="378"/>
      <c r="U3" s="378"/>
      <c r="V3" s="202"/>
      <c r="W3" s="202"/>
      <c r="X3" s="202"/>
      <c r="Y3" s="202"/>
      <c r="Z3" s="202"/>
      <c r="AA3" s="202"/>
      <c r="AB3" s="202"/>
      <c r="AC3" s="202"/>
      <c r="AD3" s="202"/>
      <c r="AE3" s="202"/>
      <c r="AF3" s="202"/>
      <c r="AG3" s="202"/>
      <c r="AH3" s="202"/>
      <c r="AI3" s="202"/>
      <c r="AJ3" s="202"/>
      <c r="AK3" s="202"/>
      <c r="AL3" s="202"/>
      <c r="AM3" s="202"/>
      <c r="AN3" s="202"/>
      <c r="AO3" s="202"/>
      <c r="AP3" s="202"/>
      <c r="AQ3" s="202"/>
      <c r="AR3" s="202"/>
      <c r="AS3" s="202"/>
      <c r="AT3" s="202"/>
      <c r="AU3" s="202"/>
      <c r="AV3" s="202"/>
      <c r="AW3" s="202"/>
      <c r="AX3" s="202"/>
      <c r="AY3" s="202"/>
      <c r="AZ3" s="202"/>
      <c r="BA3" s="202"/>
      <c r="BB3" s="202"/>
      <c r="BC3" s="202"/>
      <c r="BD3" s="202"/>
      <c r="BE3" s="202"/>
      <c r="BF3" s="202"/>
      <c r="BG3" s="202"/>
      <c r="BH3" s="202"/>
      <c r="BI3" s="202"/>
      <c r="BJ3" s="202"/>
      <c r="BK3" s="202"/>
      <c r="BL3" s="202"/>
      <c r="BM3" s="202"/>
      <c r="BN3" s="202"/>
      <c r="BO3" s="202"/>
      <c r="BP3" s="202"/>
      <c r="BQ3" s="202"/>
      <c r="BR3" s="202"/>
      <c r="BS3" s="202"/>
      <c r="BT3" s="202"/>
      <c r="BU3" s="202"/>
      <c r="BV3" s="202"/>
      <c r="BW3" s="202"/>
      <c r="BX3" s="202"/>
      <c r="BY3" s="202"/>
      <c r="BZ3" s="202"/>
      <c r="CA3" s="202"/>
      <c r="CB3" s="202"/>
      <c r="CC3" s="202"/>
      <c r="CD3" s="202"/>
      <c r="CE3" s="202"/>
      <c r="CF3" s="202"/>
      <c r="CG3" s="202"/>
      <c r="CH3" s="202"/>
      <c r="CI3" s="202"/>
      <c r="CJ3" s="202"/>
      <c r="CK3" s="202"/>
      <c r="CL3" s="202"/>
      <c r="CM3" s="202"/>
      <c r="CN3" s="202"/>
      <c r="CO3" s="202"/>
      <c r="CP3" s="202"/>
      <c r="CQ3" s="202"/>
      <c r="CR3" s="202"/>
      <c r="CS3" s="202"/>
      <c r="CT3" s="202"/>
      <c r="CU3" s="202"/>
      <c r="CV3" s="202"/>
      <c r="CW3" s="202"/>
      <c r="CX3" s="202"/>
      <c r="CY3" s="202"/>
      <c r="CZ3" s="202"/>
      <c r="DA3" s="202"/>
      <c r="DB3" s="202"/>
      <c r="DC3" s="202"/>
      <c r="DD3" s="202"/>
      <c r="DE3" s="202"/>
      <c r="DF3" s="202"/>
      <c r="DG3" s="202"/>
      <c r="DH3" s="202"/>
      <c r="DI3" s="202"/>
      <c r="DJ3" s="202"/>
      <c r="DK3" s="202"/>
      <c r="DL3" s="202"/>
      <c r="DM3" s="202"/>
      <c r="DN3" s="202"/>
      <c r="DO3" s="202"/>
      <c r="DP3" s="202"/>
      <c r="DQ3" s="202"/>
      <c r="DR3" s="202"/>
      <c r="DS3" s="202"/>
      <c r="DT3" s="202"/>
      <c r="DU3" s="202"/>
      <c r="DV3" s="202"/>
      <c r="DW3" s="202"/>
      <c r="DX3" s="202"/>
      <c r="DY3" s="202"/>
      <c r="DZ3" s="202"/>
      <c r="EA3" s="202"/>
      <c r="EB3" s="202"/>
      <c r="EC3" s="202"/>
      <c r="ED3" s="202"/>
      <c r="EE3" s="202"/>
      <c r="EF3" s="202"/>
      <c r="EG3" s="202"/>
      <c r="EH3" s="202"/>
      <c r="EI3" s="202"/>
      <c r="EJ3" s="202"/>
      <c r="EK3" s="202"/>
      <c r="EL3" s="202"/>
      <c r="EM3" s="202"/>
      <c r="EN3" s="202"/>
      <c r="EO3" s="202"/>
      <c r="EP3" s="202"/>
      <c r="EQ3" s="202"/>
      <c r="ER3" s="202"/>
      <c r="ES3" s="202"/>
      <c r="ET3" s="202"/>
      <c r="EU3" s="202"/>
      <c r="EV3" s="202"/>
      <c r="EW3" s="202"/>
      <c r="EX3" s="202"/>
      <c r="EY3" s="202"/>
      <c r="EZ3" s="202"/>
      <c r="FA3" s="202"/>
      <c r="FB3" s="202"/>
      <c r="FC3" s="202"/>
      <c r="FD3" s="202"/>
      <c r="FE3" s="202"/>
      <c r="FF3" s="202"/>
      <c r="FG3" s="202"/>
      <c r="FH3" s="202"/>
      <c r="FI3" s="202"/>
      <c r="FJ3" s="202"/>
      <c r="FK3" s="202"/>
      <c r="FL3" s="202"/>
      <c r="FM3" s="202"/>
      <c r="FN3" s="202"/>
      <c r="FO3" s="202"/>
      <c r="FP3" s="202"/>
      <c r="FQ3" s="202"/>
      <c r="FR3" s="202"/>
      <c r="FS3" s="202"/>
      <c r="FT3" s="202"/>
      <c r="FU3" s="202"/>
      <c r="FV3" s="202"/>
      <c r="FW3" s="202"/>
      <c r="FX3" s="202"/>
      <c r="FY3" s="202"/>
      <c r="FZ3" s="202"/>
      <c r="GA3" s="202"/>
      <c r="GB3" s="202"/>
      <c r="GC3" s="202"/>
      <c r="GD3" s="202"/>
      <c r="GE3" s="202"/>
      <c r="GF3" s="202"/>
      <c r="GG3" s="202"/>
      <c r="GH3" s="202"/>
      <c r="GI3" s="202"/>
      <c r="GJ3" s="202"/>
      <c r="GK3" s="202"/>
      <c r="GL3" s="202"/>
      <c r="GM3" s="202"/>
      <c r="GN3" s="202"/>
      <c r="GO3" s="202"/>
      <c r="GP3" s="202"/>
      <c r="GQ3" s="202"/>
      <c r="GR3" s="202"/>
      <c r="GS3" s="202"/>
      <c r="GT3" s="202"/>
      <c r="GU3" s="202"/>
      <c r="GV3" s="202"/>
      <c r="GW3" s="202"/>
      <c r="GX3" s="202"/>
      <c r="GY3" s="202"/>
      <c r="GZ3" s="202"/>
      <c r="HA3" s="202"/>
      <c r="HB3" s="202"/>
      <c r="HC3" s="202"/>
      <c r="HD3" s="202"/>
      <c r="HE3" s="202"/>
      <c r="HF3" s="202"/>
      <c r="HG3" s="202"/>
      <c r="HH3" s="202"/>
      <c r="HI3" s="202"/>
      <c r="HJ3" s="202"/>
      <c r="HK3" s="202"/>
      <c r="HL3" s="202"/>
      <c r="HM3" s="202"/>
      <c r="HN3" s="202"/>
      <c r="HO3" s="202"/>
      <c r="HP3" s="202"/>
      <c r="HQ3" s="202"/>
      <c r="HR3" s="202"/>
      <c r="HS3" s="202"/>
      <c r="HT3" s="202"/>
      <c r="HU3" s="202"/>
      <c r="HV3" s="202"/>
      <c r="HW3" s="202"/>
      <c r="HX3" s="202"/>
      <c r="HY3" s="202"/>
      <c r="HZ3" s="202"/>
      <c r="IA3" s="202"/>
      <c r="IB3" s="202"/>
      <c r="IC3" s="202"/>
      <c r="ID3" s="202"/>
      <c r="IE3" s="202"/>
      <c r="IF3" s="202"/>
      <c r="IG3" s="202"/>
      <c r="IH3" s="202"/>
      <c r="II3" s="202"/>
      <c r="IJ3" s="202"/>
      <c r="IK3" s="202"/>
      <c r="IL3" s="202"/>
      <c r="IM3" s="202"/>
      <c r="IN3" s="202"/>
      <c r="IO3" s="202"/>
      <c r="IP3" s="202"/>
      <c r="IQ3" s="202"/>
      <c r="IR3" s="202"/>
      <c r="IS3" s="202"/>
      <c r="IT3" s="202"/>
      <c r="IU3" s="202"/>
      <c r="IV3" s="202"/>
      <c r="IW3" s="202"/>
      <c r="IX3" s="202"/>
      <c r="IY3" s="202"/>
      <c r="IZ3" s="202"/>
      <c r="JA3" s="202"/>
      <c r="JB3" s="202"/>
      <c r="JC3" s="202"/>
      <c r="JD3" s="202"/>
      <c r="JE3" s="202"/>
      <c r="JF3" s="202"/>
      <c r="JG3" s="202"/>
      <c r="JH3" s="202"/>
      <c r="JI3" s="202"/>
      <c r="JJ3" s="202"/>
      <c r="JK3" s="202"/>
      <c r="JL3" s="202"/>
      <c r="JM3" s="202"/>
      <c r="JN3" s="202"/>
      <c r="JO3" s="202"/>
      <c r="JP3" s="202"/>
      <c r="JQ3" s="202"/>
      <c r="JR3" s="202"/>
      <c r="JS3" s="202"/>
    </row>
    <row r="4" spans="1:279" s="203" customFormat="1" ht="41.25" customHeight="1" x14ac:dyDescent="0.3">
      <c r="A4" s="379" t="s">
        <v>0</v>
      </c>
      <c r="B4" s="380"/>
      <c r="C4" s="381"/>
      <c r="D4" s="382" t="str">
        <f>'Mapa Final'!D4</f>
        <v>Administración de Justicia</v>
      </c>
      <c r="E4" s="383"/>
      <c r="F4" s="383"/>
      <c r="G4" s="383"/>
      <c r="H4" s="383"/>
      <c r="I4" s="383"/>
      <c r="J4" s="383"/>
      <c r="K4" s="383"/>
      <c r="L4" s="383"/>
      <c r="M4" s="383"/>
      <c r="N4" s="384"/>
      <c r="O4" s="385"/>
      <c r="P4" s="385"/>
      <c r="Q4" s="385"/>
      <c r="R4" s="222"/>
      <c r="S4" s="1"/>
      <c r="T4" s="1"/>
      <c r="U4" s="1"/>
      <c r="V4" s="202"/>
      <c r="W4" s="202"/>
      <c r="X4" s="202"/>
      <c r="Y4" s="202"/>
      <c r="Z4" s="202"/>
      <c r="AA4" s="202"/>
      <c r="AB4" s="202"/>
      <c r="AC4" s="202"/>
      <c r="AD4" s="202"/>
      <c r="AE4" s="202"/>
      <c r="AF4" s="202"/>
      <c r="AG4" s="202"/>
      <c r="AH4" s="202"/>
      <c r="AI4" s="202"/>
      <c r="AJ4" s="202"/>
      <c r="AK4" s="202"/>
      <c r="AL4" s="202"/>
      <c r="AM4" s="202"/>
      <c r="AN4" s="202"/>
      <c r="AO4" s="202"/>
      <c r="AP4" s="202"/>
      <c r="AQ4" s="202"/>
      <c r="AR4" s="202"/>
      <c r="AS4" s="202"/>
      <c r="AT4" s="202"/>
      <c r="AU4" s="202"/>
      <c r="AV4" s="202"/>
      <c r="AW4" s="202"/>
      <c r="AX4" s="202"/>
      <c r="AY4" s="202"/>
      <c r="AZ4" s="202"/>
      <c r="BA4" s="202"/>
      <c r="BB4" s="202"/>
      <c r="BC4" s="202"/>
      <c r="BD4" s="202"/>
      <c r="BE4" s="202"/>
      <c r="BF4" s="202"/>
      <c r="BG4" s="202"/>
      <c r="BH4" s="202"/>
      <c r="BI4" s="202"/>
      <c r="BJ4" s="202"/>
      <c r="BK4" s="202"/>
      <c r="BL4" s="202"/>
      <c r="BM4" s="202"/>
      <c r="BN4" s="202"/>
      <c r="BO4" s="202"/>
      <c r="BP4" s="202"/>
      <c r="BQ4" s="202"/>
      <c r="BR4" s="202"/>
      <c r="BS4" s="202"/>
      <c r="BT4" s="202"/>
      <c r="BU4" s="202"/>
      <c r="BV4" s="202"/>
      <c r="BW4" s="202"/>
      <c r="BX4" s="202"/>
      <c r="BY4" s="202"/>
      <c r="BZ4" s="202"/>
      <c r="CA4" s="202"/>
      <c r="CB4" s="202"/>
      <c r="CC4" s="202"/>
      <c r="CD4" s="202"/>
      <c r="CE4" s="202"/>
      <c r="CF4" s="202"/>
      <c r="CG4" s="202"/>
      <c r="CH4" s="202"/>
      <c r="CI4" s="202"/>
      <c r="CJ4" s="202"/>
      <c r="CK4" s="202"/>
      <c r="CL4" s="202"/>
      <c r="CM4" s="202"/>
      <c r="CN4" s="202"/>
      <c r="CO4" s="202"/>
      <c r="CP4" s="202"/>
      <c r="CQ4" s="202"/>
      <c r="CR4" s="202"/>
      <c r="CS4" s="202"/>
      <c r="CT4" s="202"/>
      <c r="CU4" s="202"/>
      <c r="CV4" s="202"/>
      <c r="CW4" s="202"/>
      <c r="CX4" s="202"/>
      <c r="CY4" s="202"/>
      <c r="CZ4" s="202"/>
      <c r="DA4" s="202"/>
      <c r="DB4" s="202"/>
      <c r="DC4" s="202"/>
      <c r="DD4" s="202"/>
      <c r="DE4" s="202"/>
      <c r="DF4" s="202"/>
      <c r="DG4" s="202"/>
      <c r="DH4" s="202"/>
      <c r="DI4" s="202"/>
      <c r="DJ4" s="202"/>
      <c r="DK4" s="202"/>
      <c r="DL4" s="202"/>
      <c r="DM4" s="202"/>
      <c r="DN4" s="202"/>
      <c r="DO4" s="202"/>
      <c r="DP4" s="202"/>
      <c r="DQ4" s="202"/>
      <c r="DR4" s="202"/>
      <c r="DS4" s="202"/>
      <c r="DT4" s="202"/>
      <c r="DU4" s="202"/>
      <c r="DV4" s="202"/>
      <c r="DW4" s="202"/>
      <c r="DX4" s="202"/>
      <c r="DY4" s="202"/>
      <c r="DZ4" s="202"/>
      <c r="EA4" s="202"/>
      <c r="EB4" s="202"/>
      <c r="EC4" s="202"/>
      <c r="ED4" s="202"/>
      <c r="EE4" s="202"/>
      <c r="EF4" s="202"/>
      <c r="EG4" s="202"/>
      <c r="EH4" s="202"/>
      <c r="EI4" s="202"/>
      <c r="EJ4" s="202"/>
      <c r="EK4" s="202"/>
      <c r="EL4" s="202"/>
      <c r="EM4" s="202"/>
      <c r="EN4" s="202"/>
      <c r="EO4" s="202"/>
      <c r="EP4" s="202"/>
      <c r="EQ4" s="202"/>
      <c r="ER4" s="202"/>
      <c r="ES4" s="202"/>
      <c r="ET4" s="202"/>
      <c r="EU4" s="202"/>
      <c r="EV4" s="202"/>
      <c r="EW4" s="202"/>
      <c r="EX4" s="202"/>
      <c r="EY4" s="202"/>
      <c r="EZ4" s="202"/>
      <c r="FA4" s="202"/>
      <c r="FB4" s="202"/>
      <c r="FC4" s="202"/>
      <c r="FD4" s="202"/>
      <c r="FE4" s="202"/>
      <c r="FF4" s="202"/>
      <c r="FG4" s="202"/>
      <c r="FH4" s="202"/>
      <c r="FI4" s="202"/>
      <c r="FJ4" s="202"/>
      <c r="FK4" s="202"/>
      <c r="FL4" s="202"/>
      <c r="FM4" s="202"/>
      <c r="FN4" s="202"/>
      <c r="FO4" s="202"/>
      <c r="FP4" s="202"/>
      <c r="FQ4" s="202"/>
      <c r="FR4" s="202"/>
      <c r="FS4" s="202"/>
      <c r="FT4" s="202"/>
      <c r="FU4" s="202"/>
      <c r="FV4" s="202"/>
      <c r="FW4" s="202"/>
      <c r="FX4" s="202"/>
      <c r="FY4" s="202"/>
      <c r="FZ4" s="202"/>
      <c r="GA4" s="202"/>
      <c r="GB4" s="202"/>
      <c r="GC4" s="202"/>
      <c r="GD4" s="202"/>
      <c r="GE4" s="202"/>
      <c r="GF4" s="202"/>
      <c r="GG4" s="202"/>
      <c r="GH4" s="202"/>
      <c r="GI4" s="202"/>
      <c r="GJ4" s="202"/>
      <c r="GK4" s="202"/>
      <c r="GL4" s="202"/>
      <c r="GM4" s="202"/>
      <c r="GN4" s="202"/>
      <c r="GO4" s="202"/>
      <c r="GP4" s="202"/>
      <c r="GQ4" s="202"/>
      <c r="GR4" s="202"/>
      <c r="GS4" s="202"/>
      <c r="GT4" s="202"/>
      <c r="GU4" s="202"/>
      <c r="GV4" s="202"/>
      <c r="GW4" s="202"/>
      <c r="GX4" s="202"/>
      <c r="GY4" s="202"/>
      <c r="GZ4" s="202"/>
      <c r="HA4" s="202"/>
      <c r="HB4" s="202"/>
      <c r="HC4" s="202"/>
      <c r="HD4" s="202"/>
      <c r="HE4" s="202"/>
      <c r="HF4" s="202"/>
      <c r="HG4" s="202"/>
      <c r="HH4" s="202"/>
      <c r="HI4" s="202"/>
      <c r="HJ4" s="202"/>
      <c r="HK4" s="202"/>
      <c r="HL4" s="202"/>
      <c r="HM4" s="202"/>
      <c r="HN4" s="202"/>
      <c r="HO4" s="202"/>
      <c r="HP4" s="202"/>
      <c r="HQ4" s="202"/>
      <c r="HR4" s="202"/>
      <c r="HS4" s="202"/>
      <c r="HT4" s="202"/>
      <c r="HU4" s="202"/>
      <c r="HV4" s="202"/>
      <c r="HW4" s="202"/>
      <c r="HX4" s="202"/>
      <c r="HY4" s="202"/>
      <c r="HZ4" s="202"/>
      <c r="IA4" s="202"/>
      <c r="IB4" s="202"/>
      <c r="IC4" s="202"/>
      <c r="ID4" s="202"/>
      <c r="IE4" s="202"/>
      <c r="IF4" s="202"/>
      <c r="IG4" s="202"/>
      <c r="IH4" s="202"/>
      <c r="II4" s="202"/>
      <c r="IJ4" s="202"/>
      <c r="IK4" s="202"/>
      <c r="IL4" s="202"/>
      <c r="IM4" s="202"/>
      <c r="IN4" s="202"/>
      <c r="IO4" s="202"/>
      <c r="IP4" s="202"/>
      <c r="IQ4" s="202"/>
      <c r="IR4" s="202"/>
      <c r="IS4" s="202"/>
      <c r="IT4" s="202"/>
      <c r="IU4" s="202"/>
      <c r="IV4" s="202"/>
      <c r="IW4" s="202"/>
      <c r="IX4" s="202"/>
      <c r="IY4" s="202"/>
      <c r="IZ4" s="202"/>
      <c r="JA4" s="202"/>
      <c r="JB4" s="202"/>
      <c r="JC4" s="202"/>
      <c r="JD4" s="202"/>
      <c r="JE4" s="202"/>
      <c r="JF4" s="202"/>
      <c r="JG4" s="202"/>
      <c r="JH4" s="202"/>
      <c r="JI4" s="202"/>
      <c r="JJ4" s="202"/>
      <c r="JK4" s="202"/>
      <c r="JL4" s="202"/>
      <c r="JM4" s="202"/>
      <c r="JN4" s="202"/>
      <c r="JO4" s="202"/>
      <c r="JP4" s="202"/>
      <c r="JQ4" s="202"/>
      <c r="JR4" s="202"/>
      <c r="JS4" s="202"/>
    </row>
    <row r="5" spans="1:279" s="203" customFormat="1" ht="52.5" customHeight="1" x14ac:dyDescent="0.3">
      <c r="A5" s="379" t="s">
        <v>1</v>
      </c>
      <c r="B5" s="380"/>
      <c r="C5" s="381"/>
      <c r="D5" s="393" t="str">
        <f>'Mapa Final'!D5</f>
        <v>Administrar justicia en las controversias y litigios propios del derecho administrativo y cuando en ellos participen entidades públicas  y/o particulares en ejercicio de funciones adminsitrativas ; dirigiendo la actuación procesal, hacia la emisión de una decisión de carácter definitivo mediante la aplicación de la normatividad vigente.</v>
      </c>
      <c r="E5" s="394"/>
      <c r="F5" s="394"/>
      <c r="G5" s="394"/>
      <c r="H5" s="394"/>
      <c r="I5" s="394"/>
      <c r="J5" s="394"/>
      <c r="K5" s="394"/>
      <c r="L5" s="394"/>
      <c r="M5" s="394"/>
      <c r="N5" s="395"/>
      <c r="O5" s="1"/>
      <c r="P5" s="1"/>
      <c r="Q5" s="1"/>
      <c r="R5" s="1"/>
      <c r="S5" s="1"/>
      <c r="T5" s="1"/>
      <c r="U5" s="1"/>
      <c r="V5" s="202"/>
      <c r="W5" s="202"/>
      <c r="X5" s="202"/>
      <c r="Y5" s="202"/>
      <c r="Z5" s="202"/>
      <c r="AA5" s="202"/>
      <c r="AB5" s="202"/>
      <c r="AC5" s="202"/>
      <c r="AD5" s="202"/>
      <c r="AE5" s="202"/>
      <c r="AF5" s="202"/>
      <c r="AG5" s="202"/>
      <c r="AH5" s="202"/>
      <c r="AI5" s="202"/>
      <c r="AJ5" s="202"/>
      <c r="AK5" s="202"/>
      <c r="AL5" s="202"/>
      <c r="AM5" s="202"/>
      <c r="AN5" s="202"/>
      <c r="AO5" s="202"/>
      <c r="AP5" s="202"/>
      <c r="AQ5" s="202"/>
      <c r="AR5" s="202"/>
      <c r="AS5" s="202"/>
      <c r="AT5" s="202"/>
      <c r="AU5" s="202"/>
      <c r="AV5" s="202"/>
      <c r="AW5" s="202"/>
      <c r="AX5" s="202"/>
      <c r="AY5" s="202"/>
      <c r="AZ5" s="202"/>
      <c r="BA5" s="202"/>
      <c r="BB5" s="202"/>
      <c r="BC5" s="202"/>
      <c r="BD5" s="202"/>
      <c r="BE5" s="202"/>
      <c r="BF5" s="202"/>
      <c r="BG5" s="202"/>
      <c r="BH5" s="202"/>
      <c r="BI5" s="202"/>
      <c r="BJ5" s="202"/>
      <c r="BK5" s="202"/>
      <c r="BL5" s="202"/>
      <c r="BM5" s="202"/>
      <c r="BN5" s="202"/>
      <c r="BO5" s="202"/>
      <c r="BP5" s="202"/>
      <c r="BQ5" s="202"/>
      <c r="BR5" s="202"/>
      <c r="BS5" s="202"/>
      <c r="BT5" s="202"/>
      <c r="BU5" s="202"/>
      <c r="BV5" s="202"/>
      <c r="BW5" s="202"/>
      <c r="BX5" s="202"/>
      <c r="BY5" s="202"/>
      <c r="BZ5" s="202"/>
      <c r="CA5" s="202"/>
      <c r="CB5" s="202"/>
      <c r="CC5" s="202"/>
      <c r="CD5" s="202"/>
      <c r="CE5" s="202"/>
      <c r="CF5" s="202"/>
      <c r="CG5" s="202"/>
      <c r="CH5" s="202"/>
      <c r="CI5" s="202"/>
      <c r="CJ5" s="202"/>
      <c r="CK5" s="202"/>
      <c r="CL5" s="202"/>
      <c r="CM5" s="202"/>
      <c r="CN5" s="202"/>
      <c r="CO5" s="202"/>
      <c r="CP5" s="202"/>
      <c r="CQ5" s="202"/>
      <c r="CR5" s="202"/>
      <c r="CS5" s="202"/>
      <c r="CT5" s="202"/>
      <c r="CU5" s="202"/>
      <c r="CV5" s="202"/>
      <c r="CW5" s="202"/>
      <c r="CX5" s="202"/>
      <c r="CY5" s="202"/>
      <c r="CZ5" s="202"/>
      <c r="DA5" s="202"/>
      <c r="DB5" s="202"/>
      <c r="DC5" s="202"/>
      <c r="DD5" s="202"/>
      <c r="DE5" s="202"/>
      <c r="DF5" s="202"/>
      <c r="DG5" s="202"/>
      <c r="DH5" s="202"/>
      <c r="DI5" s="202"/>
      <c r="DJ5" s="202"/>
      <c r="DK5" s="202"/>
      <c r="DL5" s="202"/>
      <c r="DM5" s="202"/>
      <c r="DN5" s="202"/>
      <c r="DO5" s="202"/>
      <c r="DP5" s="202"/>
      <c r="DQ5" s="202"/>
      <c r="DR5" s="202"/>
      <c r="DS5" s="202"/>
      <c r="DT5" s="202"/>
      <c r="DU5" s="202"/>
      <c r="DV5" s="202"/>
      <c r="DW5" s="202"/>
      <c r="DX5" s="202"/>
      <c r="DY5" s="202"/>
      <c r="DZ5" s="202"/>
      <c r="EA5" s="202"/>
      <c r="EB5" s="202"/>
      <c r="EC5" s="202"/>
      <c r="ED5" s="202"/>
      <c r="EE5" s="202"/>
      <c r="EF5" s="202"/>
      <c r="EG5" s="202"/>
      <c r="EH5" s="202"/>
      <c r="EI5" s="202"/>
      <c r="EJ5" s="202"/>
      <c r="EK5" s="202"/>
      <c r="EL5" s="202"/>
      <c r="EM5" s="202"/>
      <c r="EN5" s="202"/>
      <c r="EO5" s="202"/>
      <c r="EP5" s="202"/>
      <c r="EQ5" s="202"/>
      <c r="ER5" s="202"/>
      <c r="ES5" s="202"/>
      <c r="ET5" s="202"/>
      <c r="EU5" s="202"/>
      <c r="EV5" s="202"/>
      <c r="EW5" s="202"/>
      <c r="EX5" s="202"/>
      <c r="EY5" s="202"/>
      <c r="EZ5" s="202"/>
      <c r="FA5" s="202"/>
      <c r="FB5" s="202"/>
      <c r="FC5" s="202"/>
      <c r="FD5" s="202"/>
      <c r="FE5" s="202"/>
      <c r="FF5" s="202"/>
      <c r="FG5" s="202"/>
      <c r="FH5" s="202"/>
      <c r="FI5" s="202"/>
      <c r="FJ5" s="202"/>
      <c r="FK5" s="202"/>
      <c r="FL5" s="202"/>
      <c r="FM5" s="202"/>
      <c r="FN5" s="202"/>
      <c r="FO5" s="202"/>
      <c r="FP5" s="202"/>
      <c r="FQ5" s="202"/>
      <c r="FR5" s="202"/>
      <c r="FS5" s="202"/>
      <c r="FT5" s="202"/>
      <c r="FU5" s="202"/>
      <c r="FV5" s="202"/>
      <c r="FW5" s="202"/>
      <c r="FX5" s="202"/>
      <c r="FY5" s="202"/>
      <c r="FZ5" s="202"/>
      <c r="GA5" s="202"/>
      <c r="GB5" s="202"/>
      <c r="GC5" s="202"/>
      <c r="GD5" s="202"/>
      <c r="GE5" s="202"/>
      <c r="GF5" s="202"/>
      <c r="GG5" s="202"/>
      <c r="GH5" s="202"/>
      <c r="GI5" s="202"/>
      <c r="GJ5" s="202"/>
      <c r="GK5" s="202"/>
      <c r="GL5" s="202"/>
      <c r="GM5" s="202"/>
      <c r="GN5" s="202"/>
      <c r="GO5" s="202"/>
      <c r="GP5" s="202"/>
      <c r="GQ5" s="202"/>
      <c r="GR5" s="202"/>
      <c r="GS5" s="202"/>
      <c r="GT5" s="202"/>
      <c r="GU5" s="202"/>
      <c r="GV5" s="202"/>
      <c r="GW5" s="202"/>
      <c r="GX5" s="202"/>
      <c r="GY5" s="202"/>
      <c r="GZ5" s="202"/>
      <c r="HA5" s="202"/>
      <c r="HB5" s="202"/>
      <c r="HC5" s="202"/>
      <c r="HD5" s="202"/>
      <c r="HE5" s="202"/>
      <c r="HF5" s="202"/>
      <c r="HG5" s="202"/>
      <c r="HH5" s="202"/>
      <c r="HI5" s="202"/>
      <c r="HJ5" s="202"/>
      <c r="HK5" s="202"/>
      <c r="HL5" s="202"/>
      <c r="HM5" s="202"/>
      <c r="HN5" s="202"/>
      <c r="HO5" s="202"/>
      <c r="HP5" s="202"/>
      <c r="HQ5" s="202"/>
      <c r="HR5" s="202"/>
      <c r="HS5" s="202"/>
      <c r="HT5" s="202"/>
      <c r="HU5" s="202"/>
      <c r="HV5" s="202"/>
      <c r="HW5" s="202"/>
      <c r="HX5" s="202"/>
      <c r="HY5" s="202"/>
      <c r="HZ5" s="202"/>
      <c r="IA5" s="202"/>
      <c r="IB5" s="202"/>
      <c r="IC5" s="202"/>
      <c r="ID5" s="202"/>
      <c r="IE5" s="202"/>
      <c r="IF5" s="202"/>
      <c r="IG5" s="202"/>
      <c r="IH5" s="202"/>
      <c r="II5" s="202"/>
      <c r="IJ5" s="202"/>
      <c r="IK5" s="202"/>
      <c r="IL5" s="202"/>
      <c r="IM5" s="202"/>
      <c r="IN5" s="202"/>
      <c r="IO5" s="202"/>
      <c r="IP5" s="202"/>
      <c r="IQ5" s="202"/>
      <c r="IR5" s="202"/>
      <c r="IS5" s="202"/>
      <c r="IT5" s="202"/>
      <c r="IU5" s="202"/>
      <c r="IV5" s="202"/>
      <c r="IW5" s="202"/>
      <c r="IX5" s="202"/>
      <c r="IY5" s="202"/>
      <c r="IZ5" s="202"/>
      <c r="JA5" s="202"/>
      <c r="JB5" s="202"/>
      <c r="JC5" s="202"/>
      <c r="JD5" s="202"/>
      <c r="JE5" s="202"/>
      <c r="JF5" s="202"/>
      <c r="JG5" s="202"/>
      <c r="JH5" s="202"/>
      <c r="JI5" s="202"/>
      <c r="JJ5" s="202"/>
      <c r="JK5" s="202"/>
      <c r="JL5" s="202"/>
      <c r="JM5" s="202"/>
      <c r="JN5" s="202"/>
      <c r="JO5" s="202"/>
      <c r="JP5" s="202"/>
      <c r="JQ5" s="202"/>
      <c r="JR5" s="202"/>
      <c r="JS5" s="202"/>
    </row>
    <row r="6" spans="1:279" s="203" customFormat="1" ht="32.25" customHeight="1" thickBot="1" x14ac:dyDescent="0.35">
      <c r="A6" s="379" t="s">
        <v>2</v>
      </c>
      <c r="B6" s="380"/>
      <c r="C6" s="381"/>
      <c r="D6" s="393" t="str">
        <f>'Mapa Final'!D6</f>
        <v>Juzgados Administrativos del Circuito de Montería y Tirbunal Administrativo de Córdoba</v>
      </c>
      <c r="E6" s="394"/>
      <c r="F6" s="394"/>
      <c r="G6" s="394"/>
      <c r="H6" s="394"/>
      <c r="I6" s="394"/>
      <c r="J6" s="394"/>
      <c r="K6" s="394"/>
      <c r="L6" s="394"/>
      <c r="M6" s="394"/>
      <c r="N6" s="395"/>
      <c r="O6" s="1"/>
      <c r="P6" s="1"/>
      <c r="Q6" s="1"/>
      <c r="R6" s="1"/>
      <c r="S6" s="1"/>
      <c r="T6" s="1"/>
      <c r="U6" s="1"/>
      <c r="V6" s="202"/>
      <c r="W6" s="202"/>
      <c r="X6" s="202"/>
      <c r="Y6" s="202"/>
      <c r="Z6" s="202"/>
      <c r="AA6" s="202"/>
      <c r="AB6" s="202"/>
      <c r="AC6" s="202"/>
      <c r="AD6" s="202"/>
      <c r="AE6" s="202"/>
      <c r="AF6" s="202"/>
      <c r="AG6" s="202"/>
      <c r="AH6" s="202"/>
      <c r="AI6" s="202"/>
      <c r="AJ6" s="202"/>
      <c r="AK6" s="202"/>
      <c r="AL6" s="202"/>
      <c r="AM6" s="202"/>
      <c r="AN6" s="202"/>
      <c r="AO6" s="202"/>
      <c r="AP6" s="202"/>
      <c r="AQ6" s="202"/>
      <c r="AR6" s="202"/>
      <c r="AS6" s="202"/>
      <c r="AT6" s="202"/>
      <c r="AU6" s="202"/>
      <c r="AV6" s="202"/>
      <c r="AW6" s="202"/>
      <c r="AX6" s="202"/>
      <c r="AY6" s="202"/>
      <c r="AZ6" s="202"/>
      <c r="BA6" s="202"/>
      <c r="BB6" s="202"/>
      <c r="BC6" s="202"/>
      <c r="BD6" s="202"/>
      <c r="BE6" s="202"/>
      <c r="BF6" s="202"/>
      <c r="BG6" s="202"/>
      <c r="BH6" s="202"/>
      <c r="BI6" s="202"/>
      <c r="BJ6" s="202"/>
      <c r="BK6" s="202"/>
      <c r="BL6" s="202"/>
      <c r="BM6" s="202"/>
      <c r="BN6" s="202"/>
      <c r="BO6" s="202"/>
      <c r="BP6" s="202"/>
      <c r="BQ6" s="202"/>
      <c r="BR6" s="202"/>
      <c r="BS6" s="202"/>
      <c r="BT6" s="202"/>
      <c r="BU6" s="202"/>
      <c r="BV6" s="202"/>
      <c r="BW6" s="202"/>
      <c r="BX6" s="202"/>
      <c r="BY6" s="202"/>
      <c r="BZ6" s="202"/>
      <c r="CA6" s="202"/>
      <c r="CB6" s="202"/>
      <c r="CC6" s="202"/>
      <c r="CD6" s="202"/>
      <c r="CE6" s="202"/>
      <c r="CF6" s="202"/>
      <c r="CG6" s="202"/>
      <c r="CH6" s="202"/>
      <c r="CI6" s="202"/>
      <c r="CJ6" s="202"/>
      <c r="CK6" s="202"/>
      <c r="CL6" s="202"/>
      <c r="CM6" s="202"/>
      <c r="CN6" s="202"/>
      <c r="CO6" s="202"/>
      <c r="CP6" s="202"/>
      <c r="CQ6" s="202"/>
      <c r="CR6" s="202"/>
      <c r="CS6" s="202"/>
      <c r="CT6" s="202"/>
      <c r="CU6" s="202"/>
      <c r="CV6" s="202"/>
      <c r="CW6" s="202"/>
      <c r="CX6" s="202"/>
      <c r="CY6" s="202"/>
      <c r="CZ6" s="202"/>
      <c r="DA6" s="202"/>
      <c r="DB6" s="202"/>
      <c r="DC6" s="202"/>
      <c r="DD6" s="202"/>
      <c r="DE6" s="202"/>
      <c r="DF6" s="202"/>
      <c r="DG6" s="202"/>
      <c r="DH6" s="202"/>
      <c r="DI6" s="202"/>
      <c r="DJ6" s="202"/>
      <c r="DK6" s="202"/>
      <c r="DL6" s="202"/>
      <c r="DM6" s="202"/>
      <c r="DN6" s="202"/>
      <c r="DO6" s="202"/>
      <c r="DP6" s="202"/>
      <c r="DQ6" s="202"/>
      <c r="DR6" s="202"/>
      <c r="DS6" s="202"/>
      <c r="DT6" s="202"/>
      <c r="DU6" s="202"/>
      <c r="DV6" s="202"/>
      <c r="DW6" s="202"/>
      <c r="DX6" s="202"/>
      <c r="DY6" s="202"/>
      <c r="DZ6" s="202"/>
      <c r="EA6" s="202"/>
      <c r="EB6" s="202"/>
      <c r="EC6" s="202"/>
      <c r="ED6" s="202"/>
      <c r="EE6" s="202"/>
      <c r="EF6" s="202"/>
      <c r="EG6" s="202"/>
      <c r="EH6" s="202"/>
      <c r="EI6" s="202"/>
      <c r="EJ6" s="202"/>
      <c r="EK6" s="202"/>
      <c r="EL6" s="202"/>
      <c r="EM6" s="202"/>
      <c r="EN6" s="202"/>
      <c r="EO6" s="202"/>
      <c r="EP6" s="202"/>
      <c r="EQ6" s="202"/>
      <c r="ER6" s="202"/>
      <c r="ES6" s="202"/>
      <c r="ET6" s="202"/>
      <c r="EU6" s="202"/>
      <c r="EV6" s="202"/>
      <c r="EW6" s="202"/>
      <c r="EX6" s="202"/>
      <c r="EY6" s="202"/>
      <c r="EZ6" s="202"/>
      <c r="FA6" s="202"/>
      <c r="FB6" s="202"/>
      <c r="FC6" s="202"/>
      <c r="FD6" s="202"/>
      <c r="FE6" s="202"/>
      <c r="FF6" s="202"/>
      <c r="FG6" s="202"/>
      <c r="FH6" s="202"/>
      <c r="FI6" s="202"/>
      <c r="FJ6" s="202"/>
      <c r="FK6" s="202"/>
      <c r="FL6" s="202"/>
      <c r="FM6" s="202"/>
      <c r="FN6" s="202"/>
      <c r="FO6" s="202"/>
      <c r="FP6" s="202"/>
      <c r="FQ6" s="202"/>
      <c r="FR6" s="202"/>
      <c r="FS6" s="202"/>
      <c r="FT6" s="202"/>
      <c r="FU6" s="202"/>
      <c r="FV6" s="202"/>
      <c r="FW6" s="202"/>
      <c r="FX6" s="202"/>
      <c r="FY6" s="202"/>
      <c r="FZ6" s="202"/>
      <c r="GA6" s="202"/>
      <c r="GB6" s="202"/>
      <c r="GC6" s="202"/>
      <c r="GD6" s="202"/>
      <c r="GE6" s="202"/>
      <c r="GF6" s="202"/>
      <c r="GG6" s="202"/>
      <c r="GH6" s="202"/>
      <c r="GI6" s="202"/>
      <c r="GJ6" s="202"/>
      <c r="GK6" s="202"/>
      <c r="GL6" s="202"/>
      <c r="GM6" s="202"/>
      <c r="GN6" s="202"/>
      <c r="GO6" s="202"/>
      <c r="GP6" s="202"/>
      <c r="GQ6" s="202"/>
      <c r="GR6" s="202"/>
      <c r="GS6" s="202"/>
      <c r="GT6" s="202"/>
      <c r="GU6" s="202"/>
      <c r="GV6" s="202"/>
      <c r="GW6" s="202"/>
      <c r="GX6" s="202"/>
      <c r="GY6" s="202"/>
      <c r="GZ6" s="202"/>
      <c r="HA6" s="202"/>
      <c r="HB6" s="202"/>
      <c r="HC6" s="202"/>
      <c r="HD6" s="202"/>
      <c r="HE6" s="202"/>
      <c r="HF6" s="202"/>
      <c r="HG6" s="202"/>
      <c r="HH6" s="202"/>
      <c r="HI6" s="202"/>
      <c r="HJ6" s="202"/>
      <c r="HK6" s="202"/>
      <c r="HL6" s="202"/>
      <c r="HM6" s="202"/>
      <c r="HN6" s="202"/>
      <c r="HO6" s="202"/>
      <c r="HP6" s="202"/>
      <c r="HQ6" s="202"/>
      <c r="HR6" s="202"/>
      <c r="HS6" s="202"/>
      <c r="HT6" s="202"/>
      <c r="HU6" s="202"/>
      <c r="HV6" s="202"/>
      <c r="HW6" s="202"/>
      <c r="HX6" s="202"/>
      <c r="HY6" s="202"/>
      <c r="HZ6" s="202"/>
      <c r="IA6" s="202"/>
      <c r="IB6" s="202"/>
      <c r="IC6" s="202"/>
      <c r="ID6" s="202"/>
      <c r="IE6" s="202"/>
      <c r="IF6" s="202"/>
      <c r="IG6" s="202"/>
      <c r="IH6" s="202"/>
      <c r="II6" s="202"/>
      <c r="IJ6" s="202"/>
      <c r="IK6" s="202"/>
      <c r="IL6" s="202"/>
      <c r="IM6" s="202"/>
      <c r="IN6" s="202"/>
      <c r="IO6" s="202"/>
      <c r="IP6" s="202"/>
      <c r="IQ6" s="202"/>
      <c r="IR6" s="202"/>
      <c r="IS6" s="202"/>
      <c r="IT6" s="202"/>
      <c r="IU6" s="202"/>
      <c r="IV6" s="202"/>
      <c r="IW6" s="202"/>
      <c r="IX6" s="202"/>
      <c r="IY6" s="202"/>
      <c r="IZ6" s="202"/>
      <c r="JA6" s="202"/>
      <c r="JB6" s="202"/>
      <c r="JC6" s="202"/>
      <c r="JD6" s="202"/>
      <c r="JE6" s="202"/>
      <c r="JF6" s="202"/>
      <c r="JG6" s="202"/>
      <c r="JH6" s="202"/>
      <c r="JI6" s="202"/>
      <c r="JJ6" s="202"/>
      <c r="JK6" s="202"/>
      <c r="JL6" s="202"/>
      <c r="JM6" s="202"/>
      <c r="JN6" s="202"/>
      <c r="JO6" s="202"/>
      <c r="JP6" s="202"/>
      <c r="JQ6" s="202"/>
      <c r="JR6" s="202"/>
      <c r="JS6" s="202"/>
    </row>
    <row r="7" spans="1:279" s="206" customFormat="1" ht="38.25" customHeight="1" thickTop="1" thickBot="1" x14ac:dyDescent="0.3">
      <c r="A7" s="524" t="s">
        <v>399</v>
      </c>
      <c r="B7" s="525"/>
      <c r="C7" s="525"/>
      <c r="D7" s="525"/>
      <c r="E7" s="525"/>
      <c r="F7" s="526"/>
      <c r="G7" s="204"/>
      <c r="H7" s="527" t="s">
        <v>400</v>
      </c>
      <c r="I7" s="527"/>
      <c r="J7" s="527"/>
      <c r="K7" s="527" t="s">
        <v>401</v>
      </c>
      <c r="L7" s="527"/>
      <c r="M7" s="527"/>
      <c r="N7" s="528" t="s">
        <v>303</v>
      </c>
      <c r="O7" s="533" t="s">
        <v>402</v>
      </c>
      <c r="P7" s="535" t="s">
        <v>403</v>
      </c>
      <c r="Q7" s="538"/>
      <c r="R7" s="536"/>
      <c r="S7" s="535" t="s">
        <v>404</v>
      </c>
      <c r="T7" s="536"/>
      <c r="U7" s="537" t="s">
        <v>417</v>
      </c>
      <c r="V7" s="205"/>
      <c r="W7" s="205"/>
      <c r="X7" s="205"/>
      <c r="Y7" s="205"/>
      <c r="Z7" s="205"/>
      <c r="AA7" s="205"/>
      <c r="AB7" s="205"/>
      <c r="AC7" s="205"/>
      <c r="AD7" s="205"/>
      <c r="AE7" s="205"/>
      <c r="AF7" s="205"/>
      <c r="AG7" s="205"/>
      <c r="AH7" s="205"/>
      <c r="AI7" s="205"/>
      <c r="AJ7" s="205"/>
      <c r="AK7" s="205"/>
      <c r="AL7" s="205"/>
      <c r="AM7" s="205"/>
      <c r="AN7" s="205"/>
      <c r="AO7" s="205"/>
      <c r="AP7" s="205"/>
      <c r="AQ7" s="205"/>
      <c r="AR7" s="205"/>
      <c r="AS7" s="205"/>
      <c r="AT7" s="205"/>
      <c r="AU7" s="205"/>
      <c r="AV7" s="205"/>
      <c r="AW7" s="205"/>
      <c r="AX7" s="205"/>
      <c r="AY7" s="205"/>
      <c r="AZ7" s="205"/>
      <c r="BA7" s="205"/>
      <c r="BB7" s="205"/>
      <c r="BC7" s="205"/>
      <c r="BD7" s="205"/>
      <c r="BE7" s="205"/>
      <c r="BF7" s="205"/>
      <c r="BG7" s="205"/>
      <c r="BH7" s="205"/>
      <c r="BI7" s="205"/>
      <c r="BJ7" s="205"/>
      <c r="BK7" s="205"/>
      <c r="BL7" s="205"/>
      <c r="BM7" s="205"/>
      <c r="BN7" s="205"/>
      <c r="BO7" s="205"/>
      <c r="BP7" s="205"/>
      <c r="BQ7" s="205"/>
      <c r="BR7" s="205"/>
      <c r="BS7" s="205"/>
      <c r="BT7" s="205"/>
      <c r="BU7" s="205"/>
      <c r="BV7" s="205"/>
      <c r="BW7" s="205"/>
      <c r="BX7" s="205"/>
      <c r="BY7" s="205"/>
      <c r="BZ7" s="205"/>
      <c r="CA7" s="205"/>
      <c r="CB7" s="205"/>
      <c r="CC7" s="205"/>
      <c r="CD7" s="205"/>
      <c r="CE7" s="205"/>
      <c r="CF7" s="205"/>
      <c r="CG7" s="205"/>
      <c r="CH7" s="205"/>
      <c r="CI7" s="205"/>
      <c r="CJ7" s="205"/>
      <c r="CK7" s="205"/>
      <c r="CL7" s="205"/>
      <c r="CM7" s="205"/>
      <c r="CN7" s="205"/>
      <c r="CO7" s="205"/>
      <c r="CP7" s="205"/>
      <c r="CQ7" s="205"/>
      <c r="CR7" s="205"/>
      <c r="CS7" s="205"/>
      <c r="CT7" s="205"/>
      <c r="CU7" s="205"/>
      <c r="CV7" s="205"/>
      <c r="CW7" s="205"/>
      <c r="CX7" s="205"/>
      <c r="CY7" s="205"/>
      <c r="CZ7" s="205"/>
      <c r="DA7" s="205"/>
      <c r="DB7" s="205"/>
      <c r="DC7" s="205"/>
      <c r="DD7" s="205"/>
      <c r="DE7" s="205"/>
      <c r="DF7" s="205"/>
      <c r="DG7" s="205"/>
      <c r="DH7" s="205"/>
      <c r="DI7" s="205"/>
      <c r="DJ7" s="205"/>
      <c r="DK7" s="205"/>
      <c r="DL7" s="205"/>
      <c r="DM7" s="205"/>
      <c r="DN7" s="205"/>
      <c r="DO7" s="205"/>
      <c r="DP7" s="205"/>
      <c r="DQ7" s="205"/>
      <c r="DR7" s="205"/>
      <c r="DS7" s="205"/>
      <c r="DT7" s="205"/>
      <c r="DU7" s="205"/>
      <c r="DV7" s="205"/>
      <c r="DW7" s="205"/>
      <c r="DX7" s="205"/>
      <c r="DY7" s="205"/>
      <c r="DZ7" s="205"/>
      <c r="EA7" s="205"/>
      <c r="EB7" s="205"/>
      <c r="EC7" s="205"/>
      <c r="ED7" s="205"/>
      <c r="EE7" s="205"/>
      <c r="EF7" s="205"/>
      <c r="EG7" s="205"/>
      <c r="EH7" s="205"/>
      <c r="EI7" s="205"/>
      <c r="EJ7" s="205"/>
      <c r="EK7" s="205"/>
      <c r="EL7" s="205"/>
      <c r="EM7" s="205"/>
      <c r="EN7" s="205"/>
      <c r="EO7" s="205"/>
      <c r="EP7" s="205"/>
      <c r="EQ7" s="205"/>
      <c r="ER7" s="205"/>
      <c r="ES7" s="205"/>
      <c r="ET7" s="205"/>
      <c r="EU7" s="205"/>
      <c r="EV7" s="205"/>
      <c r="EW7" s="205"/>
      <c r="EX7" s="205"/>
      <c r="EY7" s="205"/>
      <c r="EZ7" s="205"/>
      <c r="FA7" s="205"/>
      <c r="FB7" s="205"/>
      <c r="FC7" s="205"/>
      <c r="FD7" s="205"/>
      <c r="FE7" s="205"/>
      <c r="FF7" s="205"/>
      <c r="FG7" s="205"/>
      <c r="FH7" s="205"/>
      <c r="FI7" s="205"/>
      <c r="FJ7" s="205"/>
      <c r="FK7" s="205"/>
      <c r="FL7" s="205"/>
      <c r="FM7" s="205"/>
      <c r="FN7" s="205"/>
      <c r="FO7" s="205"/>
      <c r="FP7" s="205"/>
      <c r="FQ7" s="205"/>
      <c r="FR7" s="205"/>
      <c r="FS7" s="205"/>
      <c r="FT7" s="205"/>
      <c r="FU7" s="205"/>
    </row>
    <row r="8" spans="1:279" s="214" customFormat="1" ht="81" customHeight="1" thickTop="1" thickBot="1" x14ac:dyDescent="0.3">
      <c r="A8" s="207" t="s">
        <v>211</v>
      </c>
      <c r="B8" s="207" t="s">
        <v>420</v>
      </c>
      <c r="C8" s="208" t="s">
        <v>8</v>
      </c>
      <c r="D8" s="209" t="s">
        <v>406</v>
      </c>
      <c r="E8" s="223" t="s">
        <v>10</v>
      </c>
      <c r="F8" s="223" t="s">
        <v>11</v>
      </c>
      <c r="G8" s="223" t="s">
        <v>12</v>
      </c>
      <c r="H8" s="211" t="s">
        <v>407</v>
      </c>
      <c r="I8" s="211" t="s">
        <v>38</v>
      </c>
      <c r="J8" s="211" t="s">
        <v>408</v>
      </c>
      <c r="K8" s="211" t="s">
        <v>407</v>
      </c>
      <c r="L8" s="211" t="s">
        <v>409</v>
      </c>
      <c r="M8" s="211" t="s">
        <v>408</v>
      </c>
      <c r="N8" s="528"/>
      <c r="O8" s="534"/>
      <c r="P8" s="212" t="s">
        <v>410</v>
      </c>
      <c r="Q8" s="212" t="s">
        <v>411</v>
      </c>
      <c r="R8" s="212" t="s">
        <v>450</v>
      </c>
      <c r="S8" s="212" t="s">
        <v>412</v>
      </c>
      <c r="T8" s="212" t="s">
        <v>413</v>
      </c>
      <c r="U8" s="537"/>
      <c r="V8" s="213"/>
      <c r="W8" s="213"/>
      <c r="X8" s="213"/>
      <c r="Y8" s="213"/>
      <c r="Z8" s="213"/>
      <c r="AA8" s="213"/>
      <c r="AB8" s="213"/>
      <c r="AC8" s="213"/>
      <c r="AD8" s="213"/>
      <c r="AE8" s="213"/>
      <c r="AF8" s="213"/>
      <c r="AG8" s="213"/>
      <c r="AH8" s="213"/>
      <c r="AI8" s="213"/>
      <c r="AJ8" s="213"/>
      <c r="AK8" s="213"/>
      <c r="AL8" s="213"/>
      <c r="AM8" s="213"/>
      <c r="AN8" s="213"/>
      <c r="AO8" s="213"/>
      <c r="AP8" s="213"/>
      <c r="AQ8" s="213"/>
      <c r="AR8" s="213"/>
      <c r="AS8" s="213"/>
      <c r="AT8" s="213"/>
      <c r="AU8" s="213"/>
      <c r="AV8" s="213"/>
      <c r="AW8" s="213"/>
      <c r="AX8" s="213"/>
      <c r="AY8" s="213"/>
      <c r="AZ8" s="213"/>
      <c r="BA8" s="213"/>
      <c r="BB8" s="213"/>
      <c r="BC8" s="213"/>
      <c r="BD8" s="213"/>
      <c r="BE8" s="213"/>
      <c r="BF8" s="213"/>
      <c r="BG8" s="213"/>
      <c r="BH8" s="213"/>
      <c r="BI8" s="213"/>
      <c r="BJ8" s="213"/>
      <c r="BK8" s="213"/>
      <c r="BL8" s="213"/>
      <c r="BM8" s="213"/>
      <c r="BN8" s="213"/>
      <c r="BO8" s="213"/>
      <c r="BP8" s="213"/>
      <c r="BQ8" s="213"/>
      <c r="BR8" s="213"/>
      <c r="BS8" s="213"/>
      <c r="BT8" s="213"/>
      <c r="BU8" s="213"/>
      <c r="BV8" s="213"/>
      <c r="BW8" s="213"/>
      <c r="BX8" s="213"/>
      <c r="BY8" s="213"/>
      <c r="BZ8" s="213"/>
      <c r="CA8" s="213"/>
      <c r="CB8" s="213"/>
      <c r="CC8" s="213"/>
      <c r="CD8" s="213"/>
      <c r="CE8" s="213"/>
      <c r="CF8" s="213"/>
      <c r="CG8" s="213"/>
      <c r="CH8" s="213"/>
      <c r="CI8" s="213"/>
      <c r="CJ8" s="213"/>
      <c r="CK8" s="213"/>
      <c r="CL8" s="213"/>
      <c r="CM8" s="213"/>
      <c r="CN8" s="213"/>
      <c r="CO8" s="213"/>
      <c r="CP8" s="213"/>
      <c r="CQ8" s="213"/>
      <c r="CR8" s="213"/>
      <c r="CS8" s="213"/>
      <c r="CT8" s="213"/>
      <c r="CU8" s="213"/>
      <c r="CV8" s="213"/>
      <c r="CW8" s="213"/>
      <c r="CX8" s="213"/>
      <c r="CY8" s="213"/>
      <c r="CZ8" s="213"/>
      <c r="DA8" s="213"/>
      <c r="DB8" s="213"/>
      <c r="DC8" s="213"/>
      <c r="DD8" s="213"/>
      <c r="DE8" s="213"/>
      <c r="DF8" s="213"/>
      <c r="DG8" s="213"/>
      <c r="DH8" s="213"/>
      <c r="DI8" s="213"/>
      <c r="DJ8" s="213"/>
      <c r="DK8" s="213"/>
      <c r="DL8" s="213"/>
      <c r="DM8" s="213"/>
      <c r="DN8" s="213"/>
      <c r="DO8" s="213"/>
      <c r="DP8" s="213"/>
      <c r="DQ8" s="213"/>
      <c r="DR8" s="213"/>
      <c r="DS8" s="213"/>
      <c r="DT8" s="213"/>
      <c r="DU8" s="213"/>
      <c r="DV8" s="213"/>
      <c r="DW8" s="213"/>
      <c r="DX8" s="213"/>
      <c r="DY8" s="213"/>
      <c r="DZ8" s="213"/>
      <c r="EA8" s="213"/>
      <c r="EB8" s="213"/>
      <c r="EC8" s="213"/>
      <c r="ED8" s="213"/>
      <c r="EE8" s="213"/>
      <c r="EF8" s="213"/>
      <c r="EG8" s="213"/>
      <c r="EH8" s="213"/>
      <c r="EI8" s="213"/>
      <c r="EJ8" s="213"/>
      <c r="EK8" s="213"/>
      <c r="EL8" s="213"/>
      <c r="EM8" s="213"/>
      <c r="EN8" s="213"/>
      <c r="EO8" s="213"/>
      <c r="EP8" s="213"/>
      <c r="EQ8" s="213"/>
      <c r="ER8" s="213"/>
      <c r="ES8" s="213"/>
      <c r="ET8" s="213"/>
      <c r="EU8" s="213"/>
      <c r="EV8" s="213"/>
      <c r="EW8" s="213"/>
      <c r="EX8" s="213"/>
      <c r="EY8" s="213"/>
      <c r="EZ8" s="213"/>
      <c r="FA8" s="213"/>
      <c r="FB8" s="213"/>
      <c r="FC8" s="213"/>
      <c r="FD8" s="213"/>
      <c r="FE8" s="213"/>
      <c r="FF8" s="213"/>
      <c r="FG8" s="213"/>
      <c r="FH8" s="213"/>
      <c r="FI8" s="213"/>
      <c r="FJ8" s="213"/>
      <c r="FK8" s="213"/>
      <c r="FL8" s="213"/>
      <c r="FM8" s="213"/>
      <c r="FN8" s="213"/>
      <c r="FO8" s="213"/>
      <c r="FP8" s="213"/>
      <c r="FQ8" s="213"/>
      <c r="FR8" s="213"/>
      <c r="FS8" s="213"/>
      <c r="FT8" s="213"/>
      <c r="FU8" s="213"/>
    </row>
    <row r="9" spans="1:279" s="215" customFormat="1" ht="10.5" customHeight="1" thickTop="1" thickBot="1" x14ac:dyDescent="0.3">
      <c r="A9" s="522"/>
      <c r="B9" s="523"/>
      <c r="C9" s="523"/>
      <c r="D9" s="523"/>
      <c r="E9" s="523"/>
      <c r="F9" s="523"/>
      <c r="G9" s="523"/>
      <c r="H9" s="523"/>
      <c r="I9" s="523"/>
      <c r="J9" s="523"/>
      <c r="K9" s="523"/>
      <c r="L9" s="523"/>
      <c r="M9" s="523"/>
      <c r="N9" s="523"/>
      <c r="U9" s="216"/>
      <c r="V9" s="217"/>
      <c r="W9" s="217"/>
      <c r="X9" s="217"/>
      <c r="Y9" s="217"/>
      <c r="Z9" s="217"/>
      <c r="AA9" s="217"/>
      <c r="AB9" s="217"/>
      <c r="AC9" s="217"/>
      <c r="AD9" s="217"/>
      <c r="AE9" s="217"/>
      <c r="AF9" s="217"/>
      <c r="AG9" s="217"/>
      <c r="AH9" s="217"/>
      <c r="AI9" s="217"/>
      <c r="AJ9" s="217"/>
      <c r="AK9" s="217"/>
      <c r="AL9" s="217"/>
      <c r="AM9" s="217"/>
      <c r="AN9" s="217"/>
      <c r="AO9" s="217"/>
      <c r="AP9" s="217"/>
      <c r="AQ9" s="217"/>
      <c r="AR9" s="217"/>
      <c r="AS9" s="217"/>
      <c r="AT9" s="217"/>
      <c r="AU9" s="217"/>
      <c r="AV9" s="217"/>
      <c r="AW9" s="217"/>
      <c r="AX9" s="217"/>
      <c r="AY9" s="217"/>
      <c r="AZ9" s="217"/>
      <c r="BA9" s="217"/>
      <c r="BB9" s="217"/>
      <c r="BC9" s="217"/>
      <c r="BD9" s="217"/>
      <c r="BE9" s="217"/>
      <c r="BF9" s="217"/>
      <c r="BG9" s="217"/>
      <c r="BH9" s="217"/>
      <c r="BI9" s="217"/>
      <c r="BJ9" s="217"/>
      <c r="BK9" s="217"/>
      <c r="BL9" s="217"/>
      <c r="BM9" s="217"/>
      <c r="BN9" s="217"/>
      <c r="BO9" s="217"/>
      <c r="BP9" s="217"/>
      <c r="BQ9" s="217"/>
      <c r="BR9" s="217"/>
      <c r="BS9" s="217"/>
      <c r="BT9" s="217"/>
      <c r="BU9" s="217"/>
      <c r="BV9" s="217"/>
      <c r="BW9" s="217"/>
      <c r="BX9" s="217"/>
      <c r="BY9" s="217"/>
      <c r="BZ9" s="217"/>
      <c r="CA9" s="217"/>
      <c r="CB9" s="217"/>
      <c r="CC9" s="217"/>
      <c r="CD9" s="217"/>
      <c r="CE9" s="217"/>
      <c r="CF9" s="217"/>
      <c r="CG9" s="217"/>
      <c r="CH9" s="217"/>
      <c r="CI9" s="217"/>
      <c r="CJ9" s="217"/>
      <c r="CK9" s="217"/>
      <c r="CL9" s="217"/>
      <c r="CM9" s="217"/>
      <c r="CN9" s="217"/>
      <c r="CO9" s="217"/>
      <c r="CP9" s="217"/>
      <c r="CQ9" s="217"/>
      <c r="CR9" s="217"/>
      <c r="CS9" s="217"/>
      <c r="CT9" s="217"/>
      <c r="CU9" s="217"/>
      <c r="CV9" s="217"/>
      <c r="CW9" s="217"/>
      <c r="CX9" s="217"/>
      <c r="CY9" s="217"/>
      <c r="CZ9" s="217"/>
      <c r="DA9" s="217"/>
      <c r="DB9" s="217"/>
      <c r="DC9" s="217"/>
      <c r="DD9" s="217"/>
      <c r="DE9" s="217"/>
      <c r="DF9" s="217"/>
      <c r="DG9" s="217"/>
      <c r="DH9" s="217"/>
      <c r="DI9" s="217"/>
      <c r="DJ9" s="217"/>
      <c r="DK9" s="217"/>
      <c r="DL9" s="217"/>
      <c r="DM9" s="217"/>
      <c r="DN9" s="217"/>
      <c r="DO9" s="217"/>
      <c r="DP9" s="217"/>
      <c r="DQ9" s="217"/>
      <c r="DR9" s="217"/>
      <c r="DS9" s="217"/>
      <c r="DT9" s="217"/>
      <c r="DU9" s="217"/>
      <c r="DV9" s="217"/>
      <c r="DW9" s="217"/>
      <c r="DX9" s="217"/>
      <c r="DY9" s="217"/>
      <c r="DZ9" s="217"/>
      <c r="EA9" s="217"/>
      <c r="EB9" s="217"/>
      <c r="EC9" s="217"/>
      <c r="ED9" s="217"/>
      <c r="EE9" s="217"/>
      <c r="EF9" s="217"/>
      <c r="EG9" s="217"/>
      <c r="EH9" s="217"/>
      <c r="EI9" s="217"/>
      <c r="EJ9" s="217"/>
      <c r="EK9" s="217"/>
      <c r="EL9" s="217"/>
      <c r="EM9" s="217"/>
      <c r="EN9" s="217"/>
      <c r="EO9" s="217"/>
      <c r="EP9" s="217"/>
      <c r="EQ9" s="217"/>
      <c r="ER9" s="217"/>
      <c r="ES9" s="217"/>
      <c r="ET9" s="217"/>
      <c r="EU9" s="217"/>
      <c r="EV9" s="217"/>
      <c r="EW9" s="217"/>
      <c r="EX9" s="217"/>
      <c r="EY9" s="217"/>
      <c r="EZ9" s="217"/>
      <c r="FA9" s="217"/>
      <c r="FB9" s="217"/>
      <c r="FC9" s="217"/>
      <c r="FD9" s="217"/>
      <c r="FE9" s="217"/>
      <c r="FF9" s="217"/>
      <c r="FG9" s="217"/>
      <c r="FH9" s="217"/>
      <c r="FI9" s="217"/>
      <c r="FJ9" s="217"/>
      <c r="FK9" s="217"/>
      <c r="FL9" s="217"/>
      <c r="FM9" s="217"/>
      <c r="FN9" s="217"/>
      <c r="FO9" s="217"/>
      <c r="FP9" s="217"/>
      <c r="FQ9" s="217"/>
      <c r="FR9" s="217"/>
      <c r="FS9" s="217"/>
      <c r="FT9" s="217"/>
      <c r="FU9" s="217"/>
    </row>
    <row r="10" spans="1:279" s="218" customFormat="1" ht="15" customHeight="1" x14ac:dyDescent="0.2">
      <c r="A10" s="513">
        <f>'Mapa Final'!A10</f>
        <v>1</v>
      </c>
      <c r="B10" s="498" t="str">
        <f>'Mapa Final'!B10</f>
        <v>Vencimiento de Términos de Acciones Constitucionales</v>
      </c>
      <c r="C10" s="498" t="str">
        <f>'Mapa Final'!C10</f>
        <v>Vulneración de los derechos fundamentales de los ciudadanos</v>
      </c>
      <c r="D10" s="498" t="str">
        <f>'Mapa Final'!D10</f>
        <v xml:space="preserve">
1. Insuficiencia de personal para la excesiva carga laboral presentada.
2. Incremento de solicitudes vía correo electrónico, reparto de demandas y solicitudes judiciales.
3.  Afectación del orden público, genera mayor demanda y congestión de la justicia.
4.  Allta carga laboral.                 5. Falta de lineamientos para la planeación y desarrollo de las gestión judicial y de apoyo respecto de las tareas propias del despacho</v>
      </c>
      <c r="E10" s="501" t="str">
        <f>'Mapa Final'!E10</f>
        <v xml:space="preserve"> Actuaciones procesales después del vencimiento de los términos legales  </v>
      </c>
      <c r="F10" s="501" t="str">
        <f>'Mapa Final'!F10</f>
        <v xml:space="preserve">Posibilidad de vulneración de los derechos fundamentales de los ciudadanos  debido a las  actuaciones procesales después del vencimiento de los términos legales  </v>
      </c>
      <c r="G10" s="501" t="str">
        <f>'Mapa Final'!G10</f>
        <v>Usuarios, productos y prácticas organizacionales</v>
      </c>
      <c r="H10" s="516" t="str">
        <f>'Mapa Final'!I10</f>
        <v>Alta</v>
      </c>
      <c r="I10" s="519" t="str">
        <f>'Mapa Final'!L10</f>
        <v>Mayor</v>
      </c>
      <c r="J10" s="504" t="str">
        <f>'Mapa Final'!N10</f>
        <v xml:space="preserve">Alto </v>
      </c>
      <c r="K10" s="507" t="str">
        <f>'Mapa Final'!AA10</f>
        <v>Media</v>
      </c>
      <c r="L10" s="507" t="str">
        <f>'Mapa Final'!AE10</f>
        <v>Mayor</v>
      </c>
      <c r="M10" s="510" t="str">
        <f>'Mapa Final'!AG10</f>
        <v xml:space="preserve">Alto </v>
      </c>
      <c r="N10" s="507" t="str">
        <f>'Mapa Final'!AH10</f>
        <v>Reducir(mitigar)</v>
      </c>
      <c r="O10" s="495"/>
      <c r="P10" s="495"/>
      <c r="Q10" s="495"/>
      <c r="R10" s="495"/>
      <c r="S10" s="495" t="s">
        <v>451</v>
      </c>
      <c r="T10" s="495"/>
      <c r="U10" s="49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c r="FU10" s="35"/>
    </row>
    <row r="11" spans="1:279" s="218" customFormat="1" ht="13.5" customHeight="1" x14ac:dyDescent="0.2">
      <c r="A11" s="514"/>
      <c r="B11" s="499"/>
      <c r="C11" s="499"/>
      <c r="D11" s="499"/>
      <c r="E11" s="502"/>
      <c r="F11" s="502"/>
      <c r="G11" s="502"/>
      <c r="H11" s="517"/>
      <c r="I11" s="520"/>
      <c r="J11" s="505"/>
      <c r="K11" s="508"/>
      <c r="L11" s="508"/>
      <c r="M11" s="511"/>
      <c r="N11" s="508"/>
      <c r="O11" s="496"/>
      <c r="P11" s="496"/>
      <c r="Q11" s="496"/>
      <c r="R11" s="496"/>
      <c r="S11" s="496"/>
      <c r="T11" s="496"/>
      <c r="U11" s="496"/>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row>
    <row r="12" spans="1:279" s="218" customFormat="1" ht="13.5" customHeight="1" x14ac:dyDescent="0.2">
      <c r="A12" s="514"/>
      <c r="B12" s="499"/>
      <c r="C12" s="499"/>
      <c r="D12" s="499"/>
      <c r="E12" s="502"/>
      <c r="F12" s="502"/>
      <c r="G12" s="502"/>
      <c r="H12" s="517"/>
      <c r="I12" s="520"/>
      <c r="J12" s="505"/>
      <c r="K12" s="508"/>
      <c r="L12" s="508"/>
      <c r="M12" s="511"/>
      <c r="N12" s="508"/>
      <c r="O12" s="496"/>
      <c r="P12" s="496"/>
      <c r="Q12" s="496"/>
      <c r="R12" s="496"/>
      <c r="S12" s="496"/>
      <c r="T12" s="496"/>
      <c r="U12" s="496"/>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c r="FU12" s="35"/>
    </row>
    <row r="13" spans="1:279" s="218" customFormat="1" ht="13.5" customHeight="1" x14ac:dyDescent="0.2">
      <c r="A13" s="514"/>
      <c r="B13" s="499"/>
      <c r="C13" s="499"/>
      <c r="D13" s="499"/>
      <c r="E13" s="502"/>
      <c r="F13" s="502"/>
      <c r="G13" s="502"/>
      <c r="H13" s="517"/>
      <c r="I13" s="520"/>
      <c r="J13" s="505"/>
      <c r="K13" s="508"/>
      <c r="L13" s="508"/>
      <c r="M13" s="511"/>
      <c r="N13" s="508"/>
      <c r="O13" s="496"/>
      <c r="P13" s="496"/>
      <c r="Q13" s="496"/>
      <c r="R13" s="496"/>
      <c r="S13" s="496"/>
      <c r="T13" s="496"/>
      <c r="U13" s="496"/>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c r="FU13" s="35"/>
    </row>
    <row r="14" spans="1:279" s="218" customFormat="1" ht="238.5" customHeight="1" thickBot="1" x14ac:dyDescent="0.25">
      <c r="A14" s="515"/>
      <c r="B14" s="500"/>
      <c r="C14" s="500"/>
      <c r="D14" s="500"/>
      <c r="E14" s="503"/>
      <c r="F14" s="503"/>
      <c r="G14" s="503"/>
      <c r="H14" s="518"/>
      <c r="I14" s="521"/>
      <c r="J14" s="506"/>
      <c r="K14" s="509"/>
      <c r="L14" s="509"/>
      <c r="M14" s="512"/>
      <c r="N14" s="509"/>
      <c r="O14" s="497"/>
      <c r="P14" s="497"/>
      <c r="Q14" s="497"/>
      <c r="R14" s="497"/>
      <c r="S14" s="497"/>
      <c r="T14" s="497"/>
      <c r="U14" s="497"/>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row>
    <row r="15" spans="1:279" s="218" customFormat="1" ht="15" customHeight="1" x14ac:dyDescent="0.2">
      <c r="A15" s="513">
        <f>'Mapa Final'!A15</f>
        <v>2</v>
      </c>
      <c r="B15" s="498" t="str">
        <f>'Mapa Final'!B15</f>
        <v>Suspensión o no realización de las Audiencias Judiciales Programadas</v>
      </c>
      <c r="C15" s="498" t="str">
        <f>'Mapa Final'!C15</f>
        <v>Vulneración de los derechos fundamentales de los ciudadanos</v>
      </c>
      <c r="D15" s="498" t="str">
        <f>'Mapa Final'!D15</f>
        <v xml:space="preserve">1.Deficiencia de herramientas tecnológicas que permitan el normal desarrollo de la audiencia (Sistema de Grabación, Software, Hardware, microfonos, diademas, problemas de c entre otros)
2.Programación de audiencias sin tener en cuenta tiempos de duración para su realización.
3.Falta de comunicación oportuna o errores en la notificación a las partes interesadas externas
4.Deficiencia en el servicio  de internet y  conectividad adecuada para los  equipos en las sedes judiciales, equipos utilizados para el trabajo en casa, salas de audiencias y de los usuarios externos, desconocimiento de la plataforma utilizada.
5.Desactualización de la información suministrada por las partes, intervenientes y otros participantes de las audiencias o diligencias
</v>
      </c>
      <c r="E15" s="501" t="str">
        <f>'Mapa Final'!E15</f>
        <v>Incumplimiento en la realización de las audiencias programadas</v>
      </c>
      <c r="F15" s="501" t="str">
        <f>'Mapa Final'!F15</f>
        <v>Posibilidad de vulneración de los derechos fundamentales de los ciudadanos  debido al Incumplimiento en la realización de las audiencias programadas</v>
      </c>
      <c r="G15" s="501" t="str">
        <f>'Mapa Final'!G15</f>
        <v>Usuarios, productos y prácticas organizacionales</v>
      </c>
      <c r="H15" s="516" t="str">
        <f>'Mapa Final'!I15</f>
        <v>Alta</v>
      </c>
      <c r="I15" s="519" t="str">
        <f>'Mapa Final'!L15</f>
        <v>Mayor</v>
      </c>
      <c r="J15" s="504" t="str">
        <f>'Mapa Final'!N15</f>
        <v xml:space="preserve">Alto </v>
      </c>
      <c r="K15" s="507" t="str">
        <f>'Mapa Final'!AA15</f>
        <v>Media</v>
      </c>
      <c r="L15" s="507" t="str">
        <f>'Mapa Final'!AE15</f>
        <v>Mayor</v>
      </c>
      <c r="M15" s="510" t="str">
        <f>'Mapa Final'!AG15</f>
        <v xml:space="preserve">Alto </v>
      </c>
      <c r="N15" s="507" t="str">
        <f>'Mapa Final'!AH15</f>
        <v>Evitar</v>
      </c>
      <c r="O15" s="495"/>
      <c r="P15" s="495"/>
      <c r="Q15" s="495"/>
      <c r="R15" s="495"/>
      <c r="S15" s="495"/>
      <c r="T15" s="495"/>
      <c r="U15" s="49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row>
    <row r="16" spans="1:279" s="218" customFormat="1" ht="13.5" customHeight="1" x14ac:dyDescent="0.2">
      <c r="A16" s="514"/>
      <c r="B16" s="499"/>
      <c r="C16" s="499"/>
      <c r="D16" s="499"/>
      <c r="E16" s="502"/>
      <c r="F16" s="502"/>
      <c r="G16" s="502"/>
      <c r="H16" s="517"/>
      <c r="I16" s="520"/>
      <c r="J16" s="505"/>
      <c r="K16" s="508"/>
      <c r="L16" s="508"/>
      <c r="M16" s="511"/>
      <c r="N16" s="508"/>
      <c r="O16" s="496"/>
      <c r="P16" s="496"/>
      <c r="Q16" s="496"/>
      <c r="R16" s="496"/>
      <c r="S16" s="496"/>
      <c r="T16" s="496"/>
      <c r="U16" s="496"/>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row>
    <row r="17" spans="1:177" s="218" customFormat="1" ht="13.5" customHeight="1" x14ac:dyDescent="0.2">
      <c r="A17" s="514"/>
      <c r="B17" s="499"/>
      <c r="C17" s="499"/>
      <c r="D17" s="499"/>
      <c r="E17" s="502"/>
      <c r="F17" s="502"/>
      <c r="G17" s="502"/>
      <c r="H17" s="517"/>
      <c r="I17" s="520"/>
      <c r="J17" s="505"/>
      <c r="K17" s="508"/>
      <c r="L17" s="508"/>
      <c r="M17" s="511"/>
      <c r="N17" s="508"/>
      <c r="O17" s="496"/>
      <c r="P17" s="496"/>
      <c r="Q17" s="496"/>
      <c r="R17" s="496"/>
      <c r="S17" s="496"/>
      <c r="T17" s="496"/>
      <c r="U17" s="496"/>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row>
    <row r="18" spans="1:177" s="218" customFormat="1" ht="13.5" customHeight="1" x14ac:dyDescent="0.2">
      <c r="A18" s="514"/>
      <c r="B18" s="499"/>
      <c r="C18" s="499"/>
      <c r="D18" s="499"/>
      <c r="E18" s="502"/>
      <c r="F18" s="502"/>
      <c r="G18" s="502"/>
      <c r="H18" s="517"/>
      <c r="I18" s="520"/>
      <c r="J18" s="505"/>
      <c r="K18" s="508"/>
      <c r="L18" s="508"/>
      <c r="M18" s="511"/>
      <c r="N18" s="508"/>
      <c r="O18" s="496"/>
      <c r="P18" s="496"/>
      <c r="Q18" s="496"/>
      <c r="R18" s="496"/>
      <c r="S18" s="496"/>
      <c r="T18" s="496"/>
      <c r="U18" s="496"/>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row>
    <row r="19" spans="1:177" s="218" customFormat="1" ht="255.75" customHeight="1" thickBot="1" x14ac:dyDescent="0.25">
      <c r="A19" s="515"/>
      <c r="B19" s="500"/>
      <c r="C19" s="500"/>
      <c r="D19" s="500"/>
      <c r="E19" s="503"/>
      <c r="F19" s="503"/>
      <c r="G19" s="503"/>
      <c r="H19" s="518"/>
      <c r="I19" s="521"/>
      <c r="J19" s="506"/>
      <c r="K19" s="509"/>
      <c r="L19" s="509"/>
      <c r="M19" s="512"/>
      <c r="N19" s="509"/>
      <c r="O19" s="497"/>
      <c r="P19" s="497"/>
      <c r="Q19" s="497"/>
      <c r="R19" s="497"/>
      <c r="S19" s="497"/>
      <c r="T19" s="497"/>
      <c r="U19" s="497"/>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row>
    <row r="20" spans="1:177" ht="15" customHeight="1" x14ac:dyDescent="0.25">
      <c r="A20" s="513">
        <f>'Mapa Final'!A20</f>
        <v>3</v>
      </c>
      <c r="B20" s="498" t="str">
        <f>'Mapa Final'!B20</f>
        <v xml:space="preserve">Incumplimiento de los objetivos y metas trazadas para la debida gestión judicial y adminsitrativa del despacho </v>
      </c>
      <c r="C20" s="498" t="str">
        <f>'Mapa Final'!C20</f>
        <v>Incumplimiento de las metas establecidas</v>
      </c>
      <c r="D20" s="498" t="str">
        <f>'Mapa Final'!D20</f>
        <v xml:space="preserve">1.Imprecisión al establecer lineamientos de planeaciòn  para el desarrollo de las tareas propias del despacho.
2.Deficiencia en las competencias funcionales necesarias del personal del despacho. 
3.Insuficiencia de equipos y soporte tecnológicos para el trabajo en la sede judicial, trabajo en casa  y  virtual, no realización de audiencias programadas.
4.Complejidad de los procesos judiciales.
5.Insuficiencia de personal para la excesiva carga laboral presentada.
</v>
      </c>
      <c r="E20" s="501" t="str">
        <f>'Mapa Final'!E20</f>
        <v>Alto de volumen  de los trámites procesales</v>
      </c>
      <c r="F20" s="501" t="str">
        <f>'Mapa Final'!F20</f>
        <v>Posibilidad de Incumplimiento de las metas establecidas debido al alto de volumen  de trámites procesales</v>
      </c>
      <c r="G20" s="501" t="str">
        <f>'Mapa Final'!G20</f>
        <v>Usuarios, productos y prácticas organizacionales</v>
      </c>
      <c r="H20" s="516" t="str">
        <f>'Mapa Final'!I20</f>
        <v>Alta</v>
      </c>
      <c r="I20" s="519" t="str">
        <f>'Mapa Final'!L20</f>
        <v>Moderado</v>
      </c>
      <c r="J20" s="504" t="str">
        <f>'Mapa Final'!N20</f>
        <v xml:space="preserve">Alto </v>
      </c>
      <c r="K20" s="507" t="str">
        <f>'Mapa Final'!AA20</f>
        <v>Media</v>
      </c>
      <c r="L20" s="507" t="str">
        <f>'Mapa Final'!AE20</f>
        <v>Moderado</v>
      </c>
      <c r="M20" s="510" t="str">
        <f>'Mapa Final'!AG20</f>
        <v>Moderado</v>
      </c>
      <c r="N20" s="507" t="str">
        <f>'Mapa Final'!AH20</f>
        <v>Reducir(mitigar)</v>
      </c>
      <c r="O20" s="495"/>
      <c r="P20" s="495"/>
      <c r="Q20" s="495"/>
      <c r="R20" s="495"/>
      <c r="S20" s="495"/>
      <c r="T20" s="495"/>
      <c r="U20" s="495"/>
      <c r="V20" s="35"/>
      <c r="W20" s="35"/>
    </row>
    <row r="21" spans="1:177" x14ac:dyDescent="0.25">
      <c r="A21" s="514"/>
      <c r="B21" s="499"/>
      <c r="C21" s="499"/>
      <c r="D21" s="499"/>
      <c r="E21" s="502"/>
      <c r="F21" s="502"/>
      <c r="G21" s="502"/>
      <c r="H21" s="517"/>
      <c r="I21" s="520"/>
      <c r="J21" s="505"/>
      <c r="K21" s="508"/>
      <c r="L21" s="508"/>
      <c r="M21" s="511"/>
      <c r="N21" s="508"/>
      <c r="O21" s="496"/>
      <c r="P21" s="496"/>
      <c r="Q21" s="496"/>
      <c r="R21" s="496"/>
      <c r="S21" s="496"/>
      <c r="T21" s="496"/>
      <c r="U21" s="496"/>
      <c r="V21" s="35"/>
      <c r="W21" s="35"/>
    </row>
    <row r="22" spans="1:177" x14ac:dyDescent="0.25">
      <c r="A22" s="514"/>
      <c r="B22" s="499"/>
      <c r="C22" s="499"/>
      <c r="D22" s="499"/>
      <c r="E22" s="502"/>
      <c r="F22" s="502"/>
      <c r="G22" s="502"/>
      <c r="H22" s="517"/>
      <c r="I22" s="520"/>
      <c r="J22" s="505"/>
      <c r="K22" s="508"/>
      <c r="L22" s="508"/>
      <c r="M22" s="511"/>
      <c r="N22" s="508"/>
      <c r="O22" s="496"/>
      <c r="P22" s="496"/>
      <c r="Q22" s="496"/>
      <c r="R22" s="496"/>
      <c r="S22" s="496"/>
      <c r="T22" s="496"/>
      <c r="U22" s="496"/>
      <c r="V22" s="35"/>
      <c r="W22" s="35"/>
    </row>
    <row r="23" spans="1:177" x14ac:dyDescent="0.25">
      <c r="A23" s="514"/>
      <c r="B23" s="499"/>
      <c r="C23" s="499"/>
      <c r="D23" s="499"/>
      <c r="E23" s="502"/>
      <c r="F23" s="502"/>
      <c r="G23" s="502"/>
      <c r="H23" s="517"/>
      <c r="I23" s="520"/>
      <c r="J23" s="505"/>
      <c r="K23" s="508"/>
      <c r="L23" s="508"/>
      <c r="M23" s="511"/>
      <c r="N23" s="508"/>
      <c r="O23" s="496"/>
      <c r="P23" s="496"/>
      <c r="Q23" s="496"/>
      <c r="R23" s="496"/>
      <c r="S23" s="496"/>
      <c r="T23" s="496"/>
      <c r="U23" s="496"/>
      <c r="V23" s="35"/>
      <c r="W23" s="35"/>
    </row>
    <row r="24" spans="1:177" ht="307.5" customHeight="1" thickBot="1" x14ac:dyDescent="0.3">
      <c r="A24" s="515"/>
      <c r="B24" s="500"/>
      <c r="C24" s="500"/>
      <c r="D24" s="500"/>
      <c r="E24" s="503"/>
      <c r="F24" s="503"/>
      <c r="G24" s="503"/>
      <c r="H24" s="518"/>
      <c r="I24" s="521"/>
      <c r="J24" s="506"/>
      <c r="K24" s="509"/>
      <c r="L24" s="509"/>
      <c r="M24" s="512"/>
      <c r="N24" s="509"/>
      <c r="O24" s="497"/>
      <c r="P24" s="497"/>
      <c r="Q24" s="497"/>
      <c r="R24" s="497"/>
      <c r="S24" s="497"/>
      <c r="T24" s="497"/>
      <c r="U24" s="497"/>
      <c r="V24" s="35"/>
      <c r="W24" s="35"/>
    </row>
    <row r="25" spans="1:177" ht="15" customHeight="1" x14ac:dyDescent="0.25">
      <c r="A25" s="513">
        <f>'Mapa Final'!A25</f>
        <v>4</v>
      </c>
      <c r="B25" s="498" t="str">
        <f>'Mapa Final'!B25</f>
        <v>Errores en el registro de la gestion de los procesos misionales y actuaciones administrativa en Justicia XXI y SIERJU BI</v>
      </c>
      <c r="C25" s="498" t="str">
        <f>'Mapa Final'!C25</f>
        <v>Incumplimiento de las metas establecidas</v>
      </c>
      <c r="D25" s="498" t="str">
        <f>'Mapa Final'!D25</f>
        <v>1. Errores e inexactitud en la información registrada en los aplicativos Justicia  XXI WEB
2. Insuficiencia de personal para la carga laboral presentada (Registro y cargue de actuaciones). 
3.Fallas en la funcionalidad y conectividad de los aplicativos  dispuesto para el registro de actuaciones
4.Incremento desproporcionado de solicitudes  dirigida a los procesos y de tipo adminstrativo 
5.Inadecuado control de verificación del registro de la  información reportada al SIERJU-BI</v>
      </c>
      <c r="E25" s="501" t="str">
        <f>'Mapa Final'!E25</f>
        <v xml:space="preserve">Inadecuado registro de la gestion de los procesos misionales y actuaciones administrativa </v>
      </c>
      <c r="F25" s="501" t="str">
        <f>'Mapa Final'!F25</f>
        <v xml:space="preserve">Posibilidad de incumplimiento de las metas establecidas debido al  inadecuado registro de la gestion de los procesos misionales y actuaciones administrativa </v>
      </c>
      <c r="G25" s="501" t="str">
        <f>'Mapa Final'!G25</f>
        <v>Usuarios, productos y prácticas organizacionales</v>
      </c>
      <c r="H25" s="516" t="str">
        <f>'Mapa Final'!I25</f>
        <v>Media</v>
      </c>
      <c r="I25" s="519" t="str">
        <f>'Mapa Final'!L25</f>
        <v>Moderado</v>
      </c>
      <c r="J25" s="504" t="str">
        <f>'Mapa Final'!N25</f>
        <v>Moderado</v>
      </c>
      <c r="K25" s="507" t="str">
        <f>'Mapa Final'!AA25</f>
        <v>Baja</v>
      </c>
      <c r="L25" s="507" t="str">
        <f>'Mapa Final'!AE25</f>
        <v>Moderado</v>
      </c>
      <c r="M25" s="510" t="str">
        <f>'Mapa Final'!AG25</f>
        <v>Moderado</v>
      </c>
      <c r="N25" s="507" t="str">
        <f>'Mapa Final'!AH25</f>
        <v>Reducir(mitigar)</v>
      </c>
      <c r="O25" s="495"/>
      <c r="P25" s="495"/>
      <c r="Q25" s="495"/>
      <c r="R25" s="495"/>
      <c r="S25" s="495"/>
      <c r="T25" s="495"/>
      <c r="U25" s="495"/>
    </row>
    <row r="26" spans="1:177" x14ac:dyDescent="0.25">
      <c r="A26" s="514"/>
      <c r="B26" s="499"/>
      <c r="C26" s="499"/>
      <c r="D26" s="499"/>
      <c r="E26" s="502"/>
      <c r="F26" s="502"/>
      <c r="G26" s="502"/>
      <c r="H26" s="517"/>
      <c r="I26" s="520"/>
      <c r="J26" s="505"/>
      <c r="K26" s="508"/>
      <c r="L26" s="508"/>
      <c r="M26" s="511"/>
      <c r="N26" s="508"/>
      <c r="O26" s="496"/>
      <c r="P26" s="496"/>
      <c r="Q26" s="496"/>
      <c r="R26" s="496"/>
      <c r="S26" s="496"/>
      <c r="T26" s="496"/>
      <c r="U26" s="496"/>
    </row>
    <row r="27" spans="1:177" x14ac:dyDescent="0.25">
      <c r="A27" s="514"/>
      <c r="B27" s="499"/>
      <c r="C27" s="499"/>
      <c r="D27" s="499"/>
      <c r="E27" s="502"/>
      <c r="F27" s="502"/>
      <c r="G27" s="502"/>
      <c r="H27" s="517"/>
      <c r="I27" s="520"/>
      <c r="J27" s="505"/>
      <c r="K27" s="508"/>
      <c r="L27" s="508"/>
      <c r="M27" s="511"/>
      <c r="N27" s="508"/>
      <c r="O27" s="496"/>
      <c r="P27" s="496"/>
      <c r="Q27" s="496"/>
      <c r="R27" s="496"/>
      <c r="S27" s="496"/>
      <c r="T27" s="496"/>
      <c r="U27" s="496"/>
    </row>
    <row r="28" spans="1:177" x14ac:dyDescent="0.25">
      <c r="A28" s="514"/>
      <c r="B28" s="499"/>
      <c r="C28" s="499"/>
      <c r="D28" s="499"/>
      <c r="E28" s="502"/>
      <c r="F28" s="502"/>
      <c r="G28" s="502"/>
      <c r="H28" s="517"/>
      <c r="I28" s="520"/>
      <c r="J28" s="505"/>
      <c r="K28" s="508"/>
      <c r="L28" s="508"/>
      <c r="M28" s="511"/>
      <c r="N28" s="508"/>
      <c r="O28" s="496"/>
      <c r="P28" s="496"/>
      <c r="Q28" s="496"/>
      <c r="R28" s="496"/>
      <c r="S28" s="496"/>
      <c r="T28" s="496"/>
      <c r="U28" s="496"/>
    </row>
    <row r="29" spans="1:177" ht="254.25" customHeight="1" thickBot="1" x14ac:dyDescent="0.3">
      <c r="A29" s="515"/>
      <c r="B29" s="500"/>
      <c r="C29" s="500"/>
      <c r="D29" s="500"/>
      <c r="E29" s="503"/>
      <c r="F29" s="503"/>
      <c r="G29" s="503"/>
      <c r="H29" s="518"/>
      <c r="I29" s="521"/>
      <c r="J29" s="506"/>
      <c r="K29" s="509"/>
      <c r="L29" s="509"/>
      <c r="M29" s="512"/>
      <c r="N29" s="509"/>
      <c r="O29" s="497"/>
      <c r="P29" s="497"/>
      <c r="Q29" s="497"/>
      <c r="R29" s="497"/>
      <c r="S29" s="497"/>
      <c r="T29" s="497"/>
      <c r="U29" s="497"/>
    </row>
    <row r="30" spans="1:177" ht="15" customHeight="1" x14ac:dyDescent="0.25">
      <c r="A30" s="513">
        <f>'Mapa Final'!A30</f>
        <v>5</v>
      </c>
      <c r="B30" s="498" t="str">
        <f>'Mapa Final'!B30</f>
        <v>Inconsistencias en el reparto</v>
      </c>
      <c r="C30" s="498" t="str">
        <f>'Mapa Final'!C30</f>
        <v>Incumplimiento de las metas establecidas</v>
      </c>
      <c r="D30" s="498" t="str">
        <f>'Mapa Final'!D30</f>
        <v>1.Falta de planeacion y organizacion en el proceso de reparto. 
2. Falta de capacidad instalada para atender el alto volúmen de trabajo debido a la cantidad de expedientes que se administran         
3. No realizar el reparto de las demandas  y/o acciones Constitucionales  entre los Despachos competentes y/o dentro del término establecido. 
4. Errores en el diligenciamiento del acta de reparto.
5. Envió del expediente fraccionado o incompleto al momento de hacer el reparto</v>
      </c>
      <c r="E30" s="501" t="str">
        <f>'Mapa Final'!E30</f>
        <v>Falencia en la gestión, control y seguimiento del proceso de reparto</v>
      </c>
      <c r="F30" s="501" t="str">
        <f>'Mapa Final'!F30</f>
        <v>Posibilidad de incumplimiento de las metas establecidas debido a la falencia en la gestión, control y seguimiento del proceso de reparto</v>
      </c>
      <c r="G30" s="501" t="str">
        <f>'Mapa Final'!G30</f>
        <v>Ejecución y Administración de Procesos</v>
      </c>
      <c r="H30" s="516" t="str">
        <f>'Mapa Final'!I30</f>
        <v>Media</v>
      </c>
      <c r="I30" s="519" t="str">
        <f>'Mapa Final'!L30</f>
        <v>Moderado</v>
      </c>
      <c r="J30" s="504" t="str">
        <f>'Mapa Final'!N30</f>
        <v>Moderado</v>
      </c>
      <c r="K30" s="507" t="str">
        <f>'Mapa Final'!AA30</f>
        <v>Baja</v>
      </c>
      <c r="L30" s="507" t="str">
        <f>'Mapa Final'!AE30</f>
        <v>Moderado</v>
      </c>
      <c r="M30" s="510" t="str">
        <f>'Mapa Final'!AG30</f>
        <v>Moderado</v>
      </c>
      <c r="N30" s="507" t="str">
        <f>'Mapa Final'!AH30</f>
        <v>Reducir(mitigar)</v>
      </c>
      <c r="O30" s="495"/>
      <c r="P30" s="495"/>
      <c r="Q30" s="495"/>
      <c r="R30" s="495"/>
      <c r="S30" s="495"/>
      <c r="T30" s="495"/>
      <c r="U30" s="495"/>
    </row>
    <row r="31" spans="1:177" x14ac:dyDescent="0.25">
      <c r="A31" s="514"/>
      <c r="B31" s="499"/>
      <c r="C31" s="499"/>
      <c r="D31" s="499"/>
      <c r="E31" s="502"/>
      <c r="F31" s="502"/>
      <c r="G31" s="502"/>
      <c r="H31" s="517"/>
      <c r="I31" s="520"/>
      <c r="J31" s="505"/>
      <c r="K31" s="508"/>
      <c r="L31" s="508"/>
      <c r="M31" s="511"/>
      <c r="N31" s="508"/>
      <c r="O31" s="496"/>
      <c r="P31" s="496"/>
      <c r="Q31" s="496"/>
      <c r="R31" s="496"/>
      <c r="S31" s="496"/>
      <c r="T31" s="496"/>
      <c r="U31" s="496"/>
    </row>
    <row r="32" spans="1:177" x14ac:dyDescent="0.25">
      <c r="A32" s="514"/>
      <c r="B32" s="499"/>
      <c r="C32" s="499"/>
      <c r="D32" s="499"/>
      <c r="E32" s="502"/>
      <c r="F32" s="502"/>
      <c r="G32" s="502"/>
      <c r="H32" s="517"/>
      <c r="I32" s="520"/>
      <c r="J32" s="505"/>
      <c r="K32" s="508"/>
      <c r="L32" s="508"/>
      <c r="M32" s="511"/>
      <c r="N32" s="508"/>
      <c r="O32" s="496"/>
      <c r="P32" s="496"/>
      <c r="Q32" s="496"/>
      <c r="R32" s="496"/>
      <c r="S32" s="496"/>
      <c r="T32" s="496"/>
      <c r="U32" s="496"/>
    </row>
    <row r="33" spans="1:21" x14ac:dyDescent="0.25">
      <c r="A33" s="514"/>
      <c r="B33" s="499"/>
      <c r="C33" s="499"/>
      <c r="D33" s="499"/>
      <c r="E33" s="502"/>
      <c r="F33" s="502"/>
      <c r="G33" s="502"/>
      <c r="H33" s="517"/>
      <c r="I33" s="520"/>
      <c r="J33" s="505"/>
      <c r="K33" s="508"/>
      <c r="L33" s="508"/>
      <c r="M33" s="511"/>
      <c r="N33" s="508"/>
      <c r="O33" s="496"/>
      <c r="P33" s="496"/>
      <c r="Q33" s="496"/>
      <c r="R33" s="496"/>
      <c r="S33" s="496"/>
      <c r="T33" s="496"/>
      <c r="U33" s="496"/>
    </row>
    <row r="34" spans="1:21" ht="230.25" customHeight="1" thickBot="1" x14ac:dyDescent="0.3">
      <c r="A34" s="515"/>
      <c r="B34" s="500"/>
      <c r="C34" s="500"/>
      <c r="D34" s="500"/>
      <c r="E34" s="503"/>
      <c r="F34" s="503"/>
      <c r="G34" s="503"/>
      <c r="H34" s="518"/>
      <c r="I34" s="521"/>
      <c r="J34" s="506"/>
      <c r="K34" s="509"/>
      <c r="L34" s="509"/>
      <c r="M34" s="512"/>
      <c r="N34" s="509"/>
      <c r="O34" s="497"/>
      <c r="P34" s="497"/>
      <c r="Q34" s="497"/>
      <c r="R34" s="497"/>
      <c r="S34" s="497"/>
      <c r="T34" s="497"/>
      <c r="U34" s="497"/>
    </row>
    <row r="35" spans="1:21" ht="15" customHeight="1" x14ac:dyDescent="0.25">
      <c r="A35" s="513">
        <f>'Mapa Final'!A35</f>
        <v>6</v>
      </c>
      <c r="B35" s="498" t="str">
        <f>'Mapa Final'!B35</f>
        <v>Error en las notificaciones judiciales</v>
      </c>
      <c r="C35" s="498" t="str">
        <f>'Mapa Final'!C35</f>
        <v>Incumplimiento de las metas establecidas</v>
      </c>
      <c r="D35" s="498" t="str">
        <f>'Mapa Final'!D35</f>
        <v>1. Falta de seguimiento y control de la actividad de notificación.
2. Falta de información pertinente para realizar la actividad (correos errados, direcciones erradas de las partes, cambio de direcciones no reportados y/o actualizados). 
3. Falta de recursos, medios electrònicos y tecnològicos para el cumplimiento de la actividad 
4.Errores en la vinculación de las partes y terceros que genera nulidades, demoras en el proceso.                                           5. Falla en la recepción de la notificación.</v>
      </c>
      <c r="E35" s="501" t="str">
        <f>'Mapa Final'!E35</f>
        <v xml:space="preserve">Inadecuada realización de las notificaciones judiciales </v>
      </c>
      <c r="F35" s="501" t="str">
        <f>'Mapa Final'!F35</f>
        <v xml:space="preserve">Posibilidad de incumplimiento de las metas establecidas debido a la inadecuada realización de las notificaciones judiciales </v>
      </c>
      <c r="G35" s="501" t="str">
        <f>'Mapa Final'!G35</f>
        <v>Ejecución y Administración de Procesos</v>
      </c>
      <c r="H35" s="516" t="str">
        <f>'Mapa Final'!I35</f>
        <v>Media</v>
      </c>
      <c r="I35" s="519" t="str">
        <f>'Mapa Final'!L35</f>
        <v>Moderado</v>
      </c>
      <c r="J35" s="504" t="str">
        <f>'Mapa Final'!N35</f>
        <v>Moderado</v>
      </c>
      <c r="K35" s="507" t="str">
        <f>'Mapa Final'!AA35</f>
        <v>Baja</v>
      </c>
      <c r="L35" s="507" t="str">
        <f>'Mapa Final'!AE35</f>
        <v>Moderado</v>
      </c>
      <c r="M35" s="510" t="str">
        <f>'Mapa Final'!AG35</f>
        <v>Moderado</v>
      </c>
      <c r="N35" s="507" t="str">
        <f>'Mapa Final'!AH35</f>
        <v>Reducir(mitigar)</v>
      </c>
      <c r="O35" s="495"/>
      <c r="P35" s="495"/>
      <c r="Q35" s="495"/>
      <c r="R35" s="495"/>
      <c r="S35" s="495"/>
      <c r="T35" s="495"/>
      <c r="U35" s="495"/>
    </row>
    <row r="36" spans="1:21" x14ac:dyDescent="0.25">
      <c r="A36" s="514"/>
      <c r="B36" s="499"/>
      <c r="C36" s="499"/>
      <c r="D36" s="499"/>
      <c r="E36" s="502"/>
      <c r="F36" s="502"/>
      <c r="G36" s="502"/>
      <c r="H36" s="517"/>
      <c r="I36" s="520"/>
      <c r="J36" s="505"/>
      <c r="K36" s="508"/>
      <c r="L36" s="508"/>
      <c r="M36" s="511"/>
      <c r="N36" s="508"/>
      <c r="O36" s="496"/>
      <c r="P36" s="496"/>
      <c r="Q36" s="496"/>
      <c r="R36" s="496"/>
      <c r="S36" s="496"/>
      <c r="T36" s="496"/>
      <c r="U36" s="496"/>
    </row>
    <row r="37" spans="1:21" x14ac:dyDescent="0.25">
      <c r="A37" s="514"/>
      <c r="B37" s="499"/>
      <c r="C37" s="499"/>
      <c r="D37" s="499"/>
      <c r="E37" s="502"/>
      <c r="F37" s="502"/>
      <c r="G37" s="502"/>
      <c r="H37" s="517"/>
      <c r="I37" s="520"/>
      <c r="J37" s="505"/>
      <c r="K37" s="508"/>
      <c r="L37" s="508"/>
      <c r="M37" s="511"/>
      <c r="N37" s="508"/>
      <c r="O37" s="496"/>
      <c r="P37" s="496"/>
      <c r="Q37" s="496"/>
      <c r="R37" s="496"/>
      <c r="S37" s="496"/>
      <c r="T37" s="496"/>
      <c r="U37" s="496"/>
    </row>
    <row r="38" spans="1:21" x14ac:dyDescent="0.25">
      <c r="A38" s="514"/>
      <c r="B38" s="499"/>
      <c r="C38" s="499"/>
      <c r="D38" s="499"/>
      <c r="E38" s="502"/>
      <c r="F38" s="502"/>
      <c r="G38" s="502"/>
      <c r="H38" s="517"/>
      <c r="I38" s="520"/>
      <c r="J38" s="505"/>
      <c r="K38" s="508"/>
      <c r="L38" s="508"/>
      <c r="M38" s="511"/>
      <c r="N38" s="508"/>
      <c r="O38" s="496"/>
      <c r="P38" s="496"/>
      <c r="Q38" s="496"/>
      <c r="R38" s="496"/>
      <c r="S38" s="496"/>
      <c r="T38" s="496"/>
      <c r="U38" s="496"/>
    </row>
    <row r="39" spans="1:21" ht="234.75" customHeight="1" thickBot="1" x14ac:dyDescent="0.3">
      <c r="A39" s="515"/>
      <c r="B39" s="500"/>
      <c r="C39" s="500"/>
      <c r="D39" s="500"/>
      <c r="E39" s="503"/>
      <c r="F39" s="503"/>
      <c r="G39" s="503"/>
      <c r="H39" s="518"/>
      <c r="I39" s="521"/>
      <c r="J39" s="506"/>
      <c r="K39" s="509"/>
      <c r="L39" s="509"/>
      <c r="M39" s="512"/>
      <c r="N39" s="509"/>
      <c r="O39" s="497"/>
      <c r="P39" s="497"/>
      <c r="Q39" s="497"/>
      <c r="R39" s="497"/>
      <c r="S39" s="497"/>
      <c r="T39" s="497"/>
      <c r="U39" s="497"/>
    </row>
    <row r="40" spans="1:21" x14ac:dyDescent="0.25">
      <c r="A40" s="513">
        <f>'Mapa Final'!A40</f>
        <v>7</v>
      </c>
      <c r="B40" s="498" t="str">
        <f>'Mapa Final'!B40</f>
        <v>Pérdida de documentos</v>
      </c>
      <c r="C40" s="498" t="str">
        <f>'Mapa Final'!C40</f>
        <v>Afectación en la Prestación del Servicio de Justicia</v>
      </c>
      <c r="D40" s="498" t="str">
        <f>'Mapa Final'!D40</f>
        <v>1. Falta de implementación del expediente electrónico en todas las dependencias y juzgados
2.Falta de software institucional para el control en el archivo de documentos tanto físicos como virtuales.
3.Desconocimiento e inaplicabilidad de las Tablas de Retención Documental (TRD)
4.Volumen excesivo de ingreso de expedientes para el personal asignado,  generando demoras en la organización de los expediente
5. Insuficiencia de espacio virtual para la conformación del expediente electronico y falta de seguridad para su conservación</v>
      </c>
      <c r="E40" s="501" t="str">
        <f>'Mapa Final'!E40</f>
        <v>Extravío de documentos temporal o definitivo de los procesos judiciales</v>
      </c>
      <c r="F40" s="501" t="str">
        <f>'Mapa Final'!F40</f>
        <v>Posibilidad de la afectación en la Prestación del Servicio de Justicia debido al extravío de documentos temporal o definitivo de los procesos judiciales</v>
      </c>
      <c r="G40" s="501" t="str">
        <f>'Mapa Final'!G40</f>
        <v>Usuarios, productos y prácticas organizacionales</v>
      </c>
      <c r="H40" s="516" t="str">
        <f>'Mapa Final'!I40</f>
        <v>Media</v>
      </c>
      <c r="I40" s="519" t="str">
        <f>'Mapa Final'!L40</f>
        <v>Mayor</v>
      </c>
      <c r="J40" s="504" t="str">
        <f>'Mapa Final'!N40</f>
        <v xml:space="preserve">Alto </v>
      </c>
      <c r="K40" s="507" t="str">
        <f>'Mapa Final'!AA40</f>
        <v>Baja</v>
      </c>
      <c r="L40" s="507" t="str">
        <f>'Mapa Final'!AE40</f>
        <v>Mayor</v>
      </c>
      <c r="M40" s="510" t="str">
        <f>'Mapa Final'!AG40</f>
        <v xml:space="preserve">Alto </v>
      </c>
      <c r="N40" s="507" t="str">
        <f>'Mapa Final'!AH40</f>
        <v>Evitar</v>
      </c>
      <c r="O40" s="495"/>
      <c r="P40" s="495"/>
      <c r="Q40" s="495"/>
      <c r="R40" s="495"/>
      <c r="S40" s="495"/>
      <c r="T40" s="495"/>
      <c r="U40" s="495"/>
    </row>
    <row r="41" spans="1:21" x14ac:dyDescent="0.25">
      <c r="A41" s="514"/>
      <c r="B41" s="499"/>
      <c r="C41" s="499"/>
      <c r="D41" s="499"/>
      <c r="E41" s="502"/>
      <c r="F41" s="502"/>
      <c r="G41" s="502"/>
      <c r="H41" s="517"/>
      <c r="I41" s="520"/>
      <c r="J41" s="505"/>
      <c r="K41" s="508"/>
      <c r="L41" s="508"/>
      <c r="M41" s="511"/>
      <c r="N41" s="508"/>
      <c r="O41" s="496"/>
      <c r="P41" s="496"/>
      <c r="Q41" s="496"/>
      <c r="R41" s="496"/>
      <c r="S41" s="496"/>
      <c r="T41" s="496"/>
      <c r="U41" s="496"/>
    </row>
    <row r="42" spans="1:21" x14ac:dyDescent="0.25">
      <c r="A42" s="514"/>
      <c r="B42" s="499"/>
      <c r="C42" s="499"/>
      <c r="D42" s="499"/>
      <c r="E42" s="502"/>
      <c r="F42" s="502"/>
      <c r="G42" s="502"/>
      <c r="H42" s="517"/>
      <c r="I42" s="520"/>
      <c r="J42" s="505"/>
      <c r="K42" s="508"/>
      <c r="L42" s="508"/>
      <c r="M42" s="511"/>
      <c r="N42" s="508"/>
      <c r="O42" s="496"/>
      <c r="P42" s="496"/>
      <c r="Q42" s="496"/>
      <c r="R42" s="496"/>
      <c r="S42" s="496"/>
      <c r="T42" s="496"/>
      <c r="U42" s="496"/>
    </row>
    <row r="43" spans="1:21" x14ac:dyDescent="0.25">
      <c r="A43" s="514"/>
      <c r="B43" s="499"/>
      <c r="C43" s="499"/>
      <c r="D43" s="499"/>
      <c r="E43" s="502"/>
      <c r="F43" s="502"/>
      <c r="G43" s="502"/>
      <c r="H43" s="517"/>
      <c r="I43" s="520"/>
      <c r="J43" s="505"/>
      <c r="K43" s="508"/>
      <c r="L43" s="508"/>
      <c r="M43" s="511"/>
      <c r="N43" s="508"/>
      <c r="O43" s="496"/>
      <c r="P43" s="496"/>
      <c r="Q43" s="496"/>
      <c r="R43" s="496"/>
      <c r="S43" s="496"/>
      <c r="T43" s="496"/>
      <c r="U43" s="496"/>
    </row>
    <row r="44" spans="1:21" ht="194.25" customHeight="1" thickBot="1" x14ac:dyDescent="0.3">
      <c r="A44" s="515"/>
      <c r="B44" s="500"/>
      <c r="C44" s="500"/>
      <c r="D44" s="500"/>
      <c r="E44" s="503"/>
      <c r="F44" s="503"/>
      <c r="G44" s="503"/>
      <c r="H44" s="518"/>
      <c r="I44" s="521"/>
      <c r="J44" s="506"/>
      <c r="K44" s="509"/>
      <c r="L44" s="509"/>
      <c r="M44" s="512"/>
      <c r="N44" s="509"/>
      <c r="O44" s="497"/>
      <c r="P44" s="497"/>
      <c r="Q44" s="497"/>
      <c r="R44" s="497"/>
      <c r="S44" s="497"/>
      <c r="T44" s="497"/>
      <c r="U44" s="497"/>
    </row>
    <row r="45" spans="1:21" x14ac:dyDescent="0.25">
      <c r="A45" s="513">
        <f>'Mapa Final'!A45</f>
        <v>8</v>
      </c>
      <c r="B45" s="498" t="str">
        <f>'Mapa Final'!B45</f>
        <v>Corrupción</v>
      </c>
      <c r="C45" s="498" t="str">
        <f>'Mapa Final'!C45</f>
        <v>Reputacional (Corrupción)</v>
      </c>
      <c r="D45" s="498" t="str">
        <f>'Mapa Final'!D45</f>
        <v xml:space="preserve">1. Falta de etica, princios y valores en el ejercicio del cargo. 
2. Ausencia y/o falta de difusión de herramientas que fomenten la transparencia en el ejercicio de la prestación del servicio de adminsitración de justicia. 
3.Deficiencia  y/o inaplicación de controles internos y externos a los servidores judiciales frente a conductas ilicitas o malas practicas en el ejercicio del cargo 
4.Obtención de beneficios propios </v>
      </c>
      <c r="E45" s="501" t="str">
        <f>'Mapa Final'!E45</f>
        <v xml:space="preserve">Carencia en transparencia, etica y valores . </v>
      </c>
      <c r="F45" s="501" t="str">
        <f>'Mapa Final'!F45</f>
        <v xml:space="preserve">Posibilidad de actos indebidos de  los servidores judiciales debido a  la carencia en transparencia, etica y valores </v>
      </c>
      <c r="G45" s="501" t="str">
        <f>'Mapa Final'!G45</f>
        <v>Fraude Interno</v>
      </c>
      <c r="H45" s="516" t="str">
        <f>'Mapa Final'!I45</f>
        <v>Media</v>
      </c>
      <c r="I45" s="519" t="str">
        <f>'Mapa Final'!L45</f>
        <v>Mayor</v>
      </c>
      <c r="J45" s="504" t="str">
        <f>'Mapa Final'!N45</f>
        <v xml:space="preserve">Alto </v>
      </c>
      <c r="K45" s="507" t="str">
        <f>'Mapa Final'!AA45</f>
        <v>Baja</v>
      </c>
      <c r="L45" s="507" t="str">
        <f>'Mapa Final'!AE45</f>
        <v>Mayor</v>
      </c>
      <c r="M45" s="510" t="str">
        <f>'Mapa Final'!AG45</f>
        <v xml:space="preserve">Alto </v>
      </c>
      <c r="N45" s="507" t="str">
        <f>'Mapa Final'!AH45</f>
        <v>Evitar</v>
      </c>
      <c r="O45" s="495"/>
      <c r="P45" s="495"/>
      <c r="Q45" s="495"/>
      <c r="R45" s="495"/>
      <c r="S45" s="495"/>
      <c r="T45" s="495"/>
      <c r="U45" s="495"/>
    </row>
    <row r="46" spans="1:21" x14ac:dyDescent="0.25">
      <c r="A46" s="514"/>
      <c r="B46" s="499"/>
      <c r="C46" s="499"/>
      <c r="D46" s="499"/>
      <c r="E46" s="502"/>
      <c r="F46" s="502"/>
      <c r="G46" s="502"/>
      <c r="H46" s="517"/>
      <c r="I46" s="520"/>
      <c r="J46" s="505"/>
      <c r="K46" s="508"/>
      <c r="L46" s="508"/>
      <c r="M46" s="511"/>
      <c r="N46" s="508"/>
      <c r="O46" s="496"/>
      <c r="P46" s="496"/>
      <c r="Q46" s="496"/>
      <c r="R46" s="496"/>
      <c r="S46" s="496"/>
      <c r="T46" s="496"/>
      <c r="U46" s="496"/>
    </row>
    <row r="47" spans="1:21" x14ac:dyDescent="0.25">
      <c r="A47" s="514"/>
      <c r="B47" s="499"/>
      <c r="C47" s="499"/>
      <c r="D47" s="499"/>
      <c r="E47" s="502"/>
      <c r="F47" s="502"/>
      <c r="G47" s="502"/>
      <c r="H47" s="517"/>
      <c r="I47" s="520"/>
      <c r="J47" s="505"/>
      <c r="K47" s="508"/>
      <c r="L47" s="508"/>
      <c r="M47" s="511"/>
      <c r="N47" s="508"/>
      <c r="O47" s="496"/>
      <c r="P47" s="496"/>
      <c r="Q47" s="496"/>
      <c r="R47" s="496"/>
      <c r="S47" s="496"/>
      <c r="T47" s="496"/>
      <c r="U47" s="496"/>
    </row>
    <row r="48" spans="1:21" x14ac:dyDescent="0.25">
      <c r="A48" s="514"/>
      <c r="B48" s="499"/>
      <c r="C48" s="499"/>
      <c r="D48" s="499"/>
      <c r="E48" s="502"/>
      <c r="F48" s="502"/>
      <c r="G48" s="502"/>
      <c r="H48" s="517"/>
      <c r="I48" s="520"/>
      <c r="J48" s="505"/>
      <c r="K48" s="508"/>
      <c r="L48" s="508"/>
      <c r="M48" s="511"/>
      <c r="N48" s="508"/>
      <c r="O48" s="496"/>
      <c r="P48" s="496"/>
      <c r="Q48" s="496"/>
      <c r="R48" s="496"/>
      <c r="S48" s="496"/>
      <c r="T48" s="496"/>
      <c r="U48" s="496"/>
    </row>
    <row r="49" spans="1:21" ht="188.25" customHeight="1" thickBot="1" x14ac:dyDescent="0.3">
      <c r="A49" s="515"/>
      <c r="B49" s="500"/>
      <c r="C49" s="500"/>
      <c r="D49" s="500"/>
      <c r="E49" s="503"/>
      <c r="F49" s="503"/>
      <c r="G49" s="503"/>
      <c r="H49" s="518"/>
      <c r="I49" s="521"/>
      <c r="J49" s="506"/>
      <c r="K49" s="509"/>
      <c r="L49" s="509"/>
      <c r="M49" s="512"/>
      <c r="N49" s="509"/>
      <c r="O49" s="497"/>
      <c r="P49" s="497"/>
      <c r="Q49" s="497"/>
      <c r="R49" s="497"/>
      <c r="S49" s="497"/>
      <c r="T49" s="497"/>
      <c r="U49" s="497"/>
    </row>
    <row r="50" spans="1:21" x14ac:dyDescent="0.25">
      <c r="A50" s="513">
        <f>'Mapa Final'!A50</f>
        <v>9</v>
      </c>
      <c r="B50" s="498" t="str">
        <f>'Mapa Final'!B50</f>
        <v>Interrupción o demora en el Servicio Público de Administrar  Justicia</v>
      </c>
      <c r="C50" s="498" t="str">
        <f>'Mapa Final'!C50</f>
        <v>Afectación en la Prestación del Servicio de Justicia</v>
      </c>
      <c r="D50" s="498" t="str">
        <f>'Mapa Final'!D50</f>
        <v>1. Paro por sindicato
2. Huelgas, protestas ciudadana
3. Disturbios o hechos violentos
4.Pandemia
5.Emergencias Ambientales</v>
      </c>
      <c r="E50" s="501" t="str">
        <f>'Mapa Final'!E50</f>
        <v>Suceso de fuerza mayor que imposibilitan la gestión judicial</v>
      </c>
      <c r="F50" s="501" t="str">
        <f>'Mapa Final'!F50</f>
        <v>Posibilidad de  afectación en la Prestación del Servicio de Justicia debido a un suceso de fuerza mayor que imposibilita la gestión judicial</v>
      </c>
      <c r="G50" s="501" t="str">
        <f>'Mapa Final'!G50</f>
        <v>Usuarios, productos y prácticas organizacionales</v>
      </c>
      <c r="H50" s="516" t="str">
        <f>'Mapa Final'!I50</f>
        <v>Media</v>
      </c>
      <c r="I50" s="519" t="str">
        <f>'Mapa Final'!L50</f>
        <v>Moderado</v>
      </c>
      <c r="J50" s="504" t="str">
        <f>'Mapa Final'!N50</f>
        <v>Moderado</v>
      </c>
      <c r="K50" s="507" t="str">
        <f>'Mapa Final'!AA50</f>
        <v>Baja</v>
      </c>
      <c r="L50" s="507" t="str">
        <f>'Mapa Final'!AE50</f>
        <v>Moderado</v>
      </c>
      <c r="M50" s="510" t="str">
        <f>'Mapa Final'!AG50</f>
        <v>Moderado</v>
      </c>
      <c r="N50" s="507" t="str">
        <f>'Mapa Final'!AH50</f>
        <v>Reducir(mitigar)</v>
      </c>
      <c r="O50" s="495"/>
      <c r="P50" s="495"/>
      <c r="Q50" s="495"/>
      <c r="R50" s="495"/>
      <c r="S50" s="495"/>
      <c r="T50" s="495"/>
      <c r="U50" s="495"/>
    </row>
    <row r="51" spans="1:21" x14ac:dyDescent="0.25">
      <c r="A51" s="514"/>
      <c r="B51" s="499"/>
      <c r="C51" s="499"/>
      <c r="D51" s="499"/>
      <c r="E51" s="502"/>
      <c r="F51" s="502"/>
      <c r="G51" s="502"/>
      <c r="H51" s="517"/>
      <c r="I51" s="520"/>
      <c r="J51" s="505"/>
      <c r="K51" s="508"/>
      <c r="L51" s="508"/>
      <c r="M51" s="511"/>
      <c r="N51" s="508"/>
      <c r="O51" s="496"/>
      <c r="P51" s="496"/>
      <c r="Q51" s="496"/>
      <c r="R51" s="496"/>
      <c r="S51" s="496"/>
      <c r="T51" s="496"/>
      <c r="U51" s="496"/>
    </row>
    <row r="52" spans="1:21" x14ac:dyDescent="0.25">
      <c r="A52" s="514"/>
      <c r="B52" s="499"/>
      <c r="C52" s="499"/>
      <c r="D52" s="499"/>
      <c r="E52" s="502"/>
      <c r="F52" s="502"/>
      <c r="G52" s="502"/>
      <c r="H52" s="517"/>
      <c r="I52" s="520"/>
      <c r="J52" s="505"/>
      <c r="K52" s="508"/>
      <c r="L52" s="508"/>
      <c r="M52" s="511"/>
      <c r="N52" s="508"/>
      <c r="O52" s="496"/>
      <c r="P52" s="496"/>
      <c r="Q52" s="496"/>
      <c r="R52" s="496"/>
      <c r="S52" s="496"/>
      <c r="T52" s="496"/>
      <c r="U52" s="496"/>
    </row>
    <row r="53" spans="1:21" x14ac:dyDescent="0.25">
      <c r="A53" s="514"/>
      <c r="B53" s="499"/>
      <c r="C53" s="499"/>
      <c r="D53" s="499"/>
      <c r="E53" s="502"/>
      <c r="F53" s="502"/>
      <c r="G53" s="502"/>
      <c r="H53" s="517"/>
      <c r="I53" s="520"/>
      <c r="J53" s="505"/>
      <c r="K53" s="508"/>
      <c r="L53" s="508"/>
      <c r="M53" s="511"/>
      <c r="N53" s="508"/>
      <c r="O53" s="496"/>
      <c r="P53" s="496"/>
      <c r="Q53" s="496"/>
      <c r="R53" s="496"/>
      <c r="S53" s="496"/>
      <c r="T53" s="496"/>
      <c r="U53" s="496"/>
    </row>
    <row r="54" spans="1:21" ht="56.25" customHeight="1" thickBot="1" x14ac:dyDescent="0.3">
      <c r="A54" s="515"/>
      <c r="B54" s="500"/>
      <c r="C54" s="500"/>
      <c r="D54" s="500"/>
      <c r="E54" s="503"/>
      <c r="F54" s="503"/>
      <c r="G54" s="503"/>
      <c r="H54" s="518"/>
      <c r="I54" s="521"/>
      <c r="J54" s="506"/>
      <c r="K54" s="509"/>
      <c r="L54" s="509"/>
      <c r="M54" s="512"/>
      <c r="N54" s="509"/>
      <c r="O54" s="497"/>
      <c r="P54" s="497"/>
      <c r="Q54" s="497"/>
      <c r="R54" s="497"/>
      <c r="S54" s="497"/>
      <c r="T54" s="497"/>
      <c r="U54" s="497"/>
    </row>
    <row r="55" spans="1:21" x14ac:dyDescent="0.25">
      <c r="A55" s="513">
        <f>'Mapa Final'!A55</f>
        <v>10</v>
      </c>
      <c r="B55" s="498" t="str">
        <f>'Mapa Final'!B55</f>
        <v>Inaplicabilidad de la normavidad ambiental vigente</v>
      </c>
      <c r="C55" s="498" t="str">
        <f>'Mapa Final'!C55</f>
        <v>Afectación Ambiental</v>
      </c>
      <c r="D55" s="498" t="str">
        <f>'Mapa Final'!D55</f>
        <v>1. Falta de socialización del Acuerdo PSAA14-10160. Plan de Gestión Ambiental.
2.Baja participación de los funcionarios y servidores judiciales en las actividades de formación en el Sistema de Gestión Ambiental
3.Uso de correos no institucionales, que no permiten la llegada de campañas enviadas por correos masivos
4.  Poco compromiso en la aplicabilidad y formación de la cultura ambiental
5. Carencia del liderazgo en el Sistema de Gestión Ambiental</v>
      </c>
      <c r="E55" s="501" t="str">
        <f>'Mapa Final'!E55</f>
        <v>Desconocimiento de los lineamientos ambientales y normatividad vigente ambiental</v>
      </c>
      <c r="F55" s="501" t="str">
        <f>'Mapa Final'!F55</f>
        <v>Posibilidad de afectación ambiental debido al desconocimiento de las lineamientos ambientales y normatividad vigente ambiental</v>
      </c>
      <c r="G55" s="501" t="str">
        <f>'Mapa Final'!G55</f>
        <v>Eventos Ambientales Internos</v>
      </c>
      <c r="H55" s="516" t="str">
        <f>'Mapa Final'!I55</f>
        <v>Media</v>
      </c>
      <c r="I55" s="519" t="str">
        <f>'Mapa Final'!L55</f>
        <v>Moderado</v>
      </c>
      <c r="J55" s="504" t="str">
        <f>'Mapa Final'!N55</f>
        <v>Moderado</v>
      </c>
      <c r="K55" s="507" t="str">
        <f>'Mapa Final'!AA55</f>
        <v>Baja</v>
      </c>
      <c r="L55" s="507" t="str">
        <f>'Mapa Final'!AE55</f>
        <v>Moderado</v>
      </c>
      <c r="M55" s="510" t="str">
        <f>'Mapa Final'!AG55</f>
        <v>Moderado</v>
      </c>
      <c r="N55" s="507" t="str">
        <f>'Mapa Final'!AH55</f>
        <v>Reducir(mitigar)</v>
      </c>
      <c r="O55" s="495"/>
      <c r="P55" s="495"/>
      <c r="Q55" s="495"/>
      <c r="R55" s="495"/>
      <c r="S55" s="495"/>
      <c r="T55" s="495"/>
      <c r="U55" s="495"/>
    </row>
    <row r="56" spans="1:21" x14ac:dyDescent="0.25">
      <c r="A56" s="514"/>
      <c r="B56" s="499"/>
      <c r="C56" s="499"/>
      <c r="D56" s="499"/>
      <c r="E56" s="502"/>
      <c r="F56" s="502"/>
      <c r="G56" s="502"/>
      <c r="H56" s="517"/>
      <c r="I56" s="520"/>
      <c r="J56" s="505"/>
      <c r="K56" s="508"/>
      <c r="L56" s="508"/>
      <c r="M56" s="511"/>
      <c r="N56" s="508"/>
      <c r="O56" s="496"/>
      <c r="P56" s="496"/>
      <c r="Q56" s="496"/>
      <c r="R56" s="496"/>
      <c r="S56" s="496"/>
      <c r="T56" s="496"/>
      <c r="U56" s="496"/>
    </row>
    <row r="57" spans="1:21" x14ac:dyDescent="0.25">
      <c r="A57" s="514"/>
      <c r="B57" s="499"/>
      <c r="C57" s="499"/>
      <c r="D57" s="499"/>
      <c r="E57" s="502"/>
      <c r="F57" s="502"/>
      <c r="G57" s="502"/>
      <c r="H57" s="517"/>
      <c r="I57" s="520"/>
      <c r="J57" s="505"/>
      <c r="K57" s="508"/>
      <c r="L57" s="508"/>
      <c r="M57" s="511"/>
      <c r="N57" s="508"/>
      <c r="O57" s="496"/>
      <c r="P57" s="496"/>
      <c r="Q57" s="496"/>
      <c r="R57" s="496"/>
      <c r="S57" s="496"/>
      <c r="T57" s="496"/>
      <c r="U57" s="496"/>
    </row>
    <row r="58" spans="1:21" x14ac:dyDescent="0.25">
      <c r="A58" s="514"/>
      <c r="B58" s="499"/>
      <c r="C58" s="499"/>
      <c r="D58" s="499"/>
      <c r="E58" s="502"/>
      <c r="F58" s="502"/>
      <c r="G58" s="502"/>
      <c r="H58" s="517"/>
      <c r="I58" s="520"/>
      <c r="J58" s="505"/>
      <c r="K58" s="508"/>
      <c r="L58" s="508"/>
      <c r="M58" s="511"/>
      <c r="N58" s="508"/>
      <c r="O58" s="496"/>
      <c r="P58" s="496"/>
      <c r="Q58" s="496"/>
      <c r="R58" s="496"/>
      <c r="S58" s="496"/>
      <c r="T58" s="496"/>
      <c r="U58" s="496"/>
    </row>
    <row r="59" spans="1:21" ht="159.75" customHeight="1" thickBot="1" x14ac:dyDescent="0.3">
      <c r="A59" s="515"/>
      <c r="B59" s="500"/>
      <c r="C59" s="500"/>
      <c r="D59" s="500"/>
      <c r="E59" s="503"/>
      <c r="F59" s="503"/>
      <c r="G59" s="503"/>
      <c r="H59" s="518"/>
      <c r="I59" s="521"/>
      <c r="J59" s="506"/>
      <c r="K59" s="509"/>
      <c r="L59" s="509"/>
      <c r="M59" s="512"/>
      <c r="N59" s="509"/>
      <c r="O59" s="497"/>
      <c r="P59" s="497"/>
      <c r="Q59" s="497"/>
      <c r="R59" s="497"/>
      <c r="S59" s="497"/>
      <c r="T59" s="497"/>
      <c r="U59" s="497"/>
    </row>
  </sheetData>
  <mergeCells count="229">
    <mergeCell ref="S1:U3"/>
    <mergeCell ref="A4:C4"/>
    <mergeCell ref="D4:N4"/>
    <mergeCell ref="O4:Q4"/>
    <mergeCell ref="A5:C5"/>
    <mergeCell ref="D5:N5"/>
    <mergeCell ref="A6:C6"/>
    <mergeCell ref="D6:N6"/>
    <mergeCell ref="A7:F7"/>
    <mergeCell ref="H7:J7"/>
    <mergeCell ref="K7:M7"/>
    <mergeCell ref="N7:N8"/>
    <mergeCell ref="A1:C2"/>
    <mergeCell ref="D1:Q3"/>
    <mergeCell ref="O7:O8"/>
    <mergeCell ref="P7:R7"/>
    <mergeCell ref="S7:T7"/>
    <mergeCell ref="U7:U8"/>
    <mergeCell ref="A9:N9"/>
    <mergeCell ref="A10:A14"/>
    <mergeCell ref="B10:B14"/>
    <mergeCell ref="C10:C14"/>
    <mergeCell ref="D10:D14"/>
    <mergeCell ref="E10:E14"/>
    <mergeCell ref="L15:L19"/>
    <mergeCell ref="R10:R14"/>
    <mergeCell ref="S10:S14"/>
    <mergeCell ref="T10:T14"/>
    <mergeCell ref="U10:U14"/>
    <mergeCell ref="A15:A19"/>
    <mergeCell ref="B15:B19"/>
    <mergeCell ref="C15:C19"/>
    <mergeCell ref="D15:D19"/>
    <mergeCell ref="E15:E19"/>
    <mergeCell ref="F15:F19"/>
    <mergeCell ref="L10:L14"/>
    <mergeCell ref="M10:M14"/>
    <mergeCell ref="N10:N14"/>
    <mergeCell ref="O10:O14"/>
    <mergeCell ref="P10:P14"/>
    <mergeCell ref="Q10:Q14"/>
    <mergeCell ref="F10:F14"/>
    <mergeCell ref="G10:G14"/>
    <mergeCell ref="H10:H14"/>
    <mergeCell ref="I10:I14"/>
    <mergeCell ref="J10:J14"/>
    <mergeCell ref="K10:K14"/>
    <mergeCell ref="K20:K24"/>
    <mergeCell ref="L20:L24"/>
    <mergeCell ref="M20:M24"/>
    <mergeCell ref="S15:S19"/>
    <mergeCell ref="T15:T19"/>
    <mergeCell ref="U15:U19"/>
    <mergeCell ref="A20:A24"/>
    <mergeCell ref="B20:B24"/>
    <mergeCell ref="C20:C24"/>
    <mergeCell ref="D20:D24"/>
    <mergeCell ref="E20:E24"/>
    <mergeCell ref="F20:F24"/>
    <mergeCell ref="G20:G24"/>
    <mergeCell ref="M15:M19"/>
    <mergeCell ref="N15:N19"/>
    <mergeCell ref="O15:O19"/>
    <mergeCell ref="P15:P19"/>
    <mergeCell ref="Q15:Q19"/>
    <mergeCell ref="R15:R19"/>
    <mergeCell ref="G15:G19"/>
    <mergeCell ref="H15:H19"/>
    <mergeCell ref="I15:I19"/>
    <mergeCell ref="J15:J19"/>
    <mergeCell ref="K15:K19"/>
    <mergeCell ref="J25:J29"/>
    <mergeCell ref="K25:K29"/>
    <mergeCell ref="L25:L29"/>
    <mergeCell ref="M25:M29"/>
    <mergeCell ref="N25:N29"/>
    <mergeCell ref="T20:T24"/>
    <mergeCell ref="U20:U24"/>
    <mergeCell ref="A25:A29"/>
    <mergeCell ref="B25:B29"/>
    <mergeCell ref="C25:C29"/>
    <mergeCell ref="D25:D29"/>
    <mergeCell ref="E25:E29"/>
    <mergeCell ref="F25:F29"/>
    <mergeCell ref="G25:G29"/>
    <mergeCell ref="H25:H29"/>
    <mergeCell ref="N20:N24"/>
    <mergeCell ref="O20:O24"/>
    <mergeCell ref="P20:P24"/>
    <mergeCell ref="Q20:Q24"/>
    <mergeCell ref="R20:R24"/>
    <mergeCell ref="S20:S24"/>
    <mergeCell ref="H20:H24"/>
    <mergeCell ref="I20:I24"/>
    <mergeCell ref="J20:J24"/>
    <mergeCell ref="U30:U34"/>
    <mergeCell ref="J30:J34"/>
    <mergeCell ref="K30:K34"/>
    <mergeCell ref="L30:L34"/>
    <mergeCell ref="M30:M34"/>
    <mergeCell ref="N30:N34"/>
    <mergeCell ref="O30:O34"/>
    <mergeCell ref="U25:U29"/>
    <mergeCell ref="A30:A34"/>
    <mergeCell ref="B30:B34"/>
    <mergeCell ref="C30:C34"/>
    <mergeCell ref="D30:D34"/>
    <mergeCell ref="E30:E34"/>
    <mergeCell ref="F30:F34"/>
    <mergeCell ref="G30:G34"/>
    <mergeCell ref="H30:H34"/>
    <mergeCell ref="I30:I34"/>
    <mergeCell ref="O25:O29"/>
    <mergeCell ref="P25:P29"/>
    <mergeCell ref="Q25:Q29"/>
    <mergeCell ref="R25:R29"/>
    <mergeCell ref="S25:S29"/>
    <mergeCell ref="T25:T29"/>
    <mergeCell ref="I25:I29"/>
    <mergeCell ref="C35:C39"/>
    <mergeCell ref="D35:D39"/>
    <mergeCell ref="E35:E39"/>
    <mergeCell ref="F35:F39"/>
    <mergeCell ref="P30:P34"/>
    <mergeCell ref="Q30:Q34"/>
    <mergeCell ref="R30:R34"/>
    <mergeCell ref="S30:S34"/>
    <mergeCell ref="T30:T34"/>
    <mergeCell ref="S35:S39"/>
    <mergeCell ref="T35:T39"/>
    <mergeCell ref="U35:U39"/>
    <mergeCell ref="A40:A44"/>
    <mergeCell ref="B40:B44"/>
    <mergeCell ref="C40:C44"/>
    <mergeCell ref="D40:D44"/>
    <mergeCell ref="E40:E44"/>
    <mergeCell ref="F40:F44"/>
    <mergeCell ref="G40:G44"/>
    <mergeCell ref="M35:M39"/>
    <mergeCell ref="N35:N39"/>
    <mergeCell ref="O35:O39"/>
    <mergeCell ref="P35:P39"/>
    <mergeCell ref="Q35:Q39"/>
    <mergeCell ref="R35:R39"/>
    <mergeCell ref="G35:G39"/>
    <mergeCell ref="H35:H39"/>
    <mergeCell ref="I35:I39"/>
    <mergeCell ref="J35:J39"/>
    <mergeCell ref="K35:K39"/>
    <mergeCell ref="L35:L39"/>
    <mergeCell ref="A35:A39"/>
    <mergeCell ref="B35:B39"/>
    <mergeCell ref="T40:T44"/>
    <mergeCell ref="U40:U44"/>
    <mergeCell ref="A45:A49"/>
    <mergeCell ref="B45:B49"/>
    <mergeCell ref="C45:C49"/>
    <mergeCell ref="D45:D49"/>
    <mergeCell ref="E45:E49"/>
    <mergeCell ref="F45:F49"/>
    <mergeCell ref="G45:G49"/>
    <mergeCell ref="H45:H49"/>
    <mergeCell ref="N40:N44"/>
    <mergeCell ref="O40:O44"/>
    <mergeCell ref="P40:P44"/>
    <mergeCell ref="Q40:Q44"/>
    <mergeCell ref="R40:R44"/>
    <mergeCell ref="S40:S44"/>
    <mergeCell ref="H40:H44"/>
    <mergeCell ref="I40:I44"/>
    <mergeCell ref="J40:J44"/>
    <mergeCell ref="K40:K44"/>
    <mergeCell ref="L40:L44"/>
    <mergeCell ref="M40:M44"/>
    <mergeCell ref="U45:U49"/>
    <mergeCell ref="A50:A54"/>
    <mergeCell ref="B50:B54"/>
    <mergeCell ref="C50:C54"/>
    <mergeCell ref="D50:D54"/>
    <mergeCell ref="E50:E54"/>
    <mergeCell ref="F50:F54"/>
    <mergeCell ref="G50:G54"/>
    <mergeCell ref="H50:H54"/>
    <mergeCell ref="I50:I54"/>
    <mergeCell ref="O45:O49"/>
    <mergeCell ref="P45:P49"/>
    <mergeCell ref="Q45:Q49"/>
    <mergeCell ref="R45:R49"/>
    <mergeCell ref="S45:S49"/>
    <mergeCell ref="T45:T49"/>
    <mergeCell ref="I45:I49"/>
    <mergeCell ref="J45:J49"/>
    <mergeCell ref="K45:K49"/>
    <mergeCell ref="L45:L49"/>
    <mergeCell ref="M45:M49"/>
    <mergeCell ref="N45:N49"/>
    <mergeCell ref="P50:P54"/>
    <mergeCell ref="Q50:Q54"/>
    <mergeCell ref="R50:R54"/>
    <mergeCell ref="S50:S54"/>
    <mergeCell ref="T50:T54"/>
    <mergeCell ref="U50:U54"/>
    <mergeCell ref="J50:J54"/>
    <mergeCell ref="K50:K54"/>
    <mergeCell ref="L50:L54"/>
    <mergeCell ref="M50:M54"/>
    <mergeCell ref="N50:N54"/>
    <mergeCell ref="O50:O54"/>
    <mergeCell ref="G55:G59"/>
    <mergeCell ref="H55:H59"/>
    <mergeCell ref="I55:I59"/>
    <mergeCell ref="J55:J59"/>
    <mergeCell ref="K55:K59"/>
    <mergeCell ref="L55:L59"/>
    <mergeCell ref="A55:A59"/>
    <mergeCell ref="B55:B59"/>
    <mergeCell ref="C55:C59"/>
    <mergeCell ref="D55:D59"/>
    <mergeCell ref="E55:E59"/>
    <mergeCell ref="F55:F59"/>
    <mergeCell ref="S55:S59"/>
    <mergeCell ref="T55:T59"/>
    <mergeCell ref="U55:U59"/>
    <mergeCell ref="M55:M59"/>
    <mergeCell ref="N55:N59"/>
    <mergeCell ref="O55:O59"/>
    <mergeCell ref="P55:P59"/>
    <mergeCell ref="Q55:Q59"/>
    <mergeCell ref="R55:R59"/>
  </mergeCells>
  <conditionalFormatting sqref="D8:G8 H7 H60:J1048576 A7:B7">
    <cfRule type="containsText" dxfId="1395" priority="713" operator="containsText" text="3- Moderado">
      <formula>NOT(ISERROR(SEARCH("3- Moderado",A7)))</formula>
    </cfRule>
    <cfRule type="containsText" dxfId="1394" priority="714" operator="containsText" text="6- Moderado">
      <formula>NOT(ISERROR(SEARCH("6- Moderado",A7)))</formula>
    </cfRule>
    <cfRule type="containsText" dxfId="1393" priority="715" operator="containsText" text="4- Moderado">
      <formula>NOT(ISERROR(SEARCH("4- Moderado",A7)))</formula>
    </cfRule>
    <cfRule type="containsText" dxfId="1392" priority="716" operator="containsText" text="3- Bajo">
      <formula>NOT(ISERROR(SEARCH("3- Bajo",A7)))</formula>
    </cfRule>
    <cfRule type="containsText" dxfId="1391" priority="717" operator="containsText" text="4- Bajo">
      <formula>NOT(ISERROR(SEARCH("4- Bajo",A7)))</formula>
    </cfRule>
    <cfRule type="containsText" dxfId="1390" priority="718" operator="containsText" text="1- Bajo">
      <formula>NOT(ISERROR(SEARCH("1- Bajo",A7)))</formula>
    </cfRule>
  </conditionalFormatting>
  <conditionalFormatting sqref="H8:J8">
    <cfRule type="containsText" dxfId="1389" priority="706" operator="containsText" text="3- Moderado">
      <formula>NOT(ISERROR(SEARCH("3- Moderado",H8)))</formula>
    </cfRule>
    <cfRule type="containsText" dxfId="1388" priority="707" operator="containsText" text="6- Moderado">
      <formula>NOT(ISERROR(SEARCH("6- Moderado",H8)))</formula>
    </cfRule>
    <cfRule type="containsText" dxfId="1387" priority="708" operator="containsText" text="4- Moderado">
      <formula>NOT(ISERROR(SEARCH("4- Moderado",H8)))</formula>
    </cfRule>
    <cfRule type="containsText" dxfId="1386" priority="709" operator="containsText" text="3- Bajo">
      <formula>NOT(ISERROR(SEARCH("3- Bajo",H8)))</formula>
    </cfRule>
    <cfRule type="containsText" dxfId="1385" priority="710" operator="containsText" text="4- Bajo">
      <formula>NOT(ISERROR(SEARCH("4- Bajo",H8)))</formula>
    </cfRule>
    <cfRule type="containsText" dxfId="1384" priority="712" operator="containsText" text="1- Bajo">
      <formula>NOT(ISERROR(SEARCH("1- Bajo",H8)))</formula>
    </cfRule>
  </conditionalFormatting>
  <conditionalFormatting sqref="J8 J60:J1048576">
    <cfRule type="containsText" dxfId="1383" priority="695" operator="containsText" text="25- Extremo">
      <formula>NOT(ISERROR(SEARCH("25- Extremo",J8)))</formula>
    </cfRule>
    <cfRule type="containsText" dxfId="1382" priority="696" operator="containsText" text="20- Extremo">
      <formula>NOT(ISERROR(SEARCH("20- Extremo",J8)))</formula>
    </cfRule>
    <cfRule type="containsText" dxfId="1381" priority="697" operator="containsText" text="15- Extremo">
      <formula>NOT(ISERROR(SEARCH("15- Extremo",J8)))</formula>
    </cfRule>
    <cfRule type="containsText" dxfId="1380" priority="698" operator="containsText" text="10- Extremo">
      <formula>NOT(ISERROR(SEARCH("10- Extremo",J8)))</formula>
    </cfRule>
    <cfRule type="containsText" dxfId="1379" priority="699" operator="containsText" text="5- Extremo">
      <formula>NOT(ISERROR(SEARCH("5- Extremo",J8)))</formula>
    </cfRule>
    <cfRule type="containsText" dxfId="1378" priority="700" operator="containsText" text="12- Alto">
      <formula>NOT(ISERROR(SEARCH("12- Alto",J8)))</formula>
    </cfRule>
    <cfRule type="containsText" dxfId="1377" priority="701" operator="containsText" text="10- Alto">
      <formula>NOT(ISERROR(SEARCH("10- Alto",J8)))</formula>
    </cfRule>
    <cfRule type="containsText" dxfId="1376" priority="702" operator="containsText" text="9- Alto">
      <formula>NOT(ISERROR(SEARCH("9- Alto",J8)))</formula>
    </cfRule>
    <cfRule type="containsText" dxfId="1375" priority="703" operator="containsText" text="8- Alto">
      <formula>NOT(ISERROR(SEARCH("8- Alto",J8)))</formula>
    </cfRule>
    <cfRule type="containsText" dxfId="1374" priority="704" operator="containsText" text="5- Alto">
      <formula>NOT(ISERROR(SEARCH("5- Alto",J8)))</formula>
    </cfRule>
    <cfRule type="containsText" dxfId="1373" priority="705" operator="containsText" text="4- Alto">
      <formula>NOT(ISERROR(SEARCH("4- Alto",J8)))</formula>
    </cfRule>
    <cfRule type="containsText" dxfId="1372" priority="711" operator="containsText" text="2- Bajo">
      <formula>NOT(ISERROR(SEARCH("2- Bajo",J8)))</formula>
    </cfRule>
  </conditionalFormatting>
  <conditionalFormatting sqref="K10:L10">
    <cfRule type="containsText" dxfId="1371" priority="689" operator="containsText" text="3- Moderado">
      <formula>NOT(ISERROR(SEARCH("3- Moderado",K10)))</formula>
    </cfRule>
    <cfRule type="containsText" dxfId="1370" priority="690" operator="containsText" text="6- Moderado">
      <formula>NOT(ISERROR(SEARCH("6- Moderado",K10)))</formula>
    </cfRule>
    <cfRule type="containsText" dxfId="1369" priority="691" operator="containsText" text="4- Moderado">
      <formula>NOT(ISERROR(SEARCH("4- Moderado",K10)))</formula>
    </cfRule>
    <cfRule type="containsText" dxfId="1368" priority="692" operator="containsText" text="3- Bajo">
      <formula>NOT(ISERROR(SEARCH("3- Bajo",K10)))</formula>
    </cfRule>
    <cfRule type="containsText" dxfId="1367" priority="693" operator="containsText" text="4- Bajo">
      <formula>NOT(ISERROR(SEARCH("4- Bajo",K10)))</formula>
    </cfRule>
    <cfRule type="containsText" dxfId="1366" priority="694" operator="containsText" text="1- Bajo">
      <formula>NOT(ISERROR(SEARCH("1- Bajo",K10)))</formula>
    </cfRule>
  </conditionalFormatting>
  <conditionalFormatting sqref="H10:I10">
    <cfRule type="containsText" dxfId="1365" priority="683" operator="containsText" text="3- Moderado">
      <formula>NOT(ISERROR(SEARCH("3- Moderado",H10)))</formula>
    </cfRule>
    <cfRule type="containsText" dxfId="1364" priority="684" operator="containsText" text="6- Moderado">
      <formula>NOT(ISERROR(SEARCH("6- Moderado",H10)))</formula>
    </cfRule>
    <cfRule type="containsText" dxfId="1363" priority="685" operator="containsText" text="4- Moderado">
      <formula>NOT(ISERROR(SEARCH("4- Moderado",H10)))</formula>
    </cfRule>
    <cfRule type="containsText" dxfId="1362" priority="686" operator="containsText" text="3- Bajo">
      <formula>NOT(ISERROR(SEARCH("3- Bajo",H10)))</formula>
    </cfRule>
    <cfRule type="containsText" dxfId="1361" priority="687" operator="containsText" text="4- Bajo">
      <formula>NOT(ISERROR(SEARCH("4- Bajo",H10)))</formula>
    </cfRule>
    <cfRule type="containsText" dxfId="1360" priority="688" operator="containsText" text="1- Bajo">
      <formula>NOT(ISERROR(SEARCH("1- Bajo",H10)))</formula>
    </cfRule>
  </conditionalFormatting>
  <conditionalFormatting sqref="A10 C10:E10">
    <cfRule type="containsText" dxfId="1359" priority="677" operator="containsText" text="3- Moderado">
      <formula>NOT(ISERROR(SEARCH("3- Moderado",A10)))</formula>
    </cfRule>
    <cfRule type="containsText" dxfId="1358" priority="678" operator="containsText" text="6- Moderado">
      <formula>NOT(ISERROR(SEARCH("6- Moderado",A10)))</formula>
    </cfRule>
    <cfRule type="containsText" dxfId="1357" priority="679" operator="containsText" text="4- Moderado">
      <formula>NOT(ISERROR(SEARCH("4- Moderado",A10)))</formula>
    </cfRule>
    <cfRule type="containsText" dxfId="1356" priority="680" operator="containsText" text="3- Bajo">
      <formula>NOT(ISERROR(SEARCH("3- Bajo",A10)))</formula>
    </cfRule>
    <cfRule type="containsText" dxfId="1355" priority="681" operator="containsText" text="4- Bajo">
      <formula>NOT(ISERROR(SEARCH("4- Bajo",A10)))</formula>
    </cfRule>
    <cfRule type="containsText" dxfId="1354" priority="682" operator="containsText" text="1- Bajo">
      <formula>NOT(ISERROR(SEARCH("1- Bajo",A10)))</formula>
    </cfRule>
  </conditionalFormatting>
  <conditionalFormatting sqref="F10:G10">
    <cfRule type="containsText" dxfId="1353" priority="671" operator="containsText" text="3- Moderado">
      <formula>NOT(ISERROR(SEARCH("3- Moderado",F10)))</formula>
    </cfRule>
    <cfRule type="containsText" dxfId="1352" priority="672" operator="containsText" text="6- Moderado">
      <formula>NOT(ISERROR(SEARCH("6- Moderado",F10)))</formula>
    </cfRule>
    <cfRule type="containsText" dxfId="1351" priority="673" operator="containsText" text="4- Moderado">
      <formula>NOT(ISERROR(SEARCH("4- Moderado",F10)))</formula>
    </cfRule>
    <cfRule type="containsText" dxfId="1350" priority="674" operator="containsText" text="3- Bajo">
      <formula>NOT(ISERROR(SEARCH("3- Bajo",F10)))</formula>
    </cfRule>
    <cfRule type="containsText" dxfId="1349" priority="675" operator="containsText" text="4- Bajo">
      <formula>NOT(ISERROR(SEARCH("4- Bajo",F10)))</formula>
    </cfRule>
    <cfRule type="containsText" dxfId="1348" priority="676" operator="containsText" text="1- Bajo">
      <formula>NOT(ISERROR(SEARCH("1- Bajo",F10)))</formula>
    </cfRule>
  </conditionalFormatting>
  <conditionalFormatting sqref="K8">
    <cfRule type="containsText" dxfId="1347" priority="665" operator="containsText" text="3- Moderado">
      <formula>NOT(ISERROR(SEARCH("3- Moderado",K8)))</formula>
    </cfRule>
    <cfRule type="containsText" dxfId="1346" priority="666" operator="containsText" text="6- Moderado">
      <formula>NOT(ISERROR(SEARCH("6- Moderado",K8)))</formula>
    </cfRule>
    <cfRule type="containsText" dxfId="1345" priority="667" operator="containsText" text="4- Moderado">
      <formula>NOT(ISERROR(SEARCH("4- Moderado",K8)))</formula>
    </cfRule>
    <cfRule type="containsText" dxfId="1344" priority="668" operator="containsText" text="3- Bajo">
      <formula>NOT(ISERROR(SEARCH("3- Bajo",K8)))</formula>
    </cfRule>
    <cfRule type="containsText" dxfId="1343" priority="669" operator="containsText" text="4- Bajo">
      <formula>NOT(ISERROR(SEARCH("4- Bajo",K8)))</formula>
    </cfRule>
    <cfRule type="containsText" dxfId="1342" priority="670" operator="containsText" text="1- Bajo">
      <formula>NOT(ISERROR(SEARCH("1- Bajo",K8)))</formula>
    </cfRule>
  </conditionalFormatting>
  <conditionalFormatting sqref="L8">
    <cfRule type="containsText" dxfId="1341" priority="659" operator="containsText" text="3- Moderado">
      <formula>NOT(ISERROR(SEARCH("3- Moderado",L8)))</formula>
    </cfRule>
    <cfRule type="containsText" dxfId="1340" priority="660" operator="containsText" text="6- Moderado">
      <formula>NOT(ISERROR(SEARCH("6- Moderado",L8)))</formula>
    </cfRule>
    <cfRule type="containsText" dxfId="1339" priority="661" operator="containsText" text="4- Moderado">
      <formula>NOT(ISERROR(SEARCH("4- Moderado",L8)))</formula>
    </cfRule>
    <cfRule type="containsText" dxfId="1338" priority="662" operator="containsText" text="3- Bajo">
      <formula>NOT(ISERROR(SEARCH("3- Bajo",L8)))</formula>
    </cfRule>
    <cfRule type="containsText" dxfId="1337" priority="663" operator="containsText" text="4- Bajo">
      <formula>NOT(ISERROR(SEARCH("4- Bajo",L8)))</formula>
    </cfRule>
    <cfRule type="containsText" dxfId="1336" priority="664" operator="containsText" text="1- Bajo">
      <formula>NOT(ISERROR(SEARCH("1- Bajo",L8)))</formula>
    </cfRule>
  </conditionalFormatting>
  <conditionalFormatting sqref="M8">
    <cfRule type="containsText" dxfId="1335" priority="653" operator="containsText" text="3- Moderado">
      <formula>NOT(ISERROR(SEARCH("3- Moderado",M8)))</formula>
    </cfRule>
    <cfRule type="containsText" dxfId="1334" priority="654" operator="containsText" text="6- Moderado">
      <formula>NOT(ISERROR(SEARCH("6- Moderado",M8)))</formula>
    </cfRule>
    <cfRule type="containsText" dxfId="1333" priority="655" operator="containsText" text="4- Moderado">
      <formula>NOT(ISERROR(SEARCH("4- Moderado",M8)))</formula>
    </cfRule>
    <cfRule type="containsText" dxfId="1332" priority="656" operator="containsText" text="3- Bajo">
      <formula>NOT(ISERROR(SEARCH("3- Bajo",M8)))</formula>
    </cfRule>
    <cfRule type="containsText" dxfId="1331" priority="657" operator="containsText" text="4- Bajo">
      <formula>NOT(ISERROR(SEARCH("4- Bajo",M8)))</formula>
    </cfRule>
    <cfRule type="containsText" dxfId="1330" priority="658" operator="containsText" text="1- Bajo">
      <formula>NOT(ISERROR(SEARCH("1- Bajo",M8)))</formula>
    </cfRule>
  </conditionalFormatting>
  <conditionalFormatting sqref="J10:J14">
    <cfRule type="containsText" dxfId="1329" priority="648" operator="containsText" text="Bajo">
      <formula>NOT(ISERROR(SEARCH("Bajo",J10)))</formula>
    </cfRule>
    <cfRule type="containsText" dxfId="1328" priority="649" operator="containsText" text="Moderado">
      <formula>NOT(ISERROR(SEARCH("Moderado",J10)))</formula>
    </cfRule>
    <cfRule type="containsText" dxfId="1327" priority="650" operator="containsText" text="Alto">
      <formula>NOT(ISERROR(SEARCH("Alto",J10)))</formula>
    </cfRule>
    <cfRule type="containsText" dxfId="1326" priority="651" operator="containsText" text="Extremo">
      <formula>NOT(ISERROR(SEARCH("Extremo",J10)))</formula>
    </cfRule>
    <cfRule type="colorScale" priority="652">
      <colorScale>
        <cfvo type="min"/>
        <cfvo type="max"/>
        <color rgb="FFFF7128"/>
        <color rgb="FFFFEF9C"/>
      </colorScale>
    </cfRule>
  </conditionalFormatting>
  <conditionalFormatting sqref="M10:M14">
    <cfRule type="containsText" dxfId="1325" priority="623" operator="containsText" text="Moderado">
      <formula>NOT(ISERROR(SEARCH("Moderado",M10)))</formula>
    </cfRule>
    <cfRule type="containsText" dxfId="1324" priority="643" operator="containsText" text="Bajo">
      <formula>NOT(ISERROR(SEARCH("Bajo",M10)))</formula>
    </cfRule>
    <cfRule type="containsText" dxfId="1323" priority="644" operator="containsText" text="Moderado">
      <formula>NOT(ISERROR(SEARCH("Moderado",M10)))</formula>
    </cfRule>
    <cfRule type="containsText" dxfId="1322" priority="645" operator="containsText" text="Alto">
      <formula>NOT(ISERROR(SEARCH("Alto",M10)))</formula>
    </cfRule>
    <cfRule type="containsText" dxfId="1321" priority="646" operator="containsText" text="Extremo">
      <formula>NOT(ISERROR(SEARCH("Extremo",M10)))</formula>
    </cfRule>
    <cfRule type="colorScale" priority="647">
      <colorScale>
        <cfvo type="min"/>
        <cfvo type="max"/>
        <color rgb="FFFF7128"/>
        <color rgb="FFFFEF9C"/>
      </colorScale>
    </cfRule>
  </conditionalFormatting>
  <conditionalFormatting sqref="N10">
    <cfRule type="containsText" dxfId="1320" priority="637" operator="containsText" text="3- Moderado">
      <formula>NOT(ISERROR(SEARCH("3- Moderado",N10)))</formula>
    </cfRule>
    <cfRule type="containsText" dxfId="1319" priority="638" operator="containsText" text="6- Moderado">
      <formula>NOT(ISERROR(SEARCH("6- Moderado",N10)))</formula>
    </cfRule>
    <cfRule type="containsText" dxfId="1318" priority="639" operator="containsText" text="4- Moderado">
      <formula>NOT(ISERROR(SEARCH("4- Moderado",N10)))</formula>
    </cfRule>
    <cfRule type="containsText" dxfId="1317" priority="640" operator="containsText" text="3- Bajo">
      <formula>NOT(ISERROR(SEARCH("3- Bajo",N10)))</formula>
    </cfRule>
    <cfRule type="containsText" dxfId="1316" priority="641" operator="containsText" text="4- Bajo">
      <formula>NOT(ISERROR(SEARCH("4- Bajo",N10)))</formula>
    </cfRule>
    <cfRule type="containsText" dxfId="1315" priority="642" operator="containsText" text="1- Bajo">
      <formula>NOT(ISERROR(SEARCH("1- Bajo",N10)))</formula>
    </cfRule>
  </conditionalFormatting>
  <conditionalFormatting sqref="H10:H14">
    <cfRule type="containsText" dxfId="1314" priority="624" operator="containsText" text="Muy Alta">
      <formula>NOT(ISERROR(SEARCH("Muy Alta",H10)))</formula>
    </cfRule>
    <cfRule type="containsText" dxfId="1313" priority="625" operator="containsText" text="Alta">
      <formula>NOT(ISERROR(SEARCH("Alta",H10)))</formula>
    </cfRule>
    <cfRule type="containsText" dxfId="1312" priority="626" operator="containsText" text="Muy Alta">
      <formula>NOT(ISERROR(SEARCH("Muy Alta",H10)))</formula>
    </cfRule>
    <cfRule type="containsText" dxfId="1311" priority="631" operator="containsText" text="Muy Baja">
      <formula>NOT(ISERROR(SEARCH("Muy Baja",H10)))</formula>
    </cfRule>
    <cfRule type="containsText" dxfId="1310" priority="632" operator="containsText" text="Baja">
      <formula>NOT(ISERROR(SEARCH("Baja",H10)))</formula>
    </cfRule>
    <cfRule type="containsText" dxfId="1309" priority="633" operator="containsText" text="Media">
      <formula>NOT(ISERROR(SEARCH("Media",H10)))</formula>
    </cfRule>
    <cfRule type="containsText" dxfId="1308" priority="634" operator="containsText" text="Alta">
      <formula>NOT(ISERROR(SEARCH("Alta",H10)))</formula>
    </cfRule>
    <cfRule type="containsText" dxfId="1307" priority="636" operator="containsText" text="Muy Alta">
      <formula>NOT(ISERROR(SEARCH("Muy Alta",H10)))</formula>
    </cfRule>
  </conditionalFormatting>
  <conditionalFormatting sqref="I10:I14">
    <cfRule type="containsText" dxfId="1306" priority="627" operator="containsText" text="Catastrófico">
      <formula>NOT(ISERROR(SEARCH("Catastrófico",I10)))</formula>
    </cfRule>
    <cfRule type="containsText" dxfId="1305" priority="628" operator="containsText" text="Mayor">
      <formula>NOT(ISERROR(SEARCH("Mayor",I10)))</formula>
    </cfRule>
    <cfRule type="containsText" dxfId="1304" priority="629" operator="containsText" text="Menor">
      <formula>NOT(ISERROR(SEARCH("Menor",I10)))</formula>
    </cfRule>
    <cfRule type="containsText" dxfId="1303" priority="630" operator="containsText" text="Leve">
      <formula>NOT(ISERROR(SEARCH("Leve",I10)))</formula>
    </cfRule>
    <cfRule type="containsText" dxfId="1302" priority="635" operator="containsText" text="Moderado">
      <formula>NOT(ISERROR(SEARCH("Moderado",I10)))</formula>
    </cfRule>
  </conditionalFormatting>
  <conditionalFormatting sqref="K10:K14">
    <cfRule type="containsText" dxfId="1301" priority="622" operator="containsText" text="Media">
      <formula>NOT(ISERROR(SEARCH("Media",K10)))</formula>
    </cfRule>
  </conditionalFormatting>
  <conditionalFormatting sqref="L10:L14">
    <cfRule type="containsText" dxfId="1300" priority="621" operator="containsText" text="Moderado">
      <formula>NOT(ISERROR(SEARCH("Moderado",L10)))</formula>
    </cfRule>
  </conditionalFormatting>
  <conditionalFormatting sqref="J10:J14">
    <cfRule type="containsText" dxfId="1299" priority="620" operator="containsText" text="Moderado">
      <formula>NOT(ISERROR(SEARCH("Moderado",J10)))</formula>
    </cfRule>
  </conditionalFormatting>
  <conditionalFormatting sqref="J10:J14">
    <cfRule type="containsText" dxfId="1298" priority="618" operator="containsText" text="Bajo">
      <formula>NOT(ISERROR(SEARCH("Bajo",J10)))</formula>
    </cfRule>
    <cfRule type="containsText" dxfId="1297" priority="619" operator="containsText" text="Extremo">
      <formula>NOT(ISERROR(SEARCH("Extremo",J10)))</formula>
    </cfRule>
  </conditionalFormatting>
  <conditionalFormatting sqref="K10:K14">
    <cfRule type="containsText" dxfId="1296" priority="616" operator="containsText" text="Baja">
      <formula>NOT(ISERROR(SEARCH("Baja",K10)))</formula>
    </cfRule>
    <cfRule type="containsText" dxfId="1295" priority="617" operator="containsText" text="Muy Baja">
      <formula>NOT(ISERROR(SEARCH("Muy Baja",K10)))</formula>
    </cfRule>
  </conditionalFormatting>
  <conditionalFormatting sqref="K10:K14">
    <cfRule type="containsText" dxfId="1294" priority="614" operator="containsText" text="Muy Alta">
      <formula>NOT(ISERROR(SEARCH("Muy Alta",K10)))</formula>
    </cfRule>
    <cfRule type="containsText" dxfId="1293" priority="615" operator="containsText" text="Alta">
      <formula>NOT(ISERROR(SEARCH("Alta",K10)))</formula>
    </cfRule>
  </conditionalFormatting>
  <conditionalFormatting sqref="L10:L14">
    <cfRule type="containsText" dxfId="1292" priority="610" operator="containsText" text="Catastrófico">
      <formula>NOT(ISERROR(SEARCH("Catastrófico",L10)))</formula>
    </cfRule>
    <cfRule type="containsText" dxfId="1291" priority="611" operator="containsText" text="Mayor">
      <formula>NOT(ISERROR(SEARCH("Mayor",L10)))</formula>
    </cfRule>
    <cfRule type="containsText" dxfId="1290" priority="612" operator="containsText" text="Menor">
      <formula>NOT(ISERROR(SEARCH("Menor",L10)))</formula>
    </cfRule>
    <cfRule type="containsText" dxfId="1289" priority="613" operator="containsText" text="Leve">
      <formula>NOT(ISERROR(SEARCH("Leve",L10)))</formula>
    </cfRule>
  </conditionalFormatting>
  <conditionalFormatting sqref="K15:L15">
    <cfRule type="containsText" dxfId="1288" priority="604" operator="containsText" text="3- Moderado">
      <formula>NOT(ISERROR(SEARCH("3- Moderado",K15)))</formula>
    </cfRule>
    <cfRule type="containsText" dxfId="1287" priority="605" operator="containsText" text="6- Moderado">
      <formula>NOT(ISERROR(SEARCH("6- Moderado",K15)))</formula>
    </cfRule>
    <cfRule type="containsText" dxfId="1286" priority="606" operator="containsText" text="4- Moderado">
      <formula>NOT(ISERROR(SEARCH("4- Moderado",K15)))</formula>
    </cfRule>
    <cfRule type="containsText" dxfId="1285" priority="607" operator="containsText" text="3- Bajo">
      <formula>NOT(ISERROR(SEARCH("3- Bajo",K15)))</formula>
    </cfRule>
    <cfRule type="containsText" dxfId="1284" priority="608" operator="containsText" text="4- Bajo">
      <formula>NOT(ISERROR(SEARCH("4- Bajo",K15)))</formula>
    </cfRule>
    <cfRule type="containsText" dxfId="1283" priority="609" operator="containsText" text="1- Bajo">
      <formula>NOT(ISERROR(SEARCH("1- Bajo",K15)))</formula>
    </cfRule>
  </conditionalFormatting>
  <conditionalFormatting sqref="H15:I15">
    <cfRule type="containsText" dxfId="1282" priority="598" operator="containsText" text="3- Moderado">
      <formula>NOT(ISERROR(SEARCH("3- Moderado",H15)))</formula>
    </cfRule>
    <cfRule type="containsText" dxfId="1281" priority="599" operator="containsText" text="6- Moderado">
      <formula>NOT(ISERROR(SEARCH("6- Moderado",H15)))</formula>
    </cfRule>
    <cfRule type="containsText" dxfId="1280" priority="600" operator="containsText" text="4- Moderado">
      <formula>NOT(ISERROR(SEARCH("4- Moderado",H15)))</formula>
    </cfRule>
    <cfRule type="containsText" dxfId="1279" priority="601" operator="containsText" text="3- Bajo">
      <formula>NOT(ISERROR(SEARCH("3- Bajo",H15)))</formula>
    </cfRule>
    <cfRule type="containsText" dxfId="1278" priority="602" operator="containsText" text="4- Bajo">
      <formula>NOT(ISERROR(SEARCH("4- Bajo",H15)))</formula>
    </cfRule>
    <cfRule type="containsText" dxfId="1277" priority="603" operator="containsText" text="1- Bajo">
      <formula>NOT(ISERROR(SEARCH("1- Bajo",H15)))</formula>
    </cfRule>
  </conditionalFormatting>
  <conditionalFormatting sqref="A15 C15:E15">
    <cfRule type="containsText" dxfId="1276" priority="592" operator="containsText" text="3- Moderado">
      <formula>NOT(ISERROR(SEARCH("3- Moderado",A15)))</formula>
    </cfRule>
    <cfRule type="containsText" dxfId="1275" priority="593" operator="containsText" text="6- Moderado">
      <formula>NOT(ISERROR(SEARCH("6- Moderado",A15)))</formula>
    </cfRule>
    <cfRule type="containsText" dxfId="1274" priority="594" operator="containsText" text="4- Moderado">
      <formula>NOT(ISERROR(SEARCH("4- Moderado",A15)))</formula>
    </cfRule>
    <cfRule type="containsText" dxfId="1273" priority="595" operator="containsText" text="3- Bajo">
      <formula>NOT(ISERROR(SEARCH("3- Bajo",A15)))</formula>
    </cfRule>
    <cfRule type="containsText" dxfId="1272" priority="596" operator="containsText" text="4- Bajo">
      <formula>NOT(ISERROR(SEARCH("4- Bajo",A15)))</formula>
    </cfRule>
    <cfRule type="containsText" dxfId="1271" priority="597" operator="containsText" text="1- Bajo">
      <formula>NOT(ISERROR(SEARCH("1- Bajo",A15)))</formula>
    </cfRule>
  </conditionalFormatting>
  <conditionalFormatting sqref="F15:G15">
    <cfRule type="containsText" dxfId="1270" priority="586" operator="containsText" text="3- Moderado">
      <formula>NOT(ISERROR(SEARCH("3- Moderado",F15)))</formula>
    </cfRule>
    <cfRule type="containsText" dxfId="1269" priority="587" operator="containsText" text="6- Moderado">
      <formula>NOT(ISERROR(SEARCH("6- Moderado",F15)))</formula>
    </cfRule>
    <cfRule type="containsText" dxfId="1268" priority="588" operator="containsText" text="4- Moderado">
      <formula>NOT(ISERROR(SEARCH("4- Moderado",F15)))</formula>
    </cfRule>
    <cfRule type="containsText" dxfId="1267" priority="589" operator="containsText" text="3- Bajo">
      <formula>NOT(ISERROR(SEARCH("3- Bajo",F15)))</formula>
    </cfRule>
    <cfRule type="containsText" dxfId="1266" priority="590" operator="containsText" text="4- Bajo">
      <formula>NOT(ISERROR(SEARCH("4- Bajo",F15)))</formula>
    </cfRule>
    <cfRule type="containsText" dxfId="1265" priority="591" operator="containsText" text="1- Bajo">
      <formula>NOT(ISERROR(SEARCH("1- Bajo",F15)))</formula>
    </cfRule>
  </conditionalFormatting>
  <conditionalFormatting sqref="J15:J19">
    <cfRule type="containsText" dxfId="1264" priority="581" operator="containsText" text="Bajo">
      <formula>NOT(ISERROR(SEARCH("Bajo",J15)))</formula>
    </cfRule>
    <cfRule type="containsText" dxfId="1263" priority="582" operator="containsText" text="Moderado">
      <formula>NOT(ISERROR(SEARCH("Moderado",J15)))</formula>
    </cfRule>
    <cfRule type="containsText" dxfId="1262" priority="583" operator="containsText" text="Alto">
      <formula>NOT(ISERROR(SEARCH("Alto",J15)))</formula>
    </cfRule>
    <cfRule type="containsText" dxfId="1261" priority="584" operator="containsText" text="Extremo">
      <formula>NOT(ISERROR(SEARCH("Extremo",J15)))</formula>
    </cfRule>
    <cfRule type="colorScale" priority="585">
      <colorScale>
        <cfvo type="min"/>
        <cfvo type="max"/>
        <color rgb="FFFF7128"/>
        <color rgb="FFFFEF9C"/>
      </colorScale>
    </cfRule>
  </conditionalFormatting>
  <conditionalFormatting sqref="M15:M19">
    <cfRule type="containsText" dxfId="1260" priority="556" operator="containsText" text="Moderado">
      <formula>NOT(ISERROR(SEARCH("Moderado",M15)))</formula>
    </cfRule>
    <cfRule type="containsText" dxfId="1259" priority="576" operator="containsText" text="Bajo">
      <formula>NOT(ISERROR(SEARCH("Bajo",M15)))</formula>
    </cfRule>
    <cfRule type="containsText" dxfId="1258" priority="577" operator="containsText" text="Moderado">
      <formula>NOT(ISERROR(SEARCH("Moderado",M15)))</formula>
    </cfRule>
    <cfRule type="containsText" dxfId="1257" priority="578" operator="containsText" text="Alto">
      <formula>NOT(ISERROR(SEARCH("Alto",M15)))</formula>
    </cfRule>
    <cfRule type="containsText" dxfId="1256" priority="579" operator="containsText" text="Extremo">
      <formula>NOT(ISERROR(SEARCH("Extremo",M15)))</formula>
    </cfRule>
    <cfRule type="colorScale" priority="580">
      <colorScale>
        <cfvo type="min"/>
        <cfvo type="max"/>
        <color rgb="FFFF7128"/>
        <color rgb="FFFFEF9C"/>
      </colorScale>
    </cfRule>
  </conditionalFormatting>
  <conditionalFormatting sqref="N15">
    <cfRule type="containsText" dxfId="1255" priority="570" operator="containsText" text="3- Moderado">
      <formula>NOT(ISERROR(SEARCH("3- Moderado",N15)))</formula>
    </cfRule>
    <cfRule type="containsText" dxfId="1254" priority="571" operator="containsText" text="6- Moderado">
      <formula>NOT(ISERROR(SEARCH("6- Moderado",N15)))</formula>
    </cfRule>
    <cfRule type="containsText" dxfId="1253" priority="572" operator="containsText" text="4- Moderado">
      <formula>NOT(ISERROR(SEARCH("4- Moderado",N15)))</formula>
    </cfRule>
    <cfRule type="containsText" dxfId="1252" priority="573" operator="containsText" text="3- Bajo">
      <formula>NOT(ISERROR(SEARCH("3- Bajo",N15)))</formula>
    </cfRule>
    <cfRule type="containsText" dxfId="1251" priority="574" operator="containsText" text="4- Bajo">
      <formula>NOT(ISERROR(SEARCH("4- Bajo",N15)))</formula>
    </cfRule>
    <cfRule type="containsText" dxfId="1250" priority="575" operator="containsText" text="1- Bajo">
      <formula>NOT(ISERROR(SEARCH("1- Bajo",N15)))</formula>
    </cfRule>
  </conditionalFormatting>
  <conditionalFormatting sqref="H15:H19">
    <cfRule type="containsText" dxfId="1249" priority="557" operator="containsText" text="Muy Alta">
      <formula>NOT(ISERROR(SEARCH("Muy Alta",H15)))</formula>
    </cfRule>
    <cfRule type="containsText" dxfId="1248" priority="558" operator="containsText" text="Alta">
      <formula>NOT(ISERROR(SEARCH("Alta",H15)))</formula>
    </cfRule>
    <cfRule type="containsText" dxfId="1247" priority="559" operator="containsText" text="Muy Alta">
      <formula>NOT(ISERROR(SEARCH("Muy Alta",H15)))</formula>
    </cfRule>
    <cfRule type="containsText" dxfId="1246" priority="564" operator="containsText" text="Muy Baja">
      <formula>NOT(ISERROR(SEARCH("Muy Baja",H15)))</formula>
    </cfRule>
    <cfRule type="containsText" dxfId="1245" priority="565" operator="containsText" text="Baja">
      <formula>NOT(ISERROR(SEARCH("Baja",H15)))</formula>
    </cfRule>
    <cfRule type="containsText" dxfId="1244" priority="566" operator="containsText" text="Media">
      <formula>NOT(ISERROR(SEARCH("Media",H15)))</formula>
    </cfRule>
    <cfRule type="containsText" dxfId="1243" priority="567" operator="containsText" text="Alta">
      <formula>NOT(ISERROR(SEARCH("Alta",H15)))</formula>
    </cfRule>
    <cfRule type="containsText" dxfId="1242" priority="569" operator="containsText" text="Muy Alta">
      <formula>NOT(ISERROR(SEARCH("Muy Alta",H15)))</formula>
    </cfRule>
  </conditionalFormatting>
  <conditionalFormatting sqref="I15:I19">
    <cfRule type="containsText" dxfId="1241" priority="560" operator="containsText" text="Catastrófico">
      <formula>NOT(ISERROR(SEARCH("Catastrófico",I15)))</formula>
    </cfRule>
    <cfRule type="containsText" dxfId="1240" priority="561" operator="containsText" text="Mayor">
      <formula>NOT(ISERROR(SEARCH("Mayor",I15)))</formula>
    </cfRule>
    <cfRule type="containsText" dxfId="1239" priority="562" operator="containsText" text="Menor">
      <formula>NOT(ISERROR(SEARCH("Menor",I15)))</formula>
    </cfRule>
    <cfRule type="containsText" dxfId="1238" priority="563" operator="containsText" text="Leve">
      <formula>NOT(ISERROR(SEARCH("Leve",I15)))</formula>
    </cfRule>
    <cfRule type="containsText" dxfId="1237" priority="568" operator="containsText" text="Moderado">
      <formula>NOT(ISERROR(SEARCH("Moderado",I15)))</formula>
    </cfRule>
  </conditionalFormatting>
  <conditionalFormatting sqref="K15:K19">
    <cfRule type="containsText" dxfId="1236" priority="555" operator="containsText" text="Media">
      <formula>NOT(ISERROR(SEARCH("Media",K15)))</formula>
    </cfRule>
  </conditionalFormatting>
  <conditionalFormatting sqref="L15:L19">
    <cfRule type="containsText" dxfId="1235" priority="554" operator="containsText" text="Moderado">
      <formula>NOT(ISERROR(SEARCH("Moderado",L15)))</formula>
    </cfRule>
  </conditionalFormatting>
  <conditionalFormatting sqref="J15:J19">
    <cfRule type="containsText" dxfId="1234" priority="553" operator="containsText" text="Moderado">
      <formula>NOT(ISERROR(SEARCH("Moderado",J15)))</formula>
    </cfRule>
  </conditionalFormatting>
  <conditionalFormatting sqref="J15:J19">
    <cfRule type="containsText" dxfId="1233" priority="551" operator="containsText" text="Bajo">
      <formula>NOT(ISERROR(SEARCH("Bajo",J15)))</formula>
    </cfRule>
    <cfRule type="containsText" dxfId="1232" priority="552" operator="containsText" text="Extremo">
      <formula>NOT(ISERROR(SEARCH("Extremo",J15)))</formula>
    </cfRule>
  </conditionalFormatting>
  <conditionalFormatting sqref="K15:K19">
    <cfRule type="containsText" dxfId="1231" priority="549" operator="containsText" text="Baja">
      <formula>NOT(ISERROR(SEARCH("Baja",K15)))</formula>
    </cfRule>
    <cfRule type="containsText" dxfId="1230" priority="550" operator="containsText" text="Muy Baja">
      <formula>NOT(ISERROR(SEARCH("Muy Baja",K15)))</formula>
    </cfRule>
  </conditionalFormatting>
  <conditionalFormatting sqref="K15:K19">
    <cfRule type="containsText" dxfId="1229" priority="547" operator="containsText" text="Muy Alta">
      <formula>NOT(ISERROR(SEARCH("Muy Alta",K15)))</formula>
    </cfRule>
    <cfRule type="containsText" dxfId="1228" priority="548" operator="containsText" text="Alta">
      <formula>NOT(ISERROR(SEARCH("Alta",K15)))</formula>
    </cfRule>
  </conditionalFormatting>
  <conditionalFormatting sqref="L15:L19">
    <cfRule type="containsText" dxfId="1227" priority="543" operator="containsText" text="Catastrófico">
      <formula>NOT(ISERROR(SEARCH("Catastrófico",L15)))</formula>
    </cfRule>
    <cfRule type="containsText" dxfId="1226" priority="544" operator="containsText" text="Mayor">
      <formula>NOT(ISERROR(SEARCH("Mayor",L15)))</formula>
    </cfRule>
    <cfRule type="containsText" dxfId="1225" priority="545" operator="containsText" text="Menor">
      <formula>NOT(ISERROR(SEARCH("Menor",L15)))</formula>
    </cfRule>
    <cfRule type="containsText" dxfId="1224" priority="546" operator="containsText" text="Leve">
      <formula>NOT(ISERROR(SEARCH("Leve",L15)))</formula>
    </cfRule>
  </conditionalFormatting>
  <conditionalFormatting sqref="K20:L20">
    <cfRule type="containsText" dxfId="1223" priority="537" operator="containsText" text="3- Moderado">
      <formula>NOT(ISERROR(SEARCH("3- Moderado",K20)))</formula>
    </cfRule>
    <cfRule type="containsText" dxfId="1222" priority="538" operator="containsText" text="6- Moderado">
      <formula>NOT(ISERROR(SEARCH("6- Moderado",K20)))</formula>
    </cfRule>
    <cfRule type="containsText" dxfId="1221" priority="539" operator="containsText" text="4- Moderado">
      <formula>NOT(ISERROR(SEARCH("4- Moderado",K20)))</formula>
    </cfRule>
    <cfRule type="containsText" dxfId="1220" priority="540" operator="containsText" text="3- Bajo">
      <formula>NOT(ISERROR(SEARCH("3- Bajo",K20)))</formula>
    </cfRule>
    <cfRule type="containsText" dxfId="1219" priority="541" operator="containsText" text="4- Bajo">
      <formula>NOT(ISERROR(SEARCH("4- Bajo",K20)))</formula>
    </cfRule>
    <cfRule type="containsText" dxfId="1218" priority="542" operator="containsText" text="1- Bajo">
      <formula>NOT(ISERROR(SEARCH("1- Bajo",K20)))</formula>
    </cfRule>
  </conditionalFormatting>
  <conditionalFormatting sqref="H20:I20">
    <cfRule type="containsText" dxfId="1217" priority="531" operator="containsText" text="3- Moderado">
      <formula>NOT(ISERROR(SEARCH("3- Moderado",H20)))</formula>
    </cfRule>
    <cfRule type="containsText" dxfId="1216" priority="532" operator="containsText" text="6- Moderado">
      <formula>NOT(ISERROR(SEARCH("6- Moderado",H20)))</formula>
    </cfRule>
    <cfRule type="containsText" dxfId="1215" priority="533" operator="containsText" text="4- Moderado">
      <formula>NOT(ISERROR(SEARCH("4- Moderado",H20)))</formula>
    </cfRule>
    <cfRule type="containsText" dxfId="1214" priority="534" operator="containsText" text="3- Bajo">
      <formula>NOT(ISERROR(SEARCH("3- Bajo",H20)))</formula>
    </cfRule>
    <cfRule type="containsText" dxfId="1213" priority="535" operator="containsText" text="4- Bajo">
      <formula>NOT(ISERROR(SEARCH("4- Bajo",H20)))</formula>
    </cfRule>
    <cfRule type="containsText" dxfId="1212" priority="536" operator="containsText" text="1- Bajo">
      <formula>NOT(ISERROR(SEARCH("1- Bajo",H20)))</formula>
    </cfRule>
  </conditionalFormatting>
  <conditionalFormatting sqref="A20 C20:E20">
    <cfRule type="containsText" dxfId="1211" priority="525" operator="containsText" text="3- Moderado">
      <formula>NOT(ISERROR(SEARCH("3- Moderado",A20)))</formula>
    </cfRule>
    <cfRule type="containsText" dxfId="1210" priority="526" operator="containsText" text="6- Moderado">
      <formula>NOT(ISERROR(SEARCH("6- Moderado",A20)))</formula>
    </cfRule>
    <cfRule type="containsText" dxfId="1209" priority="527" operator="containsText" text="4- Moderado">
      <formula>NOT(ISERROR(SEARCH("4- Moderado",A20)))</formula>
    </cfRule>
    <cfRule type="containsText" dxfId="1208" priority="528" operator="containsText" text="3- Bajo">
      <formula>NOT(ISERROR(SEARCH("3- Bajo",A20)))</formula>
    </cfRule>
    <cfRule type="containsText" dxfId="1207" priority="529" operator="containsText" text="4- Bajo">
      <formula>NOT(ISERROR(SEARCH("4- Bajo",A20)))</formula>
    </cfRule>
    <cfRule type="containsText" dxfId="1206" priority="530" operator="containsText" text="1- Bajo">
      <formula>NOT(ISERROR(SEARCH("1- Bajo",A20)))</formula>
    </cfRule>
  </conditionalFormatting>
  <conditionalFormatting sqref="F20:G20">
    <cfRule type="containsText" dxfId="1205" priority="519" operator="containsText" text="3- Moderado">
      <formula>NOT(ISERROR(SEARCH("3- Moderado",F20)))</formula>
    </cfRule>
    <cfRule type="containsText" dxfId="1204" priority="520" operator="containsText" text="6- Moderado">
      <formula>NOT(ISERROR(SEARCH("6- Moderado",F20)))</formula>
    </cfRule>
    <cfRule type="containsText" dxfId="1203" priority="521" operator="containsText" text="4- Moderado">
      <formula>NOT(ISERROR(SEARCH("4- Moderado",F20)))</formula>
    </cfRule>
    <cfRule type="containsText" dxfId="1202" priority="522" operator="containsText" text="3- Bajo">
      <formula>NOT(ISERROR(SEARCH("3- Bajo",F20)))</formula>
    </cfRule>
    <cfRule type="containsText" dxfId="1201" priority="523" operator="containsText" text="4- Bajo">
      <formula>NOT(ISERROR(SEARCH("4- Bajo",F20)))</formula>
    </cfRule>
    <cfRule type="containsText" dxfId="1200" priority="524" operator="containsText" text="1- Bajo">
      <formula>NOT(ISERROR(SEARCH("1- Bajo",F20)))</formula>
    </cfRule>
  </conditionalFormatting>
  <conditionalFormatting sqref="J20:J24">
    <cfRule type="containsText" dxfId="1199" priority="514" operator="containsText" text="Bajo">
      <formula>NOT(ISERROR(SEARCH("Bajo",J20)))</formula>
    </cfRule>
    <cfRule type="containsText" dxfId="1198" priority="515" operator="containsText" text="Moderado">
      <formula>NOT(ISERROR(SEARCH("Moderado",J20)))</formula>
    </cfRule>
    <cfRule type="containsText" dxfId="1197" priority="516" operator="containsText" text="Alto">
      <formula>NOT(ISERROR(SEARCH("Alto",J20)))</formula>
    </cfRule>
    <cfRule type="containsText" dxfId="1196" priority="517" operator="containsText" text="Extremo">
      <formula>NOT(ISERROR(SEARCH("Extremo",J20)))</formula>
    </cfRule>
    <cfRule type="colorScale" priority="518">
      <colorScale>
        <cfvo type="min"/>
        <cfvo type="max"/>
        <color rgb="FFFF7128"/>
        <color rgb="FFFFEF9C"/>
      </colorScale>
    </cfRule>
  </conditionalFormatting>
  <conditionalFormatting sqref="M20:M24">
    <cfRule type="containsText" dxfId="1195" priority="489" operator="containsText" text="Moderado">
      <formula>NOT(ISERROR(SEARCH("Moderado",M20)))</formula>
    </cfRule>
    <cfRule type="containsText" dxfId="1194" priority="509" operator="containsText" text="Bajo">
      <formula>NOT(ISERROR(SEARCH("Bajo",M20)))</formula>
    </cfRule>
    <cfRule type="containsText" dxfId="1193" priority="510" operator="containsText" text="Moderado">
      <formula>NOT(ISERROR(SEARCH("Moderado",M20)))</formula>
    </cfRule>
    <cfRule type="containsText" dxfId="1192" priority="511" operator="containsText" text="Alto">
      <formula>NOT(ISERROR(SEARCH("Alto",M20)))</formula>
    </cfRule>
    <cfRule type="containsText" dxfId="1191" priority="512" operator="containsText" text="Extremo">
      <formula>NOT(ISERROR(SEARCH("Extremo",M20)))</formula>
    </cfRule>
    <cfRule type="colorScale" priority="513">
      <colorScale>
        <cfvo type="min"/>
        <cfvo type="max"/>
        <color rgb="FFFF7128"/>
        <color rgb="FFFFEF9C"/>
      </colorScale>
    </cfRule>
  </conditionalFormatting>
  <conditionalFormatting sqref="N20">
    <cfRule type="containsText" dxfId="1190" priority="503" operator="containsText" text="3- Moderado">
      <formula>NOT(ISERROR(SEARCH("3- Moderado",N20)))</formula>
    </cfRule>
    <cfRule type="containsText" dxfId="1189" priority="504" operator="containsText" text="6- Moderado">
      <formula>NOT(ISERROR(SEARCH("6- Moderado",N20)))</formula>
    </cfRule>
    <cfRule type="containsText" dxfId="1188" priority="505" operator="containsText" text="4- Moderado">
      <formula>NOT(ISERROR(SEARCH("4- Moderado",N20)))</formula>
    </cfRule>
    <cfRule type="containsText" dxfId="1187" priority="506" operator="containsText" text="3- Bajo">
      <formula>NOT(ISERROR(SEARCH("3- Bajo",N20)))</formula>
    </cfRule>
    <cfRule type="containsText" dxfId="1186" priority="507" operator="containsText" text="4- Bajo">
      <formula>NOT(ISERROR(SEARCH("4- Bajo",N20)))</formula>
    </cfRule>
    <cfRule type="containsText" dxfId="1185" priority="508" operator="containsText" text="1- Bajo">
      <formula>NOT(ISERROR(SEARCH("1- Bajo",N20)))</formula>
    </cfRule>
  </conditionalFormatting>
  <conditionalFormatting sqref="H20:H24">
    <cfRule type="containsText" dxfId="1184" priority="490" operator="containsText" text="Muy Alta">
      <formula>NOT(ISERROR(SEARCH("Muy Alta",H20)))</formula>
    </cfRule>
    <cfRule type="containsText" dxfId="1183" priority="491" operator="containsText" text="Alta">
      <formula>NOT(ISERROR(SEARCH("Alta",H20)))</formula>
    </cfRule>
    <cfRule type="containsText" dxfId="1182" priority="492" operator="containsText" text="Muy Alta">
      <formula>NOT(ISERROR(SEARCH("Muy Alta",H20)))</formula>
    </cfRule>
    <cfRule type="containsText" dxfId="1181" priority="497" operator="containsText" text="Muy Baja">
      <formula>NOT(ISERROR(SEARCH("Muy Baja",H20)))</formula>
    </cfRule>
    <cfRule type="containsText" dxfId="1180" priority="498" operator="containsText" text="Baja">
      <formula>NOT(ISERROR(SEARCH("Baja",H20)))</formula>
    </cfRule>
    <cfRule type="containsText" dxfId="1179" priority="499" operator="containsText" text="Media">
      <formula>NOT(ISERROR(SEARCH("Media",H20)))</formula>
    </cfRule>
    <cfRule type="containsText" dxfId="1178" priority="500" operator="containsText" text="Alta">
      <formula>NOT(ISERROR(SEARCH("Alta",H20)))</formula>
    </cfRule>
    <cfRule type="containsText" dxfId="1177" priority="502" operator="containsText" text="Muy Alta">
      <formula>NOT(ISERROR(SEARCH("Muy Alta",H20)))</formula>
    </cfRule>
  </conditionalFormatting>
  <conditionalFormatting sqref="I20:I24">
    <cfRule type="containsText" dxfId="1176" priority="493" operator="containsText" text="Catastrófico">
      <formula>NOT(ISERROR(SEARCH("Catastrófico",I20)))</formula>
    </cfRule>
    <cfRule type="containsText" dxfId="1175" priority="494" operator="containsText" text="Mayor">
      <formula>NOT(ISERROR(SEARCH("Mayor",I20)))</formula>
    </cfRule>
    <cfRule type="containsText" dxfId="1174" priority="495" operator="containsText" text="Menor">
      <formula>NOT(ISERROR(SEARCH("Menor",I20)))</formula>
    </cfRule>
    <cfRule type="containsText" dxfId="1173" priority="496" operator="containsText" text="Leve">
      <formula>NOT(ISERROR(SEARCH("Leve",I20)))</formula>
    </cfRule>
    <cfRule type="containsText" dxfId="1172" priority="501" operator="containsText" text="Moderado">
      <formula>NOT(ISERROR(SEARCH("Moderado",I20)))</formula>
    </cfRule>
  </conditionalFormatting>
  <conditionalFormatting sqref="K20:K24">
    <cfRule type="containsText" dxfId="1171" priority="488" operator="containsText" text="Media">
      <formula>NOT(ISERROR(SEARCH("Media",K20)))</formula>
    </cfRule>
  </conditionalFormatting>
  <conditionalFormatting sqref="L20:L24">
    <cfRule type="containsText" dxfId="1170" priority="487" operator="containsText" text="Moderado">
      <formula>NOT(ISERROR(SEARCH("Moderado",L20)))</formula>
    </cfRule>
  </conditionalFormatting>
  <conditionalFormatting sqref="J20:J24">
    <cfRule type="containsText" dxfId="1169" priority="486" operator="containsText" text="Moderado">
      <formula>NOT(ISERROR(SEARCH("Moderado",J20)))</formula>
    </cfRule>
  </conditionalFormatting>
  <conditionalFormatting sqref="J20:J24">
    <cfRule type="containsText" dxfId="1168" priority="484" operator="containsText" text="Bajo">
      <formula>NOT(ISERROR(SEARCH("Bajo",J20)))</formula>
    </cfRule>
    <cfRule type="containsText" dxfId="1167" priority="485" operator="containsText" text="Extremo">
      <formula>NOT(ISERROR(SEARCH("Extremo",J20)))</formula>
    </cfRule>
  </conditionalFormatting>
  <conditionalFormatting sqref="K20:K24">
    <cfRule type="containsText" dxfId="1166" priority="482" operator="containsText" text="Baja">
      <formula>NOT(ISERROR(SEARCH("Baja",K20)))</formula>
    </cfRule>
    <cfRule type="containsText" dxfId="1165" priority="483" operator="containsText" text="Muy Baja">
      <formula>NOT(ISERROR(SEARCH("Muy Baja",K20)))</formula>
    </cfRule>
  </conditionalFormatting>
  <conditionalFormatting sqref="K20:K24">
    <cfRule type="containsText" dxfId="1164" priority="480" operator="containsText" text="Muy Alta">
      <formula>NOT(ISERROR(SEARCH("Muy Alta",K20)))</formula>
    </cfRule>
    <cfRule type="containsText" dxfId="1163" priority="481" operator="containsText" text="Alta">
      <formula>NOT(ISERROR(SEARCH("Alta",K20)))</formula>
    </cfRule>
  </conditionalFormatting>
  <conditionalFormatting sqref="L20:L24">
    <cfRule type="containsText" dxfId="1162" priority="476" operator="containsText" text="Catastrófico">
      <formula>NOT(ISERROR(SEARCH("Catastrófico",L20)))</formula>
    </cfRule>
    <cfRule type="containsText" dxfId="1161" priority="477" operator="containsText" text="Mayor">
      <formula>NOT(ISERROR(SEARCH("Mayor",L20)))</formula>
    </cfRule>
    <cfRule type="containsText" dxfId="1160" priority="478" operator="containsText" text="Menor">
      <formula>NOT(ISERROR(SEARCH("Menor",L20)))</formula>
    </cfRule>
    <cfRule type="containsText" dxfId="1159" priority="479" operator="containsText" text="Leve">
      <formula>NOT(ISERROR(SEARCH("Leve",L20)))</formula>
    </cfRule>
  </conditionalFormatting>
  <conditionalFormatting sqref="K30:L30">
    <cfRule type="containsText" dxfId="1158" priority="470" operator="containsText" text="3- Moderado">
      <formula>NOT(ISERROR(SEARCH("3- Moderado",K30)))</formula>
    </cfRule>
    <cfRule type="containsText" dxfId="1157" priority="471" operator="containsText" text="6- Moderado">
      <formula>NOT(ISERROR(SEARCH("6- Moderado",K30)))</formula>
    </cfRule>
    <cfRule type="containsText" dxfId="1156" priority="472" operator="containsText" text="4- Moderado">
      <formula>NOT(ISERROR(SEARCH("4- Moderado",K30)))</formula>
    </cfRule>
    <cfRule type="containsText" dxfId="1155" priority="473" operator="containsText" text="3- Bajo">
      <formula>NOT(ISERROR(SEARCH("3- Bajo",K30)))</formula>
    </cfRule>
    <cfRule type="containsText" dxfId="1154" priority="474" operator="containsText" text="4- Bajo">
      <formula>NOT(ISERROR(SEARCH("4- Bajo",K30)))</formula>
    </cfRule>
    <cfRule type="containsText" dxfId="1153" priority="475" operator="containsText" text="1- Bajo">
      <formula>NOT(ISERROR(SEARCH("1- Bajo",K30)))</formula>
    </cfRule>
  </conditionalFormatting>
  <conditionalFormatting sqref="H30:I30">
    <cfRule type="containsText" dxfId="1152" priority="464" operator="containsText" text="3- Moderado">
      <formula>NOT(ISERROR(SEARCH("3- Moderado",H30)))</formula>
    </cfRule>
    <cfRule type="containsText" dxfId="1151" priority="465" operator="containsText" text="6- Moderado">
      <formula>NOT(ISERROR(SEARCH("6- Moderado",H30)))</formula>
    </cfRule>
    <cfRule type="containsText" dxfId="1150" priority="466" operator="containsText" text="4- Moderado">
      <formula>NOT(ISERROR(SEARCH("4- Moderado",H30)))</formula>
    </cfRule>
    <cfRule type="containsText" dxfId="1149" priority="467" operator="containsText" text="3- Bajo">
      <formula>NOT(ISERROR(SEARCH("3- Bajo",H30)))</formula>
    </cfRule>
    <cfRule type="containsText" dxfId="1148" priority="468" operator="containsText" text="4- Bajo">
      <formula>NOT(ISERROR(SEARCH("4- Bajo",H30)))</formula>
    </cfRule>
    <cfRule type="containsText" dxfId="1147" priority="469" operator="containsText" text="1- Bajo">
      <formula>NOT(ISERROR(SEARCH("1- Bajo",H30)))</formula>
    </cfRule>
  </conditionalFormatting>
  <conditionalFormatting sqref="A30 C30:E30">
    <cfRule type="containsText" dxfId="1146" priority="458" operator="containsText" text="3- Moderado">
      <formula>NOT(ISERROR(SEARCH("3- Moderado",A30)))</formula>
    </cfRule>
    <cfRule type="containsText" dxfId="1145" priority="459" operator="containsText" text="6- Moderado">
      <formula>NOT(ISERROR(SEARCH("6- Moderado",A30)))</formula>
    </cfRule>
    <cfRule type="containsText" dxfId="1144" priority="460" operator="containsText" text="4- Moderado">
      <formula>NOT(ISERROR(SEARCH("4- Moderado",A30)))</formula>
    </cfRule>
    <cfRule type="containsText" dxfId="1143" priority="461" operator="containsText" text="3- Bajo">
      <formula>NOT(ISERROR(SEARCH("3- Bajo",A30)))</formula>
    </cfRule>
    <cfRule type="containsText" dxfId="1142" priority="462" operator="containsText" text="4- Bajo">
      <formula>NOT(ISERROR(SEARCH("4- Bajo",A30)))</formula>
    </cfRule>
    <cfRule type="containsText" dxfId="1141" priority="463" operator="containsText" text="1- Bajo">
      <formula>NOT(ISERROR(SEARCH("1- Bajo",A30)))</formula>
    </cfRule>
  </conditionalFormatting>
  <conditionalFormatting sqref="F30:G30">
    <cfRule type="containsText" dxfId="1140" priority="452" operator="containsText" text="3- Moderado">
      <formula>NOT(ISERROR(SEARCH("3- Moderado",F30)))</formula>
    </cfRule>
    <cfRule type="containsText" dxfId="1139" priority="453" operator="containsText" text="6- Moderado">
      <formula>NOT(ISERROR(SEARCH("6- Moderado",F30)))</formula>
    </cfRule>
    <cfRule type="containsText" dxfId="1138" priority="454" operator="containsText" text="4- Moderado">
      <formula>NOT(ISERROR(SEARCH("4- Moderado",F30)))</formula>
    </cfRule>
    <cfRule type="containsText" dxfId="1137" priority="455" operator="containsText" text="3- Bajo">
      <formula>NOT(ISERROR(SEARCH("3- Bajo",F30)))</formula>
    </cfRule>
    <cfRule type="containsText" dxfId="1136" priority="456" operator="containsText" text="4- Bajo">
      <formula>NOT(ISERROR(SEARCH("4- Bajo",F30)))</formula>
    </cfRule>
    <cfRule type="containsText" dxfId="1135" priority="457" operator="containsText" text="1- Bajo">
      <formula>NOT(ISERROR(SEARCH("1- Bajo",F30)))</formula>
    </cfRule>
  </conditionalFormatting>
  <conditionalFormatting sqref="J30:J34">
    <cfRule type="containsText" dxfId="1134" priority="447" operator="containsText" text="Bajo">
      <formula>NOT(ISERROR(SEARCH("Bajo",J30)))</formula>
    </cfRule>
    <cfRule type="containsText" dxfId="1133" priority="448" operator="containsText" text="Moderado">
      <formula>NOT(ISERROR(SEARCH("Moderado",J30)))</formula>
    </cfRule>
    <cfRule type="containsText" dxfId="1132" priority="449" operator="containsText" text="Alto">
      <formula>NOT(ISERROR(SEARCH("Alto",J30)))</formula>
    </cfRule>
    <cfRule type="containsText" dxfId="1131" priority="450" operator="containsText" text="Extremo">
      <formula>NOT(ISERROR(SEARCH("Extremo",J30)))</formula>
    </cfRule>
    <cfRule type="colorScale" priority="451">
      <colorScale>
        <cfvo type="min"/>
        <cfvo type="max"/>
        <color rgb="FFFF7128"/>
        <color rgb="FFFFEF9C"/>
      </colorScale>
    </cfRule>
  </conditionalFormatting>
  <conditionalFormatting sqref="M30:M34">
    <cfRule type="containsText" dxfId="1130" priority="422" operator="containsText" text="Moderado">
      <formula>NOT(ISERROR(SEARCH("Moderado",M30)))</formula>
    </cfRule>
    <cfRule type="containsText" dxfId="1129" priority="442" operator="containsText" text="Bajo">
      <formula>NOT(ISERROR(SEARCH("Bajo",M30)))</formula>
    </cfRule>
    <cfRule type="containsText" dxfId="1128" priority="443" operator="containsText" text="Moderado">
      <formula>NOT(ISERROR(SEARCH("Moderado",M30)))</formula>
    </cfRule>
    <cfRule type="containsText" dxfId="1127" priority="444" operator="containsText" text="Alto">
      <formula>NOT(ISERROR(SEARCH("Alto",M30)))</formula>
    </cfRule>
    <cfRule type="containsText" dxfId="1126" priority="445" operator="containsText" text="Extremo">
      <formula>NOT(ISERROR(SEARCH("Extremo",M30)))</formula>
    </cfRule>
    <cfRule type="colorScale" priority="446">
      <colorScale>
        <cfvo type="min"/>
        <cfvo type="max"/>
        <color rgb="FFFF7128"/>
        <color rgb="FFFFEF9C"/>
      </colorScale>
    </cfRule>
  </conditionalFormatting>
  <conditionalFormatting sqref="N30">
    <cfRule type="containsText" dxfId="1125" priority="436" operator="containsText" text="3- Moderado">
      <formula>NOT(ISERROR(SEARCH("3- Moderado",N30)))</formula>
    </cfRule>
    <cfRule type="containsText" dxfId="1124" priority="437" operator="containsText" text="6- Moderado">
      <formula>NOT(ISERROR(SEARCH("6- Moderado",N30)))</formula>
    </cfRule>
    <cfRule type="containsText" dxfId="1123" priority="438" operator="containsText" text="4- Moderado">
      <formula>NOT(ISERROR(SEARCH("4- Moderado",N30)))</formula>
    </cfRule>
    <cfRule type="containsText" dxfId="1122" priority="439" operator="containsText" text="3- Bajo">
      <formula>NOT(ISERROR(SEARCH("3- Bajo",N30)))</formula>
    </cfRule>
    <cfRule type="containsText" dxfId="1121" priority="440" operator="containsText" text="4- Bajo">
      <formula>NOT(ISERROR(SEARCH("4- Bajo",N30)))</formula>
    </cfRule>
    <cfRule type="containsText" dxfId="1120" priority="441" operator="containsText" text="1- Bajo">
      <formula>NOT(ISERROR(SEARCH("1- Bajo",N30)))</formula>
    </cfRule>
  </conditionalFormatting>
  <conditionalFormatting sqref="H30:H34">
    <cfRule type="containsText" dxfId="1119" priority="423" operator="containsText" text="Muy Alta">
      <formula>NOT(ISERROR(SEARCH("Muy Alta",H30)))</formula>
    </cfRule>
    <cfRule type="containsText" dxfId="1118" priority="424" operator="containsText" text="Alta">
      <formula>NOT(ISERROR(SEARCH("Alta",H30)))</formula>
    </cfRule>
    <cfRule type="containsText" dxfId="1117" priority="425" operator="containsText" text="Muy Alta">
      <formula>NOT(ISERROR(SEARCH("Muy Alta",H30)))</formula>
    </cfRule>
    <cfRule type="containsText" dxfId="1116" priority="430" operator="containsText" text="Muy Baja">
      <formula>NOT(ISERROR(SEARCH("Muy Baja",H30)))</formula>
    </cfRule>
    <cfRule type="containsText" dxfId="1115" priority="431" operator="containsText" text="Baja">
      <formula>NOT(ISERROR(SEARCH("Baja",H30)))</formula>
    </cfRule>
    <cfRule type="containsText" dxfId="1114" priority="432" operator="containsText" text="Media">
      <formula>NOT(ISERROR(SEARCH("Media",H30)))</formula>
    </cfRule>
    <cfRule type="containsText" dxfId="1113" priority="433" operator="containsText" text="Alta">
      <formula>NOT(ISERROR(SEARCH("Alta",H30)))</formula>
    </cfRule>
    <cfRule type="containsText" dxfId="1112" priority="435" operator="containsText" text="Muy Alta">
      <formula>NOT(ISERROR(SEARCH("Muy Alta",H30)))</formula>
    </cfRule>
  </conditionalFormatting>
  <conditionalFormatting sqref="I30:I34">
    <cfRule type="containsText" dxfId="1111" priority="426" operator="containsText" text="Catastrófico">
      <formula>NOT(ISERROR(SEARCH("Catastrófico",I30)))</formula>
    </cfRule>
    <cfRule type="containsText" dxfId="1110" priority="427" operator="containsText" text="Mayor">
      <formula>NOT(ISERROR(SEARCH("Mayor",I30)))</formula>
    </cfRule>
    <cfRule type="containsText" dxfId="1109" priority="428" operator="containsText" text="Menor">
      <formula>NOT(ISERROR(SEARCH("Menor",I30)))</formula>
    </cfRule>
    <cfRule type="containsText" dxfId="1108" priority="429" operator="containsText" text="Leve">
      <formula>NOT(ISERROR(SEARCH("Leve",I30)))</formula>
    </cfRule>
    <cfRule type="containsText" dxfId="1107" priority="434" operator="containsText" text="Moderado">
      <formula>NOT(ISERROR(SEARCH("Moderado",I30)))</formula>
    </cfRule>
  </conditionalFormatting>
  <conditionalFormatting sqref="K30:K34">
    <cfRule type="containsText" dxfId="1106" priority="421" operator="containsText" text="Media">
      <formula>NOT(ISERROR(SEARCH("Media",K30)))</formula>
    </cfRule>
  </conditionalFormatting>
  <conditionalFormatting sqref="L30:L34">
    <cfRule type="containsText" dxfId="1105" priority="420" operator="containsText" text="Moderado">
      <formula>NOT(ISERROR(SEARCH("Moderado",L30)))</formula>
    </cfRule>
  </conditionalFormatting>
  <conditionalFormatting sqref="J30:J34">
    <cfRule type="containsText" dxfId="1104" priority="419" operator="containsText" text="Moderado">
      <formula>NOT(ISERROR(SEARCH("Moderado",J30)))</formula>
    </cfRule>
  </conditionalFormatting>
  <conditionalFormatting sqref="J30:J34">
    <cfRule type="containsText" dxfId="1103" priority="417" operator="containsText" text="Bajo">
      <formula>NOT(ISERROR(SEARCH("Bajo",J30)))</formula>
    </cfRule>
    <cfRule type="containsText" dxfId="1102" priority="418" operator="containsText" text="Extremo">
      <formula>NOT(ISERROR(SEARCH("Extremo",J30)))</formula>
    </cfRule>
  </conditionalFormatting>
  <conditionalFormatting sqref="K30:K34">
    <cfRule type="containsText" dxfId="1101" priority="415" operator="containsText" text="Baja">
      <formula>NOT(ISERROR(SEARCH("Baja",K30)))</formula>
    </cfRule>
    <cfRule type="containsText" dxfId="1100" priority="416" operator="containsText" text="Muy Baja">
      <formula>NOT(ISERROR(SEARCH("Muy Baja",K30)))</formula>
    </cfRule>
  </conditionalFormatting>
  <conditionalFormatting sqref="K30:K34">
    <cfRule type="containsText" dxfId="1099" priority="413" operator="containsText" text="Muy Alta">
      <formula>NOT(ISERROR(SEARCH("Muy Alta",K30)))</formula>
    </cfRule>
    <cfRule type="containsText" dxfId="1098" priority="414" operator="containsText" text="Alta">
      <formula>NOT(ISERROR(SEARCH("Alta",K30)))</formula>
    </cfRule>
  </conditionalFormatting>
  <conditionalFormatting sqref="L30:L34">
    <cfRule type="containsText" dxfId="1097" priority="409" operator="containsText" text="Catastrófico">
      <formula>NOT(ISERROR(SEARCH("Catastrófico",L30)))</formula>
    </cfRule>
    <cfRule type="containsText" dxfId="1096" priority="410" operator="containsText" text="Mayor">
      <formula>NOT(ISERROR(SEARCH("Mayor",L30)))</formula>
    </cfRule>
    <cfRule type="containsText" dxfId="1095" priority="411" operator="containsText" text="Menor">
      <formula>NOT(ISERROR(SEARCH("Menor",L30)))</formula>
    </cfRule>
    <cfRule type="containsText" dxfId="1094" priority="412" operator="containsText" text="Leve">
      <formula>NOT(ISERROR(SEARCH("Leve",L30)))</formula>
    </cfRule>
  </conditionalFormatting>
  <conditionalFormatting sqref="K35:L35">
    <cfRule type="containsText" dxfId="1093" priority="403" operator="containsText" text="3- Moderado">
      <formula>NOT(ISERROR(SEARCH("3- Moderado",K35)))</formula>
    </cfRule>
    <cfRule type="containsText" dxfId="1092" priority="404" operator="containsText" text="6- Moderado">
      <formula>NOT(ISERROR(SEARCH("6- Moderado",K35)))</formula>
    </cfRule>
    <cfRule type="containsText" dxfId="1091" priority="405" operator="containsText" text="4- Moderado">
      <formula>NOT(ISERROR(SEARCH("4- Moderado",K35)))</formula>
    </cfRule>
    <cfRule type="containsText" dxfId="1090" priority="406" operator="containsText" text="3- Bajo">
      <formula>NOT(ISERROR(SEARCH("3- Bajo",K35)))</formula>
    </cfRule>
    <cfRule type="containsText" dxfId="1089" priority="407" operator="containsText" text="4- Bajo">
      <formula>NOT(ISERROR(SEARCH("4- Bajo",K35)))</formula>
    </cfRule>
    <cfRule type="containsText" dxfId="1088" priority="408" operator="containsText" text="1- Bajo">
      <formula>NOT(ISERROR(SEARCH("1- Bajo",K35)))</formula>
    </cfRule>
  </conditionalFormatting>
  <conditionalFormatting sqref="H35:I35">
    <cfRule type="containsText" dxfId="1087" priority="397" operator="containsText" text="3- Moderado">
      <formula>NOT(ISERROR(SEARCH("3- Moderado",H35)))</formula>
    </cfRule>
    <cfRule type="containsText" dxfId="1086" priority="398" operator="containsText" text="6- Moderado">
      <formula>NOT(ISERROR(SEARCH("6- Moderado",H35)))</formula>
    </cfRule>
    <cfRule type="containsText" dxfId="1085" priority="399" operator="containsText" text="4- Moderado">
      <formula>NOT(ISERROR(SEARCH("4- Moderado",H35)))</formula>
    </cfRule>
    <cfRule type="containsText" dxfId="1084" priority="400" operator="containsText" text="3- Bajo">
      <formula>NOT(ISERROR(SEARCH("3- Bajo",H35)))</formula>
    </cfRule>
    <cfRule type="containsText" dxfId="1083" priority="401" operator="containsText" text="4- Bajo">
      <formula>NOT(ISERROR(SEARCH("4- Bajo",H35)))</formula>
    </cfRule>
    <cfRule type="containsText" dxfId="1082" priority="402" operator="containsText" text="1- Bajo">
      <formula>NOT(ISERROR(SEARCH("1- Bajo",H35)))</formula>
    </cfRule>
  </conditionalFormatting>
  <conditionalFormatting sqref="A35 C35:E35">
    <cfRule type="containsText" dxfId="1081" priority="391" operator="containsText" text="3- Moderado">
      <formula>NOT(ISERROR(SEARCH("3- Moderado",A35)))</formula>
    </cfRule>
    <cfRule type="containsText" dxfId="1080" priority="392" operator="containsText" text="6- Moderado">
      <formula>NOT(ISERROR(SEARCH("6- Moderado",A35)))</formula>
    </cfRule>
    <cfRule type="containsText" dxfId="1079" priority="393" operator="containsText" text="4- Moderado">
      <formula>NOT(ISERROR(SEARCH("4- Moderado",A35)))</formula>
    </cfRule>
    <cfRule type="containsText" dxfId="1078" priority="394" operator="containsText" text="3- Bajo">
      <formula>NOT(ISERROR(SEARCH("3- Bajo",A35)))</formula>
    </cfRule>
    <cfRule type="containsText" dxfId="1077" priority="395" operator="containsText" text="4- Bajo">
      <formula>NOT(ISERROR(SEARCH("4- Bajo",A35)))</formula>
    </cfRule>
    <cfRule type="containsText" dxfId="1076" priority="396" operator="containsText" text="1- Bajo">
      <formula>NOT(ISERROR(SEARCH("1- Bajo",A35)))</formula>
    </cfRule>
  </conditionalFormatting>
  <conditionalFormatting sqref="F35:G35">
    <cfRule type="containsText" dxfId="1075" priority="385" operator="containsText" text="3- Moderado">
      <formula>NOT(ISERROR(SEARCH("3- Moderado",F35)))</formula>
    </cfRule>
    <cfRule type="containsText" dxfId="1074" priority="386" operator="containsText" text="6- Moderado">
      <formula>NOT(ISERROR(SEARCH("6- Moderado",F35)))</formula>
    </cfRule>
    <cfRule type="containsText" dxfId="1073" priority="387" operator="containsText" text="4- Moderado">
      <formula>NOT(ISERROR(SEARCH("4- Moderado",F35)))</formula>
    </cfRule>
    <cfRule type="containsText" dxfId="1072" priority="388" operator="containsText" text="3- Bajo">
      <formula>NOT(ISERROR(SEARCH("3- Bajo",F35)))</formula>
    </cfRule>
    <cfRule type="containsText" dxfId="1071" priority="389" operator="containsText" text="4- Bajo">
      <formula>NOT(ISERROR(SEARCH("4- Bajo",F35)))</formula>
    </cfRule>
    <cfRule type="containsText" dxfId="1070" priority="390" operator="containsText" text="1- Bajo">
      <formula>NOT(ISERROR(SEARCH("1- Bajo",F35)))</formula>
    </cfRule>
  </conditionalFormatting>
  <conditionalFormatting sqref="J35:J39">
    <cfRule type="containsText" dxfId="1069" priority="380" operator="containsText" text="Bajo">
      <formula>NOT(ISERROR(SEARCH("Bajo",J35)))</formula>
    </cfRule>
    <cfRule type="containsText" dxfId="1068" priority="381" operator="containsText" text="Moderado">
      <formula>NOT(ISERROR(SEARCH("Moderado",J35)))</formula>
    </cfRule>
    <cfRule type="containsText" dxfId="1067" priority="382" operator="containsText" text="Alto">
      <formula>NOT(ISERROR(SEARCH("Alto",J35)))</formula>
    </cfRule>
    <cfRule type="containsText" dxfId="1066" priority="383" operator="containsText" text="Extremo">
      <formula>NOT(ISERROR(SEARCH("Extremo",J35)))</formula>
    </cfRule>
    <cfRule type="colorScale" priority="384">
      <colorScale>
        <cfvo type="min"/>
        <cfvo type="max"/>
        <color rgb="FFFF7128"/>
        <color rgb="FFFFEF9C"/>
      </colorScale>
    </cfRule>
  </conditionalFormatting>
  <conditionalFormatting sqref="M35:M39">
    <cfRule type="containsText" dxfId="1065" priority="355" operator="containsText" text="Moderado">
      <formula>NOT(ISERROR(SEARCH("Moderado",M35)))</formula>
    </cfRule>
    <cfRule type="containsText" dxfId="1064" priority="375" operator="containsText" text="Bajo">
      <formula>NOT(ISERROR(SEARCH("Bajo",M35)))</formula>
    </cfRule>
    <cfRule type="containsText" dxfId="1063" priority="376" operator="containsText" text="Moderado">
      <formula>NOT(ISERROR(SEARCH("Moderado",M35)))</formula>
    </cfRule>
    <cfRule type="containsText" dxfId="1062" priority="377" operator="containsText" text="Alto">
      <formula>NOT(ISERROR(SEARCH("Alto",M35)))</formula>
    </cfRule>
    <cfRule type="containsText" dxfId="1061" priority="378" operator="containsText" text="Extremo">
      <formula>NOT(ISERROR(SEARCH("Extremo",M35)))</formula>
    </cfRule>
    <cfRule type="colorScale" priority="379">
      <colorScale>
        <cfvo type="min"/>
        <cfvo type="max"/>
        <color rgb="FFFF7128"/>
        <color rgb="FFFFEF9C"/>
      </colorScale>
    </cfRule>
  </conditionalFormatting>
  <conditionalFormatting sqref="N35">
    <cfRule type="containsText" dxfId="1060" priority="369" operator="containsText" text="3- Moderado">
      <formula>NOT(ISERROR(SEARCH("3- Moderado",N35)))</formula>
    </cfRule>
    <cfRule type="containsText" dxfId="1059" priority="370" operator="containsText" text="6- Moderado">
      <formula>NOT(ISERROR(SEARCH("6- Moderado",N35)))</formula>
    </cfRule>
    <cfRule type="containsText" dxfId="1058" priority="371" operator="containsText" text="4- Moderado">
      <formula>NOT(ISERROR(SEARCH("4- Moderado",N35)))</formula>
    </cfRule>
    <cfRule type="containsText" dxfId="1057" priority="372" operator="containsText" text="3- Bajo">
      <formula>NOT(ISERROR(SEARCH("3- Bajo",N35)))</formula>
    </cfRule>
    <cfRule type="containsText" dxfId="1056" priority="373" operator="containsText" text="4- Bajo">
      <formula>NOT(ISERROR(SEARCH("4- Bajo",N35)))</formula>
    </cfRule>
    <cfRule type="containsText" dxfId="1055" priority="374" operator="containsText" text="1- Bajo">
      <formula>NOT(ISERROR(SEARCH("1- Bajo",N35)))</formula>
    </cfRule>
  </conditionalFormatting>
  <conditionalFormatting sqref="H35:H39">
    <cfRule type="containsText" dxfId="1054" priority="356" operator="containsText" text="Muy Alta">
      <formula>NOT(ISERROR(SEARCH("Muy Alta",H35)))</formula>
    </cfRule>
    <cfRule type="containsText" dxfId="1053" priority="357" operator="containsText" text="Alta">
      <formula>NOT(ISERROR(SEARCH("Alta",H35)))</formula>
    </cfRule>
    <cfRule type="containsText" dxfId="1052" priority="358" operator="containsText" text="Muy Alta">
      <formula>NOT(ISERROR(SEARCH("Muy Alta",H35)))</formula>
    </cfRule>
    <cfRule type="containsText" dxfId="1051" priority="363" operator="containsText" text="Muy Baja">
      <formula>NOT(ISERROR(SEARCH("Muy Baja",H35)))</formula>
    </cfRule>
    <cfRule type="containsText" dxfId="1050" priority="364" operator="containsText" text="Baja">
      <formula>NOT(ISERROR(SEARCH("Baja",H35)))</formula>
    </cfRule>
    <cfRule type="containsText" dxfId="1049" priority="365" operator="containsText" text="Media">
      <formula>NOT(ISERROR(SEARCH("Media",H35)))</formula>
    </cfRule>
    <cfRule type="containsText" dxfId="1048" priority="366" operator="containsText" text="Alta">
      <formula>NOT(ISERROR(SEARCH("Alta",H35)))</formula>
    </cfRule>
    <cfRule type="containsText" dxfId="1047" priority="368" operator="containsText" text="Muy Alta">
      <formula>NOT(ISERROR(SEARCH("Muy Alta",H35)))</formula>
    </cfRule>
  </conditionalFormatting>
  <conditionalFormatting sqref="I35:I39">
    <cfRule type="containsText" dxfId="1046" priority="359" operator="containsText" text="Catastrófico">
      <formula>NOT(ISERROR(SEARCH("Catastrófico",I35)))</formula>
    </cfRule>
    <cfRule type="containsText" dxfId="1045" priority="360" operator="containsText" text="Mayor">
      <formula>NOT(ISERROR(SEARCH("Mayor",I35)))</formula>
    </cfRule>
    <cfRule type="containsText" dxfId="1044" priority="361" operator="containsText" text="Menor">
      <formula>NOT(ISERROR(SEARCH("Menor",I35)))</formula>
    </cfRule>
    <cfRule type="containsText" dxfId="1043" priority="362" operator="containsText" text="Leve">
      <formula>NOT(ISERROR(SEARCH("Leve",I35)))</formula>
    </cfRule>
    <cfRule type="containsText" dxfId="1042" priority="367" operator="containsText" text="Moderado">
      <formula>NOT(ISERROR(SEARCH("Moderado",I35)))</formula>
    </cfRule>
  </conditionalFormatting>
  <conditionalFormatting sqref="K35:K39">
    <cfRule type="containsText" dxfId="1041" priority="354" operator="containsText" text="Media">
      <formula>NOT(ISERROR(SEARCH("Media",K35)))</formula>
    </cfRule>
  </conditionalFormatting>
  <conditionalFormatting sqref="L35:L39">
    <cfRule type="containsText" dxfId="1040" priority="353" operator="containsText" text="Moderado">
      <formula>NOT(ISERROR(SEARCH("Moderado",L35)))</formula>
    </cfRule>
  </conditionalFormatting>
  <conditionalFormatting sqref="J35:J39">
    <cfRule type="containsText" dxfId="1039" priority="352" operator="containsText" text="Moderado">
      <formula>NOT(ISERROR(SEARCH("Moderado",J35)))</formula>
    </cfRule>
  </conditionalFormatting>
  <conditionalFormatting sqref="J35:J39">
    <cfRule type="containsText" dxfId="1038" priority="350" operator="containsText" text="Bajo">
      <formula>NOT(ISERROR(SEARCH("Bajo",J35)))</formula>
    </cfRule>
    <cfRule type="containsText" dxfId="1037" priority="351" operator="containsText" text="Extremo">
      <formula>NOT(ISERROR(SEARCH("Extremo",J35)))</formula>
    </cfRule>
  </conditionalFormatting>
  <conditionalFormatting sqref="K35:K39">
    <cfRule type="containsText" dxfId="1036" priority="348" operator="containsText" text="Baja">
      <formula>NOT(ISERROR(SEARCH("Baja",K35)))</formula>
    </cfRule>
    <cfRule type="containsText" dxfId="1035" priority="349" operator="containsText" text="Muy Baja">
      <formula>NOT(ISERROR(SEARCH("Muy Baja",K35)))</formula>
    </cfRule>
  </conditionalFormatting>
  <conditionalFormatting sqref="K35:K39">
    <cfRule type="containsText" dxfId="1034" priority="346" operator="containsText" text="Muy Alta">
      <formula>NOT(ISERROR(SEARCH("Muy Alta",K35)))</formula>
    </cfRule>
    <cfRule type="containsText" dxfId="1033" priority="347" operator="containsText" text="Alta">
      <formula>NOT(ISERROR(SEARCH("Alta",K35)))</formula>
    </cfRule>
  </conditionalFormatting>
  <conditionalFormatting sqref="L35:L39">
    <cfRule type="containsText" dxfId="1032" priority="342" operator="containsText" text="Catastrófico">
      <formula>NOT(ISERROR(SEARCH("Catastrófico",L35)))</formula>
    </cfRule>
    <cfRule type="containsText" dxfId="1031" priority="343" operator="containsText" text="Mayor">
      <formula>NOT(ISERROR(SEARCH("Mayor",L35)))</formula>
    </cfRule>
    <cfRule type="containsText" dxfId="1030" priority="344" operator="containsText" text="Menor">
      <formula>NOT(ISERROR(SEARCH("Menor",L35)))</formula>
    </cfRule>
    <cfRule type="containsText" dxfId="1029" priority="345" operator="containsText" text="Leve">
      <formula>NOT(ISERROR(SEARCH("Leve",L35)))</formula>
    </cfRule>
  </conditionalFormatting>
  <conditionalFormatting sqref="K40:L40">
    <cfRule type="containsText" dxfId="1028" priority="336" operator="containsText" text="3- Moderado">
      <formula>NOT(ISERROR(SEARCH("3- Moderado",K40)))</formula>
    </cfRule>
    <cfRule type="containsText" dxfId="1027" priority="337" operator="containsText" text="6- Moderado">
      <formula>NOT(ISERROR(SEARCH("6- Moderado",K40)))</formula>
    </cfRule>
    <cfRule type="containsText" dxfId="1026" priority="338" operator="containsText" text="4- Moderado">
      <formula>NOT(ISERROR(SEARCH("4- Moderado",K40)))</formula>
    </cfRule>
    <cfRule type="containsText" dxfId="1025" priority="339" operator="containsText" text="3- Bajo">
      <formula>NOT(ISERROR(SEARCH("3- Bajo",K40)))</formula>
    </cfRule>
    <cfRule type="containsText" dxfId="1024" priority="340" operator="containsText" text="4- Bajo">
      <formula>NOT(ISERROR(SEARCH("4- Bajo",K40)))</formula>
    </cfRule>
    <cfRule type="containsText" dxfId="1023" priority="341" operator="containsText" text="1- Bajo">
      <formula>NOT(ISERROR(SEARCH("1- Bajo",K40)))</formula>
    </cfRule>
  </conditionalFormatting>
  <conditionalFormatting sqref="H40:I40">
    <cfRule type="containsText" dxfId="1022" priority="330" operator="containsText" text="3- Moderado">
      <formula>NOT(ISERROR(SEARCH("3- Moderado",H40)))</formula>
    </cfRule>
    <cfRule type="containsText" dxfId="1021" priority="331" operator="containsText" text="6- Moderado">
      <formula>NOT(ISERROR(SEARCH("6- Moderado",H40)))</formula>
    </cfRule>
    <cfRule type="containsText" dxfId="1020" priority="332" operator="containsText" text="4- Moderado">
      <formula>NOT(ISERROR(SEARCH("4- Moderado",H40)))</formula>
    </cfRule>
    <cfRule type="containsText" dxfId="1019" priority="333" operator="containsText" text="3- Bajo">
      <formula>NOT(ISERROR(SEARCH("3- Bajo",H40)))</formula>
    </cfRule>
    <cfRule type="containsText" dxfId="1018" priority="334" operator="containsText" text="4- Bajo">
      <formula>NOT(ISERROR(SEARCH("4- Bajo",H40)))</formula>
    </cfRule>
    <cfRule type="containsText" dxfId="1017" priority="335" operator="containsText" text="1- Bajo">
      <formula>NOT(ISERROR(SEARCH("1- Bajo",H40)))</formula>
    </cfRule>
  </conditionalFormatting>
  <conditionalFormatting sqref="A40 C40:E40">
    <cfRule type="containsText" dxfId="1016" priority="324" operator="containsText" text="3- Moderado">
      <formula>NOT(ISERROR(SEARCH("3- Moderado",A40)))</formula>
    </cfRule>
    <cfRule type="containsText" dxfId="1015" priority="325" operator="containsText" text="6- Moderado">
      <formula>NOT(ISERROR(SEARCH("6- Moderado",A40)))</formula>
    </cfRule>
    <cfRule type="containsText" dxfId="1014" priority="326" operator="containsText" text="4- Moderado">
      <formula>NOT(ISERROR(SEARCH("4- Moderado",A40)))</formula>
    </cfRule>
    <cfRule type="containsText" dxfId="1013" priority="327" operator="containsText" text="3- Bajo">
      <formula>NOT(ISERROR(SEARCH("3- Bajo",A40)))</formula>
    </cfRule>
    <cfRule type="containsText" dxfId="1012" priority="328" operator="containsText" text="4- Bajo">
      <formula>NOT(ISERROR(SEARCH("4- Bajo",A40)))</formula>
    </cfRule>
    <cfRule type="containsText" dxfId="1011" priority="329" operator="containsText" text="1- Bajo">
      <formula>NOT(ISERROR(SEARCH("1- Bajo",A40)))</formula>
    </cfRule>
  </conditionalFormatting>
  <conditionalFormatting sqref="F40:G40">
    <cfRule type="containsText" dxfId="1010" priority="318" operator="containsText" text="3- Moderado">
      <formula>NOT(ISERROR(SEARCH("3- Moderado",F40)))</formula>
    </cfRule>
    <cfRule type="containsText" dxfId="1009" priority="319" operator="containsText" text="6- Moderado">
      <formula>NOT(ISERROR(SEARCH("6- Moderado",F40)))</formula>
    </cfRule>
    <cfRule type="containsText" dxfId="1008" priority="320" operator="containsText" text="4- Moderado">
      <formula>NOT(ISERROR(SEARCH("4- Moderado",F40)))</formula>
    </cfRule>
    <cfRule type="containsText" dxfId="1007" priority="321" operator="containsText" text="3- Bajo">
      <formula>NOT(ISERROR(SEARCH("3- Bajo",F40)))</formula>
    </cfRule>
    <cfRule type="containsText" dxfId="1006" priority="322" operator="containsText" text="4- Bajo">
      <formula>NOT(ISERROR(SEARCH("4- Bajo",F40)))</formula>
    </cfRule>
    <cfRule type="containsText" dxfId="1005" priority="323" operator="containsText" text="1- Bajo">
      <formula>NOT(ISERROR(SEARCH("1- Bajo",F40)))</formula>
    </cfRule>
  </conditionalFormatting>
  <conditionalFormatting sqref="J40:J44">
    <cfRule type="containsText" dxfId="1004" priority="313" operator="containsText" text="Bajo">
      <formula>NOT(ISERROR(SEARCH("Bajo",J40)))</formula>
    </cfRule>
    <cfRule type="containsText" dxfId="1003" priority="314" operator="containsText" text="Moderado">
      <formula>NOT(ISERROR(SEARCH("Moderado",J40)))</formula>
    </cfRule>
    <cfRule type="containsText" dxfId="1002" priority="315" operator="containsText" text="Alto">
      <formula>NOT(ISERROR(SEARCH("Alto",J40)))</formula>
    </cfRule>
    <cfRule type="containsText" dxfId="1001" priority="316" operator="containsText" text="Extremo">
      <formula>NOT(ISERROR(SEARCH("Extremo",J40)))</formula>
    </cfRule>
    <cfRule type="colorScale" priority="317">
      <colorScale>
        <cfvo type="min"/>
        <cfvo type="max"/>
        <color rgb="FFFF7128"/>
        <color rgb="FFFFEF9C"/>
      </colorScale>
    </cfRule>
  </conditionalFormatting>
  <conditionalFormatting sqref="M40:M44">
    <cfRule type="containsText" dxfId="1000" priority="288" operator="containsText" text="Moderado">
      <formula>NOT(ISERROR(SEARCH("Moderado",M40)))</formula>
    </cfRule>
    <cfRule type="containsText" dxfId="999" priority="308" operator="containsText" text="Bajo">
      <formula>NOT(ISERROR(SEARCH("Bajo",M40)))</formula>
    </cfRule>
    <cfRule type="containsText" dxfId="998" priority="309" operator="containsText" text="Moderado">
      <formula>NOT(ISERROR(SEARCH("Moderado",M40)))</formula>
    </cfRule>
    <cfRule type="containsText" dxfId="997" priority="310" operator="containsText" text="Alto">
      <formula>NOT(ISERROR(SEARCH("Alto",M40)))</formula>
    </cfRule>
    <cfRule type="containsText" dxfId="996" priority="311" operator="containsText" text="Extremo">
      <formula>NOT(ISERROR(SEARCH("Extremo",M40)))</formula>
    </cfRule>
    <cfRule type="colorScale" priority="312">
      <colorScale>
        <cfvo type="min"/>
        <cfvo type="max"/>
        <color rgb="FFFF7128"/>
        <color rgb="FFFFEF9C"/>
      </colorScale>
    </cfRule>
  </conditionalFormatting>
  <conditionalFormatting sqref="N40">
    <cfRule type="containsText" dxfId="995" priority="302" operator="containsText" text="3- Moderado">
      <formula>NOT(ISERROR(SEARCH("3- Moderado",N40)))</formula>
    </cfRule>
    <cfRule type="containsText" dxfId="994" priority="303" operator="containsText" text="6- Moderado">
      <formula>NOT(ISERROR(SEARCH("6- Moderado",N40)))</formula>
    </cfRule>
    <cfRule type="containsText" dxfId="993" priority="304" operator="containsText" text="4- Moderado">
      <formula>NOT(ISERROR(SEARCH("4- Moderado",N40)))</formula>
    </cfRule>
    <cfRule type="containsText" dxfId="992" priority="305" operator="containsText" text="3- Bajo">
      <formula>NOT(ISERROR(SEARCH("3- Bajo",N40)))</formula>
    </cfRule>
    <cfRule type="containsText" dxfId="991" priority="306" operator="containsText" text="4- Bajo">
      <formula>NOT(ISERROR(SEARCH("4- Bajo",N40)))</formula>
    </cfRule>
    <cfRule type="containsText" dxfId="990" priority="307" operator="containsText" text="1- Bajo">
      <formula>NOT(ISERROR(SEARCH("1- Bajo",N40)))</formula>
    </cfRule>
  </conditionalFormatting>
  <conditionalFormatting sqref="H40:H44">
    <cfRule type="containsText" dxfId="989" priority="289" operator="containsText" text="Muy Alta">
      <formula>NOT(ISERROR(SEARCH("Muy Alta",H40)))</formula>
    </cfRule>
    <cfRule type="containsText" dxfId="988" priority="290" operator="containsText" text="Alta">
      <formula>NOT(ISERROR(SEARCH("Alta",H40)))</formula>
    </cfRule>
    <cfRule type="containsText" dxfId="987" priority="291" operator="containsText" text="Muy Alta">
      <formula>NOT(ISERROR(SEARCH("Muy Alta",H40)))</formula>
    </cfRule>
    <cfRule type="containsText" dxfId="986" priority="296" operator="containsText" text="Muy Baja">
      <formula>NOT(ISERROR(SEARCH("Muy Baja",H40)))</formula>
    </cfRule>
    <cfRule type="containsText" dxfId="985" priority="297" operator="containsText" text="Baja">
      <formula>NOT(ISERROR(SEARCH("Baja",H40)))</formula>
    </cfRule>
    <cfRule type="containsText" dxfId="984" priority="298" operator="containsText" text="Media">
      <formula>NOT(ISERROR(SEARCH("Media",H40)))</formula>
    </cfRule>
    <cfRule type="containsText" dxfId="983" priority="299" operator="containsText" text="Alta">
      <formula>NOT(ISERROR(SEARCH("Alta",H40)))</formula>
    </cfRule>
    <cfRule type="containsText" dxfId="982" priority="301" operator="containsText" text="Muy Alta">
      <formula>NOT(ISERROR(SEARCH("Muy Alta",H40)))</formula>
    </cfRule>
  </conditionalFormatting>
  <conditionalFormatting sqref="I40:I44">
    <cfRule type="containsText" dxfId="981" priority="292" operator="containsText" text="Catastrófico">
      <formula>NOT(ISERROR(SEARCH("Catastrófico",I40)))</formula>
    </cfRule>
    <cfRule type="containsText" dxfId="980" priority="293" operator="containsText" text="Mayor">
      <formula>NOT(ISERROR(SEARCH("Mayor",I40)))</formula>
    </cfRule>
    <cfRule type="containsText" dxfId="979" priority="294" operator="containsText" text="Menor">
      <formula>NOT(ISERROR(SEARCH("Menor",I40)))</formula>
    </cfRule>
    <cfRule type="containsText" dxfId="978" priority="295" operator="containsText" text="Leve">
      <formula>NOT(ISERROR(SEARCH("Leve",I40)))</formula>
    </cfRule>
    <cfRule type="containsText" dxfId="977" priority="300" operator="containsText" text="Moderado">
      <formula>NOT(ISERROR(SEARCH("Moderado",I40)))</formula>
    </cfRule>
  </conditionalFormatting>
  <conditionalFormatting sqref="K40:K44">
    <cfRule type="containsText" dxfId="976" priority="287" operator="containsText" text="Media">
      <formula>NOT(ISERROR(SEARCH("Media",K40)))</formula>
    </cfRule>
  </conditionalFormatting>
  <conditionalFormatting sqref="L40:L44">
    <cfRule type="containsText" dxfId="975" priority="286" operator="containsText" text="Moderado">
      <formula>NOT(ISERROR(SEARCH("Moderado",L40)))</formula>
    </cfRule>
  </conditionalFormatting>
  <conditionalFormatting sqref="J40:J44">
    <cfRule type="containsText" dxfId="974" priority="285" operator="containsText" text="Moderado">
      <formula>NOT(ISERROR(SEARCH("Moderado",J40)))</formula>
    </cfRule>
  </conditionalFormatting>
  <conditionalFormatting sqref="J40:J44">
    <cfRule type="containsText" dxfId="973" priority="283" operator="containsText" text="Bajo">
      <formula>NOT(ISERROR(SEARCH("Bajo",J40)))</formula>
    </cfRule>
    <cfRule type="containsText" dxfId="972" priority="284" operator="containsText" text="Extremo">
      <formula>NOT(ISERROR(SEARCH("Extremo",J40)))</formula>
    </cfRule>
  </conditionalFormatting>
  <conditionalFormatting sqref="K40:K44">
    <cfRule type="containsText" dxfId="971" priority="281" operator="containsText" text="Baja">
      <formula>NOT(ISERROR(SEARCH("Baja",K40)))</formula>
    </cfRule>
    <cfRule type="containsText" dxfId="970" priority="282" operator="containsText" text="Muy Baja">
      <formula>NOT(ISERROR(SEARCH("Muy Baja",K40)))</formula>
    </cfRule>
  </conditionalFormatting>
  <conditionalFormatting sqref="K40:K44">
    <cfRule type="containsText" dxfId="969" priority="279" operator="containsText" text="Muy Alta">
      <formula>NOT(ISERROR(SEARCH("Muy Alta",K40)))</formula>
    </cfRule>
    <cfRule type="containsText" dxfId="968" priority="280" operator="containsText" text="Alta">
      <formula>NOT(ISERROR(SEARCH("Alta",K40)))</formula>
    </cfRule>
  </conditionalFormatting>
  <conditionalFormatting sqref="L40:L44">
    <cfRule type="containsText" dxfId="967" priority="275" operator="containsText" text="Catastrófico">
      <formula>NOT(ISERROR(SEARCH("Catastrófico",L40)))</formula>
    </cfRule>
    <cfRule type="containsText" dxfId="966" priority="276" operator="containsText" text="Mayor">
      <formula>NOT(ISERROR(SEARCH("Mayor",L40)))</formula>
    </cfRule>
    <cfRule type="containsText" dxfId="965" priority="277" operator="containsText" text="Menor">
      <formula>NOT(ISERROR(SEARCH("Menor",L40)))</formula>
    </cfRule>
    <cfRule type="containsText" dxfId="964" priority="278" operator="containsText" text="Leve">
      <formula>NOT(ISERROR(SEARCH("Leve",L40)))</formula>
    </cfRule>
  </conditionalFormatting>
  <conditionalFormatting sqref="K45:L45">
    <cfRule type="containsText" dxfId="963" priority="269" operator="containsText" text="3- Moderado">
      <formula>NOT(ISERROR(SEARCH("3- Moderado",K45)))</formula>
    </cfRule>
    <cfRule type="containsText" dxfId="962" priority="270" operator="containsText" text="6- Moderado">
      <formula>NOT(ISERROR(SEARCH("6- Moderado",K45)))</formula>
    </cfRule>
    <cfRule type="containsText" dxfId="961" priority="271" operator="containsText" text="4- Moderado">
      <formula>NOT(ISERROR(SEARCH("4- Moderado",K45)))</formula>
    </cfRule>
    <cfRule type="containsText" dxfId="960" priority="272" operator="containsText" text="3- Bajo">
      <formula>NOT(ISERROR(SEARCH("3- Bajo",K45)))</formula>
    </cfRule>
    <cfRule type="containsText" dxfId="959" priority="273" operator="containsText" text="4- Bajo">
      <formula>NOT(ISERROR(SEARCH("4- Bajo",K45)))</formula>
    </cfRule>
    <cfRule type="containsText" dxfId="958" priority="274" operator="containsText" text="1- Bajo">
      <formula>NOT(ISERROR(SEARCH("1- Bajo",K45)))</formula>
    </cfRule>
  </conditionalFormatting>
  <conditionalFormatting sqref="H45:I45">
    <cfRule type="containsText" dxfId="957" priority="263" operator="containsText" text="3- Moderado">
      <formula>NOT(ISERROR(SEARCH("3- Moderado",H45)))</formula>
    </cfRule>
    <cfRule type="containsText" dxfId="956" priority="264" operator="containsText" text="6- Moderado">
      <formula>NOT(ISERROR(SEARCH("6- Moderado",H45)))</formula>
    </cfRule>
    <cfRule type="containsText" dxfId="955" priority="265" operator="containsText" text="4- Moderado">
      <formula>NOT(ISERROR(SEARCH("4- Moderado",H45)))</formula>
    </cfRule>
    <cfRule type="containsText" dxfId="954" priority="266" operator="containsText" text="3- Bajo">
      <formula>NOT(ISERROR(SEARCH("3- Bajo",H45)))</formula>
    </cfRule>
    <cfRule type="containsText" dxfId="953" priority="267" operator="containsText" text="4- Bajo">
      <formula>NOT(ISERROR(SEARCH("4- Bajo",H45)))</formula>
    </cfRule>
    <cfRule type="containsText" dxfId="952" priority="268" operator="containsText" text="1- Bajo">
      <formula>NOT(ISERROR(SEARCH("1- Bajo",H45)))</formula>
    </cfRule>
  </conditionalFormatting>
  <conditionalFormatting sqref="A45 C45:E45">
    <cfRule type="containsText" dxfId="951" priority="257" operator="containsText" text="3- Moderado">
      <formula>NOT(ISERROR(SEARCH("3- Moderado",A45)))</formula>
    </cfRule>
    <cfRule type="containsText" dxfId="950" priority="258" operator="containsText" text="6- Moderado">
      <formula>NOT(ISERROR(SEARCH("6- Moderado",A45)))</formula>
    </cfRule>
    <cfRule type="containsText" dxfId="949" priority="259" operator="containsText" text="4- Moderado">
      <formula>NOT(ISERROR(SEARCH("4- Moderado",A45)))</formula>
    </cfRule>
    <cfRule type="containsText" dxfId="948" priority="260" operator="containsText" text="3- Bajo">
      <formula>NOT(ISERROR(SEARCH("3- Bajo",A45)))</formula>
    </cfRule>
    <cfRule type="containsText" dxfId="947" priority="261" operator="containsText" text="4- Bajo">
      <formula>NOT(ISERROR(SEARCH("4- Bajo",A45)))</formula>
    </cfRule>
    <cfRule type="containsText" dxfId="946" priority="262" operator="containsText" text="1- Bajo">
      <formula>NOT(ISERROR(SEARCH("1- Bajo",A45)))</formula>
    </cfRule>
  </conditionalFormatting>
  <conditionalFormatting sqref="F45:G45">
    <cfRule type="containsText" dxfId="945" priority="251" operator="containsText" text="3- Moderado">
      <formula>NOT(ISERROR(SEARCH("3- Moderado",F45)))</formula>
    </cfRule>
    <cfRule type="containsText" dxfId="944" priority="252" operator="containsText" text="6- Moderado">
      <formula>NOT(ISERROR(SEARCH("6- Moderado",F45)))</formula>
    </cfRule>
    <cfRule type="containsText" dxfId="943" priority="253" operator="containsText" text="4- Moderado">
      <formula>NOT(ISERROR(SEARCH("4- Moderado",F45)))</formula>
    </cfRule>
    <cfRule type="containsText" dxfId="942" priority="254" operator="containsText" text="3- Bajo">
      <formula>NOT(ISERROR(SEARCH("3- Bajo",F45)))</formula>
    </cfRule>
    <cfRule type="containsText" dxfId="941" priority="255" operator="containsText" text="4- Bajo">
      <formula>NOT(ISERROR(SEARCH("4- Bajo",F45)))</formula>
    </cfRule>
    <cfRule type="containsText" dxfId="940" priority="256" operator="containsText" text="1- Bajo">
      <formula>NOT(ISERROR(SEARCH("1- Bajo",F45)))</formula>
    </cfRule>
  </conditionalFormatting>
  <conditionalFormatting sqref="J45:J49">
    <cfRule type="containsText" dxfId="939" priority="246" operator="containsText" text="Bajo">
      <formula>NOT(ISERROR(SEARCH("Bajo",J45)))</formula>
    </cfRule>
    <cfRule type="containsText" dxfId="938" priority="247" operator="containsText" text="Moderado">
      <formula>NOT(ISERROR(SEARCH("Moderado",J45)))</formula>
    </cfRule>
    <cfRule type="containsText" dxfId="937" priority="248" operator="containsText" text="Alto">
      <formula>NOT(ISERROR(SEARCH("Alto",J45)))</formula>
    </cfRule>
    <cfRule type="containsText" dxfId="936" priority="249" operator="containsText" text="Extremo">
      <formula>NOT(ISERROR(SEARCH("Extremo",J45)))</formula>
    </cfRule>
    <cfRule type="colorScale" priority="250">
      <colorScale>
        <cfvo type="min"/>
        <cfvo type="max"/>
        <color rgb="FFFF7128"/>
        <color rgb="FFFFEF9C"/>
      </colorScale>
    </cfRule>
  </conditionalFormatting>
  <conditionalFormatting sqref="M45:M49">
    <cfRule type="containsText" dxfId="935" priority="221" operator="containsText" text="Moderado">
      <formula>NOT(ISERROR(SEARCH("Moderado",M45)))</formula>
    </cfRule>
    <cfRule type="containsText" dxfId="934" priority="241" operator="containsText" text="Bajo">
      <formula>NOT(ISERROR(SEARCH("Bajo",M45)))</formula>
    </cfRule>
    <cfRule type="containsText" dxfId="933" priority="242" operator="containsText" text="Moderado">
      <formula>NOT(ISERROR(SEARCH("Moderado",M45)))</formula>
    </cfRule>
    <cfRule type="containsText" dxfId="932" priority="243" operator="containsText" text="Alto">
      <formula>NOT(ISERROR(SEARCH("Alto",M45)))</formula>
    </cfRule>
    <cfRule type="containsText" dxfId="931" priority="244" operator="containsText" text="Extremo">
      <formula>NOT(ISERROR(SEARCH("Extremo",M45)))</formula>
    </cfRule>
    <cfRule type="colorScale" priority="245">
      <colorScale>
        <cfvo type="min"/>
        <cfvo type="max"/>
        <color rgb="FFFF7128"/>
        <color rgb="FFFFEF9C"/>
      </colorScale>
    </cfRule>
  </conditionalFormatting>
  <conditionalFormatting sqref="N45">
    <cfRule type="containsText" dxfId="930" priority="235" operator="containsText" text="3- Moderado">
      <formula>NOT(ISERROR(SEARCH("3- Moderado",N45)))</formula>
    </cfRule>
    <cfRule type="containsText" dxfId="929" priority="236" operator="containsText" text="6- Moderado">
      <formula>NOT(ISERROR(SEARCH("6- Moderado",N45)))</formula>
    </cfRule>
    <cfRule type="containsText" dxfId="928" priority="237" operator="containsText" text="4- Moderado">
      <formula>NOT(ISERROR(SEARCH("4- Moderado",N45)))</formula>
    </cfRule>
    <cfRule type="containsText" dxfId="927" priority="238" operator="containsText" text="3- Bajo">
      <formula>NOT(ISERROR(SEARCH("3- Bajo",N45)))</formula>
    </cfRule>
    <cfRule type="containsText" dxfId="926" priority="239" operator="containsText" text="4- Bajo">
      <formula>NOT(ISERROR(SEARCH("4- Bajo",N45)))</formula>
    </cfRule>
    <cfRule type="containsText" dxfId="925" priority="240" operator="containsText" text="1- Bajo">
      <formula>NOT(ISERROR(SEARCH("1- Bajo",N45)))</formula>
    </cfRule>
  </conditionalFormatting>
  <conditionalFormatting sqref="H45:H49">
    <cfRule type="containsText" dxfId="924" priority="222" operator="containsText" text="Muy Alta">
      <formula>NOT(ISERROR(SEARCH("Muy Alta",H45)))</formula>
    </cfRule>
    <cfRule type="containsText" dxfId="923" priority="223" operator="containsText" text="Alta">
      <formula>NOT(ISERROR(SEARCH("Alta",H45)))</formula>
    </cfRule>
    <cfRule type="containsText" dxfId="922" priority="224" operator="containsText" text="Muy Alta">
      <formula>NOT(ISERROR(SEARCH("Muy Alta",H45)))</formula>
    </cfRule>
    <cfRule type="containsText" dxfId="921" priority="229" operator="containsText" text="Muy Baja">
      <formula>NOT(ISERROR(SEARCH("Muy Baja",H45)))</formula>
    </cfRule>
    <cfRule type="containsText" dxfId="920" priority="230" operator="containsText" text="Baja">
      <formula>NOT(ISERROR(SEARCH("Baja",H45)))</formula>
    </cfRule>
    <cfRule type="containsText" dxfId="919" priority="231" operator="containsText" text="Media">
      <formula>NOT(ISERROR(SEARCH("Media",H45)))</formula>
    </cfRule>
    <cfRule type="containsText" dxfId="918" priority="232" operator="containsText" text="Alta">
      <formula>NOT(ISERROR(SEARCH("Alta",H45)))</formula>
    </cfRule>
    <cfRule type="containsText" dxfId="917" priority="234" operator="containsText" text="Muy Alta">
      <formula>NOT(ISERROR(SEARCH("Muy Alta",H45)))</formula>
    </cfRule>
  </conditionalFormatting>
  <conditionalFormatting sqref="I45:I49">
    <cfRule type="containsText" dxfId="916" priority="225" operator="containsText" text="Catastrófico">
      <formula>NOT(ISERROR(SEARCH("Catastrófico",I45)))</formula>
    </cfRule>
    <cfRule type="containsText" dxfId="915" priority="226" operator="containsText" text="Mayor">
      <formula>NOT(ISERROR(SEARCH("Mayor",I45)))</formula>
    </cfRule>
    <cfRule type="containsText" dxfId="914" priority="227" operator="containsText" text="Menor">
      <formula>NOT(ISERROR(SEARCH("Menor",I45)))</formula>
    </cfRule>
    <cfRule type="containsText" dxfId="913" priority="228" operator="containsText" text="Leve">
      <formula>NOT(ISERROR(SEARCH("Leve",I45)))</formula>
    </cfRule>
    <cfRule type="containsText" dxfId="912" priority="233" operator="containsText" text="Moderado">
      <formula>NOT(ISERROR(SEARCH("Moderado",I45)))</formula>
    </cfRule>
  </conditionalFormatting>
  <conditionalFormatting sqref="K45:K49">
    <cfRule type="containsText" dxfId="911" priority="220" operator="containsText" text="Media">
      <formula>NOT(ISERROR(SEARCH("Media",K45)))</formula>
    </cfRule>
  </conditionalFormatting>
  <conditionalFormatting sqref="L45:L49">
    <cfRule type="containsText" dxfId="910" priority="219" operator="containsText" text="Moderado">
      <formula>NOT(ISERROR(SEARCH("Moderado",L45)))</formula>
    </cfRule>
  </conditionalFormatting>
  <conditionalFormatting sqref="J45:J49">
    <cfRule type="containsText" dxfId="909" priority="218" operator="containsText" text="Moderado">
      <formula>NOT(ISERROR(SEARCH("Moderado",J45)))</formula>
    </cfRule>
  </conditionalFormatting>
  <conditionalFormatting sqref="J45:J49">
    <cfRule type="containsText" dxfId="908" priority="216" operator="containsText" text="Bajo">
      <formula>NOT(ISERROR(SEARCH("Bajo",J45)))</formula>
    </cfRule>
    <cfRule type="containsText" dxfId="907" priority="217" operator="containsText" text="Extremo">
      <formula>NOT(ISERROR(SEARCH("Extremo",J45)))</formula>
    </cfRule>
  </conditionalFormatting>
  <conditionalFormatting sqref="K45:K49">
    <cfRule type="containsText" dxfId="906" priority="214" operator="containsText" text="Baja">
      <formula>NOT(ISERROR(SEARCH("Baja",K45)))</formula>
    </cfRule>
    <cfRule type="containsText" dxfId="905" priority="215" operator="containsText" text="Muy Baja">
      <formula>NOT(ISERROR(SEARCH("Muy Baja",K45)))</formula>
    </cfRule>
  </conditionalFormatting>
  <conditionalFormatting sqref="K45:K49">
    <cfRule type="containsText" dxfId="904" priority="212" operator="containsText" text="Muy Alta">
      <formula>NOT(ISERROR(SEARCH("Muy Alta",K45)))</formula>
    </cfRule>
    <cfRule type="containsText" dxfId="903" priority="213" operator="containsText" text="Alta">
      <formula>NOT(ISERROR(SEARCH("Alta",K45)))</formula>
    </cfRule>
  </conditionalFormatting>
  <conditionalFormatting sqref="L45:L49">
    <cfRule type="containsText" dxfId="902" priority="208" operator="containsText" text="Catastrófico">
      <formula>NOT(ISERROR(SEARCH("Catastrófico",L45)))</formula>
    </cfRule>
    <cfRule type="containsText" dxfId="901" priority="209" operator="containsText" text="Mayor">
      <formula>NOT(ISERROR(SEARCH("Mayor",L45)))</formula>
    </cfRule>
    <cfRule type="containsText" dxfId="900" priority="210" operator="containsText" text="Menor">
      <formula>NOT(ISERROR(SEARCH("Menor",L45)))</formula>
    </cfRule>
    <cfRule type="containsText" dxfId="899" priority="211" operator="containsText" text="Leve">
      <formula>NOT(ISERROR(SEARCH("Leve",L45)))</formula>
    </cfRule>
  </conditionalFormatting>
  <conditionalFormatting sqref="K50:L50">
    <cfRule type="containsText" dxfId="898" priority="202" operator="containsText" text="3- Moderado">
      <formula>NOT(ISERROR(SEARCH("3- Moderado",K50)))</formula>
    </cfRule>
    <cfRule type="containsText" dxfId="897" priority="203" operator="containsText" text="6- Moderado">
      <formula>NOT(ISERROR(SEARCH("6- Moderado",K50)))</formula>
    </cfRule>
    <cfRule type="containsText" dxfId="896" priority="204" operator="containsText" text="4- Moderado">
      <formula>NOT(ISERROR(SEARCH("4- Moderado",K50)))</formula>
    </cfRule>
    <cfRule type="containsText" dxfId="895" priority="205" operator="containsText" text="3- Bajo">
      <formula>NOT(ISERROR(SEARCH("3- Bajo",K50)))</formula>
    </cfRule>
    <cfRule type="containsText" dxfId="894" priority="206" operator="containsText" text="4- Bajo">
      <formula>NOT(ISERROR(SEARCH("4- Bajo",K50)))</formula>
    </cfRule>
    <cfRule type="containsText" dxfId="893" priority="207" operator="containsText" text="1- Bajo">
      <formula>NOT(ISERROR(SEARCH("1- Bajo",K50)))</formula>
    </cfRule>
  </conditionalFormatting>
  <conditionalFormatting sqref="H50:I50">
    <cfRule type="containsText" dxfId="892" priority="196" operator="containsText" text="3- Moderado">
      <formula>NOT(ISERROR(SEARCH("3- Moderado",H50)))</formula>
    </cfRule>
    <cfRule type="containsText" dxfId="891" priority="197" operator="containsText" text="6- Moderado">
      <formula>NOT(ISERROR(SEARCH("6- Moderado",H50)))</formula>
    </cfRule>
    <cfRule type="containsText" dxfId="890" priority="198" operator="containsText" text="4- Moderado">
      <formula>NOT(ISERROR(SEARCH("4- Moderado",H50)))</formula>
    </cfRule>
    <cfRule type="containsText" dxfId="889" priority="199" operator="containsText" text="3- Bajo">
      <formula>NOT(ISERROR(SEARCH("3- Bajo",H50)))</formula>
    </cfRule>
    <cfRule type="containsText" dxfId="888" priority="200" operator="containsText" text="4- Bajo">
      <formula>NOT(ISERROR(SEARCH("4- Bajo",H50)))</formula>
    </cfRule>
    <cfRule type="containsText" dxfId="887" priority="201" operator="containsText" text="1- Bajo">
      <formula>NOT(ISERROR(SEARCH("1- Bajo",H50)))</formula>
    </cfRule>
  </conditionalFormatting>
  <conditionalFormatting sqref="A50 C50:E50">
    <cfRule type="containsText" dxfId="886" priority="190" operator="containsText" text="3- Moderado">
      <formula>NOT(ISERROR(SEARCH("3- Moderado",A50)))</formula>
    </cfRule>
    <cfRule type="containsText" dxfId="885" priority="191" operator="containsText" text="6- Moderado">
      <formula>NOT(ISERROR(SEARCH("6- Moderado",A50)))</formula>
    </cfRule>
    <cfRule type="containsText" dxfId="884" priority="192" operator="containsText" text="4- Moderado">
      <formula>NOT(ISERROR(SEARCH("4- Moderado",A50)))</formula>
    </cfRule>
    <cfRule type="containsText" dxfId="883" priority="193" operator="containsText" text="3- Bajo">
      <formula>NOT(ISERROR(SEARCH("3- Bajo",A50)))</formula>
    </cfRule>
    <cfRule type="containsText" dxfId="882" priority="194" operator="containsText" text="4- Bajo">
      <formula>NOT(ISERROR(SEARCH("4- Bajo",A50)))</formula>
    </cfRule>
    <cfRule type="containsText" dxfId="881" priority="195" operator="containsText" text="1- Bajo">
      <formula>NOT(ISERROR(SEARCH("1- Bajo",A50)))</formula>
    </cfRule>
  </conditionalFormatting>
  <conditionalFormatting sqref="F50:G50">
    <cfRule type="containsText" dxfId="880" priority="184" operator="containsText" text="3- Moderado">
      <formula>NOT(ISERROR(SEARCH("3- Moderado",F50)))</formula>
    </cfRule>
    <cfRule type="containsText" dxfId="879" priority="185" operator="containsText" text="6- Moderado">
      <formula>NOT(ISERROR(SEARCH("6- Moderado",F50)))</formula>
    </cfRule>
    <cfRule type="containsText" dxfId="878" priority="186" operator="containsText" text="4- Moderado">
      <formula>NOT(ISERROR(SEARCH("4- Moderado",F50)))</formula>
    </cfRule>
    <cfRule type="containsText" dxfId="877" priority="187" operator="containsText" text="3- Bajo">
      <formula>NOT(ISERROR(SEARCH("3- Bajo",F50)))</formula>
    </cfRule>
    <cfRule type="containsText" dxfId="876" priority="188" operator="containsText" text="4- Bajo">
      <formula>NOT(ISERROR(SEARCH("4- Bajo",F50)))</formula>
    </cfRule>
    <cfRule type="containsText" dxfId="875" priority="189" operator="containsText" text="1- Bajo">
      <formula>NOT(ISERROR(SEARCH("1- Bajo",F50)))</formula>
    </cfRule>
  </conditionalFormatting>
  <conditionalFormatting sqref="J50:J54">
    <cfRule type="containsText" dxfId="874" priority="179" operator="containsText" text="Bajo">
      <formula>NOT(ISERROR(SEARCH("Bajo",J50)))</formula>
    </cfRule>
    <cfRule type="containsText" dxfId="873" priority="180" operator="containsText" text="Moderado">
      <formula>NOT(ISERROR(SEARCH("Moderado",J50)))</formula>
    </cfRule>
    <cfRule type="containsText" dxfId="872" priority="181" operator="containsText" text="Alto">
      <formula>NOT(ISERROR(SEARCH("Alto",J50)))</formula>
    </cfRule>
    <cfRule type="containsText" dxfId="871" priority="182" operator="containsText" text="Extremo">
      <formula>NOT(ISERROR(SEARCH("Extremo",J50)))</formula>
    </cfRule>
    <cfRule type="colorScale" priority="183">
      <colorScale>
        <cfvo type="min"/>
        <cfvo type="max"/>
        <color rgb="FFFF7128"/>
        <color rgb="FFFFEF9C"/>
      </colorScale>
    </cfRule>
  </conditionalFormatting>
  <conditionalFormatting sqref="M50:M54">
    <cfRule type="containsText" dxfId="870" priority="154" operator="containsText" text="Moderado">
      <formula>NOT(ISERROR(SEARCH("Moderado",M50)))</formula>
    </cfRule>
    <cfRule type="containsText" dxfId="869" priority="174" operator="containsText" text="Bajo">
      <formula>NOT(ISERROR(SEARCH("Bajo",M50)))</formula>
    </cfRule>
    <cfRule type="containsText" dxfId="868" priority="175" operator="containsText" text="Moderado">
      <formula>NOT(ISERROR(SEARCH("Moderado",M50)))</formula>
    </cfRule>
    <cfRule type="containsText" dxfId="867" priority="176" operator="containsText" text="Alto">
      <formula>NOT(ISERROR(SEARCH("Alto",M50)))</formula>
    </cfRule>
    <cfRule type="containsText" dxfId="866" priority="177" operator="containsText" text="Extremo">
      <formula>NOT(ISERROR(SEARCH("Extremo",M50)))</formula>
    </cfRule>
    <cfRule type="colorScale" priority="178">
      <colorScale>
        <cfvo type="min"/>
        <cfvo type="max"/>
        <color rgb="FFFF7128"/>
        <color rgb="FFFFEF9C"/>
      </colorScale>
    </cfRule>
  </conditionalFormatting>
  <conditionalFormatting sqref="N50">
    <cfRule type="containsText" dxfId="865" priority="168" operator="containsText" text="3- Moderado">
      <formula>NOT(ISERROR(SEARCH("3- Moderado",N50)))</formula>
    </cfRule>
    <cfRule type="containsText" dxfId="864" priority="169" operator="containsText" text="6- Moderado">
      <formula>NOT(ISERROR(SEARCH("6- Moderado",N50)))</formula>
    </cfRule>
    <cfRule type="containsText" dxfId="863" priority="170" operator="containsText" text="4- Moderado">
      <formula>NOT(ISERROR(SEARCH("4- Moderado",N50)))</formula>
    </cfRule>
    <cfRule type="containsText" dxfId="862" priority="171" operator="containsText" text="3- Bajo">
      <formula>NOT(ISERROR(SEARCH("3- Bajo",N50)))</formula>
    </cfRule>
    <cfRule type="containsText" dxfId="861" priority="172" operator="containsText" text="4- Bajo">
      <formula>NOT(ISERROR(SEARCH("4- Bajo",N50)))</formula>
    </cfRule>
    <cfRule type="containsText" dxfId="860" priority="173" operator="containsText" text="1- Bajo">
      <formula>NOT(ISERROR(SEARCH("1- Bajo",N50)))</formula>
    </cfRule>
  </conditionalFormatting>
  <conditionalFormatting sqref="H50:H54">
    <cfRule type="containsText" dxfId="859" priority="155" operator="containsText" text="Muy Alta">
      <formula>NOT(ISERROR(SEARCH("Muy Alta",H50)))</formula>
    </cfRule>
    <cfRule type="containsText" dxfId="858" priority="156" operator="containsText" text="Alta">
      <formula>NOT(ISERROR(SEARCH("Alta",H50)))</formula>
    </cfRule>
    <cfRule type="containsText" dxfId="857" priority="157" operator="containsText" text="Muy Alta">
      <formula>NOT(ISERROR(SEARCH("Muy Alta",H50)))</formula>
    </cfRule>
    <cfRule type="containsText" dxfId="856" priority="162" operator="containsText" text="Muy Baja">
      <formula>NOT(ISERROR(SEARCH("Muy Baja",H50)))</formula>
    </cfRule>
    <cfRule type="containsText" dxfId="855" priority="163" operator="containsText" text="Baja">
      <formula>NOT(ISERROR(SEARCH("Baja",H50)))</formula>
    </cfRule>
    <cfRule type="containsText" dxfId="854" priority="164" operator="containsText" text="Media">
      <formula>NOT(ISERROR(SEARCH("Media",H50)))</formula>
    </cfRule>
    <cfRule type="containsText" dxfId="853" priority="165" operator="containsText" text="Alta">
      <formula>NOT(ISERROR(SEARCH("Alta",H50)))</formula>
    </cfRule>
    <cfRule type="containsText" dxfId="852" priority="167" operator="containsText" text="Muy Alta">
      <formula>NOT(ISERROR(SEARCH("Muy Alta",H50)))</formula>
    </cfRule>
  </conditionalFormatting>
  <conditionalFormatting sqref="I50:I54">
    <cfRule type="containsText" dxfId="851" priority="158" operator="containsText" text="Catastrófico">
      <formula>NOT(ISERROR(SEARCH("Catastrófico",I50)))</formula>
    </cfRule>
    <cfRule type="containsText" dxfId="850" priority="159" operator="containsText" text="Mayor">
      <formula>NOT(ISERROR(SEARCH("Mayor",I50)))</formula>
    </cfRule>
    <cfRule type="containsText" dxfId="849" priority="160" operator="containsText" text="Menor">
      <formula>NOT(ISERROR(SEARCH("Menor",I50)))</formula>
    </cfRule>
    <cfRule type="containsText" dxfId="848" priority="161" operator="containsText" text="Leve">
      <formula>NOT(ISERROR(SEARCH("Leve",I50)))</formula>
    </cfRule>
    <cfRule type="containsText" dxfId="847" priority="166" operator="containsText" text="Moderado">
      <formula>NOT(ISERROR(SEARCH("Moderado",I50)))</formula>
    </cfRule>
  </conditionalFormatting>
  <conditionalFormatting sqref="K50:K54">
    <cfRule type="containsText" dxfId="846" priority="153" operator="containsText" text="Media">
      <formula>NOT(ISERROR(SEARCH("Media",K50)))</formula>
    </cfRule>
  </conditionalFormatting>
  <conditionalFormatting sqref="L50:L54">
    <cfRule type="containsText" dxfId="845" priority="152" operator="containsText" text="Moderado">
      <formula>NOT(ISERROR(SEARCH("Moderado",L50)))</formula>
    </cfRule>
  </conditionalFormatting>
  <conditionalFormatting sqref="J50:J54">
    <cfRule type="containsText" dxfId="844" priority="151" operator="containsText" text="Moderado">
      <formula>NOT(ISERROR(SEARCH("Moderado",J50)))</formula>
    </cfRule>
  </conditionalFormatting>
  <conditionalFormatting sqref="J50:J54">
    <cfRule type="containsText" dxfId="843" priority="149" operator="containsText" text="Bajo">
      <formula>NOT(ISERROR(SEARCH("Bajo",J50)))</formula>
    </cfRule>
    <cfRule type="containsText" dxfId="842" priority="150" operator="containsText" text="Extremo">
      <formula>NOT(ISERROR(SEARCH("Extremo",J50)))</formula>
    </cfRule>
  </conditionalFormatting>
  <conditionalFormatting sqref="K50:K54">
    <cfRule type="containsText" dxfId="841" priority="147" operator="containsText" text="Baja">
      <formula>NOT(ISERROR(SEARCH("Baja",K50)))</formula>
    </cfRule>
    <cfRule type="containsText" dxfId="840" priority="148" operator="containsText" text="Muy Baja">
      <formula>NOT(ISERROR(SEARCH("Muy Baja",K50)))</formula>
    </cfRule>
  </conditionalFormatting>
  <conditionalFormatting sqref="K50:K54">
    <cfRule type="containsText" dxfId="839" priority="145" operator="containsText" text="Muy Alta">
      <formula>NOT(ISERROR(SEARCH("Muy Alta",K50)))</formula>
    </cfRule>
    <cfRule type="containsText" dxfId="838" priority="146" operator="containsText" text="Alta">
      <formula>NOT(ISERROR(SEARCH("Alta",K50)))</formula>
    </cfRule>
  </conditionalFormatting>
  <conditionalFormatting sqref="L50:L54">
    <cfRule type="containsText" dxfId="837" priority="141" operator="containsText" text="Catastrófico">
      <formula>NOT(ISERROR(SEARCH("Catastrófico",L50)))</formula>
    </cfRule>
    <cfRule type="containsText" dxfId="836" priority="142" operator="containsText" text="Mayor">
      <formula>NOT(ISERROR(SEARCH("Mayor",L50)))</formula>
    </cfRule>
    <cfRule type="containsText" dxfId="835" priority="143" operator="containsText" text="Menor">
      <formula>NOT(ISERROR(SEARCH("Menor",L50)))</formula>
    </cfRule>
    <cfRule type="containsText" dxfId="834" priority="144" operator="containsText" text="Leve">
      <formula>NOT(ISERROR(SEARCH("Leve",L50)))</formula>
    </cfRule>
  </conditionalFormatting>
  <conditionalFormatting sqref="K55:L55">
    <cfRule type="containsText" dxfId="833" priority="135" operator="containsText" text="3- Moderado">
      <formula>NOT(ISERROR(SEARCH("3- Moderado",K55)))</formula>
    </cfRule>
    <cfRule type="containsText" dxfId="832" priority="136" operator="containsText" text="6- Moderado">
      <formula>NOT(ISERROR(SEARCH("6- Moderado",K55)))</formula>
    </cfRule>
    <cfRule type="containsText" dxfId="831" priority="137" operator="containsText" text="4- Moderado">
      <formula>NOT(ISERROR(SEARCH("4- Moderado",K55)))</formula>
    </cfRule>
    <cfRule type="containsText" dxfId="830" priority="138" operator="containsText" text="3- Bajo">
      <formula>NOT(ISERROR(SEARCH("3- Bajo",K55)))</formula>
    </cfRule>
    <cfRule type="containsText" dxfId="829" priority="139" operator="containsText" text="4- Bajo">
      <formula>NOT(ISERROR(SEARCH("4- Bajo",K55)))</formula>
    </cfRule>
    <cfRule type="containsText" dxfId="828" priority="140" operator="containsText" text="1- Bajo">
      <formula>NOT(ISERROR(SEARCH("1- Bajo",K55)))</formula>
    </cfRule>
  </conditionalFormatting>
  <conditionalFormatting sqref="H55:I55">
    <cfRule type="containsText" dxfId="827" priority="129" operator="containsText" text="3- Moderado">
      <formula>NOT(ISERROR(SEARCH("3- Moderado",H55)))</formula>
    </cfRule>
    <cfRule type="containsText" dxfId="826" priority="130" operator="containsText" text="6- Moderado">
      <formula>NOT(ISERROR(SEARCH("6- Moderado",H55)))</formula>
    </cfRule>
    <cfRule type="containsText" dxfId="825" priority="131" operator="containsText" text="4- Moderado">
      <formula>NOT(ISERROR(SEARCH("4- Moderado",H55)))</formula>
    </cfRule>
    <cfRule type="containsText" dxfId="824" priority="132" operator="containsText" text="3- Bajo">
      <formula>NOT(ISERROR(SEARCH("3- Bajo",H55)))</formula>
    </cfRule>
    <cfRule type="containsText" dxfId="823" priority="133" operator="containsText" text="4- Bajo">
      <formula>NOT(ISERROR(SEARCH("4- Bajo",H55)))</formula>
    </cfRule>
    <cfRule type="containsText" dxfId="822" priority="134" operator="containsText" text="1- Bajo">
      <formula>NOT(ISERROR(SEARCH("1- Bajo",H55)))</formula>
    </cfRule>
  </conditionalFormatting>
  <conditionalFormatting sqref="A55 C55:E55">
    <cfRule type="containsText" dxfId="821" priority="123" operator="containsText" text="3- Moderado">
      <formula>NOT(ISERROR(SEARCH("3- Moderado",A55)))</formula>
    </cfRule>
    <cfRule type="containsText" dxfId="820" priority="124" operator="containsText" text="6- Moderado">
      <formula>NOT(ISERROR(SEARCH("6- Moderado",A55)))</formula>
    </cfRule>
    <cfRule type="containsText" dxfId="819" priority="125" operator="containsText" text="4- Moderado">
      <formula>NOT(ISERROR(SEARCH("4- Moderado",A55)))</formula>
    </cfRule>
    <cfRule type="containsText" dxfId="818" priority="126" operator="containsText" text="3- Bajo">
      <formula>NOT(ISERROR(SEARCH("3- Bajo",A55)))</formula>
    </cfRule>
    <cfRule type="containsText" dxfId="817" priority="127" operator="containsText" text="4- Bajo">
      <formula>NOT(ISERROR(SEARCH("4- Bajo",A55)))</formula>
    </cfRule>
    <cfRule type="containsText" dxfId="816" priority="128" operator="containsText" text="1- Bajo">
      <formula>NOT(ISERROR(SEARCH("1- Bajo",A55)))</formula>
    </cfRule>
  </conditionalFormatting>
  <conditionalFormatting sqref="F55:G55">
    <cfRule type="containsText" dxfId="815" priority="117" operator="containsText" text="3- Moderado">
      <formula>NOT(ISERROR(SEARCH("3- Moderado",F55)))</formula>
    </cfRule>
    <cfRule type="containsText" dxfId="814" priority="118" operator="containsText" text="6- Moderado">
      <formula>NOT(ISERROR(SEARCH("6- Moderado",F55)))</formula>
    </cfRule>
    <cfRule type="containsText" dxfId="813" priority="119" operator="containsText" text="4- Moderado">
      <formula>NOT(ISERROR(SEARCH("4- Moderado",F55)))</formula>
    </cfRule>
    <cfRule type="containsText" dxfId="812" priority="120" operator="containsText" text="3- Bajo">
      <formula>NOT(ISERROR(SEARCH("3- Bajo",F55)))</formula>
    </cfRule>
    <cfRule type="containsText" dxfId="811" priority="121" operator="containsText" text="4- Bajo">
      <formula>NOT(ISERROR(SEARCH("4- Bajo",F55)))</formula>
    </cfRule>
    <cfRule type="containsText" dxfId="810" priority="122" operator="containsText" text="1- Bajo">
      <formula>NOT(ISERROR(SEARCH("1- Bajo",F55)))</formula>
    </cfRule>
  </conditionalFormatting>
  <conditionalFormatting sqref="J55:J59">
    <cfRule type="containsText" dxfId="809" priority="112" operator="containsText" text="Bajo">
      <formula>NOT(ISERROR(SEARCH("Bajo",J55)))</formula>
    </cfRule>
    <cfRule type="containsText" dxfId="808" priority="113" operator="containsText" text="Moderado">
      <formula>NOT(ISERROR(SEARCH("Moderado",J55)))</formula>
    </cfRule>
    <cfRule type="containsText" dxfId="807" priority="114" operator="containsText" text="Alto">
      <formula>NOT(ISERROR(SEARCH("Alto",J55)))</formula>
    </cfRule>
    <cfRule type="containsText" dxfId="806" priority="115" operator="containsText" text="Extremo">
      <formula>NOT(ISERROR(SEARCH("Extremo",J55)))</formula>
    </cfRule>
    <cfRule type="colorScale" priority="116">
      <colorScale>
        <cfvo type="min"/>
        <cfvo type="max"/>
        <color rgb="FFFF7128"/>
        <color rgb="FFFFEF9C"/>
      </colorScale>
    </cfRule>
  </conditionalFormatting>
  <conditionalFormatting sqref="M55:M59">
    <cfRule type="containsText" dxfId="805" priority="87" operator="containsText" text="Moderado">
      <formula>NOT(ISERROR(SEARCH("Moderado",M55)))</formula>
    </cfRule>
    <cfRule type="containsText" dxfId="804" priority="107" operator="containsText" text="Bajo">
      <formula>NOT(ISERROR(SEARCH("Bajo",M55)))</formula>
    </cfRule>
    <cfRule type="containsText" dxfId="803" priority="108" operator="containsText" text="Moderado">
      <formula>NOT(ISERROR(SEARCH("Moderado",M55)))</formula>
    </cfRule>
    <cfRule type="containsText" dxfId="802" priority="109" operator="containsText" text="Alto">
      <formula>NOT(ISERROR(SEARCH("Alto",M55)))</formula>
    </cfRule>
    <cfRule type="containsText" dxfId="801" priority="110" operator="containsText" text="Extremo">
      <formula>NOT(ISERROR(SEARCH("Extremo",M55)))</formula>
    </cfRule>
    <cfRule type="colorScale" priority="111">
      <colorScale>
        <cfvo type="min"/>
        <cfvo type="max"/>
        <color rgb="FFFF7128"/>
        <color rgb="FFFFEF9C"/>
      </colorScale>
    </cfRule>
  </conditionalFormatting>
  <conditionalFormatting sqref="N55">
    <cfRule type="containsText" dxfId="800" priority="101" operator="containsText" text="3- Moderado">
      <formula>NOT(ISERROR(SEARCH("3- Moderado",N55)))</formula>
    </cfRule>
    <cfRule type="containsText" dxfId="799" priority="102" operator="containsText" text="6- Moderado">
      <formula>NOT(ISERROR(SEARCH("6- Moderado",N55)))</formula>
    </cfRule>
    <cfRule type="containsText" dxfId="798" priority="103" operator="containsText" text="4- Moderado">
      <formula>NOT(ISERROR(SEARCH("4- Moderado",N55)))</formula>
    </cfRule>
    <cfRule type="containsText" dxfId="797" priority="104" operator="containsText" text="3- Bajo">
      <formula>NOT(ISERROR(SEARCH("3- Bajo",N55)))</formula>
    </cfRule>
    <cfRule type="containsText" dxfId="796" priority="105" operator="containsText" text="4- Bajo">
      <formula>NOT(ISERROR(SEARCH("4- Bajo",N55)))</formula>
    </cfRule>
    <cfRule type="containsText" dxfId="795" priority="106" operator="containsText" text="1- Bajo">
      <formula>NOT(ISERROR(SEARCH("1- Bajo",N55)))</formula>
    </cfRule>
  </conditionalFormatting>
  <conditionalFormatting sqref="H55:H59">
    <cfRule type="containsText" dxfId="794" priority="88" operator="containsText" text="Muy Alta">
      <formula>NOT(ISERROR(SEARCH("Muy Alta",H55)))</formula>
    </cfRule>
    <cfRule type="containsText" dxfId="793" priority="89" operator="containsText" text="Alta">
      <formula>NOT(ISERROR(SEARCH("Alta",H55)))</formula>
    </cfRule>
    <cfRule type="containsText" dxfId="792" priority="90" operator="containsText" text="Muy Alta">
      <formula>NOT(ISERROR(SEARCH("Muy Alta",H55)))</formula>
    </cfRule>
    <cfRule type="containsText" dxfId="791" priority="95" operator="containsText" text="Muy Baja">
      <formula>NOT(ISERROR(SEARCH("Muy Baja",H55)))</formula>
    </cfRule>
    <cfRule type="containsText" dxfId="790" priority="96" operator="containsText" text="Baja">
      <formula>NOT(ISERROR(SEARCH("Baja",H55)))</formula>
    </cfRule>
    <cfRule type="containsText" dxfId="789" priority="97" operator="containsText" text="Media">
      <formula>NOT(ISERROR(SEARCH("Media",H55)))</formula>
    </cfRule>
    <cfRule type="containsText" dxfId="788" priority="98" operator="containsText" text="Alta">
      <formula>NOT(ISERROR(SEARCH("Alta",H55)))</formula>
    </cfRule>
    <cfRule type="containsText" dxfId="787" priority="100" operator="containsText" text="Muy Alta">
      <formula>NOT(ISERROR(SEARCH("Muy Alta",H55)))</formula>
    </cfRule>
  </conditionalFormatting>
  <conditionalFormatting sqref="I55:I59">
    <cfRule type="containsText" dxfId="786" priority="91" operator="containsText" text="Catastrófico">
      <formula>NOT(ISERROR(SEARCH("Catastrófico",I55)))</formula>
    </cfRule>
    <cfRule type="containsText" dxfId="785" priority="92" operator="containsText" text="Mayor">
      <formula>NOT(ISERROR(SEARCH("Mayor",I55)))</formula>
    </cfRule>
    <cfRule type="containsText" dxfId="784" priority="93" operator="containsText" text="Menor">
      <formula>NOT(ISERROR(SEARCH("Menor",I55)))</formula>
    </cfRule>
    <cfRule type="containsText" dxfId="783" priority="94" operator="containsText" text="Leve">
      <formula>NOT(ISERROR(SEARCH("Leve",I55)))</formula>
    </cfRule>
    <cfRule type="containsText" dxfId="782" priority="99" operator="containsText" text="Moderado">
      <formula>NOT(ISERROR(SEARCH("Moderado",I55)))</formula>
    </cfRule>
  </conditionalFormatting>
  <conditionalFormatting sqref="K55:K59">
    <cfRule type="containsText" dxfId="781" priority="86" operator="containsText" text="Media">
      <formula>NOT(ISERROR(SEARCH("Media",K55)))</formula>
    </cfRule>
  </conditionalFormatting>
  <conditionalFormatting sqref="L55:L59">
    <cfRule type="containsText" dxfId="780" priority="85" operator="containsText" text="Moderado">
      <formula>NOT(ISERROR(SEARCH("Moderado",L55)))</formula>
    </cfRule>
  </conditionalFormatting>
  <conditionalFormatting sqref="J55:J59">
    <cfRule type="containsText" dxfId="779" priority="84" operator="containsText" text="Moderado">
      <formula>NOT(ISERROR(SEARCH("Moderado",J55)))</formula>
    </cfRule>
  </conditionalFormatting>
  <conditionalFormatting sqref="J55:J59">
    <cfRule type="containsText" dxfId="778" priority="82" operator="containsText" text="Bajo">
      <formula>NOT(ISERROR(SEARCH("Bajo",J55)))</formula>
    </cfRule>
    <cfRule type="containsText" dxfId="777" priority="83" operator="containsText" text="Extremo">
      <formula>NOT(ISERROR(SEARCH("Extremo",J55)))</formula>
    </cfRule>
  </conditionalFormatting>
  <conditionalFormatting sqref="K55:K59">
    <cfRule type="containsText" dxfId="776" priority="80" operator="containsText" text="Baja">
      <formula>NOT(ISERROR(SEARCH("Baja",K55)))</formula>
    </cfRule>
    <cfRule type="containsText" dxfId="775" priority="81" operator="containsText" text="Muy Baja">
      <formula>NOT(ISERROR(SEARCH("Muy Baja",K55)))</formula>
    </cfRule>
  </conditionalFormatting>
  <conditionalFormatting sqref="K55:K59">
    <cfRule type="containsText" dxfId="774" priority="78" operator="containsText" text="Muy Alta">
      <formula>NOT(ISERROR(SEARCH("Muy Alta",K55)))</formula>
    </cfRule>
    <cfRule type="containsText" dxfId="773" priority="79" operator="containsText" text="Alta">
      <formula>NOT(ISERROR(SEARCH("Alta",K55)))</formula>
    </cfRule>
  </conditionalFormatting>
  <conditionalFormatting sqref="L55:L59">
    <cfRule type="containsText" dxfId="772" priority="74" operator="containsText" text="Catastrófico">
      <formula>NOT(ISERROR(SEARCH("Catastrófico",L55)))</formula>
    </cfRule>
    <cfRule type="containsText" dxfId="771" priority="75" operator="containsText" text="Mayor">
      <formula>NOT(ISERROR(SEARCH("Mayor",L55)))</formula>
    </cfRule>
    <cfRule type="containsText" dxfId="770" priority="76" operator="containsText" text="Menor">
      <formula>NOT(ISERROR(SEARCH("Menor",L55)))</formula>
    </cfRule>
    <cfRule type="containsText" dxfId="769" priority="77" operator="containsText" text="Leve">
      <formula>NOT(ISERROR(SEARCH("Leve",L55)))</formula>
    </cfRule>
  </conditionalFormatting>
  <conditionalFormatting sqref="K25:L25">
    <cfRule type="containsText" dxfId="768" priority="68" operator="containsText" text="3- Moderado">
      <formula>NOT(ISERROR(SEARCH("3- Moderado",K25)))</formula>
    </cfRule>
    <cfRule type="containsText" dxfId="767" priority="69" operator="containsText" text="6- Moderado">
      <formula>NOT(ISERROR(SEARCH("6- Moderado",K25)))</formula>
    </cfRule>
    <cfRule type="containsText" dxfId="766" priority="70" operator="containsText" text="4- Moderado">
      <formula>NOT(ISERROR(SEARCH("4- Moderado",K25)))</formula>
    </cfRule>
    <cfRule type="containsText" dxfId="765" priority="71" operator="containsText" text="3- Bajo">
      <formula>NOT(ISERROR(SEARCH("3- Bajo",K25)))</formula>
    </cfRule>
    <cfRule type="containsText" dxfId="764" priority="72" operator="containsText" text="4- Bajo">
      <formula>NOT(ISERROR(SEARCH("4- Bajo",K25)))</formula>
    </cfRule>
    <cfRule type="containsText" dxfId="763" priority="73" operator="containsText" text="1- Bajo">
      <formula>NOT(ISERROR(SEARCH("1- Bajo",K25)))</formula>
    </cfRule>
  </conditionalFormatting>
  <conditionalFormatting sqref="H25:I25">
    <cfRule type="containsText" dxfId="762" priority="62" operator="containsText" text="3- Moderado">
      <formula>NOT(ISERROR(SEARCH("3- Moderado",H25)))</formula>
    </cfRule>
    <cfRule type="containsText" dxfId="761" priority="63" operator="containsText" text="6- Moderado">
      <formula>NOT(ISERROR(SEARCH("6- Moderado",H25)))</formula>
    </cfRule>
    <cfRule type="containsText" dxfId="760" priority="64" operator="containsText" text="4- Moderado">
      <formula>NOT(ISERROR(SEARCH("4- Moderado",H25)))</formula>
    </cfRule>
    <cfRule type="containsText" dxfId="759" priority="65" operator="containsText" text="3- Bajo">
      <formula>NOT(ISERROR(SEARCH("3- Bajo",H25)))</formula>
    </cfRule>
    <cfRule type="containsText" dxfId="758" priority="66" operator="containsText" text="4- Bajo">
      <formula>NOT(ISERROR(SEARCH("4- Bajo",H25)))</formula>
    </cfRule>
    <cfRule type="containsText" dxfId="757" priority="67" operator="containsText" text="1- Bajo">
      <formula>NOT(ISERROR(SEARCH("1- Bajo",H25)))</formula>
    </cfRule>
  </conditionalFormatting>
  <conditionalFormatting sqref="A25 C25:E25">
    <cfRule type="containsText" dxfId="756" priority="56" operator="containsText" text="3- Moderado">
      <formula>NOT(ISERROR(SEARCH("3- Moderado",A25)))</formula>
    </cfRule>
    <cfRule type="containsText" dxfId="755" priority="57" operator="containsText" text="6- Moderado">
      <formula>NOT(ISERROR(SEARCH("6- Moderado",A25)))</formula>
    </cfRule>
    <cfRule type="containsText" dxfId="754" priority="58" operator="containsText" text="4- Moderado">
      <formula>NOT(ISERROR(SEARCH("4- Moderado",A25)))</formula>
    </cfRule>
    <cfRule type="containsText" dxfId="753" priority="59" operator="containsText" text="3- Bajo">
      <formula>NOT(ISERROR(SEARCH("3- Bajo",A25)))</formula>
    </cfRule>
    <cfRule type="containsText" dxfId="752" priority="60" operator="containsText" text="4- Bajo">
      <formula>NOT(ISERROR(SEARCH("4- Bajo",A25)))</formula>
    </cfRule>
    <cfRule type="containsText" dxfId="751" priority="61" operator="containsText" text="1- Bajo">
      <formula>NOT(ISERROR(SEARCH("1- Bajo",A25)))</formula>
    </cfRule>
  </conditionalFormatting>
  <conditionalFormatting sqref="F25:G25">
    <cfRule type="containsText" dxfId="750" priority="50" operator="containsText" text="3- Moderado">
      <formula>NOT(ISERROR(SEARCH("3- Moderado",F25)))</formula>
    </cfRule>
    <cfRule type="containsText" dxfId="749" priority="51" operator="containsText" text="6- Moderado">
      <formula>NOT(ISERROR(SEARCH("6- Moderado",F25)))</formula>
    </cfRule>
    <cfRule type="containsText" dxfId="748" priority="52" operator="containsText" text="4- Moderado">
      <formula>NOT(ISERROR(SEARCH("4- Moderado",F25)))</formula>
    </cfRule>
    <cfRule type="containsText" dxfId="747" priority="53" operator="containsText" text="3- Bajo">
      <formula>NOT(ISERROR(SEARCH("3- Bajo",F25)))</formula>
    </cfRule>
    <cfRule type="containsText" dxfId="746" priority="54" operator="containsText" text="4- Bajo">
      <formula>NOT(ISERROR(SEARCH("4- Bajo",F25)))</formula>
    </cfRule>
    <cfRule type="containsText" dxfId="745" priority="55" operator="containsText" text="1- Bajo">
      <formula>NOT(ISERROR(SEARCH("1- Bajo",F25)))</formula>
    </cfRule>
  </conditionalFormatting>
  <conditionalFormatting sqref="J25:J29">
    <cfRule type="containsText" dxfId="744" priority="45" operator="containsText" text="Bajo">
      <formula>NOT(ISERROR(SEARCH("Bajo",J25)))</formula>
    </cfRule>
    <cfRule type="containsText" dxfId="743" priority="46" operator="containsText" text="Moderado">
      <formula>NOT(ISERROR(SEARCH("Moderado",J25)))</formula>
    </cfRule>
    <cfRule type="containsText" dxfId="742" priority="47" operator="containsText" text="Alto">
      <formula>NOT(ISERROR(SEARCH("Alto",J25)))</formula>
    </cfRule>
    <cfRule type="containsText" dxfId="741" priority="48" operator="containsText" text="Extremo">
      <formula>NOT(ISERROR(SEARCH("Extremo",J25)))</formula>
    </cfRule>
    <cfRule type="colorScale" priority="49">
      <colorScale>
        <cfvo type="min"/>
        <cfvo type="max"/>
        <color rgb="FFFF7128"/>
        <color rgb="FFFFEF9C"/>
      </colorScale>
    </cfRule>
  </conditionalFormatting>
  <conditionalFormatting sqref="M25:M29">
    <cfRule type="containsText" dxfId="740" priority="20" operator="containsText" text="Moderado">
      <formula>NOT(ISERROR(SEARCH("Moderado",M25)))</formula>
    </cfRule>
    <cfRule type="containsText" dxfId="739" priority="40" operator="containsText" text="Bajo">
      <formula>NOT(ISERROR(SEARCH("Bajo",M25)))</formula>
    </cfRule>
    <cfRule type="containsText" dxfId="738" priority="41" operator="containsText" text="Moderado">
      <formula>NOT(ISERROR(SEARCH("Moderado",M25)))</formula>
    </cfRule>
    <cfRule type="containsText" dxfId="737" priority="42" operator="containsText" text="Alto">
      <formula>NOT(ISERROR(SEARCH("Alto",M25)))</formula>
    </cfRule>
    <cfRule type="containsText" dxfId="736" priority="43" operator="containsText" text="Extremo">
      <formula>NOT(ISERROR(SEARCH("Extremo",M25)))</formula>
    </cfRule>
    <cfRule type="colorScale" priority="44">
      <colorScale>
        <cfvo type="min"/>
        <cfvo type="max"/>
        <color rgb="FFFF7128"/>
        <color rgb="FFFFEF9C"/>
      </colorScale>
    </cfRule>
  </conditionalFormatting>
  <conditionalFormatting sqref="N25">
    <cfRule type="containsText" dxfId="735" priority="34" operator="containsText" text="3- Moderado">
      <formula>NOT(ISERROR(SEARCH("3- Moderado",N25)))</formula>
    </cfRule>
    <cfRule type="containsText" dxfId="734" priority="35" operator="containsText" text="6- Moderado">
      <formula>NOT(ISERROR(SEARCH("6- Moderado",N25)))</formula>
    </cfRule>
    <cfRule type="containsText" dxfId="733" priority="36" operator="containsText" text="4- Moderado">
      <formula>NOT(ISERROR(SEARCH("4- Moderado",N25)))</formula>
    </cfRule>
    <cfRule type="containsText" dxfId="732" priority="37" operator="containsText" text="3- Bajo">
      <formula>NOT(ISERROR(SEARCH("3- Bajo",N25)))</formula>
    </cfRule>
    <cfRule type="containsText" dxfId="731" priority="38" operator="containsText" text="4- Bajo">
      <formula>NOT(ISERROR(SEARCH("4- Bajo",N25)))</formula>
    </cfRule>
    <cfRule type="containsText" dxfId="730" priority="39" operator="containsText" text="1- Bajo">
      <formula>NOT(ISERROR(SEARCH("1- Bajo",N25)))</formula>
    </cfRule>
  </conditionalFormatting>
  <conditionalFormatting sqref="H25:H29">
    <cfRule type="containsText" dxfId="729" priority="21" operator="containsText" text="Muy Alta">
      <formula>NOT(ISERROR(SEARCH("Muy Alta",H25)))</formula>
    </cfRule>
    <cfRule type="containsText" dxfId="728" priority="22" operator="containsText" text="Alta">
      <formula>NOT(ISERROR(SEARCH("Alta",H25)))</formula>
    </cfRule>
    <cfRule type="containsText" dxfId="727" priority="23" operator="containsText" text="Muy Alta">
      <formula>NOT(ISERROR(SEARCH("Muy Alta",H25)))</formula>
    </cfRule>
    <cfRule type="containsText" dxfId="726" priority="28" operator="containsText" text="Muy Baja">
      <formula>NOT(ISERROR(SEARCH("Muy Baja",H25)))</formula>
    </cfRule>
    <cfRule type="containsText" dxfId="725" priority="29" operator="containsText" text="Baja">
      <formula>NOT(ISERROR(SEARCH("Baja",H25)))</formula>
    </cfRule>
    <cfRule type="containsText" dxfId="724" priority="30" operator="containsText" text="Media">
      <formula>NOT(ISERROR(SEARCH("Media",H25)))</formula>
    </cfRule>
    <cfRule type="containsText" dxfId="723" priority="31" operator="containsText" text="Alta">
      <formula>NOT(ISERROR(SEARCH("Alta",H25)))</formula>
    </cfRule>
    <cfRule type="containsText" dxfId="722" priority="33" operator="containsText" text="Muy Alta">
      <formula>NOT(ISERROR(SEARCH("Muy Alta",H25)))</formula>
    </cfRule>
  </conditionalFormatting>
  <conditionalFormatting sqref="I25:I29">
    <cfRule type="containsText" dxfId="721" priority="24" operator="containsText" text="Catastrófico">
      <formula>NOT(ISERROR(SEARCH("Catastrófico",I25)))</formula>
    </cfRule>
    <cfRule type="containsText" dxfId="720" priority="25" operator="containsText" text="Mayor">
      <formula>NOT(ISERROR(SEARCH("Mayor",I25)))</formula>
    </cfRule>
    <cfRule type="containsText" dxfId="719" priority="26" operator="containsText" text="Menor">
      <formula>NOT(ISERROR(SEARCH("Menor",I25)))</formula>
    </cfRule>
    <cfRule type="containsText" dxfId="718" priority="27" operator="containsText" text="Leve">
      <formula>NOT(ISERROR(SEARCH("Leve",I25)))</formula>
    </cfRule>
    <cfRule type="containsText" dxfId="717" priority="32" operator="containsText" text="Moderado">
      <formula>NOT(ISERROR(SEARCH("Moderado",I25)))</formula>
    </cfRule>
  </conditionalFormatting>
  <conditionalFormatting sqref="K25:K29">
    <cfRule type="containsText" dxfId="716" priority="19" operator="containsText" text="Media">
      <formula>NOT(ISERROR(SEARCH("Media",K25)))</formula>
    </cfRule>
  </conditionalFormatting>
  <conditionalFormatting sqref="L25:L29">
    <cfRule type="containsText" dxfId="715" priority="18" operator="containsText" text="Moderado">
      <formula>NOT(ISERROR(SEARCH("Moderado",L25)))</formula>
    </cfRule>
  </conditionalFormatting>
  <conditionalFormatting sqref="J25:J29">
    <cfRule type="containsText" dxfId="714" priority="17" operator="containsText" text="Moderado">
      <formula>NOT(ISERROR(SEARCH("Moderado",J25)))</formula>
    </cfRule>
  </conditionalFormatting>
  <conditionalFormatting sqref="J25:J29">
    <cfRule type="containsText" dxfId="713" priority="15" operator="containsText" text="Bajo">
      <formula>NOT(ISERROR(SEARCH("Bajo",J25)))</formula>
    </cfRule>
    <cfRule type="containsText" dxfId="712" priority="16" operator="containsText" text="Extremo">
      <formula>NOT(ISERROR(SEARCH("Extremo",J25)))</formula>
    </cfRule>
  </conditionalFormatting>
  <conditionalFormatting sqref="K25:K29">
    <cfRule type="containsText" dxfId="711" priority="13" operator="containsText" text="Baja">
      <formula>NOT(ISERROR(SEARCH("Baja",K25)))</formula>
    </cfRule>
    <cfRule type="containsText" dxfId="710" priority="14" operator="containsText" text="Muy Baja">
      <formula>NOT(ISERROR(SEARCH("Muy Baja",K25)))</formula>
    </cfRule>
  </conditionalFormatting>
  <conditionalFormatting sqref="K25:K29">
    <cfRule type="containsText" dxfId="709" priority="11" operator="containsText" text="Muy Alta">
      <formula>NOT(ISERROR(SEARCH("Muy Alta",K25)))</formula>
    </cfRule>
    <cfRule type="containsText" dxfId="708" priority="12" operator="containsText" text="Alta">
      <formula>NOT(ISERROR(SEARCH("Alta",K25)))</formula>
    </cfRule>
  </conditionalFormatting>
  <conditionalFormatting sqref="L25:L29">
    <cfRule type="containsText" dxfId="707" priority="7" operator="containsText" text="Catastrófico">
      <formula>NOT(ISERROR(SEARCH("Catastrófico",L25)))</formula>
    </cfRule>
    <cfRule type="containsText" dxfId="706" priority="8" operator="containsText" text="Mayor">
      <formula>NOT(ISERROR(SEARCH("Mayor",L25)))</formula>
    </cfRule>
    <cfRule type="containsText" dxfId="705" priority="9" operator="containsText" text="Menor">
      <formula>NOT(ISERROR(SEARCH("Menor",L25)))</formula>
    </cfRule>
    <cfRule type="containsText" dxfId="704" priority="10" operator="containsText" text="Leve">
      <formula>NOT(ISERROR(SEARCH("Leve",L25)))</formula>
    </cfRule>
  </conditionalFormatting>
  <conditionalFormatting sqref="B10 B15 B20 B25 B30 B35 B40 B45 B50 B55">
    <cfRule type="containsText" dxfId="703" priority="1" operator="containsText" text="3- Moderado">
      <formula>NOT(ISERROR(SEARCH("3- Moderado",B10)))</formula>
    </cfRule>
    <cfRule type="containsText" dxfId="702" priority="2" operator="containsText" text="6- Moderado">
      <formula>NOT(ISERROR(SEARCH("6- Moderado",B10)))</formula>
    </cfRule>
    <cfRule type="containsText" dxfId="701" priority="3" operator="containsText" text="4- Moderado">
      <formula>NOT(ISERROR(SEARCH("4- Moderado",B10)))</formula>
    </cfRule>
    <cfRule type="containsText" dxfId="700" priority="4" operator="containsText" text="3- Bajo">
      <formula>NOT(ISERROR(SEARCH("3- Bajo",B10)))</formula>
    </cfRule>
    <cfRule type="containsText" dxfId="699" priority="5" operator="containsText" text="4- Bajo">
      <formula>NOT(ISERROR(SEARCH("4- Bajo",B10)))</formula>
    </cfRule>
    <cfRule type="containsText" dxfId="698" priority="6" operator="containsText" text="1- Bajo">
      <formula>NOT(ISERROR(SEARCH("1- Bajo",B10)))</formula>
    </cfRule>
  </conditionalFormatting>
  <dataValidations count="7">
    <dataValidation allowBlank="1" showInputMessage="1" showErrorMessage="1" prompt="Seleccionar el tipo de riesgo teniendo en cuenta que  factor organizaconal afecta. Ver explicacion en hoja " sqref="E8" xr:uid="{00000000-0002-0000-0E00-000000000000}"/>
    <dataValidation allowBlank="1" showInputMessage="1" showErrorMessage="1" prompt="Registrar qué factor  que ocasina el riesgo: un facot identtficado el contexto._x000a_O  personas, recursos, estilo de direccion , factores externos, , codiciones ambientales" sqref="F8:G8" xr:uid="{00000000-0002-0000-0E00-000001000000}"/>
    <dataValidation allowBlank="1" showInputMessage="1" showErrorMessage="1" prompt="Que tan factible es que materialize el riesgo?" sqref="H8" xr:uid="{00000000-0002-0000-0E00-000002000000}"/>
    <dataValidation allowBlank="1" showInputMessage="1" showErrorMessage="1" prompt="El grado de afectación puede ser " sqref="I8" xr:uid="{00000000-0002-0000-0E00-000003000000}"/>
    <dataValidation allowBlank="1" showInputMessage="1" showErrorMessage="1" prompt="Describir las actividades que se van a desarrollar para el proyecto" sqref="O7" xr:uid="{00000000-0002-0000-0E00-000004000000}"/>
    <dataValidation allowBlank="1" showInputMessage="1" showErrorMessage="1" prompt="Seleccionar si el responsable es el responsable de las acciones es el nivel central" sqref="P7:P8" xr:uid="{00000000-0002-0000-0E00-000005000000}"/>
    <dataValidation allowBlank="1" showInputMessage="1" showErrorMessage="1" prompt="seleccionar si el responsable de ejecutar las acciones es el nivel central" sqref="Q8:R8" xr:uid="{00000000-0002-0000-0E00-000006000000}"/>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39997558519241921"/>
  </sheetPr>
  <dimension ref="A1:JS59"/>
  <sheetViews>
    <sheetView zoomScale="71" zoomScaleNormal="71" workbookViewId="0">
      <selection activeCell="E8" sqref="E8"/>
    </sheetView>
  </sheetViews>
  <sheetFormatPr baseColWidth="10" defaultColWidth="11.42578125" defaultRowHeight="15" x14ac:dyDescent="0.25"/>
  <cols>
    <col min="1" max="2" width="18.42578125" style="82" customWidth="1"/>
    <col min="3" max="3" width="15.5703125" customWidth="1"/>
    <col min="4" max="4" width="27.5703125" style="82" customWidth="1"/>
    <col min="5" max="5" width="18" style="219" customWidth="1"/>
    <col min="6" max="6" width="40.140625" customWidth="1"/>
    <col min="7" max="7" width="20.42578125" customWidth="1"/>
    <col min="8" max="8" width="10.28515625" style="220" customWidth="1"/>
    <col min="9" max="9" width="11.42578125" style="220" customWidth="1"/>
    <col min="10" max="10" width="10.140625" style="221" customWidth="1"/>
    <col min="11" max="11" width="11.42578125" style="220" customWidth="1"/>
    <col min="12" max="12" width="10.85546875" style="220" customWidth="1"/>
    <col min="13" max="13" width="18.28515625" style="220" bestFit="1" customWidth="1"/>
    <col min="14" max="14" width="18.28515625" bestFit="1" customWidth="1"/>
    <col min="15" max="15" width="32.85546875" customWidth="1"/>
    <col min="16" max="16" width="16.5703125" customWidth="1"/>
    <col min="17" max="18" width="14.28515625" customWidth="1"/>
    <col min="19" max="19" width="17.85546875" customWidth="1"/>
    <col min="20" max="20" width="15.140625" customWidth="1"/>
    <col min="21" max="21" width="16.140625" customWidth="1"/>
    <col min="22" max="177" width="11.42578125" style="7"/>
  </cols>
  <sheetData>
    <row r="1" spans="1:279" s="203" customFormat="1" ht="16.5" customHeight="1" x14ac:dyDescent="0.3">
      <c r="A1" s="386"/>
      <c r="B1" s="387"/>
      <c r="C1" s="387"/>
      <c r="D1" s="529" t="s">
        <v>418</v>
      </c>
      <c r="E1" s="529"/>
      <c r="F1" s="529"/>
      <c r="G1" s="529"/>
      <c r="H1" s="529"/>
      <c r="I1" s="529"/>
      <c r="J1" s="529"/>
      <c r="K1" s="529"/>
      <c r="L1" s="529"/>
      <c r="M1" s="529"/>
      <c r="N1" s="529"/>
      <c r="O1" s="529"/>
      <c r="P1" s="529"/>
      <c r="Q1" s="530"/>
      <c r="R1" s="224"/>
      <c r="S1" s="378" t="s">
        <v>67</v>
      </c>
      <c r="T1" s="378"/>
      <c r="U1" s="378"/>
      <c r="V1" s="202"/>
      <c r="W1" s="202"/>
      <c r="X1" s="202"/>
      <c r="Y1" s="202"/>
      <c r="Z1" s="202"/>
      <c r="AA1" s="202"/>
      <c r="AB1" s="202"/>
      <c r="AC1" s="202"/>
      <c r="AD1" s="202"/>
      <c r="AE1" s="202"/>
      <c r="AF1" s="202"/>
      <c r="AG1" s="202"/>
      <c r="AH1" s="202"/>
      <c r="AI1" s="202"/>
      <c r="AJ1" s="202"/>
      <c r="AK1" s="202"/>
      <c r="AL1" s="202"/>
      <c r="AM1" s="202"/>
      <c r="AN1" s="202"/>
      <c r="AO1" s="202"/>
      <c r="AP1" s="202"/>
      <c r="AQ1" s="202"/>
      <c r="AR1" s="202"/>
      <c r="AS1" s="202"/>
      <c r="AT1" s="202"/>
      <c r="AU1" s="202"/>
      <c r="AV1" s="202"/>
      <c r="AW1" s="202"/>
      <c r="AX1" s="202"/>
      <c r="AY1" s="202"/>
      <c r="AZ1" s="202"/>
      <c r="BA1" s="202"/>
      <c r="BB1" s="202"/>
      <c r="BC1" s="202"/>
      <c r="BD1" s="202"/>
      <c r="BE1" s="202"/>
      <c r="BF1" s="202"/>
      <c r="BG1" s="202"/>
      <c r="BH1" s="202"/>
      <c r="BI1" s="202"/>
      <c r="BJ1" s="202"/>
      <c r="BK1" s="202"/>
      <c r="BL1" s="202"/>
      <c r="BM1" s="202"/>
      <c r="BN1" s="202"/>
      <c r="BO1" s="202"/>
      <c r="BP1" s="202"/>
      <c r="BQ1" s="202"/>
      <c r="BR1" s="202"/>
      <c r="BS1" s="202"/>
      <c r="BT1" s="202"/>
      <c r="BU1" s="202"/>
      <c r="BV1" s="202"/>
      <c r="BW1" s="202"/>
      <c r="BX1" s="202"/>
      <c r="BY1" s="202"/>
      <c r="BZ1" s="202"/>
      <c r="CA1" s="202"/>
      <c r="CB1" s="202"/>
      <c r="CC1" s="202"/>
      <c r="CD1" s="202"/>
      <c r="CE1" s="202"/>
      <c r="CF1" s="202"/>
      <c r="CG1" s="202"/>
      <c r="CH1" s="202"/>
      <c r="CI1" s="202"/>
      <c r="CJ1" s="202"/>
      <c r="CK1" s="202"/>
      <c r="CL1" s="202"/>
      <c r="CM1" s="202"/>
      <c r="CN1" s="202"/>
      <c r="CO1" s="202"/>
      <c r="CP1" s="202"/>
      <c r="CQ1" s="202"/>
      <c r="CR1" s="202"/>
      <c r="CS1" s="202"/>
      <c r="CT1" s="202"/>
      <c r="CU1" s="202"/>
      <c r="CV1" s="202"/>
      <c r="CW1" s="202"/>
      <c r="CX1" s="202"/>
      <c r="CY1" s="202"/>
      <c r="CZ1" s="202"/>
      <c r="DA1" s="202"/>
      <c r="DB1" s="202"/>
      <c r="DC1" s="202"/>
      <c r="DD1" s="202"/>
      <c r="DE1" s="202"/>
      <c r="DF1" s="202"/>
      <c r="DG1" s="202"/>
      <c r="DH1" s="202"/>
      <c r="DI1" s="202"/>
      <c r="DJ1" s="202"/>
      <c r="DK1" s="202"/>
      <c r="DL1" s="202"/>
      <c r="DM1" s="202"/>
      <c r="DN1" s="202"/>
      <c r="DO1" s="202"/>
      <c r="DP1" s="202"/>
      <c r="DQ1" s="202"/>
      <c r="DR1" s="202"/>
      <c r="DS1" s="202"/>
      <c r="DT1" s="202"/>
      <c r="DU1" s="202"/>
      <c r="DV1" s="202"/>
      <c r="DW1" s="202"/>
      <c r="DX1" s="202"/>
      <c r="DY1" s="202"/>
      <c r="DZ1" s="202"/>
      <c r="EA1" s="202"/>
      <c r="EB1" s="202"/>
      <c r="EC1" s="202"/>
      <c r="ED1" s="202"/>
      <c r="EE1" s="202"/>
      <c r="EF1" s="202"/>
      <c r="EG1" s="202"/>
      <c r="EH1" s="202"/>
      <c r="EI1" s="202"/>
      <c r="EJ1" s="202"/>
      <c r="EK1" s="202"/>
      <c r="EL1" s="202"/>
      <c r="EM1" s="202"/>
      <c r="EN1" s="202"/>
      <c r="EO1" s="202"/>
      <c r="EP1" s="202"/>
      <c r="EQ1" s="202"/>
      <c r="ER1" s="202"/>
      <c r="ES1" s="202"/>
      <c r="ET1" s="202"/>
      <c r="EU1" s="202"/>
      <c r="EV1" s="202"/>
      <c r="EW1" s="202"/>
      <c r="EX1" s="202"/>
      <c r="EY1" s="202"/>
      <c r="EZ1" s="202"/>
      <c r="FA1" s="202"/>
      <c r="FB1" s="202"/>
      <c r="FC1" s="202"/>
      <c r="FD1" s="202"/>
      <c r="FE1" s="202"/>
      <c r="FF1" s="202"/>
      <c r="FG1" s="202"/>
      <c r="FH1" s="202"/>
      <c r="FI1" s="202"/>
      <c r="FJ1" s="202"/>
      <c r="FK1" s="202"/>
      <c r="FL1" s="202"/>
      <c r="FM1" s="202"/>
      <c r="FN1" s="202"/>
      <c r="FO1" s="202"/>
      <c r="FP1" s="202"/>
      <c r="FQ1" s="202"/>
      <c r="FR1" s="202"/>
      <c r="FS1" s="202"/>
      <c r="FT1" s="202"/>
      <c r="FU1" s="202"/>
      <c r="FV1" s="202"/>
      <c r="FW1" s="202"/>
      <c r="FX1" s="202"/>
      <c r="FY1" s="202"/>
      <c r="FZ1" s="202"/>
      <c r="GA1" s="202"/>
      <c r="GB1" s="202"/>
      <c r="GC1" s="202"/>
      <c r="GD1" s="202"/>
      <c r="GE1" s="202"/>
      <c r="GF1" s="202"/>
      <c r="GG1" s="202"/>
      <c r="GH1" s="202"/>
      <c r="GI1" s="202"/>
      <c r="GJ1" s="202"/>
      <c r="GK1" s="202"/>
      <c r="GL1" s="202"/>
      <c r="GM1" s="202"/>
      <c r="GN1" s="202"/>
      <c r="GO1" s="202"/>
      <c r="GP1" s="202"/>
      <c r="GQ1" s="202"/>
      <c r="GR1" s="202"/>
      <c r="GS1" s="202"/>
      <c r="GT1" s="202"/>
      <c r="GU1" s="202"/>
      <c r="GV1" s="202"/>
      <c r="GW1" s="202"/>
      <c r="GX1" s="202"/>
      <c r="GY1" s="202"/>
      <c r="GZ1" s="202"/>
      <c r="HA1" s="202"/>
      <c r="HB1" s="202"/>
      <c r="HC1" s="202"/>
      <c r="HD1" s="202"/>
      <c r="HE1" s="202"/>
      <c r="HF1" s="202"/>
      <c r="HG1" s="202"/>
      <c r="HH1" s="202"/>
      <c r="HI1" s="202"/>
      <c r="HJ1" s="202"/>
      <c r="HK1" s="202"/>
      <c r="HL1" s="202"/>
      <c r="HM1" s="202"/>
      <c r="HN1" s="202"/>
      <c r="HO1" s="202"/>
      <c r="HP1" s="202"/>
      <c r="HQ1" s="202"/>
      <c r="HR1" s="202"/>
      <c r="HS1" s="202"/>
      <c r="HT1" s="202"/>
      <c r="HU1" s="202"/>
      <c r="HV1" s="202"/>
      <c r="HW1" s="202"/>
      <c r="HX1" s="202"/>
      <c r="HY1" s="202"/>
      <c r="HZ1" s="202"/>
      <c r="IA1" s="202"/>
      <c r="IB1" s="202"/>
      <c r="IC1" s="202"/>
      <c r="ID1" s="202"/>
      <c r="IE1" s="202"/>
      <c r="IF1" s="202"/>
      <c r="IG1" s="202"/>
      <c r="IH1" s="202"/>
      <c r="II1" s="202"/>
      <c r="IJ1" s="202"/>
      <c r="IK1" s="202"/>
      <c r="IL1" s="202"/>
      <c r="IM1" s="202"/>
      <c r="IN1" s="202"/>
      <c r="IO1" s="202"/>
      <c r="IP1" s="202"/>
      <c r="IQ1" s="202"/>
      <c r="IR1" s="202"/>
      <c r="IS1" s="202"/>
      <c r="IT1" s="202"/>
      <c r="IU1" s="202"/>
      <c r="IV1" s="202"/>
      <c r="IW1" s="202"/>
      <c r="IX1" s="202"/>
      <c r="IY1" s="202"/>
      <c r="IZ1" s="202"/>
      <c r="JA1" s="202"/>
      <c r="JB1" s="202"/>
      <c r="JC1" s="202"/>
      <c r="JD1" s="202"/>
      <c r="JE1" s="202"/>
      <c r="JF1" s="202"/>
      <c r="JG1" s="202"/>
      <c r="JH1" s="202"/>
      <c r="JI1" s="202"/>
      <c r="JJ1" s="202"/>
      <c r="JK1" s="202"/>
      <c r="JL1" s="202"/>
      <c r="JM1" s="202"/>
      <c r="JN1" s="202"/>
      <c r="JO1" s="202"/>
      <c r="JP1" s="202"/>
      <c r="JQ1" s="202"/>
      <c r="JR1" s="202"/>
      <c r="JS1" s="202"/>
    </row>
    <row r="2" spans="1:279" s="203" customFormat="1" ht="39.75" customHeight="1" x14ac:dyDescent="0.3">
      <c r="A2" s="388"/>
      <c r="B2" s="389"/>
      <c r="C2" s="389"/>
      <c r="D2" s="531"/>
      <c r="E2" s="531"/>
      <c r="F2" s="531"/>
      <c r="G2" s="531"/>
      <c r="H2" s="531"/>
      <c r="I2" s="531"/>
      <c r="J2" s="531"/>
      <c r="K2" s="531"/>
      <c r="L2" s="531"/>
      <c r="M2" s="531"/>
      <c r="N2" s="531"/>
      <c r="O2" s="531"/>
      <c r="P2" s="531"/>
      <c r="Q2" s="532"/>
      <c r="R2" s="224"/>
      <c r="S2" s="378"/>
      <c r="T2" s="378"/>
      <c r="U2" s="378"/>
      <c r="V2" s="202"/>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c r="AW2" s="202"/>
      <c r="AX2" s="202"/>
      <c r="AY2" s="202"/>
      <c r="AZ2" s="202"/>
      <c r="BA2" s="202"/>
      <c r="BB2" s="202"/>
      <c r="BC2" s="202"/>
      <c r="BD2" s="202"/>
      <c r="BE2" s="202"/>
      <c r="BF2" s="202"/>
      <c r="BG2" s="202"/>
      <c r="BH2" s="202"/>
      <c r="BI2" s="202"/>
      <c r="BJ2" s="202"/>
      <c r="BK2" s="202"/>
      <c r="BL2" s="202"/>
      <c r="BM2" s="202"/>
      <c r="BN2" s="202"/>
      <c r="BO2" s="202"/>
      <c r="BP2" s="202"/>
      <c r="BQ2" s="202"/>
      <c r="BR2" s="202"/>
      <c r="BS2" s="202"/>
      <c r="BT2" s="202"/>
      <c r="BU2" s="202"/>
      <c r="BV2" s="202"/>
      <c r="BW2" s="202"/>
      <c r="BX2" s="202"/>
      <c r="BY2" s="202"/>
      <c r="BZ2" s="202"/>
      <c r="CA2" s="202"/>
      <c r="CB2" s="202"/>
      <c r="CC2" s="202"/>
      <c r="CD2" s="202"/>
      <c r="CE2" s="202"/>
      <c r="CF2" s="202"/>
      <c r="CG2" s="202"/>
      <c r="CH2" s="202"/>
      <c r="CI2" s="202"/>
      <c r="CJ2" s="202"/>
      <c r="CK2" s="202"/>
      <c r="CL2" s="202"/>
      <c r="CM2" s="202"/>
      <c r="CN2" s="202"/>
      <c r="CO2" s="202"/>
      <c r="CP2" s="202"/>
      <c r="CQ2" s="202"/>
      <c r="CR2" s="202"/>
      <c r="CS2" s="202"/>
      <c r="CT2" s="202"/>
      <c r="CU2" s="202"/>
      <c r="CV2" s="202"/>
      <c r="CW2" s="202"/>
      <c r="CX2" s="202"/>
      <c r="CY2" s="202"/>
      <c r="CZ2" s="202"/>
      <c r="DA2" s="202"/>
      <c r="DB2" s="202"/>
      <c r="DC2" s="202"/>
      <c r="DD2" s="202"/>
      <c r="DE2" s="202"/>
      <c r="DF2" s="202"/>
      <c r="DG2" s="202"/>
      <c r="DH2" s="202"/>
      <c r="DI2" s="202"/>
      <c r="DJ2" s="202"/>
      <c r="DK2" s="202"/>
      <c r="DL2" s="202"/>
      <c r="DM2" s="202"/>
      <c r="DN2" s="202"/>
      <c r="DO2" s="202"/>
      <c r="DP2" s="202"/>
      <c r="DQ2" s="202"/>
      <c r="DR2" s="202"/>
      <c r="DS2" s="202"/>
      <c r="DT2" s="202"/>
      <c r="DU2" s="202"/>
      <c r="DV2" s="202"/>
      <c r="DW2" s="202"/>
      <c r="DX2" s="202"/>
      <c r="DY2" s="202"/>
      <c r="DZ2" s="202"/>
      <c r="EA2" s="202"/>
      <c r="EB2" s="202"/>
      <c r="EC2" s="202"/>
      <c r="ED2" s="202"/>
      <c r="EE2" s="202"/>
      <c r="EF2" s="202"/>
      <c r="EG2" s="202"/>
      <c r="EH2" s="202"/>
      <c r="EI2" s="202"/>
      <c r="EJ2" s="202"/>
      <c r="EK2" s="202"/>
      <c r="EL2" s="202"/>
      <c r="EM2" s="202"/>
      <c r="EN2" s="202"/>
      <c r="EO2" s="202"/>
      <c r="EP2" s="202"/>
      <c r="EQ2" s="202"/>
      <c r="ER2" s="202"/>
      <c r="ES2" s="202"/>
      <c r="ET2" s="202"/>
      <c r="EU2" s="202"/>
      <c r="EV2" s="202"/>
      <c r="EW2" s="202"/>
      <c r="EX2" s="202"/>
      <c r="EY2" s="202"/>
      <c r="EZ2" s="202"/>
      <c r="FA2" s="202"/>
      <c r="FB2" s="202"/>
      <c r="FC2" s="202"/>
      <c r="FD2" s="202"/>
      <c r="FE2" s="202"/>
      <c r="FF2" s="202"/>
      <c r="FG2" s="202"/>
      <c r="FH2" s="202"/>
      <c r="FI2" s="202"/>
      <c r="FJ2" s="202"/>
      <c r="FK2" s="202"/>
      <c r="FL2" s="202"/>
      <c r="FM2" s="202"/>
      <c r="FN2" s="202"/>
      <c r="FO2" s="202"/>
      <c r="FP2" s="202"/>
      <c r="FQ2" s="202"/>
      <c r="FR2" s="202"/>
      <c r="FS2" s="202"/>
      <c r="FT2" s="202"/>
      <c r="FU2" s="202"/>
      <c r="FV2" s="202"/>
      <c r="FW2" s="202"/>
      <c r="FX2" s="202"/>
      <c r="FY2" s="202"/>
      <c r="FZ2" s="202"/>
      <c r="GA2" s="202"/>
      <c r="GB2" s="202"/>
      <c r="GC2" s="202"/>
      <c r="GD2" s="202"/>
      <c r="GE2" s="202"/>
      <c r="GF2" s="202"/>
      <c r="GG2" s="202"/>
      <c r="GH2" s="202"/>
      <c r="GI2" s="202"/>
      <c r="GJ2" s="202"/>
      <c r="GK2" s="202"/>
      <c r="GL2" s="202"/>
      <c r="GM2" s="202"/>
      <c r="GN2" s="202"/>
      <c r="GO2" s="202"/>
      <c r="GP2" s="202"/>
      <c r="GQ2" s="202"/>
      <c r="GR2" s="202"/>
      <c r="GS2" s="202"/>
      <c r="GT2" s="202"/>
      <c r="GU2" s="202"/>
      <c r="GV2" s="202"/>
      <c r="GW2" s="202"/>
      <c r="GX2" s="202"/>
      <c r="GY2" s="202"/>
      <c r="GZ2" s="202"/>
      <c r="HA2" s="202"/>
      <c r="HB2" s="202"/>
      <c r="HC2" s="202"/>
      <c r="HD2" s="202"/>
      <c r="HE2" s="202"/>
      <c r="HF2" s="202"/>
      <c r="HG2" s="202"/>
      <c r="HH2" s="202"/>
      <c r="HI2" s="202"/>
      <c r="HJ2" s="202"/>
      <c r="HK2" s="202"/>
      <c r="HL2" s="202"/>
      <c r="HM2" s="202"/>
      <c r="HN2" s="202"/>
      <c r="HO2" s="202"/>
      <c r="HP2" s="202"/>
      <c r="HQ2" s="202"/>
      <c r="HR2" s="202"/>
      <c r="HS2" s="202"/>
      <c r="HT2" s="202"/>
      <c r="HU2" s="202"/>
      <c r="HV2" s="202"/>
      <c r="HW2" s="202"/>
      <c r="HX2" s="202"/>
      <c r="HY2" s="202"/>
      <c r="HZ2" s="202"/>
      <c r="IA2" s="202"/>
      <c r="IB2" s="202"/>
      <c r="IC2" s="202"/>
      <c r="ID2" s="202"/>
      <c r="IE2" s="202"/>
      <c r="IF2" s="202"/>
      <c r="IG2" s="202"/>
      <c r="IH2" s="202"/>
      <c r="II2" s="202"/>
      <c r="IJ2" s="202"/>
      <c r="IK2" s="202"/>
      <c r="IL2" s="202"/>
      <c r="IM2" s="202"/>
      <c r="IN2" s="202"/>
      <c r="IO2" s="202"/>
      <c r="IP2" s="202"/>
      <c r="IQ2" s="202"/>
      <c r="IR2" s="202"/>
      <c r="IS2" s="202"/>
      <c r="IT2" s="202"/>
      <c r="IU2" s="202"/>
      <c r="IV2" s="202"/>
      <c r="IW2" s="202"/>
      <c r="IX2" s="202"/>
      <c r="IY2" s="202"/>
      <c r="IZ2" s="202"/>
      <c r="JA2" s="202"/>
      <c r="JB2" s="202"/>
      <c r="JC2" s="202"/>
      <c r="JD2" s="202"/>
      <c r="JE2" s="202"/>
      <c r="JF2" s="202"/>
      <c r="JG2" s="202"/>
      <c r="JH2" s="202"/>
      <c r="JI2" s="202"/>
      <c r="JJ2" s="202"/>
      <c r="JK2" s="202"/>
      <c r="JL2" s="202"/>
      <c r="JM2" s="202"/>
      <c r="JN2" s="202"/>
      <c r="JO2" s="202"/>
      <c r="JP2" s="202"/>
      <c r="JQ2" s="202"/>
      <c r="JR2" s="202"/>
      <c r="JS2" s="202"/>
    </row>
    <row r="3" spans="1:279" s="203" customFormat="1" ht="3" customHeight="1" x14ac:dyDescent="0.3">
      <c r="A3" s="2"/>
      <c r="B3" s="2"/>
      <c r="C3" s="222"/>
      <c r="D3" s="531"/>
      <c r="E3" s="531"/>
      <c r="F3" s="531"/>
      <c r="G3" s="531"/>
      <c r="H3" s="531"/>
      <c r="I3" s="531"/>
      <c r="J3" s="531"/>
      <c r="K3" s="531"/>
      <c r="L3" s="531"/>
      <c r="M3" s="531"/>
      <c r="N3" s="531"/>
      <c r="O3" s="531"/>
      <c r="P3" s="531"/>
      <c r="Q3" s="532"/>
      <c r="R3" s="224"/>
      <c r="S3" s="378"/>
      <c r="T3" s="378"/>
      <c r="U3" s="378"/>
      <c r="V3" s="202"/>
      <c r="W3" s="202"/>
      <c r="X3" s="202"/>
      <c r="Y3" s="202"/>
      <c r="Z3" s="202"/>
      <c r="AA3" s="202"/>
      <c r="AB3" s="202"/>
      <c r="AC3" s="202"/>
      <c r="AD3" s="202"/>
      <c r="AE3" s="202"/>
      <c r="AF3" s="202"/>
      <c r="AG3" s="202"/>
      <c r="AH3" s="202"/>
      <c r="AI3" s="202"/>
      <c r="AJ3" s="202"/>
      <c r="AK3" s="202"/>
      <c r="AL3" s="202"/>
      <c r="AM3" s="202"/>
      <c r="AN3" s="202"/>
      <c r="AO3" s="202"/>
      <c r="AP3" s="202"/>
      <c r="AQ3" s="202"/>
      <c r="AR3" s="202"/>
      <c r="AS3" s="202"/>
      <c r="AT3" s="202"/>
      <c r="AU3" s="202"/>
      <c r="AV3" s="202"/>
      <c r="AW3" s="202"/>
      <c r="AX3" s="202"/>
      <c r="AY3" s="202"/>
      <c r="AZ3" s="202"/>
      <c r="BA3" s="202"/>
      <c r="BB3" s="202"/>
      <c r="BC3" s="202"/>
      <c r="BD3" s="202"/>
      <c r="BE3" s="202"/>
      <c r="BF3" s="202"/>
      <c r="BG3" s="202"/>
      <c r="BH3" s="202"/>
      <c r="BI3" s="202"/>
      <c r="BJ3" s="202"/>
      <c r="BK3" s="202"/>
      <c r="BL3" s="202"/>
      <c r="BM3" s="202"/>
      <c r="BN3" s="202"/>
      <c r="BO3" s="202"/>
      <c r="BP3" s="202"/>
      <c r="BQ3" s="202"/>
      <c r="BR3" s="202"/>
      <c r="BS3" s="202"/>
      <c r="BT3" s="202"/>
      <c r="BU3" s="202"/>
      <c r="BV3" s="202"/>
      <c r="BW3" s="202"/>
      <c r="BX3" s="202"/>
      <c r="BY3" s="202"/>
      <c r="BZ3" s="202"/>
      <c r="CA3" s="202"/>
      <c r="CB3" s="202"/>
      <c r="CC3" s="202"/>
      <c r="CD3" s="202"/>
      <c r="CE3" s="202"/>
      <c r="CF3" s="202"/>
      <c r="CG3" s="202"/>
      <c r="CH3" s="202"/>
      <c r="CI3" s="202"/>
      <c r="CJ3" s="202"/>
      <c r="CK3" s="202"/>
      <c r="CL3" s="202"/>
      <c r="CM3" s="202"/>
      <c r="CN3" s="202"/>
      <c r="CO3" s="202"/>
      <c r="CP3" s="202"/>
      <c r="CQ3" s="202"/>
      <c r="CR3" s="202"/>
      <c r="CS3" s="202"/>
      <c r="CT3" s="202"/>
      <c r="CU3" s="202"/>
      <c r="CV3" s="202"/>
      <c r="CW3" s="202"/>
      <c r="CX3" s="202"/>
      <c r="CY3" s="202"/>
      <c r="CZ3" s="202"/>
      <c r="DA3" s="202"/>
      <c r="DB3" s="202"/>
      <c r="DC3" s="202"/>
      <c r="DD3" s="202"/>
      <c r="DE3" s="202"/>
      <c r="DF3" s="202"/>
      <c r="DG3" s="202"/>
      <c r="DH3" s="202"/>
      <c r="DI3" s="202"/>
      <c r="DJ3" s="202"/>
      <c r="DK3" s="202"/>
      <c r="DL3" s="202"/>
      <c r="DM3" s="202"/>
      <c r="DN3" s="202"/>
      <c r="DO3" s="202"/>
      <c r="DP3" s="202"/>
      <c r="DQ3" s="202"/>
      <c r="DR3" s="202"/>
      <c r="DS3" s="202"/>
      <c r="DT3" s="202"/>
      <c r="DU3" s="202"/>
      <c r="DV3" s="202"/>
      <c r="DW3" s="202"/>
      <c r="DX3" s="202"/>
      <c r="DY3" s="202"/>
      <c r="DZ3" s="202"/>
      <c r="EA3" s="202"/>
      <c r="EB3" s="202"/>
      <c r="EC3" s="202"/>
      <c r="ED3" s="202"/>
      <c r="EE3" s="202"/>
      <c r="EF3" s="202"/>
      <c r="EG3" s="202"/>
      <c r="EH3" s="202"/>
      <c r="EI3" s="202"/>
      <c r="EJ3" s="202"/>
      <c r="EK3" s="202"/>
      <c r="EL3" s="202"/>
      <c r="EM3" s="202"/>
      <c r="EN3" s="202"/>
      <c r="EO3" s="202"/>
      <c r="EP3" s="202"/>
      <c r="EQ3" s="202"/>
      <c r="ER3" s="202"/>
      <c r="ES3" s="202"/>
      <c r="ET3" s="202"/>
      <c r="EU3" s="202"/>
      <c r="EV3" s="202"/>
      <c r="EW3" s="202"/>
      <c r="EX3" s="202"/>
      <c r="EY3" s="202"/>
      <c r="EZ3" s="202"/>
      <c r="FA3" s="202"/>
      <c r="FB3" s="202"/>
      <c r="FC3" s="202"/>
      <c r="FD3" s="202"/>
      <c r="FE3" s="202"/>
      <c r="FF3" s="202"/>
      <c r="FG3" s="202"/>
      <c r="FH3" s="202"/>
      <c r="FI3" s="202"/>
      <c r="FJ3" s="202"/>
      <c r="FK3" s="202"/>
      <c r="FL3" s="202"/>
      <c r="FM3" s="202"/>
      <c r="FN3" s="202"/>
      <c r="FO3" s="202"/>
      <c r="FP3" s="202"/>
      <c r="FQ3" s="202"/>
      <c r="FR3" s="202"/>
      <c r="FS3" s="202"/>
      <c r="FT3" s="202"/>
      <c r="FU3" s="202"/>
      <c r="FV3" s="202"/>
      <c r="FW3" s="202"/>
      <c r="FX3" s="202"/>
      <c r="FY3" s="202"/>
      <c r="FZ3" s="202"/>
      <c r="GA3" s="202"/>
      <c r="GB3" s="202"/>
      <c r="GC3" s="202"/>
      <c r="GD3" s="202"/>
      <c r="GE3" s="202"/>
      <c r="GF3" s="202"/>
      <c r="GG3" s="202"/>
      <c r="GH3" s="202"/>
      <c r="GI3" s="202"/>
      <c r="GJ3" s="202"/>
      <c r="GK3" s="202"/>
      <c r="GL3" s="202"/>
      <c r="GM3" s="202"/>
      <c r="GN3" s="202"/>
      <c r="GO3" s="202"/>
      <c r="GP3" s="202"/>
      <c r="GQ3" s="202"/>
      <c r="GR3" s="202"/>
      <c r="GS3" s="202"/>
      <c r="GT3" s="202"/>
      <c r="GU3" s="202"/>
      <c r="GV3" s="202"/>
      <c r="GW3" s="202"/>
      <c r="GX3" s="202"/>
      <c r="GY3" s="202"/>
      <c r="GZ3" s="202"/>
      <c r="HA3" s="202"/>
      <c r="HB3" s="202"/>
      <c r="HC3" s="202"/>
      <c r="HD3" s="202"/>
      <c r="HE3" s="202"/>
      <c r="HF3" s="202"/>
      <c r="HG3" s="202"/>
      <c r="HH3" s="202"/>
      <c r="HI3" s="202"/>
      <c r="HJ3" s="202"/>
      <c r="HK3" s="202"/>
      <c r="HL3" s="202"/>
      <c r="HM3" s="202"/>
      <c r="HN3" s="202"/>
      <c r="HO3" s="202"/>
      <c r="HP3" s="202"/>
      <c r="HQ3" s="202"/>
      <c r="HR3" s="202"/>
      <c r="HS3" s="202"/>
      <c r="HT3" s="202"/>
      <c r="HU3" s="202"/>
      <c r="HV3" s="202"/>
      <c r="HW3" s="202"/>
      <c r="HX3" s="202"/>
      <c r="HY3" s="202"/>
      <c r="HZ3" s="202"/>
      <c r="IA3" s="202"/>
      <c r="IB3" s="202"/>
      <c r="IC3" s="202"/>
      <c r="ID3" s="202"/>
      <c r="IE3" s="202"/>
      <c r="IF3" s="202"/>
      <c r="IG3" s="202"/>
      <c r="IH3" s="202"/>
      <c r="II3" s="202"/>
      <c r="IJ3" s="202"/>
      <c r="IK3" s="202"/>
      <c r="IL3" s="202"/>
      <c r="IM3" s="202"/>
      <c r="IN3" s="202"/>
      <c r="IO3" s="202"/>
      <c r="IP3" s="202"/>
      <c r="IQ3" s="202"/>
      <c r="IR3" s="202"/>
      <c r="IS3" s="202"/>
      <c r="IT3" s="202"/>
      <c r="IU3" s="202"/>
      <c r="IV3" s="202"/>
      <c r="IW3" s="202"/>
      <c r="IX3" s="202"/>
      <c r="IY3" s="202"/>
      <c r="IZ3" s="202"/>
      <c r="JA3" s="202"/>
      <c r="JB3" s="202"/>
      <c r="JC3" s="202"/>
      <c r="JD3" s="202"/>
      <c r="JE3" s="202"/>
      <c r="JF3" s="202"/>
      <c r="JG3" s="202"/>
      <c r="JH3" s="202"/>
      <c r="JI3" s="202"/>
      <c r="JJ3" s="202"/>
      <c r="JK3" s="202"/>
      <c r="JL3" s="202"/>
      <c r="JM3" s="202"/>
      <c r="JN3" s="202"/>
      <c r="JO3" s="202"/>
      <c r="JP3" s="202"/>
      <c r="JQ3" s="202"/>
      <c r="JR3" s="202"/>
      <c r="JS3" s="202"/>
    </row>
    <row r="4" spans="1:279" s="203" customFormat="1" ht="41.25" customHeight="1" x14ac:dyDescent="0.3">
      <c r="A4" s="379" t="s">
        <v>0</v>
      </c>
      <c r="B4" s="380"/>
      <c r="C4" s="381"/>
      <c r="D4" s="382" t="str">
        <f>'Mapa Final'!D4</f>
        <v>Administración de Justicia</v>
      </c>
      <c r="E4" s="383"/>
      <c r="F4" s="383"/>
      <c r="G4" s="383"/>
      <c r="H4" s="383"/>
      <c r="I4" s="383"/>
      <c r="J4" s="383"/>
      <c r="K4" s="383"/>
      <c r="L4" s="383"/>
      <c r="M4" s="383"/>
      <c r="N4" s="384"/>
      <c r="O4" s="385"/>
      <c r="P4" s="385"/>
      <c r="Q4" s="385"/>
      <c r="R4" s="222"/>
      <c r="S4" s="1"/>
      <c r="T4" s="1"/>
      <c r="U4" s="1"/>
      <c r="V4" s="202"/>
      <c r="W4" s="202"/>
      <c r="X4" s="202"/>
      <c r="Y4" s="202"/>
      <c r="Z4" s="202"/>
      <c r="AA4" s="202"/>
      <c r="AB4" s="202"/>
      <c r="AC4" s="202"/>
      <c r="AD4" s="202"/>
      <c r="AE4" s="202"/>
      <c r="AF4" s="202"/>
      <c r="AG4" s="202"/>
      <c r="AH4" s="202"/>
      <c r="AI4" s="202"/>
      <c r="AJ4" s="202"/>
      <c r="AK4" s="202"/>
      <c r="AL4" s="202"/>
      <c r="AM4" s="202"/>
      <c r="AN4" s="202"/>
      <c r="AO4" s="202"/>
      <c r="AP4" s="202"/>
      <c r="AQ4" s="202"/>
      <c r="AR4" s="202"/>
      <c r="AS4" s="202"/>
      <c r="AT4" s="202"/>
      <c r="AU4" s="202"/>
      <c r="AV4" s="202"/>
      <c r="AW4" s="202"/>
      <c r="AX4" s="202"/>
      <c r="AY4" s="202"/>
      <c r="AZ4" s="202"/>
      <c r="BA4" s="202"/>
      <c r="BB4" s="202"/>
      <c r="BC4" s="202"/>
      <c r="BD4" s="202"/>
      <c r="BE4" s="202"/>
      <c r="BF4" s="202"/>
      <c r="BG4" s="202"/>
      <c r="BH4" s="202"/>
      <c r="BI4" s="202"/>
      <c r="BJ4" s="202"/>
      <c r="BK4" s="202"/>
      <c r="BL4" s="202"/>
      <c r="BM4" s="202"/>
      <c r="BN4" s="202"/>
      <c r="BO4" s="202"/>
      <c r="BP4" s="202"/>
      <c r="BQ4" s="202"/>
      <c r="BR4" s="202"/>
      <c r="BS4" s="202"/>
      <c r="BT4" s="202"/>
      <c r="BU4" s="202"/>
      <c r="BV4" s="202"/>
      <c r="BW4" s="202"/>
      <c r="BX4" s="202"/>
      <c r="BY4" s="202"/>
      <c r="BZ4" s="202"/>
      <c r="CA4" s="202"/>
      <c r="CB4" s="202"/>
      <c r="CC4" s="202"/>
      <c r="CD4" s="202"/>
      <c r="CE4" s="202"/>
      <c r="CF4" s="202"/>
      <c r="CG4" s="202"/>
      <c r="CH4" s="202"/>
      <c r="CI4" s="202"/>
      <c r="CJ4" s="202"/>
      <c r="CK4" s="202"/>
      <c r="CL4" s="202"/>
      <c r="CM4" s="202"/>
      <c r="CN4" s="202"/>
      <c r="CO4" s="202"/>
      <c r="CP4" s="202"/>
      <c r="CQ4" s="202"/>
      <c r="CR4" s="202"/>
      <c r="CS4" s="202"/>
      <c r="CT4" s="202"/>
      <c r="CU4" s="202"/>
      <c r="CV4" s="202"/>
      <c r="CW4" s="202"/>
      <c r="CX4" s="202"/>
      <c r="CY4" s="202"/>
      <c r="CZ4" s="202"/>
      <c r="DA4" s="202"/>
      <c r="DB4" s="202"/>
      <c r="DC4" s="202"/>
      <c r="DD4" s="202"/>
      <c r="DE4" s="202"/>
      <c r="DF4" s="202"/>
      <c r="DG4" s="202"/>
      <c r="DH4" s="202"/>
      <c r="DI4" s="202"/>
      <c r="DJ4" s="202"/>
      <c r="DK4" s="202"/>
      <c r="DL4" s="202"/>
      <c r="DM4" s="202"/>
      <c r="DN4" s="202"/>
      <c r="DO4" s="202"/>
      <c r="DP4" s="202"/>
      <c r="DQ4" s="202"/>
      <c r="DR4" s="202"/>
      <c r="DS4" s="202"/>
      <c r="DT4" s="202"/>
      <c r="DU4" s="202"/>
      <c r="DV4" s="202"/>
      <c r="DW4" s="202"/>
      <c r="DX4" s="202"/>
      <c r="DY4" s="202"/>
      <c r="DZ4" s="202"/>
      <c r="EA4" s="202"/>
      <c r="EB4" s="202"/>
      <c r="EC4" s="202"/>
      <c r="ED4" s="202"/>
      <c r="EE4" s="202"/>
      <c r="EF4" s="202"/>
      <c r="EG4" s="202"/>
      <c r="EH4" s="202"/>
      <c r="EI4" s="202"/>
      <c r="EJ4" s="202"/>
      <c r="EK4" s="202"/>
      <c r="EL4" s="202"/>
      <c r="EM4" s="202"/>
      <c r="EN4" s="202"/>
      <c r="EO4" s="202"/>
      <c r="EP4" s="202"/>
      <c r="EQ4" s="202"/>
      <c r="ER4" s="202"/>
      <c r="ES4" s="202"/>
      <c r="ET4" s="202"/>
      <c r="EU4" s="202"/>
      <c r="EV4" s="202"/>
      <c r="EW4" s="202"/>
      <c r="EX4" s="202"/>
      <c r="EY4" s="202"/>
      <c r="EZ4" s="202"/>
      <c r="FA4" s="202"/>
      <c r="FB4" s="202"/>
      <c r="FC4" s="202"/>
      <c r="FD4" s="202"/>
      <c r="FE4" s="202"/>
      <c r="FF4" s="202"/>
      <c r="FG4" s="202"/>
      <c r="FH4" s="202"/>
      <c r="FI4" s="202"/>
      <c r="FJ4" s="202"/>
      <c r="FK4" s="202"/>
      <c r="FL4" s="202"/>
      <c r="FM4" s="202"/>
      <c r="FN4" s="202"/>
      <c r="FO4" s="202"/>
      <c r="FP4" s="202"/>
      <c r="FQ4" s="202"/>
      <c r="FR4" s="202"/>
      <c r="FS4" s="202"/>
      <c r="FT4" s="202"/>
      <c r="FU4" s="202"/>
      <c r="FV4" s="202"/>
      <c r="FW4" s="202"/>
      <c r="FX4" s="202"/>
      <c r="FY4" s="202"/>
      <c r="FZ4" s="202"/>
      <c r="GA4" s="202"/>
      <c r="GB4" s="202"/>
      <c r="GC4" s="202"/>
      <c r="GD4" s="202"/>
      <c r="GE4" s="202"/>
      <c r="GF4" s="202"/>
      <c r="GG4" s="202"/>
      <c r="GH4" s="202"/>
      <c r="GI4" s="202"/>
      <c r="GJ4" s="202"/>
      <c r="GK4" s="202"/>
      <c r="GL4" s="202"/>
      <c r="GM4" s="202"/>
      <c r="GN4" s="202"/>
      <c r="GO4" s="202"/>
      <c r="GP4" s="202"/>
      <c r="GQ4" s="202"/>
      <c r="GR4" s="202"/>
      <c r="GS4" s="202"/>
      <c r="GT4" s="202"/>
      <c r="GU4" s="202"/>
      <c r="GV4" s="202"/>
      <c r="GW4" s="202"/>
      <c r="GX4" s="202"/>
      <c r="GY4" s="202"/>
      <c r="GZ4" s="202"/>
      <c r="HA4" s="202"/>
      <c r="HB4" s="202"/>
      <c r="HC4" s="202"/>
      <c r="HD4" s="202"/>
      <c r="HE4" s="202"/>
      <c r="HF4" s="202"/>
      <c r="HG4" s="202"/>
      <c r="HH4" s="202"/>
      <c r="HI4" s="202"/>
      <c r="HJ4" s="202"/>
      <c r="HK4" s="202"/>
      <c r="HL4" s="202"/>
      <c r="HM4" s="202"/>
      <c r="HN4" s="202"/>
      <c r="HO4" s="202"/>
      <c r="HP4" s="202"/>
      <c r="HQ4" s="202"/>
      <c r="HR4" s="202"/>
      <c r="HS4" s="202"/>
      <c r="HT4" s="202"/>
      <c r="HU4" s="202"/>
      <c r="HV4" s="202"/>
      <c r="HW4" s="202"/>
      <c r="HX4" s="202"/>
      <c r="HY4" s="202"/>
      <c r="HZ4" s="202"/>
      <c r="IA4" s="202"/>
      <c r="IB4" s="202"/>
      <c r="IC4" s="202"/>
      <c r="ID4" s="202"/>
      <c r="IE4" s="202"/>
      <c r="IF4" s="202"/>
      <c r="IG4" s="202"/>
      <c r="IH4" s="202"/>
      <c r="II4" s="202"/>
      <c r="IJ4" s="202"/>
      <c r="IK4" s="202"/>
      <c r="IL4" s="202"/>
      <c r="IM4" s="202"/>
      <c r="IN4" s="202"/>
      <c r="IO4" s="202"/>
      <c r="IP4" s="202"/>
      <c r="IQ4" s="202"/>
      <c r="IR4" s="202"/>
      <c r="IS4" s="202"/>
      <c r="IT4" s="202"/>
      <c r="IU4" s="202"/>
      <c r="IV4" s="202"/>
      <c r="IW4" s="202"/>
      <c r="IX4" s="202"/>
      <c r="IY4" s="202"/>
      <c r="IZ4" s="202"/>
      <c r="JA4" s="202"/>
      <c r="JB4" s="202"/>
      <c r="JC4" s="202"/>
      <c r="JD4" s="202"/>
      <c r="JE4" s="202"/>
      <c r="JF4" s="202"/>
      <c r="JG4" s="202"/>
      <c r="JH4" s="202"/>
      <c r="JI4" s="202"/>
      <c r="JJ4" s="202"/>
      <c r="JK4" s="202"/>
      <c r="JL4" s="202"/>
      <c r="JM4" s="202"/>
      <c r="JN4" s="202"/>
      <c r="JO4" s="202"/>
      <c r="JP4" s="202"/>
      <c r="JQ4" s="202"/>
      <c r="JR4" s="202"/>
      <c r="JS4" s="202"/>
    </row>
    <row r="5" spans="1:279" s="203" customFormat="1" ht="52.5" customHeight="1" x14ac:dyDescent="0.3">
      <c r="A5" s="379" t="s">
        <v>1</v>
      </c>
      <c r="B5" s="380"/>
      <c r="C5" s="381"/>
      <c r="D5" s="393" t="str">
        <f>'Mapa Final'!D5</f>
        <v>Administrar justicia en las controversias y litigios propios del derecho administrativo y cuando en ellos participen entidades públicas  y/o particulares en ejercicio de funciones adminsitrativas ; dirigiendo la actuación procesal, hacia la emisión de una decisión de carácter definitivo mediante la aplicación de la normatividad vigente.</v>
      </c>
      <c r="E5" s="394"/>
      <c r="F5" s="394"/>
      <c r="G5" s="394"/>
      <c r="H5" s="394"/>
      <c r="I5" s="394"/>
      <c r="J5" s="394"/>
      <c r="K5" s="394"/>
      <c r="L5" s="394"/>
      <c r="M5" s="394"/>
      <c r="N5" s="395"/>
      <c r="O5" s="1"/>
      <c r="P5" s="1"/>
      <c r="Q5" s="1"/>
      <c r="R5" s="1"/>
      <c r="S5" s="1"/>
      <c r="T5" s="1"/>
      <c r="U5" s="1"/>
      <c r="V5" s="202"/>
      <c r="W5" s="202"/>
      <c r="X5" s="202"/>
      <c r="Y5" s="202"/>
      <c r="Z5" s="202"/>
      <c r="AA5" s="202"/>
      <c r="AB5" s="202"/>
      <c r="AC5" s="202"/>
      <c r="AD5" s="202"/>
      <c r="AE5" s="202"/>
      <c r="AF5" s="202"/>
      <c r="AG5" s="202"/>
      <c r="AH5" s="202"/>
      <c r="AI5" s="202"/>
      <c r="AJ5" s="202"/>
      <c r="AK5" s="202"/>
      <c r="AL5" s="202"/>
      <c r="AM5" s="202"/>
      <c r="AN5" s="202"/>
      <c r="AO5" s="202"/>
      <c r="AP5" s="202"/>
      <c r="AQ5" s="202"/>
      <c r="AR5" s="202"/>
      <c r="AS5" s="202"/>
      <c r="AT5" s="202"/>
      <c r="AU5" s="202"/>
      <c r="AV5" s="202"/>
      <c r="AW5" s="202"/>
      <c r="AX5" s="202"/>
      <c r="AY5" s="202"/>
      <c r="AZ5" s="202"/>
      <c r="BA5" s="202"/>
      <c r="BB5" s="202"/>
      <c r="BC5" s="202"/>
      <c r="BD5" s="202"/>
      <c r="BE5" s="202"/>
      <c r="BF5" s="202"/>
      <c r="BG5" s="202"/>
      <c r="BH5" s="202"/>
      <c r="BI5" s="202"/>
      <c r="BJ5" s="202"/>
      <c r="BK5" s="202"/>
      <c r="BL5" s="202"/>
      <c r="BM5" s="202"/>
      <c r="BN5" s="202"/>
      <c r="BO5" s="202"/>
      <c r="BP5" s="202"/>
      <c r="BQ5" s="202"/>
      <c r="BR5" s="202"/>
      <c r="BS5" s="202"/>
      <c r="BT5" s="202"/>
      <c r="BU5" s="202"/>
      <c r="BV5" s="202"/>
      <c r="BW5" s="202"/>
      <c r="BX5" s="202"/>
      <c r="BY5" s="202"/>
      <c r="BZ5" s="202"/>
      <c r="CA5" s="202"/>
      <c r="CB5" s="202"/>
      <c r="CC5" s="202"/>
      <c r="CD5" s="202"/>
      <c r="CE5" s="202"/>
      <c r="CF5" s="202"/>
      <c r="CG5" s="202"/>
      <c r="CH5" s="202"/>
      <c r="CI5" s="202"/>
      <c r="CJ5" s="202"/>
      <c r="CK5" s="202"/>
      <c r="CL5" s="202"/>
      <c r="CM5" s="202"/>
      <c r="CN5" s="202"/>
      <c r="CO5" s="202"/>
      <c r="CP5" s="202"/>
      <c r="CQ5" s="202"/>
      <c r="CR5" s="202"/>
      <c r="CS5" s="202"/>
      <c r="CT5" s="202"/>
      <c r="CU5" s="202"/>
      <c r="CV5" s="202"/>
      <c r="CW5" s="202"/>
      <c r="CX5" s="202"/>
      <c r="CY5" s="202"/>
      <c r="CZ5" s="202"/>
      <c r="DA5" s="202"/>
      <c r="DB5" s="202"/>
      <c r="DC5" s="202"/>
      <c r="DD5" s="202"/>
      <c r="DE5" s="202"/>
      <c r="DF5" s="202"/>
      <c r="DG5" s="202"/>
      <c r="DH5" s="202"/>
      <c r="DI5" s="202"/>
      <c r="DJ5" s="202"/>
      <c r="DK5" s="202"/>
      <c r="DL5" s="202"/>
      <c r="DM5" s="202"/>
      <c r="DN5" s="202"/>
      <c r="DO5" s="202"/>
      <c r="DP5" s="202"/>
      <c r="DQ5" s="202"/>
      <c r="DR5" s="202"/>
      <c r="DS5" s="202"/>
      <c r="DT5" s="202"/>
      <c r="DU5" s="202"/>
      <c r="DV5" s="202"/>
      <c r="DW5" s="202"/>
      <c r="DX5" s="202"/>
      <c r="DY5" s="202"/>
      <c r="DZ5" s="202"/>
      <c r="EA5" s="202"/>
      <c r="EB5" s="202"/>
      <c r="EC5" s="202"/>
      <c r="ED5" s="202"/>
      <c r="EE5" s="202"/>
      <c r="EF5" s="202"/>
      <c r="EG5" s="202"/>
      <c r="EH5" s="202"/>
      <c r="EI5" s="202"/>
      <c r="EJ5" s="202"/>
      <c r="EK5" s="202"/>
      <c r="EL5" s="202"/>
      <c r="EM5" s="202"/>
      <c r="EN5" s="202"/>
      <c r="EO5" s="202"/>
      <c r="EP5" s="202"/>
      <c r="EQ5" s="202"/>
      <c r="ER5" s="202"/>
      <c r="ES5" s="202"/>
      <c r="ET5" s="202"/>
      <c r="EU5" s="202"/>
      <c r="EV5" s="202"/>
      <c r="EW5" s="202"/>
      <c r="EX5" s="202"/>
      <c r="EY5" s="202"/>
      <c r="EZ5" s="202"/>
      <c r="FA5" s="202"/>
      <c r="FB5" s="202"/>
      <c r="FC5" s="202"/>
      <c r="FD5" s="202"/>
      <c r="FE5" s="202"/>
      <c r="FF5" s="202"/>
      <c r="FG5" s="202"/>
      <c r="FH5" s="202"/>
      <c r="FI5" s="202"/>
      <c r="FJ5" s="202"/>
      <c r="FK5" s="202"/>
      <c r="FL5" s="202"/>
      <c r="FM5" s="202"/>
      <c r="FN5" s="202"/>
      <c r="FO5" s="202"/>
      <c r="FP5" s="202"/>
      <c r="FQ5" s="202"/>
      <c r="FR5" s="202"/>
      <c r="FS5" s="202"/>
      <c r="FT5" s="202"/>
      <c r="FU5" s="202"/>
      <c r="FV5" s="202"/>
      <c r="FW5" s="202"/>
      <c r="FX5" s="202"/>
      <c r="FY5" s="202"/>
      <c r="FZ5" s="202"/>
      <c r="GA5" s="202"/>
      <c r="GB5" s="202"/>
      <c r="GC5" s="202"/>
      <c r="GD5" s="202"/>
      <c r="GE5" s="202"/>
      <c r="GF5" s="202"/>
      <c r="GG5" s="202"/>
      <c r="GH5" s="202"/>
      <c r="GI5" s="202"/>
      <c r="GJ5" s="202"/>
      <c r="GK5" s="202"/>
      <c r="GL5" s="202"/>
      <c r="GM5" s="202"/>
      <c r="GN5" s="202"/>
      <c r="GO5" s="202"/>
      <c r="GP5" s="202"/>
      <c r="GQ5" s="202"/>
      <c r="GR5" s="202"/>
      <c r="GS5" s="202"/>
      <c r="GT5" s="202"/>
      <c r="GU5" s="202"/>
      <c r="GV5" s="202"/>
      <c r="GW5" s="202"/>
      <c r="GX5" s="202"/>
      <c r="GY5" s="202"/>
      <c r="GZ5" s="202"/>
      <c r="HA5" s="202"/>
      <c r="HB5" s="202"/>
      <c r="HC5" s="202"/>
      <c r="HD5" s="202"/>
      <c r="HE5" s="202"/>
      <c r="HF5" s="202"/>
      <c r="HG5" s="202"/>
      <c r="HH5" s="202"/>
      <c r="HI5" s="202"/>
      <c r="HJ5" s="202"/>
      <c r="HK5" s="202"/>
      <c r="HL5" s="202"/>
      <c r="HM5" s="202"/>
      <c r="HN5" s="202"/>
      <c r="HO5" s="202"/>
      <c r="HP5" s="202"/>
      <c r="HQ5" s="202"/>
      <c r="HR5" s="202"/>
      <c r="HS5" s="202"/>
      <c r="HT5" s="202"/>
      <c r="HU5" s="202"/>
      <c r="HV5" s="202"/>
      <c r="HW5" s="202"/>
      <c r="HX5" s="202"/>
      <c r="HY5" s="202"/>
      <c r="HZ5" s="202"/>
      <c r="IA5" s="202"/>
      <c r="IB5" s="202"/>
      <c r="IC5" s="202"/>
      <c r="ID5" s="202"/>
      <c r="IE5" s="202"/>
      <c r="IF5" s="202"/>
      <c r="IG5" s="202"/>
      <c r="IH5" s="202"/>
      <c r="II5" s="202"/>
      <c r="IJ5" s="202"/>
      <c r="IK5" s="202"/>
      <c r="IL5" s="202"/>
      <c r="IM5" s="202"/>
      <c r="IN5" s="202"/>
      <c r="IO5" s="202"/>
      <c r="IP5" s="202"/>
      <c r="IQ5" s="202"/>
      <c r="IR5" s="202"/>
      <c r="IS5" s="202"/>
      <c r="IT5" s="202"/>
      <c r="IU5" s="202"/>
      <c r="IV5" s="202"/>
      <c r="IW5" s="202"/>
      <c r="IX5" s="202"/>
      <c r="IY5" s="202"/>
      <c r="IZ5" s="202"/>
      <c r="JA5" s="202"/>
      <c r="JB5" s="202"/>
      <c r="JC5" s="202"/>
      <c r="JD5" s="202"/>
      <c r="JE5" s="202"/>
      <c r="JF5" s="202"/>
      <c r="JG5" s="202"/>
      <c r="JH5" s="202"/>
      <c r="JI5" s="202"/>
      <c r="JJ5" s="202"/>
      <c r="JK5" s="202"/>
      <c r="JL5" s="202"/>
      <c r="JM5" s="202"/>
      <c r="JN5" s="202"/>
      <c r="JO5" s="202"/>
      <c r="JP5" s="202"/>
      <c r="JQ5" s="202"/>
      <c r="JR5" s="202"/>
      <c r="JS5" s="202"/>
    </row>
    <row r="6" spans="1:279" s="203" customFormat="1" ht="32.25" customHeight="1" thickBot="1" x14ac:dyDescent="0.35">
      <c r="A6" s="379" t="s">
        <v>2</v>
      </c>
      <c r="B6" s="380"/>
      <c r="C6" s="381"/>
      <c r="D6" s="393" t="str">
        <f>'Mapa Final'!D6</f>
        <v>Juzgados Administrativos del Circuito de Montería y Tirbunal Administrativo de Córdoba</v>
      </c>
      <c r="E6" s="394"/>
      <c r="F6" s="394"/>
      <c r="G6" s="394"/>
      <c r="H6" s="394"/>
      <c r="I6" s="394"/>
      <c r="J6" s="394"/>
      <c r="K6" s="394"/>
      <c r="L6" s="394"/>
      <c r="M6" s="394"/>
      <c r="N6" s="395"/>
      <c r="O6" s="1"/>
      <c r="P6" s="1"/>
      <c r="Q6" s="1"/>
      <c r="R6" s="1"/>
      <c r="S6" s="1"/>
      <c r="T6" s="1"/>
      <c r="U6" s="1"/>
      <c r="V6" s="202"/>
      <c r="W6" s="202"/>
      <c r="X6" s="202"/>
      <c r="Y6" s="202"/>
      <c r="Z6" s="202"/>
      <c r="AA6" s="202"/>
      <c r="AB6" s="202"/>
      <c r="AC6" s="202"/>
      <c r="AD6" s="202"/>
      <c r="AE6" s="202"/>
      <c r="AF6" s="202"/>
      <c r="AG6" s="202"/>
      <c r="AH6" s="202"/>
      <c r="AI6" s="202"/>
      <c r="AJ6" s="202"/>
      <c r="AK6" s="202"/>
      <c r="AL6" s="202"/>
      <c r="AM6" s="202"/>
      <c r="AN6" s="202"/>
      <c r="AO6" s="202"/>
      <c r="AP6" s="202"/>
      <c r="AQ6" s="202"/>
      <c r="AR6" s="202"/>
      <c r="AS6" s="202"/>
      <c r="AT6" s="202"/>
      <c r="AU6" s="202"/>
      <c r="AV6" s="202"/>
      <c r="AW6" s="202"/>
      <c r="AX6" s="202"/>
      <c r="AY6" s="202"/>
      <c r="AZ6" s="202"/>
      <c r="BA6" s="202"/>
      <c r="BB6" s="202"/>
      <c r="BC6" s="202"/>
      <c r="BD6" s="202"/>
      <c r="BE6" s="202"/>
      <c r="BF6" s="202"/>
      <c r="BG6" s="202"/>
      <c r="BH6" s="202"/>
      <c r="BI6" s="202"/>
      <c r="BJ6" s="202"/>
      <c r="BK6" s="202"/>
      <c r="BL6" s="202"/>
      <c r="BM6" s="202"/>
      <c r="BN6" s="202"/>
      <c r="BO6" s="202"/>
      <c r="BP6" s="202"/>
      <c r="BQ6" s="202"/>
      <c r="BR6" s="202"/>
      <c r="BS6" s="202"/>
      <c r="BT6" s="202"/>
      <c r="BU6" s="202"/>
      <c r="BV6" s="202"/>
      <c r="BW6" s="202"/>
      <c r="BX6" s="202"/>
      <c r="BY6" s="202"/>
      <c r="BZ6" s="202"/>
      <c r="CA6" s="202"/>
      <c r="CB6" s="202"/>
      <c r="CC6" s="202"/>
      <c r="CD6" s="202"/>
      <c r="CE6" s="202"/>
      <c r="CF6" s="202"/>
      <c r="CG6" s="202"/>
      <c r="CH6" s="202"/>
      <c r="CI6" s="202"/>
      <c r="CJ6" s="202"/>
      <c r="CK6" s="202"/>
      <c r="CL6" s="202"/>
      <c r="CM6" s="202"/>
      <c r="CN6" s="202"/>
      <c r="CO6" s="202"/>
      <c r="CP6" s="202"/>
      <c r="CQ6" s="202"/>
      <c r="CR6" s="202"/>
      <c r="CS6" s="202"/>
      <c r="CT6" s="202"/>
      <c r="CU6" s="202"/>
      <c r="CV6" s="202"/>
      <c r="CW6" s="202"/>
      <c r="CX6" s="202"/>
      <c r="CY6" s="202"/>
      <c r="CZ6" s="202"/>
      <c r="DA6" s="202"/>
      <c r="DB6" s="202"/>
      <c r="DC6" s="202"/>
      <c r="DD6" s="202"/>
      <c r="DE6" s="202"/>
      <c r="DF6" s="202"/>
      <c r="DG6" s="202"/>
      <c r="DH6" s="202"/>
      <c r="DI6" s="202"/>
      <c r="DJ6" s="202"/>
      <c r="DK6" s="202"/>
      <c r="DL6" s="202"/>
      <c r="DM6" s="202"/>
      <c r="DN6" s="202"/>
      <c r="DO6" s="202"/>
      <c r="DP6" s="202"/>
      <c r="DQ6" s="202"/>
      <c r="DR6" s="202"/>
      <c r="DS6" s="202"/>
      <c r="DT6" s="202"/>
      <c r="DU6" s="202"/>
      <c r="DV6" s="202"/>
      <c r="DW6" s="202"/>
      <c r="DX6" s="202"/>
      <c r="DY6" s="202"/>
      <c r="DZ6" s="202"/>
      <c r="EA6" s="202"/>
      <c r="EB6" s="202"/>
      <c r="EC6" s="202"/>
      <c r="ED6" s="202"/>
      <c r="EE6" s="202"/>
      <c r="EF6" s="202"/>
      <c r="EG6" s="202"/>
      <c r="EH6" s="202"/>
      <c r="EI6" s="202"/>
      <c r="EJ6" s="202"/>
      <c r="EK6" s="202"/>
      <c r="EL6" s="202"/>
      <c r="EM6" s="202"/>
      <c r="EN6" s="202"/>
      <c r="EO6" s="202"/>
      <c r="EP6" s="202"/>
      <c r="EQ6" s="202"/>
      <c r="ER6" s="202"/>
      <c r="ES6" s="202"/>
      <c r="ET6" s="202"/>
      <c r="EU6" s="202"/>
      <c r="EV6" s="202"/>
      <c r="EW6" s="202"/>
      <c r="EX6" s="202"/>
      <c r="EY6" s="202"/>
      <c r="EZ6" s="202"/>
      <c r="FA6" s="202"/>
      <c r="FB6" s="202"/>
      <c r="FC6" s="202"/>
      <c r="FD6" s="202"/>
      <c r="FE6" s="202"/>
      <c r="FF6" s="202"/>
      <c r="FG6" s="202"/>
      <c r="FH6" s="202"/>
      <c r="FI6" s="202"/>
      <c r="FJ6" s="202"/>
      <c r="FK6" s="202"/>
      <c r="FL6" s="202"/>
      <c r="FM6" s="202"/>
      <c r="FN6" s="202"/>
      <c r="FO6" s="202"/>
      <c r="FP6" s="202"/>
      <c r="FQ6" s="202"/>
      <c r="FR6" s="202"/>
      <c r="FS6" s="202"/>
      <c r="FT6" s="202"/>
      <c r="FU6" s="202"/>
      <c r="FV6" s="202"/>
      <c r="FW6" s="202"/>
      <c r="FX6" s="202"/>
      <c r="FY6" s="202"/>
      <c r="FZ6" s="202"/>
      <c r="GA6" s="202"/>
      <c r="GB6" s="202"/>
      <c r="GC6" s="202"/>
      <c r="GD6" s="202"/>
      <c r="GE6" s="202"/>
      <c r="GF6" s="202"/>
      <c r="GG6" s="202"/>
      <c r="GH6" s="202"/>
      <c r="GI6" s="202"/>
      <c r="GJ6" s="202"/>
      <c r="GK6" s="202"/>
      <c r="GL6" s="202"/>
      <c r="GM6" s="202"/>
      <c r="GN6" s="202"/>
      <c r="GO6" s="202"/>
      <c r="GP6" s="202"/>
      <c r="GQ6" s="202"/>
      <c r="GR6" s="202"/>
      <c r="GS6" s="202"/>
      <c r="GT6" s="202"/>
      <c r="GU6" s="202"/>
      <c r="GV6" s="202"/>
      <c r="GW6" s="202"/>
      <c r="GX6" s="202"/>
      <c r="GY6" s="202"/>
      <c r="GZ6" s="202"/>
      <c r="HA6" s="202"/>
      <c r="HB6" s="202"/>
      <c r="HC6" s="202"/>
      <c r="HD6" s="202"/>
      <c r="HE6" s="202"/>
      <c r="HF6" s="202"/>
      <c r="HG6" s="202"/>
      <c r="HH6" s="202"/>
      <c r="HI6" s="202"/>
      <c r="HJ6" s="202"/>
      <c r="HK6" s="202"/>
      <c r="HL6" s="202"/>
      <c r="HM6" s="202"/>
      <c r="HN6" s="202"/>
      <c r="HO6" s="202"/>
      <c r="HP6" s="202"/>
      <c r="HQ6" s="202"/>
      <c r="HR6" s="202"/>
      <c r="HS6" s="202"/>
      <c r="HT6" s="202"/>
      <c r="HU6" s="202"/>
      <c r="HV6" s="202"/>
      <c r="HW6" s="202"/>
      <c r="HX6" s="202"/>
      <c r="HY6" s="202"/>
      <c r="HZ6" s="202"/>
      <c r="IA6" s="202"/>
      <c r="IB6" s="202"/>
      <c r="IC6" s="202"/>
      <c r="ID6" s="202"/>
      <c r="IE6" s="202"/>
      <c r="IF6" s="202"/>
      <c r="IG6" s="202"/>
      <c r="IH6" s="202"/>
      <c r="II6" s="202"/>
      <c r="IJ6" s="202"/>
      <c r="IK6" s="202"/>
      <c r="IL6" s="202"/>
      <c r="IM6" s="202"/>
      <c r="IN6" s="202"/>
      <c r="IO6" s="202"/>
      <c r="IP6" s="202"/>
      <c r="IQ6" s="202"/>
      <c r="IR6" s="202"/>
      <c r="IS6" s="202"/>
      <c r="IT6" s="202"/>
      <c r="IU6" s="202"/>
      <c r="IV6" s="202"/>
      <c r="IW6" s="202"/>
      <c r="IX6" s="202"/>
      <c r="IY6" s="202"/>
      <c r="IZ6" s="202"/>
      <c r="JA6" s="202"/>
      <c r="JB6" s="202"/>
      <c r="JC6" s="202"/>
      <c r="JD6" s="202"/>
      <c r="JE6" s="202"/>
      <c r="JF6" s="202"/>
      <c r="JG6" s="202"/>
      <c r="JH6" s="202"/>
      <c r="JI6" s="202"/>
      <c r="JJ6" s="202"/>
      <c r="JK6" s="202"/>
      <c r="JL6" s="202"/>
      <c r="JM6" s="202"/>
      <c r="JN6" s="202"/>
      <c r="JO6" s="202"/>
      <c r="JP6" s="202"/>
      <c r="JQ6" s="202"/>
      <c r="JR6" s="202"/>
      <c r="JS6" s="202"/>
    </row>
    <row r="7" spans="1:279" s="206" customFormat="1" ht="38.25" customHeight="1" thickTop="1" thickBot="1" x14ac:dyDescent="0.3">
      <c r="A7" s="524" t="s">
        <v>399</v>
      </c>
      <c r="B7" s="525"/>
      <c r="C7" s="525"/>
      <c r="D7" s="525"/>
      <c r="E7" s="525"/>
      <c r="F7" s="526"/>
      <c r="G7" s="204"/>
      <c r="H7" s="527" t="s">
        <v>400</v>
      </c>
      <c r="I7" s="527"/>
      <c r="J7" s="527"/>
      <c r="K7" s="527" t="s">
        <v>401</v>
      </c>
      <c r="L7" s="527"/>
      <c r="M7" s="527"/>
      <c r="N7" s="528" t="s">
        <v>303</v>
      </c>
      <c r="O7" s="533" t="s">
        <v>402</v>
      </c>
      <c r="P7" s="535" t="s">
        <v>403</v>
      </c>
      <c r="Q7" s="538"/>
      <c r="R7" s="536"/>
      <c r="S7" s="535" t="s">
        <v>404</v>
      </c>
      <c r="T7" s="536"/>
      <c r="U7" s="537" t="s">
        <v>419</v>
      </c>
      <c r="V7" s="205"/>
      <c r="W7" s="205"/>
      <c r="X7" s="205"/>
      <c r="Y7" s="205"/>
      <c r="Z7" s="205"/>
      <c r="AA7" s="205"/>
      <c r="AB7" s="205"/>
      <c r="AC7" s="205"/>
      <c r="AD7" s="205"/>
      <c r="AE7" s="205"/>
      <c r="AF7" s="205"/>
      <c r="AG7" s="205"/>
      <c r="AH7" s="205"/>
      <c r="AI7" s="205"/>
      <c r="AJ7" s="205"/>
      <c r="AK7" s="205"/>
      <c r="AL7" s="205"/>
      <c r="AM7" s="205"/>
      <c r="AN7" s="205"/>
      <c r="AO7" s="205"/>
      <c r="AP7" s="205"/>
      <c r="AQ7" s="205"/>
      <c r="AR7" s="205"/>
      <c r="AS7" s="205"/>
      <c r="AT7" s="205"/>
      <c r="AU7" s="205"/>
      <c r="AV7" s="205"/>
      <c r="AW7" s="205"/>
      <c r="AX7" s="205"/>
      <c r="AY7" s="205"/>
      <c r="AZ7" s="205"/>
      <c r="BA7" s="205"/>
      <c r="BB7" s="205"/>
      <c r="BC7" s="205"/>
      <c r="BD7" s="205"/>
      <c r="BE7" s="205"/>
      <c r="BF7" s="205"/>
      <c r="BG7" s="205"/>
      <c r="BH7" s="205"/>
      <c r="BI7" s="205"/>
      <c r="BJ7" s="205"/>
      <c r="BK7" s="205"/>
      <c r="BL7" s="205"/>
      <c r="BM7" s="205"/>
      <c r="BN7" s="205"/>
      <c r="BO7" s="205"/>
      <c r="BP7" s="205"/>
      <c r="BQ7" s="205"/>
      <c r="BR7" s="205"/>
      <c r="BS7" s="205"/>
      <c r="BT7" s="205"/>
      <c r="BU7" s="205"/>
      <c r="BV7" s="205"/>
      <c r="BW7" s="205"/>
      <c r="BX7" s="205"/>
      <c r="BY7" s="205"/>
      <c r="BZ7" s="205"/>
      <c r="CA7" s="205"/>
      <c r="CB7" s="205"/>
      <c r="CC7" s="205"/>
      <c r="CD7" s="205"/>
      <c r="CE7" s="205"/>
      <c r="CF7" s="205"/>
      <c r="CG7" s="205"/>
      <c r="CH7" s="205"/>
      <c r="CI7" s="205"/>
      <c r="CJ7" s="205"/>
      <c r="CK7" s="205"/>
      <c r="CL7" s="205"/>
      <c r="CM7" s="205"/>
      <c r="CN7" s="205"/>
      <c r="CO7" s="205"/>
      <c r="CP7" s="205"/>
      <c r="CQ7" s="205"/>
      <c r="CR7" s="205"/>
      <c r="CS7" s="205"/>
      <c r="CT7" s="205"/>
      <c r="CU7" s="205"/>
      <c r="CV7" s="205"/>
      <c r="CW7" s="205"/>
      <c r="CX7" s="205"/>
      <c r="CY7" s="205"/>
      <c r="CZ7" s="205"/>
      <c r="DA7" s="205"/>
      <c r="DB7" s="205"/>
      <c r="DC7" s="205"/>
      <c r="DD7" s="205"/>
      <c r="DE7" s="205"/>
      <c r="DF7" s="205"/>
      <c r="DG7" s="205"/>
      <c r="DH7" s="205"/>
      <c r="DI7" s="205"/>
      <c r="DJ7" s="205"/>
      <c r="DK7" s="205"/>
      <c r="DL7" s="205"/>
      <c r="DM7" s="205"/>
      <c r="DN7" s="205"/>
      <c r="DO7" s="205"/>
      <c r="DP7" s="205"/>
      <c r="DQ7" s="205"/>
      <c r="DR7" s="205"/>
      <c r="DS7" s="205"/>
      <c r="DT7" s="205"/>
      <c r="DU7" s="205"/>
      <c r="DV7" s="205"/>
      <c r="DW7" s="205"/>
      <c r="DX7" s="205"/>
      <c r="DY7" s="205"/>
      <c r="DZ7" s="205"/>
      <c r="EA7" s="205"/>
      <c r="EB7" s="205"/>
      <c r="EC7" s="205"/>
      <c r="ED7" s="205"/>
      <c r="EE7" s="205"/>
      <c r="EF7" s="205"/>
      <c r="EG7" s="205"/>
      <c r="EH7" s="205"/>
      <c r="EI7" s="205"/>
      <c r="EJ7" s="205"/>
      <c r="EK7" s="205"/>
      <c r="EL7" s="205"/>
      <c r="EM7" s="205"/>
      <c r="EN7" s="205"/>
      <c r="EO7" s="205"/>
      <c r="EP7" s="205"/>
      <c r="EQ7" s="205"/>
      <c r="ER7" s="205"/>
      <c r="ES7" s="205"/>
      <c r="ET7" s="205"/>
      <c r="EU7" s="205"/>
      <c r="EV7" s="205"/>
      <c r="EW7" s="205"/>
      <c r="EX7" s="205"/>
      <c r="EY7" s="205"/>
      <c r="EZ7" s="205"/>
      <c r="FA7" s="205"/>
      <c r="FB7" s="205"/>
      <c r="FC7" s="205"/>
      <c r="FD7" s="205"/>
      <c r="FE7" s="205"/>
      <c r="FF7" s="205"/>
      <c r="FG7" s="205"/>
      <c r="FH7" s="205"/>
      <c r="FI7" s="205"/>
      <c r="FJ7" s="205"/>
      <c r="FK7" s="205"/>
      <c r="FL7" s="205"/>
      <c r="FM7" s="205"/>
      <c r="FN7" s="205"/>
      <c r="FO7" s="205"/>
      <c r="FP7" s="205"/>
      <c r="FQ7" s="205"/>
      <c r="FR7" s="205"/>
      <c r="FS7" s="205"/>
      <c r="FT7" s="205"/>
      <c r="FU7" s="205"/>
    </row>
    <row r="8" spans="1:279" s="214" customFormat="1" ht="81" customHeight="1" thickTop="1" thickBot="1" x14ac:dyDescent="0.3">
      <c r="A8" s="207" t="s">
        <v>211</v>
      </c>
      <c r="B8" s="207" t="s">
        <v>420</v>
      </c>
      <c r="C8" s="208" t="s">
        <v>8</v>
      </c>
      <c r="D8" s="209" t="s">
        <v>406</v>
      </c>
      <c r="E8" s="223" t="s">
        <v>10</v>
      </c>
      <c r="F8" s="223" t="s">
        <v>11</v>
      </c>
      <c r="G8" s="223" t="s">
        <v>12</v>
      </c>
      <c r="H8" s="211" t="s">
        <v>407</v>
      </c>
      <c r="I8" s="211" t="s">
        <v>38</v>
      </c>
      <c r="J8" s="211" t="s">
        <v>408</v>
      </c>
      <c r="K8" s="211" t="s">
        <v>407</v>
      </c>
      <c r="L8" s="211" t="s">
        <v>409</v>
      </c>
      <c r="M8" s="211" t="s">
        <v>408</v>
      </c>
      <c r="N8" s="528"/>
      <c r="O8" s="534"/>
      <c r="P8" s="212" t="s">
        <v>410</v>
      </c>
      <c r="Q8" s="212" t="s">
        <v>411</v>
      </c>
      <c r="R8" s="212" t="s">
        <v>450</v>
      </c>
      <c r="S8" s="212" t="s">
        <v>412</v>
      </c>
      <c r="T8" s="212" t="s">
        <v>413</v>
      </c>
      <c r="U8" s="537"/>
      <c r="V8" s="213"/>
      <c r="W8" s="213"/>
      <c r="X8" s="213"/>
      <c r="Y8" s="213"/>
      <c r="Z8" s="213"/>
      <c r="AA8" s="213"/>
      <c r="AB8" s="213"/>
      <c r="AC8" s="213"/>
      <c r="AD8" s="213"/>
      <c r="AE8" s="213"/>
      <c r="AF8" s="213"/>
      <c r="AG8" s="213"/>
      <c r="AH8" s="213"/>
      <c r="AI8" s="213"/>
      <c r="AJ8" s="213"/>
      <c r="AK8" s="213"/>
      <c r="AL8" s="213"/>
      <c r="AM8" s="213"/>
      <c r="AN8" s="213"/>
      <c r="AO8" s="213"/>
      <c r="AP8" s="213"/>
      <c r="AQ8" s="213"/>
      <c r="AR8" s="213"/>
      <c r="AS8" s="213"/>
      <c r="AT8" s="213"/>
      <c r="AU8" s="213"/>
      <c r="AV8" s="213"/>
      <c r="AW8" s="213"/>
      <c r="AX8" s="213"/>
      <c r="AY8" s="213"/>
      <c r="AZ8" s="213"/>
      <c r="BA8" s="213"/>
      <c r="BB8" s="213"/>
      <c r="BC8" s="213"/>
      <c r="BD8" s="213"/>
      <c r="BE8" s="213"/>
      <c r="BF8" s="213"/>
      <c r="BG8" s="213"/>
      <c r="BH8" s="213"/>
      <c r="BI8" s="213"/>
      <c r="BJ8" s="213"/>
      <c r="BK8" s="213"/>
      <c r="BL8" s="213"/>
      <c r="BM8" s="213"/>
      <c r="BN8" s="213"/>
      <c r="BO8" s="213"/>
      <c r="BP8" s="213"/>
      <c r="BQ8" s="213"/>
      <c r="BR8" s="213"/>
      <c r="BS8" s="213"/>
      <c r="BT8" s="213"/>
      <c r="BU8" s="213"/>
      <c r="BV8" s="213"/>
      <c r="BW8" s="213"/>
      <c r="BX8" s="213"/>
      <c r="BY8" s="213"/>
      <c r="BZ8" s="213"/>
      <c r="CA8" s="213"/>
      <c r="CB8" s="213"/>
      <c r="CC8" s="213"/>
      <c r="CD8" s="213"/>
      <c r="CE8" s="213"/>
      <c r="CF8" s="213"/>
      <c r="CG8" s="213"/>
      <c r="CH8" s="213"/>
      <c r="CI8" s="213"/>
      <c r="CJ8" s="213"/>
      <c r="CK8" s="213"/>
      <c r="CL8" s="213"/>
      <c r="CM8" s="213"/>
      <c r="CN8" s="213"/>
      <c r="CO8" s="213"/>
      <c r="CP8" s="213"/>
      <c r="CQ8" s="213"/>
      <c r="CR8" s="213"/>
      <c r="CS8" s="213"/>
      <c r="CT8" s="213"/>
      <c r="CU8" s="213"/>
      <c r="CV8" s="213"/>
      <c r="CW8" s="213"/>
      <c r="CX8" s="213"/>
      <c r="CY8" s="213"/>
      <c r="CZ8" s="213"/>
      <c r="DA8" s="213"/>
      <c r="DB8" s="213"/>
      <c r="DC8" s="213"/>
      <c r="DD8" s="213"/>
      <c r="DE8" s="213"/>
      <c r="DF8" s="213"/>
      <c r="DG8" s="213"/>
      <c r="DH8" s="213"/>
      <c r="DI8" s="213"/>
      <c r="DJ8" s="213"/>
      <c r="DK8" s="213"/>
      <c r="DL8" s="213"/>
      <c r="DM8" s="213"/>
      <c r="DN8" s="213"/>
      <c r="DO8" s="213"/>
      <c r="DP8" s="213"/>
      <c r="DQ8" s="213"/>
      <c r="DR8" s="213"/>
      <c r="DS8" s="213"/>
      <c r="DT8" s="213"/>
      <c r="DU8" s="213"/>
      <c r="DV8" s="213"/>
      <c r="DW8" s="213"/>
      <c r="DX8" s="213"/>
      <c r="DY8" s="213"/>
      <c r="DZ8" s="213"/>
      <c r="EA8" s="213"/>
      <c r="EB8" s="213"/>
      <c r="EC8" s="213"/>
      <c r="ED8" s="213"/>
      <c r="EE8" s="213"/>
      <c r="EF8" s="213"/>
      <c r="EG8" s="213"/>
      <c r="EH8" s="213"/>
      <c r="EI8" s="213"/>
      <c r="EJ8" s="213"/>
      <c r="EK8" s="213"/>
      <c r="EL8" s="213"/>
      <c r="EM8" s="213"/>
      <c r="EN8" s="213"/>
      <c r="EO8" s="213"/>
      <c r="EP8" s="213"/>
      <c r="EQ8" s="213"/>
      <c r="ER8" s="213"/>
      <c r="ES8" s="213"/>
      <c r="ET8" s="213"/>
      <c r="EU8" s="213"/>
      <c r="EV8" s="213"/>
      <c r="EW8" s="213"/>
      <c r="EX8" s="213"/>
      <c r="EY8" s="213"/>
      <c r="EZ8" s="213"/>
      <c r="FA8" s="213"/>
      <c r="FB8" s="213"/>
      <c r="FC8" s="213"/>
      <c r="FD8" s="213"/>
      <c r="FE8" s="213"/>
      <c r="FF8" s="213"/>
      <c r="FG8" s="213"/>
      <c r="FH8" s="213"/>
      <c r="FI8" s="213"/>
      <c r="FJ8" s="213"/>
      <c r="FK8" s="213"/>
      <c r="FL8" s="213"/>
      <c r="FM8" s="213"/>
      <c r="FN8" s="213"/>
      <c r="FO8" s="213"/>
      <c r="FP8" s="213"/>
      <c r="FQ8" s="213"/>
      <c r="FR8" s="213"/>
      <c r="FS8" s="213"/>
      <c r="FT8" s="213"/>
      <c r="FU8" s="213"/>
    </row>
    <row r="9" spans="1:279" s="215" customFormat="1" ht="10.5" customHeight="1" thickTop="1" thickBot="1" x14ac:dyDescent="0.3">
      <c r="A9" s="522"/>
      <c r="B9" s="523"/>
      <c r="C9" s="523"/>
      <c r="D9" s="523"/>
      <c r="E9" s="523"/>
      <c r="F9" s="523"/>
      <c r="G9" s="523"/>
      <c r="H9" s="523"/>
      <c r="I9" s="523"/>
      <c r="J9" s="523"/>
      <c r="K9" s="523"/>
      <c r="L9" s="523"/>
      <c r="M9" s="523"/>
      <c r="N9" s="523"/>
      <c r="U9" s="216"/>
      <c r="V9" s="217"/>
      <c r="W9" s="217"/>
      <c r="X9" s="217"/>
      <c r="Y9" s="217"/>
      <c r="Z9" s="217"/>
      <c r="AA9" s="217"/>
      <c r="AB9" s="217"/>
      <c r="AC9" s="217"/>
      <c r="AD9" s="217"/>
      <c r="AE9" s="217"/>
      <c r="AF9" s="217"/>
      <c r="AG9" s="217"/>
      <c r="AH9" s="217"/>
      <c r="AI9" s="217"/>
      <c r="AJ9" s="217"/>
      <c r="AK9" s="217"/>
      <c r="AL9" s="217"/>
      <c r="AM9" s="217"/>
      <c r="AN9" s="217"/>
      <c r="AO9" s="217"/>
      <c r="AP9" s="217"/>
      <c r="AQ9" s="217"/>
      <c r="AR9" s="217"/>
      <c r="AS9" s="217"/>
      <c r="AT9" s="217"/>
      <c r="AU9" s="217"/>
      <c r="AV9" s="217"/>
      <c r="AW9" s="217"/>
      <c r="AX9" s="217"/>
      <c r="AY9" s="217"/>
      <c r="AZ9" s="217"/>
      <c r="BA9" s="217"/>
      <c r="BB9" s="217"/>
      <c r="BC9" s="217"/>
      <c r="BD9" s="217"/>
      <c r="BE9" s="217"/>
      <c r="BF9" s="217"/>
      <c r="BG9" s="217"/>
      <c r="BH9" s="217"/>
      <c r="BI9" s="217"/>
      <c r="BJ9" s="217"/>
      <c r="BK9" s="217"/>
      <c r="BL9" s="217"/>
      <c r="BM9" s="217"/>
      <c r="BN9" s="217"/>
      <c r="BO9" s="217"/>
      <c r="BP9" s="217"/>
      <c r="BQ9" s="217"/>
      <c r="BR9" s="217"/>
      <c r="BS9" s="217"/>
      <c r="BT9" s="217"/>
      <c r="BU9" s="217"/>
      <c r="BV9" s="217"/>
      <c r="BW9" s="217"/>
      <c r="BX9" s="217"/>
      <c r="BY9" s="217"/>
      <c r="BZ9" s="217"/>
      <c r="CA9" s="217"/>
      <c r="CB9" s="217"/>
      <c r="CC9" s="217"/>
      <c r="CD9" s="217"/>
      <c r="CE9" s="217"/>
      <c r="CF9" s="217"/>
      <c r="CG9" s="217"/>
      <c r="CH9" s="217"/>
      <c r="CI9" s="217"/>
      <c r="CJ9" s="217"/>
      <c r="CK9" s="217"/>
      <c r="CL9" s="217"/>
      <c r="CM9" s="217"/>
      <c r="CN9" s="217"/>
      <c r="CO9" s="217"/>
      <c r="CP9" s="217"/>
      <c r="CQ9" s="217"/>
      <c r="CR9" s="217"/>
      <c r="CS9" s="217"/>
      <c r="CT9" s="217"/>
      <c r="CU9" s="217"/>
      <c r="CV9" s="217"/>
      <c r="CW9" s="217"/>
      <c r="CX9" s="217"/>
      <c r="CY9" s="217"/>
      <c r="CZ9" s="217"/>
      <c r="DA9" s="217"/>
      <c r="DB9" s="217"/>
      <c r="DC9" s="217"/>
      <c r="DD9" s="217"/>
      <c r="DE9" s="217"/>
      <c r="DF9" s="217"/>
      <c r="DG9" s="217"/>
      <c r="DH9" s="217"/>
      <c r="DI9" s="217"/>
      <c r="DJ9" s="217"/>
      <c r="DK9" s="217"/>
      <c r="DL9" s="217"/>
      <c r="DM9" s="217"/>
      <c r="DN9" s="217"/>
      <c r="DO9" s="217"/>
      <c r="DP9" s="217"/>
      <c r="DQ9" s="217"/>
      <c r="DR9" s="217"/>
      <c r="DS9" s="217"/>
      <c r="DT9" s="217"/>
      <c r="DU9" s="217"/>
      <c r="DV9" s="217"/>
      <c r="DW9" s="217"/>
      <c r="DX9" s="217"/>
      <c r="DY9" s="217"/>
      <c r="DZ9" s="217"/>
      <c r="EA9" s="217"/>
      <c r="EB9" s="217"/>
      <c r="EC9" s="217"/>
      <c r="ED9" s="217"/>
      <c r="EE9" s="217"/>
      <c r="EF9" s="217"/>
      <c r="EG9" s="217"/>
      <c r="EH9" s="217"/>
      <c r="EI9" s="217"/>
      <c r="EJ9" s="217"/>
      <c r="EK9" s="217"/>
      <c r="EL9" s="217"/>
      <c r="EM9" s="217"/>
      <c r="EN9" s="217"/>
      <c r="EO9" s="217"/>
      <c r="EP9" s="217"/>
      <c r="EQ9" s="217"/>
      <c r="ER9" s="217"/>
      <c r="ES9" s="217"/>
      <c r="ET9" s="217"/>
      <c r="EU9" s="217"/>
      <c r="EV9" s="217"/>
      <c r="EW9" s="217"/>
      <c r="EX9" s="217"/>
      <c r="EY9" s="217"/>
      <c r="EZ9" s="217"/>
      <c r="FA9" s="217"/>
      <c r="FB9" s="217"/>
      <c r="FC9" s="217"/>
      <c r="FD9" s="217"/>
      <c r="FE9" s="217"/>
      <c r="FF9" s="217"/>
      <c r="FG9" s="217"/>
      <c r="FH9" s="217"/>
      <c r="FI9" s="217"/>
      <c r="FJ9" s="217"/>
      <c r="FK9" s="217"/>
      <c r="FL9" s="217"/>
      <c r="FM9" s="217"/>
      <c r="FN9" s="217"/>
      <c r="FO9" s="217"/>
      <c r="FP9" s="217"/>
      <c r="FQ9" s="217"/>
      <c r="FR9" s="217"/>
      <c r="FS9" s="217"/>
      <c r="FT9" s="217"/>
      <c r="FU9" s="217"/>
    </row>
    <row r="10" spans="1:279" s="218" customFormat="1" ht="15" customHeight="1" x14ac:dyDescent="0.2">
      <c r="A10" s="513">
        <f>'Mapa Final'!A10</f>
        <v>1</v>
      </c>
      <c r="B10" s="498" t="str">
        <f>'Mapa Final'!B10</f>
        <v>Vencimiento de Términos de Acciones Constitucionales</v>
      </c>
      <c r="C10" s="498" t="str">
        <f>'Mapa Final'!C10</f>
        <v>Vulneración de los derechos fundamentales de los ciudadanos</v>
      </c>
      <c r="D10" s="498" t="str">
        <f>'Mapa Final'!D10</f>
        <v xml:space="preserve">
1. Insuficiencia de personal para la excesiva carga laboral presentada.
2. Incremento de solicitudes vía correo electrónico, reparto de demandas y solicitudes judiciales.
3.  Afectación del orden público, genera mayor demanda y congestión de la justicia.
4.  Allta carga laboral.                 5. Falta de lineamientos para la planeación y desarrollo de las gestión judicial y de apoyo respecto de las tareas propias del despacho</v>
      </c>
      <c r="E10" s="501" t="str">
        <f>'Mapa Final'!E10</f>
        <v xml:space="preserve"> Actuaciones procesales después del vencimiento de los términos legales  </v>
      </c>
      <c r="F10" s="501" t="str">
        <f>'Mapa Final'!F10</f>
        <v xml:space="preserve">Posibilidad de vulneración de los derechos fundamentales de los ciudadanos  debido a las  actuaciones procesales después del vencimiento de los términos legales  </v>
      </c>
      <c r="G10" s="501" t="str">
        <f>'Mapa Final'!G10</f>
        <v>Usuarios, productos y prácticas organizacionales</v>
      </c>
      <c r="H10" s="516" t="str">
        <f>'Mapa Final'!I10</f>
        <v>Alta</v>
      </c>
      <c r="I10" s="519" t="str">
        <f>'Mapa Final'!L10</f>
        <v>Mayor</v>
      </c>
      <c r="J10" s="504" t="str">
        <f>'Mapa Final'!N10</f>
        <v xml:space="preserve">Alto </v>
      </c>
      <c r="K10" s="507" t="str">
        <f>'Mapa Final'!AA10</f>
        <v>Media</v>
      </c>
      <c r="L10" s="507" t="str">
        <f>'Mapa Final'!AE10</f>
        <v>Mayor</v>
      </c>
      <c r="M10" s="510" t="str">
        <f>'Mapa Final'!AG10</f>
        <v xml:space="preserve">Alto </v>
      </c>
      <c r="N10" s="507" t="str">
        <f>'Mapa Final'!AH10</f>
        <v>Reducir(mitigar)</v>
      </c>
      <c r="O10" s="495"/>
      <c r="P10" s="495"/>
      <c r="Q10" s="495"/>
      <c r="R10" s="495"/>
      <c r="S10" s="495" t="s">
        <v>451</v>
      </c>
      <c r="T10" s="495"/>
      <c r="U10" s="49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c r="FU10" s="35"/>
    </row>
    <row r="11" spans="1:279" s="218" customFormat="1" ht="13.5" customHeight="1" x14ac:dyDescent="0.2">
      <c r="A11" s="514"/>
      <c r="B11" s="499"/>
      <c r="C11" s="499"/>
      <c r="D11" s="499"/>
      <c r="E11" s="502"/>
      <c r="F11" s="502"/>
      <c r="G11" s="502"/>
      <c r="H11" s="517"/>
      <c r="I11" s="520"/>
      <c r="J11" s="505"/>
      <c r="K11" s="508"/>
      <c r="L11" s="508"/>
      <c r="M11" s="511"/>
      <c r="N11" s="508"/>
      <c r="O11" s="496"/>
      <c r="P11" s="496"/>
      <c r="Q11" s="496"/>
      <c r="R11" s="496"/>
      <c r="S11" s="496"/>
      <c r="T11" s="496"/>
      <c r="U11" s="496"/>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row>
    <row r="12" spans="1:279" s="218" customFormat="1" ht="13.5" customHeight="1" x14ac:dyDescent="0.2">
      <c r="A12" s="514"/>
      <c r="B12" s="499"/>
      <c r="C12" s="499"/>
      <c r="D12" s="499"/>
      <c r="E12" s="502"/>
      <c r="F12" s="502"/>
      <c r="G12" s="502"/>
      <c r="H12" s="517"/>
      <c r="I12" s="520"/>
      <c r="J12" s="505"/>
      <c r="K12" s="508"/>
      <c r="L12" s="508"/>
      <c r="M12" s="511"/>
      <c r="N12" s="508"/>
      <c r="O12" s="496"/>
      <c r="P12" s="496"/>
      <c r="Q12" s="496"/>
      <c r="R12" s="496"/>
      <c r="S12" s="496"/>
      <c r="T12" s="496"/>
      <c r="U12" s="496"/>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c r="FU12" s="35"/>
    </row>
    <row r="13" spans="1:279" s="218" customFormat="1" ht="13.5" customHeight="1" x14ac:dyDescent="0.2">
      <c r="A13" s="514"/>
      <c r="B13" s="499"/>
      <c r="C13" s="499"/>
      <c r="D13" s="499"/>
      <c r="E13" s="502"/>
      <c r="F13" s="502"/>
      <c r="G13" s="502"/>
      <c r="H13" s="517"/>
      <c r="I13" s="520"/>
      <c r="J13" s="505"/>
      <c r="K13" s="508"/>
      <c r="L13" s="508"/>
      <c r="M13" s="511"/>
      <c r="N13" s="508"/>
      <c r="O13" s="496"/>
      <c r="P13" s="496"/>
      <c r="Q13" s="496"/>
      <c r="R13" s="496"/>
      <c r="S13" s="496"/>
      <c r="T13" s="496"/>
      <c r="U13" s="496"/>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c r="FU13" s="35"/>
    </row>
    <row r="14" spans="1:279" s="218" customFormat="1" ht="238.5" customHeight="1" thickBot="1" x14ac:dyDescent="0.25">
      <c r="A14" s="515"/>
      <c r="B14" s="500"/>
      <c r="C14" s="500"/>
      <c r="D14" s="500"/>
      <c r="E14" s="503"/>
      <c r="F14" s="503"/>
      <c r="G14" s="503"/>
      <c r="H14" s="518"/>
      <c r="I14" s="521"/>
      <c r="J14" s="506"/>
      <c r="K14" s="509"/>
      <c r="L14" s="509"/>
      <c r="M14" s="512"/>
      <c r="N14" s="509"/>
      <c r="O14" s="497"/>
      <c r="P14" s="497"/>
      <c r="Q14" s="497"/>
      <c r="R14" s="497"/>
      <c r="S14" s="497"/>
      <c r="T14" s="497"/>
      <c r="U14" s="497"/>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row>
    <row r="15" spans="1:279" s="218" customFormat="1" ht="15" customHeight="1" x14ac:dyDescent="0.2">
      <c r="A15" s="513">
        <f>'Mapa Final'!A15</f>
        <v>2</v>
      </c>
      <c r="B15" s="498" t="str">
        <f>'Mapa Final'!B15</f>
        <v>Suspensión o no realización de las Audiencias Judiciales Programadas</v>
      </c>
      <c r="C15" s="498" t="str">
        <f>'Mapa Final'!C15</f>
        <v>Vulneración de los derechos fundamentales de los ciudadanos</v>
      </c>
      <c r="D15" s="498" t="str">
        <f>'Mapa Final'!D15</f>
        <v xml:space="preserve">1.Deficiencia de herramientas tecnológicas que permitan el normal desarrollo de la audiencia (Sistema de Grabación, Software, Hardware, microfonos, diademas, problemas de c entre otros)
2.Programación de audiencias sin tener en cuenta tiempos de duración para su realización.
3.Falta de comunicación oportuna o errores en la notificación a las partes interesadas externas
4.Deficiencia en el servicio  de internet y  conectividad adecuada para los  equipos en las sedes judiciales, equipos utilizados para el trabajo en casa, salas de audiencias y de los usuarios externos, desconocimiento de la plataforma utilizada.
5.Desactualización de la información suministrada por las partes, intervenientes y otros participantes de las audiencias o diligencias
</v>
      </c>
      <c r="E15" s="501" t="str">
        <f>'Mapa Final'!E15</f>
        <v>Incumplimiento en la realización de las audiencias programadas</v>
      </c>
      <c r="F15" s="501" t="str">
        <f>'Mapa Final'!F15</f>
        <v>Posibilidad de vulneración de los derechos fundamentales de los ciudadanos  debido al Incumplimiento en la realización de las audiencias programadas</v>
      </c>
      <c r="G15" s="501" t="str">
        <f>'Mapa Final'!G15</f>
        <v>Usuarios, productos y prácticas organizacionales</v>
      </c>
      <c r="H15" s="516" t="str">
        <f>'Mapa Final'!I15</f>
        <v>Alta</v>
      </c>
      <c r="I15" s="519" t="str">
        <f>'Mapa Final'!L15</f>
        <v>Mayor</v>
      </c>
      <c r="J15" s="504" t="str">
        <f>'Mapa Final'!N15</f>
        <v xml:space="preserve">Alto </v>
      </c>
      <c r="K15" s="507" t="str">
        <f>'Mapa Final'!AA15</f>
        <v>Media</v>
      </c>
      <c r="L15" s="507" t="str">
        <f>'Mapa Final'!AE15</f>
        <v>Mayor</v>
      </c>
      <c r="M15" s="510" t="str">
        <f>'Mapa Final'!AG15</f>
        <v xml:space="preserve">Alto </v>
      </c>
      <c r="N15" s="507" t="str">
        <f>'Mapa Final'!AH15</f>
        <v>Evitar</v>
      </c>
      <c r="O15" s="495"/>
      <c r="P15" s="495"/>
      <c r="Q15" s="495"/>
      <c r="R15" s="495"/>
      <c r="S15" s="495"/>
      <c r="T15" s="495"/>
      <c r="U15" s="49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row>
    <row r="16" spans="1:279" s="218" customFormat="1" ht="13.5" customHeight="1" x14ac:dyDescent="0.2">
      <c r="A16" s="514"/>
      <c r="B16" s="499"/>
      <c r="C16" s="499"/>
      <c r="D16" s="499"/>
      <c r="E16" s="502"/>
      <c r="F16" s="502"/>
      <c r="G16" s="502"/>
      <c r="H16" s="517"/>
      <c r="I16" s="520"/>
      <c r="J16" s="505"/>
      <c r="K16" s="508"/>
      <c r="L16" s="508"/>
      <c r="M16" s="511"/>
      <c r="N16" s="508"/>
      <c r="O16" s="496"/>
      <c r="P16" s="496"/>
      <c r="Q16" s="496"/>
      <c r="R16" s="496"/>
      <c r="S16" s="496"/>
      <c r="T16" s="496"/>
      <c r="U16" s="496"/>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row>
    <row r="17" spans="1:177" s="218" customFormat="1" ht="13.5" customHeight="1" x14ac:dyDescent="0.2">
      <c r="A17" s="514"/>
      <c r="B17" s="499"/>
      <c r="C17" s="499"/>
      <c r="D17" s="499"/>
      <c r="E17" s="502"/>
      <c r="F17" s="502"/>
      <c r="G17" s="502"/>
      <c r="H17" s="517"/>
      <c r="I17" s="520"/>
      <c r="J17" s="505"/>
      <c r="K17" s="508"/>
      <c r="L17" s="508"/>
      <c r="M17" s="511"/>
      <c r="N17" s="508"/>
      <c r="O17" s="496"/>
      <c r="P17" s="496"/>
      <c r="Q17" s="496"/>
      <c r="R17" s="496"/>
      <c r="S17" s="496"/>
      <c r="T17" s="496"/>
      <c r="U17" s="496"/>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row>
    <row r="18" spans="1:177" s="218" customFormat="1" ht="13.5" customHeight="1" x14ac:dyDescent="0.2">
      <c r="A18" s="514"/>
      <c r="B18" s="499"/>
      <c r="C18" s="499"/>
      <c r="D18" s="499"/>
      <c r="E18" s="502"/>
      <c r="F18" s="502"/>
      <c r="G18" s="502"/>
      <c r="H18" s="517"/>
      <c r="I18" s="520"/>
      <c r="J18" s="505"/>
      <c r="K18" s="508"/>
      <c r="L18" s="508"/>
      <c r="M18" s="511"/>
      <c r="N18" s="508"/>
      <c r="O18" s="496"/>
      <c r="P18" s="496"/>
      <c r="Q18" s="496"/>
      <c r="R18" s="496"/>
      <c r="S18" s="496"/>
      <c r="T18" s="496"/>
      <c r="U18" s="496"/>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row>
    <row r="19" spans="1:177" s="218" customFormat="1" ht="255.75" customHeight="1" thickBot="1" x14ac:dyDescent="0.25">
      <c r="A19" s="515"/>
      <c r="B19" s="500"/>
      <c r="C19" s="500"/>
      <c r="D19" s="500"/>
      <c r="E19" s="503"/>
      <c r="F19" s="503"/>
      <c r="G19" s="503"/>
      <c r="H19" s="518"/>
      <c r="I19" s="521"/>
      <c r="J19" s="506"/>
      <c r="K19" s="509"/>
      <c r="L19" s="509"/>
      <c r="M19" s="512"/>
      <c r="N19" s="509"/>
      <c r="O19" s="497"/>
      <c r="P19" s="497"/>
      <c r="Q19" s="497"/>
      <c r="R19" s="497"/>
      <c r="S19" s="497"/>
      <c r="T19" s="497"/>
      <c r="U19" s="497"/>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row>
    <row r="20" spans="1:177" ht="15" customHeight="1" x14ac:dyDescent="0.25">
      <c r="A20" s="513">
        <f>'Mapa Final'!A20</f>
        <v>3</v>
      </c>
      <c r="B20" s="498" t="str">
        <f>'Mapa Final'!B20</f>
        <v xml:space="preserve">Incumplimiento de los objetivos y metas trazadas para la debida gestión judicial y adminsitrativa del despacho </v>
      </c>
      <c r="C20" s="498" t="str">
        <f>'Mapa Final'!C20</f>
        <v>Incumplimiento de las metas establecidas</v>
      </c>
      <c r="D20" s="498" t="str">
        <f>'Mapa Final'!D20</f>
        <v xml:space="preserve">1.Imprecisión al establecer lineamientos de planeaciòn  para el desarrollo de las tareas propias del despacho.
2.Deficiencia en las competencias funcionales necesarias del personal del despacho. 
3.Insuficiencia de equipos y soporte tecnológicos para el trabajo en la sede judicial, trabajo en casa  y  virtual, no realización de audiencias programadas.
4.Complejidad de los procesos judiciales.
5.Insuficiencia de personal para la excesiva carga laboral presentada.
</v>
      </c>
      <c r="E20" s="501" t="str">
        <f>'Mapa Final'!E20</f>
        <v>Alto de volumen  de los trámites procesales</v>
      </c>
      <c r="F20" s="501" t="str">
        <f>'Mapa Final'!F20</f>
        <v>Posibilidad de Incumplimiento de las metas establecidas debido al alto de volumen  de trámites procesales</v>
      </c>
      <c r="G20" s="501" t="str">
        <f>'Mapa Final'!G20</f>
        <v>Usuarios, productos y prácticas organizacionales</v>
      </c>
      <c r="H20" s="516" t="str">
        <f>'Mapa Final'!I20</f>
        <v>Alta</v>
      </c>
      <c r="I20" s="519" t="str">
        <f>'Mapa Final'!L20</f>
        <v>Moderado</v>
      </c>
      <c r="J20" s="504" t="str">
        <f>'Mapa Final'!N20</f>
        <v xml:space="preserve">Alto </v>
      </c>
      <c r="K20" s="507" t="str">
        <f>'Mapa Final'!AA20</f>
        <v>Media</v>
      </c>
      <c r="L20" s="507" t="str">
        <f>'Mapa Final'!AE20</f>
        <v>Moderado</v>
      </c>
      <c r="M20" s="510" t="str">
        <f>'Mapa Final'!AG20</f>
        <v>Moderado</v>
      </c>
      <c r="N20" s="507" t="str">
        <f>'Mapa Final'!AH20</f>
        <v>Reducir(mitigar)</v>
      </c>
      <c r="O20" s="495"/>
      <c r="P20" s="495"/>
      <c r="Q20" s="495"/>
      <c r="R20" s="495"/>
      <c r="S20" s="495"/>
      <c r="T20" s="495"/>
      <c r="U20" s="495"/>
      <c r="V20" s="35"/>
      <c r="W20" s="35"/>
    </row>
    <row r="21" spans="1:177" x14ac:dyDescent="0.25">
      <c r="A21" s="514"/>
      <c r="B21" s="499"/>
      <c r="C21" s="499"/>
      <c r="D21" s="499"/>
      <c r="E21" s="502"/>
      <c r="F21" s="502"/>
      <c r="G21" s="502"/>
      <c r="H21" s="517"/>
      <c r="I21" s="520"/>
      <c r="J21" s="505"/>
      <c r="K21" s="508"/>
      <c r="L21" s="508"/>
      <c r="M21" s="511"/>
      <c r="N21" s="508"/>
      <c r="O21" s="496"/>
      <c r="P21" s="496"/>
      <c r="Q21" s="496"/>
      <c r="R21" s="496"/>
      <c r="S21" s="496"/>
      <c r="T21" s="496"/>
      <c r="U21" s="496"/>
      <c r="V21" s="35"/>
      <c r="W21" s="35"/>
    </row>
    <row r="22" spans="1:177" x14ac:dyDescent="0.25">
      <c r="A22" s="514"/>
      <c r="B22" s="499"/>
      <c r="C22" s="499"/>
      <c r="D22" s="499"/>
      <c r="E22" s="502"/>
      <c r="F22" s="502"/>
      <c r="G22" s="502"/>
      <c r="H22" s="517"/>
      <c r="I22" s="520"/>
      <c r="J22" s="505"/>
      <c r="K22" s="508"/>
      <c r="L22" s="508"/>
      <c r="M22" s="511"/>
      <c r="N22" s="508"/>
      <c r="O22" s="496"/>
      <c r="P22" s="496"/>
      <c r="Q22" s="496"/>
      <c r="R22" s="496"/>
      <c r="S22" s="496"/>
      <c r="T22" s="496"/>
      <c r="U22" s="496"/>
      <c r="V22" s="35"/>
      <c r="W22" s="35"/>
    </row>
    <row r="23" spans="1:177" x14ac:dyDescent="0.25">
      <c r="A23" s="514"/>
      <c r="B23" s="499"/>
      <c r="C23" s="499"/>
      <c r="D23" s="499"/>
      <c r="E23" s="502"/>
      <c r="F23" s="502"/>
      <c r="G23" s="502"/>
      <c r="H23" s="517"/>
      <c r="I23" s="520"/>
      <c r="J23" s="505"/>
      <c r="K23" s="508"/>
      <c r="L23" s="508"/>
      <c r="M23" s="511"/>
      <c r="N23" s="508"/>
      <c r="O23" s="496"/>
      <c r="P23" s="496"/>
      <c r="Q23" s="496"/>
      <c r="R23" s="496"/>
      <c r="S23" s="496"/>
      <c r="T23" s="496"/>
      <c r="U23" s="496"/>
      <c r="V23" s="35"/>
      <c r="W23" s="35"/>
    </row>
    <row r="24" spans="1:177" ht="307.5" customHeight="1" thickBot="1" x14ac:dyDescent="0.3">
      <c r="A24" s="515"/>
      <c r="B24" s="500"/>
      <c r="C24" s="500"/>
      <c r="D24" s="500"/>
      <c r="E24" s="503"/>
      <c r="F24" s="503"/>
      <c r="G24" s="503"/>
      <c r="H24" s="518"/>
      <c r="I24" s="521"/>
      <c r="J24" s="506"/>
      <c r="K24" s="509"/>
      <c r="L24" s="509"/>
      <c r="M24" s="512"/>
      <c r="N24" s="509"/>
      <c r="O24" s="497"/>
      <c r="P24" s="497"/>
      <c r="Q24" s="497"/>
      <c r="R24" s="497"/>
      <c r="S24" s="497"/>
      <c r="T24" s="497"/>
      <c r="U24" s="497"/>
      <c r="V24" s="35"/>
      <c r="W24" s="35"/>
    </row>
    <row r="25" spans="1:177" ht="15" customHeight="1" x14ac:dyDescent="0.25">
      <c r="A25" s="513">
        <f>'Mapa Final'!A25</f>
        <v>4</v>
      </c>
      <c r="B25" s="498" t="str">
        <f>'Mapa Final'!B25</f>
        <v>Errores en el registro de la gestion de los procesos misionales y actuaciones administrativa en Justicia XXI y SIERJU BI</v>
      </c>
      <c r="C25" s="498" t="str">
        <f>'Mapa Final'!C25</f>
        <v>Incumplimiento de las metas establecidas</v>
      </c>
      <c r="D25" s="498" t="str">
        <f>'Mapa Final'!D25</f>
        <v>1. Errores e inexactitud en la información registrada en los aplicativos Justicia  XXI WEB
2. Insuficiencia de personal para la carga laboral presentada (Registro y cargue de actuaciones). 
3.Fallas en la funcionalidad y conectividad de los aplicativos  dispuesto para el registro de actuaciones
4.Incremento desproporcionado de solicitudes  dirigida a los procesos y de tipo adminstrativo 
5.Inadecuado control de verificación del registro de la  información reportada al SIERJU-BI</v>
      </c>
      <c r="E25" s="501" t="str">
        <f>'Mapa Final'!E25</f>
        <v xml:space="preserve">Inadecuado registro de la gestion de los procesos misionales y actuaciones administrativa </v>
      </c>
      <c r="F25" s="501" t="str">
        <f>'Mapa Final'!F25</f>
        <v xml:space="preserve">Posibilidad de incumplimiento de las metas establecidas debido al  inadecuado registro de la gestion de los procesos misionales y actuaciones administrativa </v>
      </c>
      <c r="G25" s="501" t="str">
        <f>'Mapa Final'!G25</f>
        <v>Usuarios, productos y prácticas organizacionales</v>
      </c>
      <c r="H25" s="516" t="str">
        <f>'Mapa Final'!I25</f>
        <v>Media</v>
      </c>
      <c r="I25" s="519" t="str">
        <f>'Mapa Final'!L25</f>
        <v>Moderado</v>
      </c>
      <c r="J25" s="504" t="str">
        <f>'Mapa Final'!N25</f>
        <v>Moderado</v>
      </c>
      <c r="K25" s="507" t="str">
        <f>'Mapa Final'!AA25</f>
        <v>Baja</v>
      </c>
      <c r="L25" s="507" t="str">
        <f>'Mapa Final'!AE25</f>
        <v>Moderado</v>
      </c>
      <c r="M25" s="510" t="str">
        <f>'Mapa Final'!AG25</f>
        <v>Moderado</v>
      </c>
      <c r="N25" s="507" t="str">
        <f>'Mapa Final'!AH25</f>
        <v>Reducir(mitigar)</v>
      </c>
      <c r="O25" s="495"/>
      <c r="P25" s="495"/>
      <c r="Q25" s="495"/>
      <c r="R25" s="495"/>
      <c r="S25" s="495"/>
      <c r="T25" s="495"/>
      <c r="U25" s="495"/>
    </row>
    <row r="26" spans="1:177" x14ac:dyDescent="0.25">
      <c r="A26" s="514"/>
      <c r="B26" s="499"/>
      <c r="C26" s="499"/>
      <c r="D26" s="499"/>
      <c r="E26" s="502"/>
      <c r="F26" s="502"/>
      <c r="G26" s="502"/>
      <c r="H26" s="517"/>
      <c r="I26" s="520"/>
      <c r="J26" s="505"/>
      <c r="K26" s="508"/>
      <c r="L26" s="508"/>
      <c r="M26" s="511"/>
      <c r="N26" s="508"/>
      <c r="O26" s="496"/>
      <c r="P26" s="496"/>
      <c r="Q26" s="496"/>
      <c r="R26" s="496"/>
      <c r="S26" s="496"/>
      <c r="T26" s="496"/>
      <c r="U26" s="496"/>
    </row>
    <row r="27" spans="1:177" x14ac:dyDescent="0.25">
      <c r="A27" s="514"/>
      <c r="B27" s="499"/>
      <c r="C27" s="499"/>
      <c r="D27" s="499"/>
      <c r="E27" s="502"/>
      <c r="F27" s="502"/>
      <c r="G27" s="502"/>
      <c r="H27" s="517"/>
      <c r="I27" s="520"/>
      <c r="J27" s="505"/>
      <c r="K27" s="508"/>
      <c r="L27" s="508"/>
      <c r="M27" s="511"/>
      <c r="N27" s="508"/>
      <c r="O27" s="496"/>
      <c r="P27" s="496"/>
      <c r="Q27" s="496"/>
      <c r="R27" s="496"/>
      <c r="S27" s="496"/>
      <c r="T27" s="496"/>
      <c r="U27" s="496"/>
    </row>
    <row r="28" spans="1:177" x14ac:dyDescent="0.25">
      <c r="A28" s="514"/>
      <c r="B28" s="499"/>
      <c r="C28" s="499"/>
      <c r="D28" s="499"/>
      <c r="E28" s="502"/>
      <c r="F28" s="502"/>
      <c r="G28" s="502"/>
      <c r="H28" s="517"/>
      <c r="I28" s="520"/>
      <c r="J28" s="505"/>
      <c r="K28" s="508"/>
      <c r="L28" s="508"/>
      <c r="M28" s="511"/>
      <c r="N28" s="508"/>
      <c r="O28" s="496"/>
      <c r="P28" s="496"/>
      <c r="Q28" s="496"/>
      <c r="R28" s="496"/>
      <c r="S28" s="496"/>
      <c r="T28" s="496"/>
      <c r="U28" s="496"/>
    </row>
    <row r="29" spans="1:177" ht="254.25" customHeight="1" thickBot="1" x14ac:dyDescent="0.3">
      <c r="A29" s="515"/>
      <c r="B29" s="500"/>
      <c r="C29" s="500"/>
      <c r="D29" s="500"/>
      <c r="E29" s="503"/>
      <c r="F29" s="503"/>
      <c r="G29" s="503"/>
      <c r="H29" s="518"/>
      <c r="I29" s="521"/>
      <c r="J29" s="506"/>
      <c r="K29" s="509"/>
      <c r="L29" s="509"/>
      <c r="M29" s="512"/>
      <c r="N29" s="509"/>
      <c r="O29" s="497"/>
      <c r="P29" s="497"/>
      <c r="Q29" s="497"/>
      <c r="R29" s="497"/>
      <c r="S29" s="497"/>
      <c r="T29" s="497"/>
      <c r="U29" s="497"/>
    </row>
    <row r="30" spans="1:177" ht="15" customHeight="1" x14ac:dyDescent="0.25">
      <c r="A30" s="513">
        <f>'Mapa Final'!A30</f>
        <v>5</v>
      </c>
      <c r="B30" s="498" t="str">
        <f>'Mapa Final'!B30</f>
        <v>Inconsistencias en el reparto</v>
      </c>
      <c r="C30" s="498" t="str">
        <f>'Mapa Final'!C30</f>
        <v>Incumplimiento de las metas establecidas</v>
      </c>
      <c r="D30" s="498" t="str">
        <f>'Mapa Final'!D30</f>
        <v>1.Falta de planeacion y organizacion en el proceso de reparto. 
2. Falta de capacidad instalada para atender el alto volúmen de trabajo debido a la cantidad de expedientes que se administran         
3. No realizar el reparto de las demandas  y/o acciones Constitucionales  entre los Despachos competentes y/o dentro del término establecido. 
4. Errores en el diligenciamiento del acta de reparto.
5. Envió del expediente fraccionado o incompleto al momento de hacer el reparto</v>
      </c>
      <c r="E30" s="501" t="str">
        <f>'Mapa Final'!E30</f>
        <v>Falencia en la gestión, control y seguimiento del proceso de reparto</v>
      </c>
      <c r="F30" s="501" t="str">
        <f>'Mapa Final'!F30</f>
        <v>Posibilidad de incumplimiento de las metas establecidas debido a la falencia en la gestión, control y seguimiento del proceso de reparto</v>
      </c>
      <c r="G30" s="501" t="str">
        <f>'Mapa Final'!G30</f>
        <v>Ejecución y Administración de Procesos</v>
      </c>
      <c r="H30" s="516" t="str">
        <f>'Mapa Final'!I30</f>
        <v>Media</v>
      </c>
      <c r="I30" s="519" t="str">
        <f>'Mapa Final'!L30</f>
        <v>Moderado</v>
      </c>
      <c r="J30" s="504" t="str">
        <f>'Mapa Final'!N30</f>
        <v>Moderado</v>
      </c>
      <c r="K30" s="507" t="str">
        <f>'Mapa Final'!AA30</f>
        <v>Baja</v>
      </c>
      <c r="L30" s="507" t="str">
        <f>'Mapa Final'!AE30</f>
        <v>Moderado</v>
      </c>
      <c r="M30" s="510" t="str">
        <f>'Mapa Final'!AG30</f>
        <v>Moderado</v>
      </c>
      <c r="N30" s="507" t="str">
        <f>'Mapa Final'!AH30</f>
        <v>Reducir(mitigar)</v>
      </c>
      <c r="O30" s="495"/>
      <c r="P30" s="495"/>
      <c r="Q30" s="495"/>
      <c r="R30" s="495"/>
      <c r="S30" s="495"/>
      <c r="T30" s="495"/>
      <c r="U30" s="495"/>
    </row>
    <row r="31" spans="1:177" x14ac:dyDescent="0.25">
      <c r="A31" s="514"/>
      <c r="B31" s="499"/>
      <c r="C31" s="499"/>
      <c r="D31" s="499"/>
      <c r="E31" s="502"/>
      <c r="F31" s="502"/>
      <c r="G31" s="502"/>
      <c r="H31" s="517"/>
      <c r="I31" s="520"/>
      <c r="J31" s="505"/>
      <c r="K31" s="508"/>
      <c r="L31" s="508"/>
      <c r="M31" s="511"/>
      <c r="N31" s="508"/>
      <c r="O31" s="496"/>
      <c r="P31" s="496"/>
      <c r="Q31" s="496"/>
      <c r="R31" s="496"/>
      <c r="S31" s="496"/>
      <c r="T31" s="496"/>
      <c r="U31" s="496"/>
    </row>
    <row r="32" spans="1:177" x14ac:dyDescent="0.25">
      <c r="A32" s="514"/>
      <c r="B32" s="499"/>
      <c r="C32" s="499"/>
      <c r="D32" s="499"/>
      <c r="E32" s="502"/>
      <c r="F32" s="502"/>
      <c r="G32" s="502"/>
      <c r="H32" s="517"/>
      <c r="I32" s="520"/>
      <c r="J32" s="505"/>
      <c r="K32" s="508"/>
      <c r="L32" s="508"/>
      <c r="M32" s="511"/>
      <c r="N32" s="508"/>
      <c r="O32" s="496"/>
      <c r="P32" s="496"/>
      <c r="Q32" s="496"/>
      <c r="R32" s="496"/>
      <c r="S32" s="496"/>
      <c r="T32" s="496"/>
      <c r="U32" s="496"/>
    </row>
    <row r="33" spans="1:21" x14ac:dyDescent="0.25">
      <c r="A33" s="514"/>
      <c r="B33" s="499"/>
      <c r="C33" s="499"/>
      <c r="D33" s="499"/>
      <c r="E33" s="502"/>
      <c r="F33" s="502"/>
      <c r="G33" s="502"/>
      <c r="H33" s="517"/>
      <c r="I33" s="520"/>
      <c r="J33" s="505"/>
      <c r="K33" s="508"/>
      <c r="L33" s="508"/>
      <c r="M33" s="511"/>
      <c r="N33" s="508"/>
      <c r="O33" s="496"/>
      <c r="P33" s="496"/>
      <c r="Q33" s="496"/>
      <c r="R33" s="496"/>
      <c r="S33" s="496"/>
      <c r="T33" s="496"/>
      <c r="U33" s="496"/>
    </row>
    <row r="34" spans="1:21" ht="230.25" customHeight="1" thickBot="1" x14ac:dyDescent="0.3">
      <c r="A34" s="515"/>
      <c r="B34" s="500"/>
      <c r="C34" s="500"/>
      <c r="D34" s="500"/>
      <c r="E34" s="503"/>
      <c r="F34" s="503"/>
      <c r="G34" s="503"/>
      <c r="H34" s="518"/>
      <c r="I34" s="521"/>
      <c r="J34" s="506"/>
      <c r="K34" s="509"/>
      <c r="L34" s="509"/>
      <c r="M34" s="512"/>
      <c r="N34" s="509"/>
      <c r="O34" s="497"/>
      <c r="P34" s="497"/>
      <c r="Q34" s="497"/>
      <c r="R34" s="497"/>
      <c r="S34" s="497"/>
      <c r="T34" s="497"/>
      <c r="U34" s="497"/>
    </row>
    <row r="35" spans="1:21" ht="15" customHeight="1" x14ac:dyDescent="0.25">
      <c r="A35" s="513">
        <f>'Mapa Final'!A35</f>
        <v>6</v>
      </c>
      <c r="B35" s="498" t="str">
        <f>'Mapa Final'!B35</f>
        <v>Error en las notificaciones judiciales</v>
      </c>
      <c r="C35" s="498" t="str">
        <f>'Mapa Final'!C35</f>
        <v>Incumplimiento de las metas establecidas</v>
      </c>
      <c r="D35" s="498" t="str">
        <f>'Mapa Final'!D35</f>
        <v>1. Falta de seguimiento y control de la actividad de notificación.
2. Falta de información pertinente para realizar la actividad (correos errados, direcciones erradas de las partes, cambio de direcciones no reportados y/o actualizados). 
3. Falta de recursos, medios electrònicos y tecnològicos para el cumplimiento de la actividad 
4.Errores en la vinculación de las partes y terceros que genera nulidades, demoras en el proceso.                                           5. Falla en la recepción de la notificación.</v>
      </c>
      <c r="E35" s="501" t="str">
        <f>'Mapa Final'!E35</f>
        <v xml:space="preserve">Inadecuada realización de las notificaciones judiciales </v>
      </c>
      <c r="F35" s="501" t="str">
        <f>'Mapa Final'!F35</f>
        <v xml:space="preserve">Posibilidad de incumplimiento de las metas establecidas debido a la inadecuada realización de las notificaciones judiciales </v>
      </c>
      <c r="G35" s="501" t="str">
        <f>'Mapa Final'!G35</f>
        <v>Ejecución y Administración de Procesos</v>
      </c>
      <c r="H35" s="516" t="str">
        <f>'Mapa Final'!I35</f>
        <v>Media</v>
      </c>
      <c r="I35" s="519" t="str">
        <f>'Mapa Final'!L35</f>
        <v>Moderado</v>
      </c>
      <c r="J35" s="504" t="str">
        <f>'Mapa Final'!N35</f>
        <v>Moderado</v>
      </c>
      <c r="K35" s="507" t="str">
        <f>'Mapa Final'!AA35</f>
        <v>Baja</v>
      </c>
      <c r="L35" s="507" t="str">
        <f>'Mapa Final'!AE35</f>
        <v>Moderado</v>
      </c>
      <c r="M35" s="510" t="str">
        <f>'Mapa Final'!AG35</f>
        <v>Moderado</v>
      </c>
      <c r="N35" s="507" t="str">
        <f>'Mapa Final'!AH35</f>
        <v>Reducir(mitigar)</v>
      </c>
      <c r="O35" s="495"/>
      <c r="P35" s="495"/>
      <c r="Q35" s="495"/>
      <c r="R35" s="495"/>
      <c r="S35" s="495"/>
      <c r="T35" s="495"/>
      <c r="U35" s="495"/>
    </row>
    <row r="36" spans="1:21" x14ac:dyDescent="0.25">
      <c r="A36" s="514"/>
      <c r="B36" s="499"/>
      <c r="C36" s="499"/>
      <c r="D36" s="499"/>
      <c r="E36" s="502"/>
      <c r="F36" s="502"/>
      <c r="G36" s="502"/>
      <c r="H36" s="517"/>
      <c r="I36" s="520"/>
      <c r="J36" s="505"/>
      <c r="K36" s="508"/>
      <c r="L36" s="508"/>
      <c r="M36" s="511"/>
      <c r="N36" s="508"/>
      <c r="O36" s="496"/>
      <c r="P36" s="496"/>
      <c r="Q36" s="496"/>
      <c r="R36" s="496"/>
      <c r="S36" s="496"/>
      <c r="T36" s="496"/>
      <c r="U36" s="496"/>
    </row>
    <row r="37" spans="1:21" x14ac:dyDescent="0.25">
      <c r="A37" s="514"/>
      <c r="B37" s="499"/>
      <c r="C37" s="499"/>
      <c r="D37" s="499"/>
      <c r="E37" s="502"/>
      <c r="F37" s="502"/>
      <c r="G37" s="502"/>
      <c r="H37" s="517"/>
      <c r="I37" s="520"/>
      <c r="J37" s="505"/>
      <c r="K37" s="508"/>
      <c r="L37" s="508"/>
      <c r="M37" s="511"/>
      <c r="N37" s="508"/>
      <c r="O37" s="496"/>
      <c r="P37" s="496"/>
      <c r="Q37" s="496"/>
      <c r="R37" s="496"/>
      <c r="S37" s="496"/>
      <c r="T37" s="496"/>
      <c r="U37" s="496"/>
    </row>
    <row r="38" spans="1:21" x14ac:dyDescent="0.25">
      <c r="A38" s="514"/>
      <c r="B38" s="499"/>
      <c r="C38" s="499"/>
      <c r="D38" s="499"/>
      <c r="E38" s="502"/>
      <c r="F38" s="502"/>
      <c r="G38" s="502"/>
      <c r="H38" s="517"/>
      <c r="I38" s="520"/>
      <c r="J38" s="505"/>
      <c r="K38" s="508"/>
      <c r="L38" s="508"/>
      <c r="M38" s="511"/>
      <c r="N38" s="508"/>
      <c r="O38" s="496"/>
      <c r="P38" s="496"/>
      <c r="Q38" s="496"/>
      <c r="R38" s="496"/>
      <c r="S38" s="496"/>
      <c r="T38" s="496"/>
      <c r="U38" s="496"/>
    </row>
    <row r="39" spans="1:21" ht="234.75" customHeight="1" thickBot="1" x14ac:dyDescent="0.3">
      <c r="A39" s="515"/>
      <c r="B39" s="500"/>
      <c r="C39" s="500"/>
      <c r="D39" s="500"/>
      <c r="E39" s="503"/>
      <c r="F39" s="503"/>
      <c r="G39" s="503"/>
      <c r="H39" s="518"/>
      <c r="I39" s="521"/>
      <c r="J39" s="506"/>
      <c r="K39" s="509"/>
      <c r="L39" s="509"/>
      <c r="M39" s="512"/>
      <c r="N39" s="509"/>
      <c r="O39" s="497"/>
      <c r="P39" s="497"/>
      <c r="Q39" s="497"/>
      <c r="R39" s="497"/>
      <c r="S39" s="497"/>
      <c r="T39" s="497"/>
      <c r="U39" s="497"/>
    </row>
    <row r="40" spans="1:21" x14ac:dyDescent="0.25">
      <c r="A40" s="513">
        <f>'Mapa Final'!A40</f>
        <v>7</v>
      </c>
      <c r="B40" s="498" t="str">
        <f>'Mapa Final'!B40</f>
        <v>Pérdida de documentos</v>
      </c>
      <c r="C40" s="498" t="str">
        <f>'Mapa Final'!C40</f>
        <v>Afectación en la Prestación del Servicio de Justicia</v>
      </c>
      <c r="D40" s="498" t="str">
        <f>'Mapa Final'!D40</f>
        <v>1. Falta de implementación del expediente electrónico en todas las dependencias y juzgados
2.Falta de software institucional para el control en el archivo de documentos tanto físicos como virtuales.
3.Desconocimiento e inaplicabilidad de las Tablas de Retención Documental (TRD)
4.Volumen excesivo de ingreso de expedientes para el personal asignado,  generando demoras en la organización de los expediente
5. Insuficiencia de espacio virtual para la conformación del expediente electronico y falta de seguridad para su conservación</v>
      </c>
      <c r="E40" s="501" t="str">
        <f>'Mapa Final'!E40</f>
        <v>Extravío de documentos temporal o definitivo de los procesos judiciales</v>
      </c>
      <c r="F40" s="501" t="str">
        <f>'Mapa Final'!F40</f>
        <v>Posibilidad de la afectación en la Prestación del Servicio de Justicia debido al extravío de documentos temporal o definitivo de los procesos judiciales</v>
      </c>
      <c r="G40" s="501" t="str">
        <f>'Mapa Final'!G40</f>
        <v>Usuarios, productos y prácticas organizacionales</v>
      </c>
      <c r="H40" s="516" t="str">
        <f>'Mapa Final'!I40</f>
        <v>Media</v>
      </c>
      <c r="I40" s="519" t="str">
        <f>'Mapa Final'!L40</f>
        <v>Mayor</v>
      </c>
      <c r="J40" s="504" t="str">
        <f>'Mapa Final'!N40</f>
        <v xml:space="preserve">Alto </v>
      </c>
      <c r="K40" s="507" t="str">
        <f>'Mapa Final'!AA40</f>
        <v>Baja</v>
      </c>
      <c r="L40" s="507" t="str">
        <f>'Mapa Final'!AE40</f>
        <v>Mayor</v>
      </c>
      <c r="M40" s="510" t="str">
        <f>'Mapa Final'!AG40</f>
        <v xml:space="preserve">Alto </v>
      </c>
      <c r="N40" s="507" t="str">
        <f>'Mapa Final'!AH40</f>
        <v>Evitar</v>
      </c>
      <c r="O40" s="495"/>
      <c r="P40" s="495"/>
      <c r="Q40" s="495"/>
      <c r="R40" s="495"/>
      <c r="S40" s="495"/>
      <c r="T40" s="495"/>
      <c r="U40" s="495"/>
    </row>
    <row r="41" spans="1:21" x14ac:dyDescent="0.25">
      <c r="A41" s="514"/>
      <c r="B41" s="499"/>
      <c r="C41" s="499"/>
      <c r="D41" s="499"/>
      <c r="E41" s="502"/>
      <c r="F41" s="502"/>
      <c r="G41" s="502"/>
      <c r="H41" s="517"/>
      <c r="I41" s="520"/>
      <c r="J41" s="505"/>
      <c r="K41" s="508"/>
      <c r="L41" s="508"/>
      <c r="M41" s="511"/>
      <c r="N41" s="508"/>
      <c r="O41" s="496"/>
      <c r="P41" s="496"/>
      <c r="Q41" s="496"/>
      <c r="R41" s="496"/>
      <c r="S41" s="496"/>
      <c r="T41" s="496"/>
      <c r="U41" s="496"/>
    </row>
    <row r="42" spans="1:21" x14ac:dyDescent="0.25">
      <c r="A42" s="514"/>
      <c r="B42" s="499"/>
      <c r="C42" s="499"/>
      <c r="D42" s="499"/>
      <c r="E42" s="502"/>
      <c r="F42" s="502"/>
      <c r="G42" s="502"/>
      <c r="H42" s="517"/>
      <c r="I42" s="520"/>
      <c r="J42" s="505"/>
      <c r="K42" s="508"/>
      <c r="L42" s="508"/>
      <c r="M42" s="511"/>
      <c r="N42" s="508"/>
      <c r="O42" s="496"/>
      <c r="P42" s="496"/>
      <c r="Q42" s="496"/>
      <c r="R42" s="496"/>
      <c r="S42" s="496"/>
      <c r="T42" s="496"/>
      <c r="U42" s="496"/>
    </row>
    <row r="43" spans="1:21" x14ac:dyDescent="0.25">
      <c r="A43" s="514"/>
      <c r="B43" s="499"/>
      <c r="C43" s="499"/>
      <c r="D43" s="499"/>
      <c r="E43" s="502"/>
      <c r="F43" s="502"/>
      <c r="G43" s="502"/>
      <c r="H43" s="517"/>
      <c r="I43" s="520"/>
      <c r="J43" s="505"/>
      <c r="K43" s="508"/>
      <c r="L43" s="508"/>
      <c r="M43" s="511"/>
      <c r="N43" s="508"/>
      <c r="O43" s="496"/>
      <c r="P43" s="496"/>
      <c r="Q43" s="496"/>
      <c r="R43" s="496"/>
      <c r="S43" s="496"/>
      <c r="T43" s="496"/>
      <c r="U43" s="496"/>
    </row>
    <row r="44" spans="1:21" ht="194.25" customHeight="1" thickBot="1" x14ac:dyDescent="0.3">
      <c r="A44" s="515"/>
      <c r="B44" s="500"/>
      <c r="C44" s="500"/>
      <c r="D44" s="500"/>
      <c r="E44" s="503"/>
      <c r="F44" s="503"/>
      <c r="G44" s="503"/>
      <c r="H44" s="518"/>
      <c r="I44" s="521"/>
      <c r="J44" s="506"/>
      <c r="K44" s="509"/>
      <c r="L44" s="509"/>
      <c r="M44" s="512"/>
      <c r="N44" s="509"/>
      <c r="O44" s="497"/>
      <c r="P44" s="497"/>
      <c r="Q44" s="497"/>
      <c r="R44" s="497"/>
      <c r="S44" s="497"/>
      <c r="T44" s="497"/>
      <c r="U44" s="497"/>
    </row>
    <row r="45" spans="1:21" x14ac:dyDescent="0.25">
      <c r="A45" s="513">
        <f>'Mapa Final'!A45</f>
        <v>8</v>
      </c>
      <c r="B45" s="498" t="str">
        <f>'Mapa Final'!B45</f>
        <v>Corrupción</v>
      </c>
      <c r="C45" s="498" t="str">
        <f>'Mapa Final'!C45</f>
        <v>Reputacional (Corrupción)</v>
      </c>
      <c r="D45" s="498" t="str">
        <f>'Mapa Final'!D45</f>
        <v xml:space="preserve">1. Falta de etica, princios y valores en el ejercicio del cargo. 
2. Ausencia y/o falta de difusión de herramientas que fomenten la transparencia en el ejercicio de la prestación del servicio de adminsitración de justicia. 
3.Deficiencia  y/o inaplicación de controles internos y externos a los servidores judiciales frente a conductas ilicitas o malas practicas en el ejercicio del cargo 
4.Obtención de beneficios propios </v>
      </c>
      <c r="E45" s="501" t="str">
        <f>'Mapa Final'!E45</f>
        <v xml:space="preserve">Carencia en transparencia, etica y valores . </v>
      </c>
      <c r="F45" s="501" t="str">
        <f>'Mapa Final'!F45</f>
        <v xml:space="preserve">Posibilidad de actos indebidos de  los servidores judiciales debido a  la carencia en transparencia, etica y valores </v>
      </c>
      <c r="G45" s="501" t="str">
        <f>'Mapa Final'!G45</f>
        <v>Fraude Interno</v>
      </c>
      <c r="H45" s="516" t="str">
        <f>'Mapa Final'!I45</f>
        <v>Media</v>
      </c>
      <c r="I45" s="519" t="str">
        <f>'Mapa Final'!L45</f>
        <v>Mayor</v>
      </c>
      <c r="J45" s="504" t="str">
        <f>'Mapa Final'!N45</f>
        <v xml:space="preserve">Alto </v>
      </c>
      <c r="K45" s="507" t="str">
        <f>'Mapa Final'!AA45</f>
        <v>Baja</v>
      </c>
      <c r="L45" s="507" t="str">
        <f>'Mapa Final'!AE45</f>
        <v>Mayor</v>
      </c>
      <c r="M45" s="510" t="str">
        <f>'Mapa Final'!AG45</f>
        <v xml:space="preserve">Alto </v>
      </c>
      <c r="N45" s="507" t="str">
        <f>'Mapa Final'!AH45</f>
        <v>Evitar</v>
      </c>
      <c r="O45" s="495"/>
      <c r="P45" s="495"/>
      <c r="Q45" s="495"/>
      <c r="R45" s="495"/>
      <c r="S45" s="495"/>
      <c r="T45" s="495"/>
      <c r="U45" s="495"/>
    </row>
    <row r="46" spans="1:21" x14ac:dyDescent="0.25">
      <c r="A46" s="514"/>
      <c r="B46" s="499"/>
      <c r="C46" s="499"/>
      <c r="D46" s="499"/>
      <c r="E46" s="502"/>
      <c r="F46" s="502"/>
      <c r="G46" s="502"/>
      <c r="H46" s="517"/>
      <c r="I46" s="520"/>
      <c r="J46" s="505"/>
      <c r="K46" s="508"/>
      <c r="L46" s="508"/>
      <c r="M46" s="511"/>
      <c r="N46" s="508"/>
      <c r="O46" s="496"/>
      <c r="P46" s="496"/>
      <c r="Q46" s="496"/>
      <c r="R46" s="496"/>
      <c r="S46" s="496"/>
      <c r="T46" s="496"/>
      <c r="U46" s="496"/>
    </row>
    <row r="47" spans="1:21" x14ac:dyDescent="0.25">
      <c r="A47" s="514"/>
      <c r="B47" s="499"/>
      <c r="C47" s="499"/>
      <c r="D47" s="499"/>
      <c r="E47" s="502"/>
      <c r="F47" s="502"/>
      <c r="G47" s="502"/>
      <c r="H47" s="517"/>
      <c r="I47" s="520"/>
      <c r="J47" s="505"/>
      <c r="K47" s="508"/>
      <c r="L47" s="508"/>
      <c r="M47" s="511"/>
      <c r="N47" s="508"/>
      <c r="O47" s="496"/>
      <c r="P47" s="496"/>
      <c r="Q47" s="496"/>
      <c r="R47" s="496"/>
      <c r="S47" s="496"/>
      <c r="T47" s="496"/>
      <c r="U47" s="496"/>
    </row>
    <row r="48" spans="1:21" x14ac:dyDescent="0.25">
      <c r="A48" s="514"/>
      <c r="B48" s="499"/>
      <c r="C48" s="499"/>
      <c r="D48" s="499"/>
      <c r="E48" s="502"/>
      <c r="F48" s="502"/>
      <c r="G48" s="502"/>
      <c r="H48" s="517"/>
      <c r="I48" s="520"/>
      <c r="J48" s="505"/>
      <c r="K48" s="508"/>
      <c r="L48" s="508"/>
      <c r="M48" s="511"/>
      <c r="N48" s="508"/>
      <c r="O48" s="496"/>
      <c r="P48" s="496"/>
      <c r="Q48" s="496"/>
      <c r="R48" s="496"/>
      <c r="S48" s="496"/>
      <c r="T48" s="496"/>
      <c r="U48" s="496"/>
    </row>
    <row r="49" spans="1:21" ht="188.25" customHeight="1" thickBot="1" x14ac:dyDescent="0.3">
      <c r="A49" s="515"/>
      <c r="B49" s="500"/>
      <c r="C49" s="500"/>
      <c r="D49" s="500"/>
      <c r="E49" s="503"/>
      <c r="F49" s="503"/>
      <c r="G49" s="503"/>
      <c r="H49" s="518"/>
      <c r="I49" s="521"/>
      <c r="J49" s="506"/>
      <c r="K49" s="509"/>
      <c r="L49" s="509"/>
      <c r="M49" s="512"/>
      <c r="N49" s="509"/>
      <c r="O49" s="497"/>
      <c r="P49" s="497"/>
      <c r="Q49" s="497"/>
      <c r="R49" s="497"/>
      <c r="S49" s="497"/>
      <c r="T49" s="497"/>
      <c r="U49" s="497"/>
    </row>
    <row r="50" spans="1:21" x14ac:dyDescent="0.25">
      <c r="A50" s="513">
        <f>'Mapa Final'!A50</f>
        <v>9</v>
      </c>
      <c r="B50" s="498" t="str">
        <f>'Mapa Final'!B50</f>
        <v>Interrupción o demora en el Servicio Público de Administrar  Justicia</v>
      </c>
      <c r="C50" s="498" t="str">
        <f>'Mapa Final'!C50</f>
        <v>Afectación en la Prestación del Servicio de Justicia</v>
      </c>
      <c r="D50" s="498" t="str">
        <f>'Mapa Final'!D50</f>
        <v>1. Paro por sindicato
2. Huelgas, protestas ciudadana
3. Disturbios o hechos violentos
4.Pandemia
5.Emergencias Ambientales</v>
      </c>
      <c r="E50" s="501" t="str">
        <f>'Mapa Final'!E50</f>
        <v>Suceso de fuerza mayor que imposibilitan la gestión judicial</v>
      </c>
      <c r="F50" s="501" t="str">
        <f>'Mapa Final'!F50</f>
        <v>Posibilidad de  afectación en la Prestación del Servicio de Justicia debido a un suceso de fuerza mayor que imposibilita la gestión judicial</v>
      </c>
      <c r="G50" s="501" t="str">
        <f>'Mapa Final'!G50</f>
        <v>Usuarios, productos y prácticas organizacionales</v>
      </c>
      <c r="H50" s="516" t="str">
        <f>'Mapa Final'!I50</f>
        <v>Media</v>
      </c>
      <c r="I50" s="519" t="str">
        <f>'Mapa Final'!L50</f>
        <v>Moderado</v>
      </c>
      <c r="J50" s="504" t="str">
        <f>'Mapa Final'!N50</f>
        <v>Moderado</v>
      </c>
      <c r="K50" s="507" t="str">
        <f>'Mapa Final'!AA50</f>
        <v>Baja</v>
      </c>
      <c r="L50" s="507" t="str">
        <f>'Mapa Final'!AE50</f>
        <v>Moderado</v>
      </c>
      <c r="M50" s="510" t="str">
        <f>'Mapa Final'!AG50</f>
        <v>Moderado</v>
      </c>
      <c r="N50" s="507" t="str">
        <f>'Mapa Final'!AH50</f>
        <v>Reducir(mitigar)</v>
      </c>
      <c r="O50" s="495"/>
      <c r="P50" s="495"/>
      <c r="Q50" s="495"/>
      <c r="R50" s="495"/>
      <c r="S50" s="495"/>
      <c r="T50" s="495"/>
      <c r="U50" s="495"/>
    </row>
    <row r="51" spans="1:21" x14ac:dyDescent="0.25">
      <c r="A51" s="514"/>
      <c r="B51" s="499"/>
      <c r="C51" s="499"/>
      <c r="D51" s="499"/>
      <c r="E51" s="502"/>
      <c r="F51" s="502"/>
      <c r="G51" s="502"/>
      <c r="H51" s="517"/>
      <c r="I51" s="520"/>
      <c r="J51" s="505"/>
      <c r="K51" s="508"/>
      <c r="L51" s="508"/>
      <c r="M51" s="511"/>
      <c r="N51" s="508"/>
      <c r="O51" s="496"/>
      <c r="P51" s="496"/>
      <c r="Q51" s="496"/>
      <c r="R51" s="496"/>
      <c r="S51" s="496"/>
      <c r="T51" s="496"/>
      <c r="U51" s="496"/>
    </row>
    <row r="52" spans="1:21" x14ac:dyDescent="0.25">
      <c r="A52" s="514"/>
      <c r="B52" s="499"/>
      <c r="C52" s="499"/>
      <c r="D52" s="499"/>
      <c r="E52" s="502"/>
      <c r="F52" s="502"/>
      <c r="G52" s="502"/>
      <c r="H52" s="517"/>
      <c r="I52" s="520"/>
      <c r="J52" s="505"/>
      <c r="K52" s="508"/>
      <c r="L52" s="508"/>
      <c r="M52" s="511"/>
      <c r="N52" s="508"/>
      <c r="O52" s="496"/>
      <c r="P52" s="496"/>
      <c r="Q52" s="496"/>
      <c r="R52" s="496"/>
      <c r="S52" s="496"/>
      <c r="T52" s="496"/>
      <c r="U52" s="496"/>
    </row>
    <row r="53" spans="1:21" x14ac:dyDescent="0.25">
      <c r="A53" s="514"/>
      <c r="B53" s="499"/>
      <c r="C53" s="499"/>
      <c r="D53" s="499"/>
      <c r="E53" s="502"/>
      <c r="F53" s="502"/>
      <c r="G53" s="502"/>
      <c r="H53" s="517"/>
      <c r="I53" s="520"/>
      <c r="J53" s="505"/>
      <c r="K53" s="508"/>
      <c r="L53" s="508"/>
      <c r="M53" s="511"/>
      <c r="N53" s="508"/>
      <c r="O53" s="496"/>
      <c r="P53" s="496"/>
      <c r="Q53" s="496"/>
      <c r="R53" s="496"/>
      <c r="S53" s="496"/>
      <c r="T53" s="496"/>
      <c r="U53" s="496"/>
    </row>
    <row r="54" spans="1:21" ht="56.25" customHeight="1" thickBot="1" x14ac:dyDescent="0.3">
      <c r="A54" s="515"/>
      <c r="B54" s="500"/>
      <c r="C54" s="500"/>
      <c r="D54" s="500"/>
      <c r="E54" s="503"/>
      <c r="F54" s="503"/>
      <c r="G54" s="503"/>
      <c r="H54" s="518"/>
      <c r="I54" s="521"/>
      <c r="J54" s="506"/>
      <c r="K54" s="509"/>
      <c r="L54" s="509"/>
      <c r="M54" s="512"/>
      <c r="N54" s="509"/>
      <c r="O54" s="497"/>
      <c r="P54" s="497"/>
      <c r="Q54" s="497"/>
      <c r="R54" s="497"/>
      <c r="S54" s="497"/>
      <c r="T54" s="497"/>
      <c r="U54" s="497"/>
    </row>
    <row r="55" spans="1:21" x14ac:dyDescent="0.25">
      <c r="A55" s="513">
        <f>'Mapa Final'!A55</f>
        <v>10</v>
      </c>
      <c r="B55" s="498" t="str">
        <f>'Mapa Final'!B55</f>
        <v>Inaplicabilidad de la normavidad ambiental vigente</v>
      </c>
      <c r="C55" s="498" t="str">
        <f>'Mapa Final'!C55</f>
        <v>Afectación Ambiental</v>
      </c>
      <c r="D55" s="498" t="str">
        <f>'Mapa Final'!D55</f>
        <v>1. Falta de socialización del Acuerdo PSAA14-10160. Plan de Gestión Ambiental.
2.Baja participación de los funcionarios y servidores judiciales en las actividades de formación en el Sistema de Gestión Ambiental
3.Uso de correos no institucionales, que no permiten la llegada de campañas enviadas por correos masivos
4.  Poco compromiso en la aplicabilidad y formación de la cultura ambiental
5. Carencia del liderazgo en el Sistema de Gestión Ambiental</v>
      </c>
      <c r="E55" s="501" t="str">
        <f>'Mapa Final'!E55</f>
        <v>Desconocimiento de los lineamientos ambientales y normatividad vigente ambiental</v>
      </c>
      <c r="F55" s="501" t="str">
        <f>'Mapa Final'!F55</f>
        <v>Posibilidad de afectación ambiental debido al desconocimiento de las lineamientos ambientales y normatividad vigente ambiental</v>
      </c>
      <c r="G55" s="501" t="str">
        <f>'Mapa Final'!G55</f>
        <v>Eventos Ambientales Internos</v>
      </c>
      <c r="H55" s="516" t="str">
        <f>'Mapa Final'!I55</f>
        <v>Media</v>
      </c>
      <c r="I55" s="519" t="str">
        <f>'Mapa Final'!L55</f>
        <v>Moderado</v>
      </c>
      <c r="J55" s="504" t="str">
        <f>'Mapa Final'!N55</f>
        <v>Moderado</v>
      </c>
      <c r="K55" s="507" t="str">
        <f>'Mapa Final'!AA55</f>
        <v>Baja</v>
      </c>
      <c r="L55" s="507" t="str">
        <f>'Mapa Final'!AE55</f>
        <v>Moderado</v>
      </c>
      <c r="M55" s="510" t="str">
        <f>'Mapa Final'!AG55</f>
        <v>Moderado</v>
      </c>
      <c r="N55" s="507" t="str">
        <f>'Mapa Final'!AH55</f>
        <v>Reducir(mitigar)</v>
      </c>
      <c r="O55" s="495"/>
      <c r="P55" s="495"/>
      <c r="Q55" s="495"/>
      <c r="R55" s="495"/>
      <c r="S55" s="495"/>
      <c r="T55" s="495"/>
      <c r="U55" s="495"/>
    </row>
    <row r="56" spans="1:21" x14ac:dyDescent="0.25">
      <c r="A56" s="514"/>
      <c r="B56" s="499"/>
      <c r="C56" s="499"/>
      <c r="D56" s="499"/>
      <c r="E56" s="502"/>
      <c r="F56" s="502"/>
      <c r="G56" s="502"/>
      <c r="H56" s="517"/>
      <c r="I56" s="520"/>
      <c r="J56" s="505"/>
      <c r="K56" s="508"/>
      <c r="L56" s="508"/>
      <c r="M56" s="511"/>
      <c r="N56" s="508"/>
      <c r="O56" s="496"/>
      <c r="P56" s="496"/>
      <c r="Q56" s="496"/>
      <c r="R56" s="496"/>
      <c r="S56" s="496"/>
      <c r="T56" s="496"/>
      <c r="U56" s="496"/>
    </row>
    <row r="57" spans="1:21" x14ac:dyDescent="0.25">
      <c r="A57" s="514"/>
      <c r="B57" s="499"/>
      <c r="C57" s="499"/>
      <c r="D57" s="499"/>
      <c r="E57" s="502"/>
      <c r="F57" s="502"/>
      <c r="G57" s="502"/>
      <c r="H57" s="517"/>
      <c r="I57" s="520"/>
      <c r="J57" s="505"/>
      <c r="K57" s="508"/>
      <c r="L57" s="508"/>
      <c r="M57" s="511"/>
      <c r="N57" s="508"/>
      <c r="O57" s="496"/>
      <c r="P57" s="496"/>
      <c r="Q57" s="496"/>
      <c r="R57" s="496"/>
      <c r="S57" s="496"/>
      <c r="T57" s="496"/>
      <c r="U57" s="496"/>
    </row>
    <row r="58" spans="1:21" x14ac:dyDescent="0.25">
      <c r="A58" s="514"/>
      <c r="B58" s="499"/>
      <c r="C58" s="499"/>
      <c r="D58" s="499"/>
      <c r="E58" s="502"/>
      <c r="F58" s="502"/>
      <c r="G58" s="502"/>
      <c r="H58" s="517"/>
      <c r="I58" s="520"/>
      <c r="J58" s="505"/>
      <c r="K58" s="508"/>
      <c r="L58" s="508"/>
      <c r="M58" s="511"/>
      <c r="N58" s="508"/>
      <c r="O58" s="496"/>
      <c r="P58" s="496"/>
      <c r="Q58" s="496"/>
      <c r="R58" s="496"/>
      <c r="S58" s="496"/>
      <c r="T58" s="496"/>
      <c r="U58" s="496"/>
    </row>
    <row r="59" spans="1:21" ht="159.75" customHeight="1" thickBot="1" x14ac:dyDescent="0.3">
      <c r="A59" s="515"/>
      <c r="B59" s="500"/>
      <c r="C59" s="500"/>
      <c r="D59" s="500"/>
      <c r="E59" s="503"/>
      <c r="F59" s="503"/>
      <c r="G59" s="503"/>
      <c r="H59" s="518"/>
      <c r="I59" s="521"/>
      <c r="J59" s="506"/>
      <c r="K59" s="509"/>
      <c r="L59" s="509"/>
      <c r="M59" s="512"/>
      <c r="N59" s="509"/>
      <c r="O59" s="497"/>
      <c r="P59" s="497"/>
      <c r="Q59" s="497"/>
      <c r="R59" s="497"/>
      <c r="S59" s="497"/>
      <c r="T59" s="497"/>
      <c r="U59" s="497"/>
    </row>
  </sheetData>
  <mergeCells count="229">
    <mergeCell ref="S1:U3"/>
    <mergeCell ref="A4:C4"/>
    <mergeCell ref="D4:N4"/>
    <mergeCell ref="O4:Q4"/>
    <mergeCell ref="A5:C5"/>
    <mergeCell ref="D5:N5"/>
    <mergeCell ref="A6:C6"/>
    <mergeCell ref="D6:N6"/>
    <mergeCell ref="A7:F7"/>
    <mergeCell ref="H7:J7"/>
    <mergeCell ref="K7:M7"/>
    <mergeCell ref="N7:N8"/>
    <mergeCell ref="A1:C2"/>
    <mergeCell ref="D1:Q3"/>
    <mergeCell ref="O7:O8"/>
    <mergeCell ref="P7:R7"/>
    <mergeCell ref="S7:T7"/>
    <mergeCell ref="U7:U8"/>
    <mergeCell ref="A9:N9"/>
    <mergeCell ref="A10:A14"/>
    <mergeCell ref="B10:B14"/>
    <mergeCell ref="C10:C14"/>
    <mergeCell ref="D10:D14"/>
    <mergeCell ref="E10:E14"/>
    <mergeCell ref="L15:L19"/>
    <mergeCell ref="R10:R14"/>
    <mergeCell ref="S10:S14"/>
    <mergeCell ref="T10:T14"/>
    <mergeCell ref="U10:U14"/>
    <mergeCell ref="A15:A19"/>
    <mergeCell ref="B15:B19"/>
    <mergeCell ref="C15:C19"/>
    <mergeCell ref="D15:D19"/>
    <mergeCell ref="E15:E19"/>
    <mergeCell ref="F15:F19"/>
    <mergeCell ref="L10:L14"/>
    <mergeCell ref="M10:M14"/>
    <mergeCell ref="N10:N14"/>
    <mergeCell ref="O10:O14"/>
    <mergeCell ref="P10:P14"/>
    <mergeCell ref="Q10:Q14"/>
    <mergeCell ref="F10:F14"/>
    <mergeCell ref="G10:G14"/>
    <mergeCell ref="H10:H14"/>
    <mergeCell ref="I10:I14"/>
    <mergeCell ref="J10:J14"/>
    <mergeCell ref="K10:K14"/>
    <mergeCell ref="K20:K24"/>
    <mergeCell ref="L20:L24"/>
    <mergeCell ref="M20:M24"/>
    <mergeCell ref="S15:S19"/>
    <mergeCell ref="T15:T19"/>
    <mergeCell ref="U15:U19"/>
    <mergeCell ref="A20:A24"/>
    <mergeCell ref="B20:B24"/>
    <mergeCell ref="C20:C24"/>
    <mergeCell ref="D20:D24"/>
    <mergeCell ref="E20:E24"/>
    <mergeCell ref="F20:F24"/>
    <mergeCell ref="G20:G24"/>
    <mergeCell ref="M15:M19"/>
    <mergeCell ref="N15:N19"/>
    <mergeCell ref="O15:O19"/>
    <mergeCell ref="P15:P19"/>
    <mergeCell ref="Q15:Q19"/>
    <mergeCell ref="R15:R19"/>
    <mergeCell ref="G15:G19"/>
    <mergeCell ref="H15:H19"/>
    <mergeCell ref="I15:I19"/>
    <mergeCell ref="J15:J19"/>
    <mergeCell ref="K15:K19"/>
    <mergeCell ref="J25:J29"/>
    <mergeCell ref="K25:K29"/>
    <mergeCell ref="L25:L29"/>
    <mergeCell ref="M25:M29"/>
    <mergeCell ref="N25:N29"/>
    <mergeCell ref="T20:T24"/>
    <mergeCell ref="U20:U24"/>
    <mergeCell ref="A25:A29"/>
    <mergeCell ref="B25:B29"/>
    <mergeCell ref="C25:C29"/>
    <mergeCell ref="D25:D29"/>
    <mergeCell ref="E25:E29"/>
    <mergeCell ref="F25:F29"/>
    <mergeCell ref="G25:G29"/>
    <mergeCell ref="H25:H29"/>
    <mergeCell ref="N20:N24"/>
    <mergeCell ref="O20:O24"/>
    <mergeCell ref="P20:P24"/>
    <mergeCell ref="Q20:Q24"/>
    <mergeCell ref="R20:R24"/>
    <mergeCell ref="S20:S24"/>
    <mergeCell ref="H20:H24"/>
    <mergeCell ref="I20:I24"/>
    <mergeCell ref="J20:J24"/>
    <mergeCell ref="U30:U34"/>
    <mergeCell ref="J30:J34"/>
    <mergeCell ref="K30:K34"/>
    <mergeCell ref="L30:L34"/>
    <mergeCell ref="M30:M34"/>
    <mergeCell ref="N30:N34"/>
    <mergeCell ref="O30:O34"/>
    <mergeCell ref="U25:U29"/>
    <mergeCell ref="A30:A34"/>
    <mergeCell ref="B30:B34"/>
    <mergeCell ref="C30:C34"/>
    <mergeCell ref="D30:D34"/>
    <mergeCell ref="E30:E34"/>
    <mergeCell ref="F30:F34"/>
    <mergeCell ref="G30:G34"/>
    <mergeCell ref="H30:H34"/>
    <mergeCell ref="I30:I34"/>
    <mergeCell ref="O25:O29"/>
    <mergeCell ref="P25:P29"/>
    <mergeCell ref="Q25:Q29"/>
    <mergeCell ref="R25:R29"/>
    <mergeCell ref="S25:S29"/>
    <mergeCell ref="T25:T29"/>
    <mergeCell ref="I25:I29"/>
    <mergeCell ref="C35:C39"/>
    <mergeCell ref="D35:D39"/>
    <mergeCell ref="E35:E39"/>
    <mergeCell ref="F35:F39"/>
    <mergeCell ref="P30:P34"/>
    <mergeCell ref="Q30:Q34"/>
    <mergeCell ref="R30:R34"/>
    <mergeCell ref="S30:S34"/>
    <mergeCell ref="T30:T34"/>
    <mergeCell ref="S35:S39"/>
    <mergeCell ref="T35:T39"/>
    <mergeCell ref="U35:U39"/>
    <mergeCell ref="A40:A44"/>
    <mergeCell ref="B40:B44"/>
    <mergeCell ref="C40:C44"/>
    <mergeCell ref="D40:D44"/>
    <mergeCell ref="E40:E44"/>
    <mergeCell ref="F40:F44"/>
    <mergeCell ref="G40:G44"/>
    <mergeCell ref="M35:M39"/>
    <mergeCell ref="N35:N39"/>
    <mergeCell ref="O35:O39"/>
    <mergeCell ref="P35:P39"/>
    <mergeCell ref="Q35:Q39"/>
    <mergeCell ref="R35:R39"/>
    <mergeCell ref="G35:G39"/>
    <mergeCell ref="H35:H39"/>
    <mergeCell ref="I35:I39"/>
    <mergeCell ref="J35:J39"/>
    <mergeCell ref="K35:K39"/>
    <mergeCell ref="L35:L39"/>
    <mergeCell ref="A35:A39"/>
    <mergeCell ref="B35:B39"/>
    <mergeCell ref="T40:T44"/>
    <mergeCell ref="U40:U44"/>
    <mergeCell ref="A45:A49"/>
    <mergeCell ref="B45:B49"/>
    <mergeCell ref="C45:C49"/>
    <mergeCell ref="D45:D49"/>
    <mergeCell ref="E45:E49"/>
    <mergeCell ref="F45:F49"/>
    <mergeCell ref="G45:G49"/>
    <mergeCell ref="H45:H49"/>
    <mergeCell ref="N40:N44"/>
    <mergeCell ref="O40:O44"/>
    <mergeCell ref="P40:P44"/>
    <mergeCell ref="Q40:Q44"/>
    <mergeCell ref="R40:R44"/>
    <mergeCell ref="S40:S44"/>
    <mergeCell ref="H40:H44"/>
    <mergeCell ref="I40:I44"/>
    <mergeCell ref="J40:J44"/>
    <mergeCell ref="K40:K44"/>
    <mergeCell ref="L40:L44"/>
    <mergeCell ref="M40:M44"/>
    <mergeCell ref="U45:U49"/>
    <mergeCell ref="A50:A54"/>
    <mergeCell ref="B50:B54"/>
    <mergeCell ref="C50:C54"/>
    <mergeCell ref="D50:D54"/>
    <mergeCell ref="E50:E54"/>
    <mergeCell ref="F50:F54"/>
    <mergeCell ref="G50:G54"/>
    <mergeCell ref="H50:H54"/>
    <mergeCell ref="I50:I54"/>
    <mergeCell ref="O45:O49"/>
    <mergeCell ref="P45:P49"/>
    <mergeCell ref="Q45:Q49"/>
    <mergeCell ref="R45:R49"/>
    <mergeCell ref="S45:S49"/>
    <mergeCell ref="T45:T49"/>
    <mergeCell ref="I45:I49"/>
    <mergeCell ref="J45:J49"/>
    <mergeCell ref="K45:K49"/>
    <mergeCell ref="L45:L49"/>
    <mergeCell ref="M45:M49"/>
    <mergeCell ref="N45:N49"/>
    <mergeCell ref="P50:P54"/>
    <mergeCell ref="Q50:Q54"/>
    <mergeCell ref="R50:R54"/>
    <mergeCell ref="S50:S54"/>
    <mergeCell ref="T50:T54"/>
    <mergeCell ref="U50:U54"/>
    <mergeCell ref="J50:J54"/>
    <mergeCell ref="K50:K54"/>
    <mergeCell ref="L50:L54"/>
    <mergeCell ref="M50:M54"/>
    <mergeCell ref="N50:N54"/>
    <mergeCell ref="O50:O54"/>
    <mergeCell ref="G55:G59"/>
    <mergeCell ref="H55:H59"/>
    <mergeCell ref="I55:I59"/>
    <mergeCell ref="J55:J59"/>
    <mergeCell ref="K55:K59"/>
    <mergeCell ref="L55:L59"/>
    <mergeCell ref="A55:A59"/>
    <mergeCell ref="B55:B59"/>
    <mergeCell ref="C55:C59"/>
    <mergeCell ref="D55:D59"/>
    <mergeCell ref="E55:E59"/>
    <mergeCell ref="F55:F59"/>
    <mergeCell ref="S55:S59"/>
    <mergeCell ref="T55:T59"/>
    <mergeCell ref="U55:U59"/>
    <mergeCell ref="M55:M59"/>
    <mergeCell ref="N55:N59"/>
    <mergeCell ref="O55:O59"/>
    <mergeCell ref="P55:P59"/>
    <mergeCell ref="Q55:Q59"/>
    <mergeCell ref="R55:R59"/>
  </mergeCells>
  <conditionalFormatting sqref="D8:G8 H7 H60:J1048576 A7:B7">
    <cfRule type="containsText" dxfId="697" priority="713" operator="containsText" text="3- Moderado">
      <formula>NOT(ISERROR(SEARCH("3- Moderado",A7)))</formula>
    </cfRule>
    <cfRule type="containsText" dxfId="696" priority="714" operator="containsText" text="6- Moderado">
      <formula>NOT(ISERROR(SEARCH("6- Moderado",A7)))</formula>
    </cfRule>
    <cfRule type="containsText" dxfId="695" priority="715" operator="containsText" text="4- Moderado">
      <formula>NOT(ISERROR(SEARCH("4- Moderado",A7)))</formula>
    </cfRule>
    <cfRule type="containsText" dxfId="694" priority="716" operator="containsText" text="3- Bajo">
      <formula>NOT(ISERROR(SEARCH("3- Bajo",A7)))</formula>
    </cfRule>
    <cfRule type="containsText" dxfId="693" priority="717" operator="containsText" text="4- Bajo">
      <formula>NOT(ISERROR(SEARCH("4- Bajo",A7)))</formula>
    </cfRule>
    <cfRule type="containsText" dxfId="692" priority="718" operator="containsText" text="1- Bajo">
      <formula>NOT(ISERROR(SEARCH("1- Bajo",A7)))</formula>
    </cfRule>
  </conditionalFormatting>
  <conditionalFormatting sqref="H8:J8">
    <cfRule type="containsText" dxfId="691" priority="706" operator="containsText" text="3- Moderado">
      <formula>NOT(ISERROR(SEARCH("3- Moderado",H8)))</formula>
    </cfRule>
    <cfRule type="containsText" dxfId="690" priority="707" operator="containsText" text="6- Moderado">
      <formula>NOT(ISERROR(SEARCH("6- Moderado",H8)))</formula>
    </cfRule>
    <cfRule type="containsText" dxfId="689" priority="708" operator="containsText" text="4- Moderado">
      <formula>NOT(ISERROR(SEARCH("4- Moderado",H8)))</formula>
    </cfRule>
    <cfRule type="containsText" dxfId="688" priority="709" operator="containsText" text="3- Bajo">
      <formula>NOT(ISERROR(SEARCH("3- Bajo",H8)))</formula>
    </cfRule>
    <cfRule type="containsText" dxfId="687" priority="710" operator="containsText" text="4- Bajo">
      <formula>NOT(ISERROR(SEARCH("4- Bajo",H8)))</formula>
    </cfRule>
    <cfRule type="containsText" dxfId="686" priority="712" operator="containsText" text="1- Bajo">
      <formula>NOT(ISERROR(SEARCH("1- Bajo",H8)))</formula>
    </cfRule>
  </conditionalFormatting>
  <conditionalFormatting sqref="J8 J60:J1048576">
    <cfRule type="containsText" dxfId="685" priority="695" operator="containsText" text="25- Extremo">
      <formula>NOT(ISERROR(SEARCH("25- Extremo",J8)))</formula>
    </cfRule>
    <cfRule type="containsText" dxfId="684" priority="696" operator="containsText" text="20- Extremo">
      <formula>NOT(ISERROR(SEARCH("20- Extremo",J8)))</formula>
    </cfRule>
    <cfRule type="containsText" dxfId="683" priority="697" operator="containsText" text="15- Extremo">
      <formula>NOT(ISERROR(SEARCH("15- Extremo",J8)))</formula>
    </cfRule>
    <cfRule type="containsText" dxfId="682" priority="698" operator="containsText" text="10- Extremo">
      <formula>NOT(ISERROR(SEARCH("10- Extremo",J8)))</formula>
    </cfRule>
    <cfRule type="containsText" dxfId="681" priority="699" operator="containsText" text="5- Extremo">
      <formula>NOT(ISERROR(SEARCH("5- Extremo",J8)))</formula>
    </cfRule>
    <cfRule type="containsText" dxfId="680" priority="700" operator="containsText" text="12- Alto">
      <formula>NOT(ISERROR(SEARCH("12- Alto",J8)))</formula>
    </cfRule>
    <cfRule type="containsText" dxfId="679" priority="701" operator="containsText" text="10- Alto">
      <formula>NOT(ISERROR(SEARCH("10- Alto",J8)))</formula>
    </cfRule>
    <cfRule type="containsText" dxfId="678" priority="702" operator="containsText" text="9- Alto">
      <formula>NOT(ISERROR(SEARCH("9- Alto",J8)))</formula>
    </cfRule>
    <cfRule type="containsText" dxfId="677" priority="703" operator="containsText" text="8- Alto">
      <formula>NOT(ISERROR(SEARCH("8- Alto",J8)))</formula>
    </cfRule>
    <cfRule type="containsText" dxfId="676" priority="704" operator="containsText" text="5- Alto">
      <formula>NOT(ISERROR(SEARCH("5- Alto",J8)))</formula>
    </cfRule>
    <cfRule type="containsText" dxfId="675" priority="705" operator="containsText" text="4- Alto">
      <formula>NOT(ISERROR(SEARCH("4- Alto",J8)))</formula>
    </cfRule>
    <cfRule type="containsText" dxfId="674" priority="711" operator="containsText" text="2- Bajo">
      <formula>NOT(ISERROR(SEARCH("2- Bajo",J8)))</formula>
    </cfRule>
  </conditionalFormatting>
  <conditionalFormatting sqref="K10:L10">
    <cfRule type="containsText" dxfId="673" priority="689" operator="containsText" text="3- Moderado">
      <formula>NOT(ISERROR(SEARCH("3- Moderado",K10)))</formula>
    </cfRule>
    <cfRule type="containsText" dxfId="672" priority="690" operator="containsText" text="6- Moderado">
      <formula>NOT(ISERROR(SEARCH("6- Moderado",K10)))</formula>
    </cfRule>
    <cfRule type="containsText" dxfId="671" priority="691" operator="containsText" text="4- Moderado">
      <formula>NOT(ISERROR(SEARCH("4- Moderado",K10)))</formula>
    </cfRule>
    <cfRule type="containsText" dxfId="670" priority="692" operator="containsText" text="3- Bajo">
      <formula>NOT(ISERROR(SEARCH("3- Bajo",K10)))</formula>
    </cfRule>
    <cfRule type="containsText" dxfId="669" priority="693" operator="containsText" text="4- Bajo">
      <formula>NOT(ISERROR(SEARCH("4- Bajo",K10)))</formula>
    </cfRule>
    <cfRule type="containsText" dxfId="668" priority="694" operator="containsText" text="1- Bajo">
      <formula>NOT(ISERROR(SEARCH("1- Bajo",K10)))</formula>
    </cfRule>
  </conditionalFormatting>
  <conditionalFormatting sqref="H10:I10">
    <cfRule type="containsText" dxfId="667" priority="683" operator="containsText" text="3- Moderado">
      <formula>NOT(ISERROR(SEARCH("3- Moderado",H10)))</formula>
    </cfRule>
    <cfRule type="containsText" dxfId="666" priority="684" operator="containsText" text="6- Moderado">
      <formula>NOT(ISERROR(SEARCH("6- Moderado",H10)))</formula>
    </cfRule>
    <cfRule type="containsText" dxfId="665" priority="685" operator="containsText" text="4- Moderado">
      <formula>NOT(ISERROR(SEARCH("4- Moderado",H10)))</formula>
    </cfRule>
    <cfRule type="containsText" dxfId="664" priority="686" operator="containsText" text="3- Bajo">
      <formula>NOT(ISERROR(SEARCH("3- Bajo",H10)))</formula>
    </cfRule>
    <cfRule type="containsText" dxfId="663" priority="687" operator="containsText" text="4- Bajo">
      <formula>NOT(ISERROR(SEARCH("4- Bajo",H10)))</formula>
    </cfRule>
    <cfRule type="containsText" dxfId="662" priority="688" operator="containsText" text="1- Bajo">
      <formula>NOT(ISERROR(SEARCH("1- Bajo",H10)))</formula>
    </cfRule>
  </conditionalFormatting>
  <conditionalFormatting sqref="A10 C10:E10">
    <cfRule type="containsText" dxfId="661" priority="677" operator="containsText" text="3- Moderado">
      <formula>NOT(ISERROR(SEARCH("3- Moderado",A10)))</formula>
    </cfRule>
    <cfRule type="containsText" dxfId="660" priority="678" operator="containsText" text="6- Moderado">
      <formula>NOT(ISERROR(SEARCH("6- Moderado",A10)))</formula>
    </cfRule>
    <cfRule type="containsText" dxfId="659" priority="679" operator="containsText" text="4- Moderado">
      <formula>NOT(ISERROR(SEARCH("4- Moderado",A10)))</formula>
    </cfRule>
    <cfRule type="containsText" dxfId="658" priority="680" operator="containsText" text="3- Bajo">
      <formula>NOT(ISERROR(SEARCH("3- Bajo",A10)))</formula>
    </cfRule>
    <cfRule type="containsText" dxfId="657" priority="681" operator="containsText" text="4- Bajo">
      <formula>NOT(ISERROR(SEARCH("4- Bajo",A10)))</formula>
    </cfRule>
    <cfRule type="containsText" dxfId="656" priority="682" operator="containsText" text="1- Bajo">
      <formula>NOT(ISERROR(SEARCH("1- Bajo",A10)))</formula>
    </cfRule>
  </conditionalFormatting>
  <conditionalFormatting sqref="F10:G10">
    <cfRule type="containsText" dxfId="655" priority="671" operator="containsText" text="3- Moderado">
      <formula>NOT(ISERROR(SEARCH("3- Moderado",F10)))</formula>
    </cfRule>
    <cfRule type="containsText" dxfId="654" priority="672" operator="containsText" text="6- Moderado">
      <formula>NOT(ISERROR(SEARCH("6- Moderado",F10)))</formula>
    </cfRule>
    <cfRule type="containsText" dxfId="653" priority="673" operator="containsText" text="4- Moderado">
      <formula>NOT(ISERROR(SEARCH("4- Moderado",F10)))</formula>
    </cfRule>
    <cfRule type="containsText" dxfId="652" priority="674" operator="containsText" text="3- Bajo">
      <formula>NOT(ISERROR(SEARCH("3- Bajo",F10)))</formula>
    </cfRule>
    <cfRule type="containsText" dxfId="651" priority="675" operator="containsText" text="4- Bajo">
      <formula>NOT(ISERROR(SEARCH("4- Bajo",F10)))</formula>
    </cfRule>
    <cfRule type="containsText" dxfId="650" priority="676" operator="containsText" text="1- Bajo">
      <formula>NOT(ISERROR(SEARCH("1- Bajo",F10)))</formula>
    </cfRule>
  </conditionalFormatting>
  <conditionalFormatting sqref="K8">
    <cfRule type="containsText" dxfId="649" priority="665" operator="containsText" text="3- Moderado">
      <formula>NOT(ISERROR(SEARCH("3- Moderado",K8)))</formula>
    </cfRule>
    <cfRule type="containsText" dxfId="648" priority="666" operator="containsText" text="6- Moderado">
      <formula>NOT(ISERROR(SEARCH("6- Moderado",K8)))</formula>
    </cfRule>
    <cfRule type="containsText" dxfId="647" priority="667" operator="containsText" text="4- Moderado">
      <formula>NOT(ISERROR(SEARCH("4- Moderado",K8)))</formula>
    </cfRule>
    <cfRule type="containsText" dxfId="646" priority="668" operator="containsText" text="3- Bajo">
      <formula>NOT(ISERROR(SEARCH("3- Bajo",K8)))</formula>
    </cfRule>
    <cfRule type="containsText" dxfId="645" priority="669" operator="containsText" text="4- Bajo">
      <formula>NOT(ISERROR(SEARCH("4- Bajo",K8)))</formula>
    </cfRule>
    <cfRule type="containsText" dxfId="644" priority="670" operator="containsText" text="1- Bajo">
      <formula>NOT(ISERROR(SEARCH("1- Bajo",K8)))</formula>
    </cfRule>
  </conditionalFormatting>
  <conditionalFormatting sqref="L8">
    <cfRule type="containsText" dxfId="643" priority="659" operator="containsText" text="3- Moderado">
      <formula>NOT(ISERROR(SEARCH("3- Moderado",L8)))</formula>
    </cfRule>
    <cfRule type="containsText" dxfId="642" priority="660" operator="containsText" text="6- Moderado">
      <formula>NOT(ISERROR(SEARCH("6- Moderado",L8)))</formula>
    </cfRule>
    <cfRule type="containsText" dxfId="641" priority="661" operator="containsText" text="4- Moderado">
      <formula>NOT(ISERROR(SEARCH("4- Moderado",L8)))</formula>
    </cfRule>
    <cfRule type="containsText" dxfId="640" priority="662" operator="containsText" text="3- Bajo">
      <formula>NOT(ISERROR(SEARCH("3- Bajo",L8)))</formula>
    </cfRule>
    <cfRule type="containsText" dxfId="639" priority="663" operator="containsText" text="4- Bajo">
      <formula>NOT(ISERROR(SEARCH("4- Bajo",L8)))</formula>
    </cfRule>
    <cfRule type="containsText" dxfId="638" priority="664" operator="containsText" text="1- Bajo">
      <formula>NOT(ISERROR(SEARCH("1- Bajo",L8)))</formula>
    </cfRule>
  </conditionalFormatting>
  <conditionalFormatting sqref="M8">
    <cfRule type="containsText" dxfId="637" priority="653" operator="containsText" text="3- Moderado">
      <formula>NOT(ISERROR(SEARCH("3- Moderado",M8)))</formula>
    </cfRule>
    <cfRule type="containsText" dxfId="636" priority="654" operator="containsText" text="6- Moderado">
      <formula>NOT(ISERROR(SEARCH("6- Moderado",M8)))</formula>
    </cfRule>
    <cfRule type="containsText" dxfId="635" priority="655" operator="containsText" text="4- Moderado">
      <formula>NOT(ISERROR(SEARCH("4- Moderado",M8)))</formula>
    </cfRule>
    <cfRule type="containsText" dxfId="634" priority="656" operator="containsText" text="3- Bajo">
      <formula>NOT(ISERROR(SEARCH("3- Bajo",M8)))</formula>
    </cfRule>
    <cfRule type="containsText" dxfId="633" priority="657" operator="containsText" text="4- Bajo">
      <formula>NOT(ISERROR(SEARCH("4- Bajo",M8)))</formula>
    </cfRule>
    <cfRule type="containsText" dxfId="632" priority="658" operator="containsText" text="1- Bajo">
      <formula>NOT(ISERROR(SEARCH("1- Bajo",M8)))</formula>
    </cfRule>
  </conditionalFormatting>
  <conditionalFormatting sqref="J10:J14">
    <cfRule type="containsText" dxfId="631" priority="648" operator="containsText" text="Bajo">
      <formula>NOT(ISERROR(SEARCH("Bajo",J10)))</formula>
    </cfRule>
    <cfRule type="containsText" dxfId="630" priority="649" operator="containsText" text="Moderado">
      <formula>NOT(ISERROR(SEARCH("Moderado",J10)))</formula>
    </cfRule>
    <cfRule type="containsText" dxfId="629" priority="650" operator="containsText" text="Alto">
      <formula>NOT(ISERROR(SEARCH("Alto",J10)))</formula>
    </cfRule>
    <cfRule type="containsText" dxfId="628" priority="651" operator="containsText" text="Extremo">
      <formula>NOT(ISERROR(SEARCH("Extremo",J10)))</formula>
    </cfRule>
    <cfRule type="colorScale" priority="652">
      <colorScale>
        <cfvo type="min"/>
        <cfvo type="max"/>
        <color rgb="FFFF7128"/>
        <color rgb="FFFFEF9C"/>
      </colorScale>
    </cfRule>
  </conditionalFormatting>
  <conditionalFormatting sqref="M10:M14">
    <cfRule type="containsText" dxfId="627" priority="623" operator="containsText" text="Moderado">
      <formula>NOT(ISERROR(SEARCH("Moderado",M10)))</formula>
    </cfRule>
    <cfRule type="containsText" dxfId="626" priority="643" operator="containsText" text="Bajo">
      <formula>NOT(ISERROR(SEARCH("Bajo",M10)))</formula>
    </cfRule>
    <cfRule type="containsText" dxfId="625" priority="644" operator="containsText" text="Moderado">
      <formula>NOT(ISERROR(SEARCH("Moderado",M10)))</formula>
    </cfRule>
    <cfRule type="containsText" dxfId="624" priority="645" operator="containsText" text="Alto">
      <formula>NOT(ISERROR(SEARCH("Alto",M10)))</formula>
    </cfRule>
    <cfRule type="containsText" dxfId="623" priority="646" operator="containsText" text="Extremo">
      <formula>NOT(ISERROR(SEARCH("Extremo",M10)))</formula>
    </cfRule>
    <cfRule type="colorScale" priority="647">
      <colorScale>
        <cfvo type="min"/>
        <cfvo type="max"/>
        <color rgb="FFFF7128"/>
        <color rgb="FFFFEF9C"/>
      </colorScale>
    </cfRule>
  </conditionalFormatting>
  <conditionalFormatting sqref="N10">
    <cfRule type="containsText" dxfId="622" priority="637" operator="containsText" text="3- Moderado">
      <formula>NOT(ISERROR(SEARCH("3- Moderado",N10)))</formula>
    </cfRule>
    <cfRule type="containsText" dxfId="621" priority="638" operator="containsText" text="6- Moderado">
      <formula>NOT(ISERROR(SEARCH("6- Moderado",N10)))</formula>
    </cfRule>
    <cfRule type="containsText" dxfId="620" priority="639" operator="containsText" text="4- Moderado">
      <formula>NOT(ISERROR(SEARCH("4- Moderado",N10)))</formula>
    </cfRule>
    <cfRule type="containsText" dxfId="619" priority="640" operator="containsText" text="3- Bajo">
      <formula>NOT(ISERROR(SEARCH("3- Bajo",N10)))</formula>
    </cfRule>
    <cfRule type="containsText" dxfId="618" priority="641" operator="containsText" text="4- Bajo">
      <formula>NOT(ISERROR(SEARCH("4- Bajo",N10)))</formula>
    </cfRule>
    <cfRule type="containsText" dxfId="617" priority="642" operator="containsText" text="1- Bajo">
      <formula>NOT(ISERROR(SEARCH("1- Bajo",N10)))</formula>
    </cfRule>
  </conditionalFormatting>
  <conditionalFormatting sqref="H10:H14">
    <cfRule type="containsText" dxfId="616" priority="624" operator="containsText" text="Muy Alta">
      <formula>NOT(ISERROR(SEARCH("Muy Alta",H10)))</formula>
    </cfRule>
    <cfRule type="containsText" dxfId="615" priority="625" operator="containsText" text="Alta">
      <formula>NOT(ISERROR(SEARCH("Alta",H10)))</formula>
    </cfRule>
    <cfRule type="containsText" dxfId="614" priority="626" operator="containsText" text="Muy Alta">
      <formula>NOT(ISERROR(SEARCH("Muy Alta",H10)))</formula>
    </cfRule>
    <cfRule type="containsText" dxfId="613" priority="631" operator="containsText" text="Muy Baja">
      <formula>NOT(ISERROR(SEARCH("Muy Baja",H10)))</formula>
    </cfRule>
    <cfRule type="containsText" dxfId="612" priority="632" operator="containsText" text="Baja">
      <formula>NOT(ISERROR(SEARCH("Baja",H10)))</formula>
    </cfRule>
    <cfRule type="containsText" dxfId="611" priority="633" operator="containsText" text="Media">
      <formula>NOT(ISERROR(SEARCH("Media",H10)))</formula>
    </cfRule>
    <cfRule type="containsText" dxfId="610" priority="634" operator="containsText" text="Alta">
      <formula>NOT(ISERROR(SEARCH("Alta",H10)))</formula>
    </cfRule>
    <cfRule type="containsText" dxfId="609" priority="636" operator="containsText" text="Muy Alta">
      <formula>NOT(ISERROR(SEARCH("Muy Alta",H10)))</formula>
    </cfRule>
  </conditionalFormatting>
  <conditionalFormatting sqref="I10:I14">
    <cfRule type="containsText" dxfId="608" priority="627" operator="containsText" text="Catastrófico">
      <formula>NOT(ISERROR(SEARCH("Catastrófico",I10)))</formula>
    </cfRule>
    <cfRule type="containsText" dxfId="607" priority="628" operator="containsText" text="Mayor">
      <formula>NOT(ISERROR(SEARCH("Mayor",I10)))</formula>
    </cfRule>
    <cfRule type="containsText" dxfId="606" priority="629" operator="containsText" text="Menor">
      <formula>NOT(ISERROR(SEARCH("Menor",I10)))</formula>
    </cfRule>
    <cfRule type="containsText" dxfId="605" priority="630" operator="containsText" text="Leve">
      <formula>NOT(ISERROR(SEARCH("Leve",I10)))</formula>
    </cfRule>
    <cfRule type="containsText" dxfId="604" priority="635" operator="containsText" text="Moderado">
      <formula>NOT(ISERROR(SEARCH("Moderado",I10)))</formula>
    </cfRule>
  </conditionalFormatting>
  <conditionalFormatting sqref="K10:K14">
    <cfRule type="containsText" dxfId="603" priority="622" operator="containsText" text="Media">
      <formula>NOT(ISERROR(SEARCH("Media",K10)))</formula>
    </cfRule>
  </conditionalFormatting>
  <conditionalFormatting sqref="L10:L14">
    <cfRule type="containsText" dxfId="602" priority="621" operator="containsText" text="Moderado">
      <formula>NOT(ISERROR(SEARCH("Moderado",L10)))</formula>
    </cfRule>
  </conditionalFormatting>
  <conditionalFormatting sqref="J10:J14">
    <cfRule type="containsText" dxfId="601" priority="620" operator="containsText" text="Moderado">
      <formula>NOT(ISERROR(SEARCH("Moderado",J10)))</formula>
    </cfRule>
  </conditionalFormatting>
  <conditionalFormatting sqref="J10:J14">
    <cfRule type="containsText" dxfId="600" priority="618" operator="containsText" text="Bajo">
      <formula>NOT(ISERROR(SEARCH("Bajo",J10)))</formula>
    </cfRule>
    <cfRule type="containsText" dxfId="599" priority="619" operator="containsText" text="Extremo">
      <formula>NOT(ISERROR(SEARCH("Extremo",J10)))</formula>
    </cfRule>
  </conditionalFormatting>
  <conditionalFormatting sqref="K10:K14">
    <cfRule type="containsText" dxfId="598" priority="616" operator="containsText" text="Baja">
      <formula>NOT(ISERROR(SEARCH("Baja",K10)))</formula>
    </cfRule>
    <cfRule type="containsText" dxfId="597" priority="617" operator="containsText" text="Muy Baja">
      <formula>NOT(ISERROR(SEARCH("Muy Baja",K10)))</formula>
    </cfRule>
  </conditionalFormatting>
  <conditionalFormatting sqref="K10:K14">
    <cfRule type="containsText" dxfId="596" priority="614" operator="containsText" text="Muy Alta">
      <formula>NOT(ISERROR(SEARCH("Muy Alta",K10)))</formula>
    </cfRule>
    <cfRule type="containsText" dxfId="595" priority="615" operator="containsText" text="Alta">
      <formula>NOT(ISERROR(SEARCH("Alta",K10)))</formula>
    </cfRule>
  </conditionalFormatting>
  <conditionalFormatting sqref="L10:L14">
    <cfRule type="containsText" dxfId="594" priority="610" operator="containsText" text="Catastrófico">
      <formula>NOT(ISERROR(SEARCH("Catastrófico",L10)))</formula>
    </cfRule>
    <cfRule type="containsText" dxfId="593" priority="611" operator="containsText" text="Mayor">
      <formula>NOT(ISERROR(SEARCH("Mayor",L10)))</formula>
    </cfRule>
    <cfRule type="containsText" dxfId="592" priority="612" operator="containsText" text="Menor">
      <formula>NOT(ISERROR(SEARCH("Menor",L10)))</formula>
    </cfRule>
    <cfRule type="containsText" dxfId="591" priority="613" operator="containsText" text="Leve">
      <formula>NOT(ISERROR(SEARCH("Leve",L10)))</formula>
    </cfRule>
  </conditionalFormatting>
  <conditionalFormatting sqref="K15:L15">
    <cfRule type="containsText" dxfId="590" priority="604" operator="containsText" text="3- Moderado">
      <formula>NOT(ISERROR(SEARCH("3- Moderado",K15)))</formula>
    </cfRule>
    <cfRule type="containsText" dxfId="589" priority="605" operator="containsText" text="6- Moderado">
      <formula>NOT(ISERROR(SEARCH("6- Moderado",K15)))</formula>
    </cfRule>
    <cfRule type="containsText" dxfId="588" priority="606" operator="containsText" text="4- Moderado">
      <formula>NOT(ISERROR(SEARCH("4- Moderado",K15)))</formula>
    </cfRule>
    <cfRule type="containsText" dxfId="587" priority="607" operator="containsText" text="3- Bajo">
      <formula>NOT(ISERROR(SEARCH("3- Bajo",K15)))</formula>
    </cfRule>
    <cfRule type="containsText" dxfId="586" priority="608" operator="containsText" text="4- Bajo">
      <formula>NOT(ISERROR(SEARCH("4- Bajo",K15)))</formula>
    </cfRule>
    <cfRule type="containsText" dxfId="585" priority="609" operator="containsText" text="1- Bajo">
      <formula>NOT(ISERROR(SEARCH("1- Bajo",K15)))</formula>
    </cfRule>
  </conditionalFormatting>
  <conditionalFormatting sqref="H15:I15">
    <cfRule type="containsText" dxfId="584" priority="598" operator="containsText" text="3- Moderado">
      <formula>NOT(ISERROR(SEARCH("3- Moderado",H15)))</formula>
    </cfRule>
    <cfRule type="containsText" dxfId="583" priority="599" operator="containsText" text="6- Moderado">
      <formula>NOT(ISERROR(SEARCH("6- Moderado",H15)))</formula>
    </cfRule>
    <cfRule type="containsText" dxfId="582" priority="600" operator="containsText" text="4- Moderado">
      <formula>NOT(ISERROR(SEARCH("4- Moderado",H15)))</formula>
    </cfRule>
    <cfRule type="containsText" dxfId="581" priority="601" operator="containsText" text="3- Bajo">
      <formula>NOT(ISERROR(SEARCH("3- Bajo",H15)))</formula>
    </cfRule>
    <cfRule type="containsText" dxfId="580" priority="602" operator="containsText" text="4- Bajo">
      <formula>NOT(ISERROR(SEARCH("4- Bajo",H15)))</formula>
    </cfRule>
    <cfRule type="containsText" dxfId="579" priority="603" operator="containsText" text="1- Bajo">
      <formula>NOT(ISERROR(SEARCH("1- Bajo",H15)))</formula>
    </cfRule>
  </conditionalFormatting>
  <conditionalFormatting sqref="A15 C15:E15">
    <cfRule type="containsText" dxfId="578" priority="592" operator="containsText" text="3- Moderado">
      <formula>NOT(ISERROR(SEARCH("3- Moderado",A15)))</formula>
    </cfRule>
    <cfRule type="containsText" dxfId="577" priority="593" operator="containsText" text="6- Moderado">
      <formula>NOT(ISERROR(SEARCH("6- Moderado",A15)))</formula>
    </cfRule>
    <cfRule type="containsText" dxfId="576" priority="594" operator="containsText" text="4- Moderado">
      <formula>NOT(ISERROR(SEARCH("4- Moderado",A15)))</formula>
    </cfRule>
    <cfRule type="containsText" dxfId="575" priority="595" operator="containsText" text="3- Bajo">
      <formula>NOT(ISERROR(SEARCH("3- Bajo",A15)))</formula>
    </cfRule>
    <cfRule type="containsText" dxfId="574" priority="596" operator="containsText" text="4- Bajo">
      <formula>NOT(ISERROR(SEARCH("4- Bajo",A15)))</formula>
    </cfRule>
    <cfRule type="containsText" dxfId="573" priority="597" operator="containsText" text="1- Bajo">
      <formula>NOT(ISERROR(SEARCH("1- Bajo",A15)))</formula>
    </cfRule>
  </conditionalFormatting>
  <conditionalFormatting sqref="F15:G15">
    <cfRule type="containsText" dxfId="572" priority="586" operator="containsText" text="3- Moderado">
      <formula>NOT(ISERROR(SEARCH("3- Moderado",F15)))</formula>
    </cfRule>
    <cfRule type="containsText" dxfId="571" priority="587" operator="containsText" text="6- Moderado">
      <formula>NOT(ISERROR(SEARCH("6- Moderado",F15)))</formula>
    </cfRule>
    <cfRule type="containsText" dxfId="570" priority="588" operator="containsText" text="4- Moderado">
      <formula>NOT(ISERROR(SEARCH("4- Moderado",F15)))</formula>
    </cfRule>
    <cfRule type="containsText" dxfId="569" priority="589" operator="containsText" text="3- Bajo">
      <formula>NOT(ISERROR(SEARCH("3- Bajo",F15)))</formula>
    </cfRule>
    <cfRule type="containsText" dxfId="568" priority="590" operator="containsText" text="4- Bajo">
      <formula>NOT(ISERROR(SEARCH("4- Bajo",F15)))</formula>
    </cfRule>
    <cfRule type="containsText" dxfId="567" priority="591" operator="containsText" text="1- Bajo">
      <formula>NOT(ISERROR(SEARCH("1- Bajo",F15)))</formula>
    </cfRule>
  </conditionalFormatting>
  <conditionalFormatting sqref="J15:J19">
    <cfRule type="containsText" dxfId="566" priority="581" operator="containsText" text="Bajo">
      <formula>NOT(ISERROR(SEARCH("Bajo",J15)))</formula>
    </cfRule>
    <cfRule type="containsText" dxfId="565" priority="582" operator="containsText" text="Moderado">
      <formula>NOT(ISERROR(SEARCH("Moderado",J15)))</formula>
    </cfRule>
    <cfRule type="containsText" dxfId="564" priority="583" operator="containsText" text="Alto">
      <formula>NOT(ISERROR(SEARCH("Alto",J15)))</formula>
    </cfRule>
    <cfRule type="containsText" dxfId="563" priority="584" operator="containsText" text="Extremo">
      <formula>NOT(ISERROR(SEARCH("Extremo",J15)))</formula>
    </cfRule>
    <cfRule type="colorScale" priority="585">
      <colorScale>
        <cfvo type="min"/>
        <cfvo type="max"/>
        <color rgb="FFFF7128"/>
        <color rgb="FFFFEF9C"/>
      </colorScale>
    </cfRule>
  </conditionalFormatting>
  <conditionalFormatting sqref="M15:M19">
    <cfRule type="containsText" dxfId="562" priority="556" operator="containsText" text="Moderado">
      <formula>NOT(ISERROR(SEARCH("Moderado",M15)))</formula>
    </cfRule>
    <cfRule type="containsText" dxfId="561" priority="576" operator="containsText" text="Bajo">
      <formula>NOT(ISERROR(SEARCH("Bajo",M15)))</formula>
    </cfRule>
    <cfRule type="containsText" dxfId="560" priority="577" operator="containsText" text="Moderado">
      <formula>NOT(ISERROR(SEARCH("Moderado",M15)))</formula>
    </cfRule>
    <cfRule type="containsText" dxfId="559" priority="578" operator="containsText" text="Alto">
      <formula>NOT(ISERROR(SEARCH("Alto",M15)))</formula>
    </cfRule>
    <cfRule type="containsText" dxfId="558" priority="579" operator="containsText" text="Extremo">
      <formula>NOT(ISERROR(SEARCH("Extremo",M15)))</formula>
    </cfRule>
    <cfRule type="colorScale" priority="580">
      <colorScale>
        <cfvo type="min"/>
        <cfvo type="max"/>
        <color rgb="FFFF7128"/>
        <color rgb="FFFFEF9C"/>
      </colorScale>
    </cfRule>
  </conditionalFormatting>
  <conditionalFormatting sqref="N15">
    <cfRule type="containsText" dxfId="557" priority="570" operator="containsText" text="3- Moderado">
      <formula>NOT(ISERROR(SEARCH("3- Moderado",N15)))</formula>
    </cfRule>
    <cfRule type="containsText" dxfId="556" priority="571" operator="containsText" text="6- Moderado">
      <formula>NOT(ISERROR(SEARCH("6- Moderado",N15)))</formula>
    </cfRule>
    <cfRule type="containsText" dxfId="555" priority="572" operator="containsText" text="4- Moderado">
      <formula>NOT(ISERROR(SEARCH("4- Moderado",N15)))</formula>
    </cfRule>
    <cfRule type="containsText" dxfId="554" priority="573" operator="containsText" text="3- Bajo">
      <formula>NOT(ISERROR(SEARCH("3- Bajo",N15)))</formula>
    </cfRule>
    <cfRule type="containsText" dxfId="553" priority="574" operator="containsText" text="4- Bajo">
      <formula>NOT(ISERROR(SEARCH("4- Bajo",N15)))</formula>
    </cfRule>
    <cfRule type="containsText" dxfId="552" priority="575" operator="containsText" text="1- Bajo">
      <formula>NOT(ISERROR(SEARCH("1- Bajo",N15)))</formula>
    </cfRule>
  </conditionalFormatting>
  <conditionalFormatting sqref="H15:H19">
    <cfRule type="containsText" dxfId="551" priority="557" operator="containsText" text="Muy Alta">
      <formula>NOT(ISERROR(SEARCH("Muy Alta",H15)))</formula>
    </cfRule>
    <cfRule type="containsText" dxfId="550" priority="558" operator="containsText" text="Alta">
      <formula>NOT(ISERROR(SEARCH("Alta",H15)))</formula>
    </cfRule>
    <cfRule type="containsText" dxfId="549" priority="559" operator="containsText" text="Muy Alta">
      <formula>NOT(ISERROR(SEARCH("Muy Alta",H15)))</formula>
    </cfRule>
    <cfRule type="containsText" dxfId="548" priority="564" operator="containsText" text="Muy Baja">
      <formula>NOT(ISERROR(SEARCH("Muy Baja",H15)))</formula>
    </cfRule>
    <cfRule type="containsText" dxfId="547" priority="565" operator="containsText" text="Baja">
      <formula>NOT(ISERROR(SEARCH("Baja",H15)))</formula>
    </cfRule>
    <cfRule type="containsText" dxfId="546" priority="566" operator="containsText" text="Media">
      <formula>NOT(ISERROR(SEARCH("Media",H15)))</formula>
    </cfRule>
    <cfRule type="containsText" dxfId="545" priority="567" operator="containsText" text="Alta">
      <formula>NOT(ISERROR(SEARCH("Alta",H15)))</formula>
    </cfRule>
    <cfRule type="containsText" dxfId="544" priority="569" operator="containsText" text="Muy Alta">
      <formula>NOT(ISERROR(SEARCH("Muy Alta",H15)))</formula>
    </cfRule>
  </conditionalFormatting>
  <conditionalFormatting sqref="I15:I19">
    <cfRule type="containsText" dxfId="543" priority="560" operator="containsText" text="Catastrófico">
      <formula>NOT(ISERROR(SEARCH("Catastrófico",I15)))</formula>
    </cfRule>
    <cfRule type="containsText" dxfId="542" priority="561" operator="containsText" text="Mayor">
      <formula>NOT(ISERROR(SEARCH("Mayor",I15)))</formula>
    </cfRule>
    <cfRule type="containsText" dxfId="541" priority="562" operator="containsText" text="Menor">
      <formula>NOT(ISERROR(SEARCH("Menor",I15)))</formula>
    </cfRule>
    <cfRule type="containsText" dxfId="540" priority="563" operator="containsText" text="Leve">
      <formula>NOT(ISERROR(SEARCH("Leve",I15)))</formula>
    </cfRule>
    <cfRule type="containsText" dxfId="539" priority="568" operator="containsText" text="Moderado">
      <formula>NOT(ISERROR(SEARCH("Moderado",I15)))</formula>
    </cfRule>
  </conditionalFormatting>
  <conditionalFormatting sqref="K15:K19">
    <cfRule type="containsText" dxfId="538" priority="555" operator="containsText" text="Media">
      <formula>NOT(ISERROR(SEARCH("Media",K15)))</formula>
    </cfRule>
  </conditionalFormatting>
  <conditionalFormatting sqref="L15:L19">
    <cfRule type="containsText" dxfId="537" priority="554" operator="containsText" text="Moderado">
      <formula>NOT(ISERROR(SEARCH("Moderado",L15)))</formula>
    </cfRule>
  </conditionalFormatting>
  <conditionalFormatting sqref="J15:J19">
    <cfRule type="containsText" dxfId="536" priority="553" operator="containsText" text="Moderado">
      <formula>NOT(ISERROR(SEARCH("Moderado",J15)))</formula>
    </cfRule>
  </conditionalFormatting>
  <conditionalFormatting sqref="J15:J19">
    <cfRule type="containsText" dxfId="535" priority="551" operator="containsText" text="Bajo">
      <formula>NOT(ISERROR(SEARCH("Bajo",J15)))</formula>
    </cfRule>
    <cfRule type="containsText" dxfId="534" priority="552" operator="containsText" text="Extremo">
      <formula>NOT(ISERROR(SEARCH("Extremo",J15)))</formula>
    </cfRule>
  </conditionalFormatting>
  <conditionalFormatting sqref="K15:K19">
    <cfRule type="containsText" dxfId="533" priority="549" operator="containsText" text="Baja">
      <formula>NOT(ISERROR(SEARCH("Baja",K15)))</formula>
    </cfRule>
    <cfRule type="containsText" dxfId="532" priority="550" operator="containsText" text="Muy Baja">
      <formula>NOT(ISERROR(SEARCH("Muy Baja",K15)))</formula>
    </cfRule>
  </conditionalFormatting>
  <conditionalFormatting sqref="K15:K19">
    <cfRule type="containsText" dxfId="531" priority="547" operator="containsText" text="Muy Alta">
      <formula>NOT(ISERROR(SEARCH("Muy Alta",K15)))</formula>
    </cfRule>
    <cfRule type="containsText" dxfId="530" priority="548" operator="containsText" text="Alta">
      <formula>NOT(ISERROR(SEARCH("Alta",K15)))</formula>
    </cfRule>
  </conditionalFormatting>
  <conditionalFormatting sqref="L15:L19">
    <cfRule type="containsText" dxfId="529" priority="543" operator="containsText" text="Catastrófico">
      <formula>NOT(ISERROR(SEARCH("Catastrófico",L15)))</formula>
    </cfRule>
    <cfRule type="containsText" dxfId="528" priority="544" operator="containsText" text="Mayor">
      <formula>NOT(ISERROR(SEARCH("Mayor",L15)))</formula>
    </cfRule>
    <cfRule type="containsText" dxfId="527" priority="545" operator="containsText" text="Menor">
      <formula>NOT(ISERROR(SEARCH("Menor",L15)))</formula>
    </cfRule>
    <cfRule type="containsText" dxfId="526" priority="546" operator="containsText" text="Leve">
      <formula>NOT(ISERROR(SEARCH("Leve",L15)))</formula>
    </cfRule>
  </conditionalFormatting>
  <conditionalFormatting sqref="K20:L20">
    <cfRule type="containsText" dxfId="525" priority="537" operator="containsText" text="3- Moderado">
      <formula>NOT(ISERROR(SEARCH("3- Moderado",K20)))</formula>
    </cfRule>
    <cfRule type="containsText" dxfId="524" priority="538" operator="containsText" text="6- Moderado">
      <formula>NOT(ISERROR(SEARCH("6- Moderado",K20)))</formula>
    </cfRule>
    <cfRule type="containsText" dxfId="523" priority="539" operator="containsText" text="4- Moderado">
      <formula>NOT(ISERROR(SEARCH("4- Moderado",K20)))</formula>
    </cfRule>
    <cfRule type="containsText" dxfId="522" priority="540" operator="containsText" text="3- Bajo">
      <formula>NOT(ISERROR(SEARCH("3- Bajo",K20)))</formula>
    </cfRule>
    <cfRule type="containsText" dxfId="521" priority="541" operator="containsText" text="4- Bajo">
      <formula>NOT(ISERROR(SEARCH("4- Bajo",K20)))</formula>
    </cfRule>
    <cfRule type="containsText" dxfId="520" priority="542" operator="containsText" text="1- Bajo">
      <formula>NOT(ISERROR(SEARCH("1- Bajo",K20)))</formula>
    </cfRule>
  </conditionalFormatting>
  <conditionalFormatting sqref="H20:I20">
    <cfRule type="containsText" dxfId="519" priority="531" operator="containsText" text="3- Moderado">
      <formula>NOT(ISERROR(SEARCH("3- Moderado",H20)))</formula>
    </cfRule>
    <cfRule type="containsText" dxfId="518" priority="532" operator="containsText" text="6- Moderado">
      <formula>NOT(ISERROR(SEARCH("6- Moderado",H20)))</formula>
    </cfRule>
    <cfRule type="containsText" dxfId="517" priority="533" operator="containsText" text="4- Moderado">
      <formula>NOT(ISERROR(SEARCH("4- Moderado",H20)))</formula>
    </cfRule>
    <cfRule type="containsText" dxfId="516" priority="534" operator="containsText" text="3- Bajo">
      <formula>NOT(ISERROR(SEARCH("3- Bajo",H20)))</formula>
    </cfRule>
    <cfRule type="containsText" dxfId="515" priority="535" operator="containsText" text="4- Bajo">
      <formula>NOT(ISERROR(SEARCH("4- Bajo",H20)))</formula>
    </cfRule>
    <cfRule type="containsText" dxfId="514" priority="536" operator="containsText" text="1- Bajo">
      <formula>NOT(ISERROR(SEARCH("1- Bajo",H20)))</formula>
    </cfRule>
  </conditionalFormatting>
  <conditionalFormatting sqref="A20 C20:E20">
    <cfRule type="containsText" dxfId="513" priority="525" operator="containsText" text="3- Moderado">
      <formula>NOT(ISERROR(SEARCH("3- Moderado",A20)))</formula>
    </cfRule>
    <cfRule type="containsText" dxfId="512" priority="526" operator="containsText" text="6- Moderado">
      <formula>NOT(ISERROR(SEARCH("6- Moderado",A20)))</formula>
    </cfRule>
    <cfRule type="containsText" dxfId="511" priority="527" operator="containsText" text="4- Moderado">
      <formula>NOT(ISERROR(SEARCH("4- Moderado",A20)))</formula>
    </cfRule>
    <cfRule type="containsText" dxfId="510" priority="528" operator="containsText" text="3- Bajo">
      <formula>NOT(ISERROR(SEARCH("3- Bajo",A20)))</formula>
    </cfRule>
    <cfRule type="containsText" dxfId="509" priority="529" operator="containsText" text="4- Bajo">
      <formula>NOT(ISERROR(SEARCH("4- Bajo",A20)))</formula>
    </cfRule>
    <cfRule type="containsText" dxfId="508" priority="530" operator="containsText" text="1- Bajo">
      <formula>NOT(ISERROR(SEARCH("1- Bajo",A20)))</formula>
    </cfRule>
  </conditionalFormatting>
  <conditionalFormatting sqref="F20:G20">
    <cfRule type="containsText" dxfId="507" priority="519" operator="containsText" text="3- Moderado">
      <formula>NOT(ISERROR(SEARCH("3- Moderado",F20)))</formula>
    </cfRule>
    <cfRule type="containsText" dxfId="506" priority="520" operator="containsText" text="6- Moderado">
      <formula>NOT(ISERROR(SEARCH("6- Moderado",F20)))</formula>
    </cfRule>
    <cfRule type="containsText" dxfId="505" priority="521" operator="containsText" text="4- Moderado">
      <formula>NOT(ISERROR(SEARCH("4- Moderado",F20)))</formula>
    </cfRule>
    <cfRule type="containsText" dxfId="504" priority="522" operator="containsText" text="3- Bajo">
      <formula>NOT(ISERROR(SEARCH("3- Bajo",F20)))</formula>
    </cfRule>
    <cfRule type="containsText" dxfId="503" priority="523" operator="containsText" text="4- Bajo">
      <formula>NOT(ISERROR(SEARCH("4- Bajo",F20)))</formula>
    </cfRule>
    <cfRule type="containsText" dxfId="502" priority="524" operator="containsText" text="1- Bajo">
      <formula>NOT(ISERROR(SEARCH("1- Bajo",F20)))</formula>
    </cfRule>
  </conditionalFormatting>
  <conditionalFormatting sqref="J20:J24">
    <cfRule type="containsText" dxfId="501" priority="514" operator="containsText" text="Bajo">
      <formula>NOT(ISERROR(SEARCH("Bajo",J20)))</formula>
    </cfRule>
    <cfRule type="containsText" dxfId="500" priority="515" operator="containsText" text="Moderado">
      <formula>NOT(ISERROR(SEARCH("Moderado",J20)))</formula>
    </cfRule>
    <cfRule type="containsText" dxfId="499" priority="516" operator="containsText" text="Alto">
      <formula>NOT(ISERROR(SEARCH("Alto",J20)))</formula>
    </cfRule>
    <cfRule type="containsText" dxfId="498" priority="517" operator="containsText" text="Extremo">
      <formula>NOT(ISERROR(SEARCH("Extremo",J20)))</formula>
    </cfRule>
    <cfRule type="colorScale" priority="518">
      <colorScale>
        <cfvo type="min"/>
        <cfvo type="max"/>
        <color rgb="FFFF7128"/>
        <color rgb="FFFFEF9C"/>
      </colorScale>
    </cfRule>
  </conditionalFormatting>
  <conditionalFormatting sqref="M20:M24">
    <cfRule type="containsText" dxfId="497" priority="489" operator="containsText" text="Moderado">
      <formula>NOT(ISERROR(SEARCH("Moderado",M20)))</formula>
    </cfRule>
    <cfRule type="containsText" dxfId="496" priority="509" operator="containsText" text="Bajo">
      <formula>NOT(ISERROR(SEARCH("Bajo",M20)))</formula>
    </cfRule>
    <cfRule type="containsText" dxfId="495" priority="510" operator="containsText" text="Moderado">
      <formula>NOT(ISERROR(SEARCH("Moderado",M20)))</formula>
    </cfRule>
    <cfRule type="containsText" dxfId="494" priority="511" operator="containsText" text="Alto">
      <formula>NOT(ISERROR(SEARCH("Alto",M20)))</formula>
    </cfRule>
    <cfRule type="containsText" dxfId="493" priority="512" operator="containsText" text="Extremo">
      <formula>NOT(ISERROR(SEARCH("Extremo",M20)))</formula>
    </cfRule>
    <cfRule type="colorScale" priority="513">
      <colorScale>
        <cfvo type="min"/>
        <cfvo type="max"/>
        <color rgb="FFFF7128"/>
        <color rgb="FFFFEF9C"/>
      </colorScale>
    </cfRule>
  </conditionalFormatting>
  <conditionalFormatting sqref="N20">
    <cfRule type="containsText" dxfId="492" priority="503" operator="containsText" text="3- Moderado">
      <formula>NOT(ISERROR(SEARCH("3- Moderado",N20)))</formula>
    </cfRule>
    <cfRule type="containsText" dxfId="491" priority="504" operator="containsText" text="6- Moderado">
      <formula>NOT(ISERROR(SEARCH("6- Moderado",N20)))</formula>
    </cfRule>
    <cfRule type="containsText" dxfId="490" priority="505" operator="containsText" text="4- Moderado">
      <formula>NOT(ISERROR(SEARCH("4- Moderado",N20)))</formula>
    </cfRule>
    <cfRule type="containsText" dxfId="489" priority="506" operator="containsText" text="3- Bajo">
      <formula>NOT(ISERROR(SEARCH("3- Bajo",N20)))</formula>
    </cfRule>
    <cfRule type="containsText" dxfId="488" priority="507" operator="containsText" text="4- Bajo">
      <formula>NOT(ISERROR(SEARCH("4- Bajo",N20)))</formula>
    </cfRule>
    <cfRule type="containsText" dxfId="487" priority="508" operator="containsText" text="1- Bajo">
      <formula>NOT(ISERROR(SEARCH("1- Bajo",N20)))</formula>
    </cfRule>
  </conditionalFormatting>
  <conditionalFormatting sqref="H20:H24">
    <cfRule type="containsText" dxfId="486" priority="490" operator="containsText" text="Muy Alta">
      <formula>NOT(ISERROR(SEARCH("Muy Alta",H20)))</formula>
    </cfRule>
    <cfRule type="containsText" dxfId="485" priority="491" operator="containsText" text="Alta">
      <formula>NOT(ISERROR(SEARCH("Alta",H20)))</formula>
    </cfRule>
    <cfRule type="containsText" dxfId="484" priority="492" operator="containsText" text="Muy Alta">
      <formula>NOT(ISERROR(SEARCH("Muy Alta",H20)))</formula>
    </cfRule>
    <cfRule type="containsText" dxfId="483" priority="497" operator="containsText" text="Muy Baja">
      <formula>NOT(ISERROR(SEARCH("Muy Baja",H20)))</formula>
    </cfRule>
    <cfRule type="containsText" dxfId="482" priority="498" operator="containsText" text="Baja">
      <formula>NOT(ISERROR(SEARCH("Baja",H20)))</formula>
    </cfRule>
    <cfRule type="containsText" dxfId="481" priority="499" operator="containsText" text="Media">
      <formula>NOT(ISERROR(SEARCH("Media",H20)))</formula>
    </cfRule>
    <cfRule type="containsText" dxfId="480" priority="500" operator="containsText" text="Alta">
      <formula>NOT(ISERROR(SEARCH("Alta",H20)))</formula>
    </cfRule>
    <cfRule type="containsText" dxfId="479" priority="502" operator="containsText" text="Muy Alta">
      <formula>NOT(ISERROR(SEARCH("Muy Alta",H20)))</formula>
    </cfRule>
  </conditionalFormatting>
  <conditionalFormatting sqref="I20:I24">
    <cfRule type="containsText" dxfId="478" priority="493" operator="containsText" text="Catastrófico">
      <formula>NOT(ISERROR(SEARCH("Catastrófico",I20)))</formula>
    </cfRule>
    <cfRule type="containsText" dxfId="477" priority="494" operator="containsText" text="Mayor">
      <formula>NOT(ISERROR(SEARCH("Mayor",I20)))</formula>
    </cfRule>
    <cfRule type="containsText" dxfId="476" priority="495" operator="containsText" text="Menor">
      <formula>NOT(ISERROR(SEARCH("Menor",I20)))</formula>
    </cfRule>
    <cfRule type="containsText" dxfId="475" priority="496" operator="containsText" text="Leve">
      <formula>NOT(ISERROR(SEARCH("Leve",I20)))</formula>
    </cfRule>
    <cfRule type="containsText" dxfId="474" priority="501" operator="containsText" text="Moderado">
      <formula>NOT(ISERROR(SEARCH("Moderado",I20)))</formula>
    </cfRule>
  </conditionalFormatting>
  <conditionalFormatting sqref="K20:K24">
    <cfRule type="containsText" dxfId="473" priority="488" operator="containsText" text="Media">
      <formula>NOT(ISERROR(SEARCH("Media",K20)))</formula>
    </cfRule>
  </conditionalFormatting>
  <conditionalFormatting sqref="L20:L24">
    <cfRule type="containsText" dxfId="472" priority="487" operator="containsText" text="Moderado">
      <formula>NOT(ISERROR(SEARCH("Moderado",L20)))</formula>
    </cfRule>
  </conditionalFormatting>
  <conditionalFormatting sqref="J20:J24">
    <cfRule type="containsText" dxfId="471" priority="486" operator="containsText" text="Moderado">
      <formula>NOT(ISERROR(SEARCH("Moderado",J20)))</formula>
    </cfRule>
  </conditionalFormatting>
  <conditionalFormatting sqref="J20:J24">
    <cfRule type="containsText" dxfId="470" priority="484" operator="containsText" text="Bajo">
      <formula>NOT(ISERROR(SEARCH("Bajo",J20)))</formula>
    </cfRule>
    <cfRule type="containsText" dxfId="469" priority="485" operator="containsText" text="Extremo">
      <formula>NOT(ISERROR(SEARCH("Extremo",J20)))</formula>
    </cfRule>
  </conditionalFormatting>
  <conditionalFormatting sqref="K20:K24">
    <cfRule type="containsText" dxfId="468" priority="482" operator="containsText" text="Baja">
      <formula>NOT(ISERROR(SEARCH("Baja",K20)))</formula>
    </cfRule>
    <cfRule type="containsText" dxfId="467" priority="483" operator="containsText" text="Muy Baja">
      <formula>NOT(ISERROR(SEARCH("Muy Baja",K20)))</formula>
    </cfRule>
  </conditionalFormatting>
  <conditionalFormatting sqref="K20:K24">
    <cfRule type="containsText" dxfId="466" priority="480" operator="containsText" text="Muy Alta">
      <formula>NOT(ISERROR(SEARCH("Muy Alta",K20)))</formula>
    </cfRule>
    <cfRule type="containsText" dxfId="465" priority="481" operator="containsText" text="Alta">
      <formula>NOT(ISERROR(SEARCH("Alta",K20)))</formula>
    </cfRule>
  </conditionalFormatting>
  <conditionalFormatting sqref="L20:L24">
    <cfRule type="containsText" dxfId="464" priority="476" operator="containsText" text="Catastrófico">
      <formula>NOT(ISERROR(SEARCH("Catastrófico",L20)))</formula>
    </cfRule>
    <cfRule type="containsText" dxfId="463" priority="477" operator="containsText" text="Mayor">
      <formula>NOT(ISERROR(SEARCH("Mayor",L20)))</formula>
    </cfRule>
    <cfRule type="containsText" dxfId="462" priority="478" operator="containsText" text="Menor">
      <formula>NOT(ISERROR(SEARCH("Menor",L20)))</formula>
    </cfRule>
    <cfRule type="containsText" dxfId="461" priority="479" operator="containsText" text="Leve">
      <formula>NOT(ISERROR(SEARCH("Leve",L20)))</formula>
    </cfRule>
  </conditionalFormatting>
  <conditionalFormatting sqref="K30:L30">
    <cfRule type="containsText" dxfId="460" priority="470" operator="containsText" text="3- Moderado">
      <formula>NOT(ISERROR(SEARCH("3- Moderado",K30)))</formula>
    </cfRule>
    <cfRule type="containsText" dxfId="459" priority="471" operator="containsText" text="6- Moderado">
      <formula>NOT(ISERROR(SEARCH("6- Moderado",K30)))</formula>
    </cfRule>
    <cfRule type="containsText" dxfId="458" priority="472" operator="containsText" text="4- Moderado">
      <formula>NOT(ISERROR(SEARCH("4- Moderado",K30)))</formula>
    </cfRule>
    <cfRule type="containsText" dxfId="457" priority="473" operator="containsText" text="3- Bajo">
      <formula>NOT(ISERROR(SEARCH("3- Bajo",K30)))</formula>
    </cfRule>
    <cfRule type="containsText" dxfId="456" priority="474" operator="containsText" text="4- Bajo">
      <formula>NOT(ISERROR(SEARCH("4- Bajo",K30)))</formula>
    </cfRule>
    <cfRule type="containsText" dxfId="455" priority="475" operator="containsText" text="1- Bajo">
      <formula>NOT(ISERROR(SEARCH("1- Bajo",K30)))</formula>
    </cfRule>
  </conditionalFormatting>
  <conditionalFormatting sqref="H30:I30">
    <cfRule type="containsText" dxfId="454" priority="464" operator="containsText" text="3- Moderado">
      <formula>NOT(ISERROR(SEARCH("3- Moderado",H30)))</formula>
    </cfRule>
    <cfRule type="containsText" dxfId="453" priority="465" operator="containsText" text="6- Moderado">
      <formula>NOT(ISERROR(SEARCH("6- Moderado",H30)))</formula>
    </cfRule>
    <cfRule type="containsText" dxfId="452" priority="466" operator="containsText" text="4- Moderado">
      <formula>NOT(ISERROR(SEARCH("4- Moderado",H30)))</formula>
    </cfRule>
    <cfRule type="containsText" dxfId="451" priority="467" operator="containsText" text="3- Bajo">
      <formula>NOT(ISERROR(SEARCH("3- Bajo",H30)))</formula>
    </cfRule>
    <cfRule type="containsText" dxfId="450" priority="468" operator="containsText" text="4- Bajo">
      <formula>NOT(ISERROR(SEARCH("4- Bajo",H30)))</formula>
    </cfRule>
    <cfRule type="containsText" dxfId="449" priority="469" operator="containsText" text="1- Bajo">
      <formula>NOT(ISERROR(SEARCH("1- Bajo",H30)))</formula>
    </cfRule>
  </conditionalFormatting>
  <conditionalFormatting sqref="A30 C30:E30">
    <cfRule type="containsText" dxfId="448" priority="458" operator="containsText" text="3- Moderado">
      <formula>NOT(ISERROR(SEARCH("3- Moderado",A30)))</formula>
    </cfRule>
    <cfRule type="containsText" dxfId="447" priority="459" operator="containsText" text="6- Moderado">
      <formula>NOT(ISERROR(SEARCH("6- Moderado",A30)))</formula>
    </cfRule>
    <cfRule type="containsText" dxfId="446" priority="460" operator="containsText" text="4- Moderado">
      <formula>NOT(ISERROR(SEARCH("4- Moderado",A30)))</formula>
    </cfRule>
    <cfRule type="containsText" dxfId="445" priority="461" operator="containsText" text="3- Bajo">
      <formula>NOT(ISERROR(SEARCH("3- Bajo",A30)))</formula>
    </cfRule>
    <cfRule type="containsText" dxfId="444" priority="462" operator="containsText" text="4- Bajo">
      <formula>NOT(ISERROR(SEARCH("4- Bajo",A30)))</formula>
    </cfRule>
    <cfRule type="containsText" dxfId="443" priority="463" operator="containsText" text="1- Bajo">
      <formula>NOT(ISERROR(SEARCH("1- Bajo",A30)))</formula>
    </cfRule>
  </conditionalFormatting>
  <conditionalFormatting sqref="F30:G30">
    <cfRule type="containsText" dxfId="442" priority="452" operator="containsText" text="3- Moderado">
      <formula>NOT(ISERROR(SEARCH("3- Moderado",F30)))</formula>
    </cfRule>
    <cfRule type="containsText" dxfId="441" priority="453" operator="containsText" text="6- Moderado">
      <formula>NOT(ISERROR(SEARCH("6- Moderado",F30)))</formula>
    </cfRule>
    <cfRule type="containsText" dxfId="440" priority="454" operator="containsText" text="4- Moderado">
      <formula>NOT(ISERROR(SEARCH("4- Moderado",F30)))</formula>
    </cfRule>
    <cfRule type="containsText" dxfId="439" priority="455" operator="containsText" text="3- Bajo">
      <formula>NOT(ISERROR(SEARCH("3- Bajo",F30)))</formula>
    </cfRule>
    <cfRule type="containsText" dxfId="438" priority="456" operator="containsText" text="4- Bajo">
      <formula>NOT(ISERROR(SEARCH("4- Bajo",F30)))</formula>
    </cfRule>
    <cfRule type="containsText" dxfId="437" priority="457" operator="containsText" text="1- Bajo">
      <formula>NOT(ISERROR(SEARCH("1- Bajo",F30)))</formula>
    </cfRule>
  </conditionalFormatting>
  <conditionalFormatting sqref="J30:J34">
    <cfRule type="containsText" dxfId="436" priority="447" operator="containsText" text="Bajo">
      <formula>NOT(ISERROR(SEARCH("Bajo",J30)))</formula>
    </cfRule>
    <cfRule type="containsText" dxfId="435" priority="448" operator="containsText" text="Moderado">
      <formula>NOT(ISERROR(SEARCH("Moderado",J30)))</formula>
    </cfRule>
    <cfRule type="containsText" dxfId="434" priority="449" operator="containsText" text="Alto">
      <formula>NOT(ISERROR(SEARCH("Alto",J30)))</formula>
    </cfRule>
    <cfRule type="containsText" dxfId="433" priority="450" operator="containsText" text="Extremo">
      <formula>NOT(ISERROR(SEARCH("Extremo",J30)))</formula>
    </cfRule>
    <cfRule type="colorScale" priority="451">
      <colorScale>
        <cfvo type="min"/>
        <cfvo type="max"/>
        <color rgb="FFFF7128"/>
        <color rgb="FFFFEF9C"/>
      </colorScale>
    </cfRule>
  </conditionalFormatting>
  <conditionalFormatting sqref="M30:M34">
    <cfRule type="containsText" dxfId="432" priority="422" operator="containsText" text="Moderado">
      <formula>NOT(ISERROR(SEARCH("Moderado",M30)))</formula>
    </cfRule>
    <cfRule type="containsText" dxfId="431" priority="442" operator="containsText" text="Bajo">
      <formula>NOT(ISERROR(SEARCH("Bajo",M30)))</formula>
    </cfRule>
    <cfRule type="containsText" dxfId="430" priority="443" operator="containsText" text="Moderado">
      <formula>NOT(ISERROR(SEARCH("Moderado",M30)))</formula>
    </cfRule>
    <cfRule type="containsText" dxfId="429" priority="444" operator="containsText" text="Alto">
      <formula>NOT(ISERROR(SEARCH("Alto",M30)))</formula>
    </cfRule>
    <cfRule type="containsText" dxfId="428" priority="445" operator="containsText" text="Extremo">
      <formula>NOT(ISERROR(SEARCH("Extremo",M30)))</formula>
    </cfRule>
    <cfRule type="colorScale" priority="446">
      <colorScale>
        <cfvo type="min"/>
        <cfvo type="max"/>
        <color rgb="FFFF7128"/>
        <color rgb="FFFFEF9C"/>
      </colorScale>
    </cfRule>
  </conditionalFormatting>
  <conditionalFormatting sqref="N30">
    <cfRule type="containsText" dxfId="427" priority="436" operator="containsText" text="3- Moderado">
      <formula>NOT(ISERROR(SEARCH("3- Moderado",N30)))</formula>
    </cfRule>
    <cfRule type="containsText" dxfId="426" priority="437" operator="containsText" text="6- Moderado">
      <formula>NOT(ISERROR(SEARCH("6- Moderado",N30)))</formula>
    </cfRule>
    <cfRule type="containsText" dxfId="425" priority="438" operator="containsText" text="4- Moderado">
      <formula>NOT(ISERROR(SEARCH("4- Moderado",N30)))</formula>
    </cfRule>
    <cfRule type="containsText" dxfId="424" priority="439" operator="containsText" text="3- Bajo">
      <formula>NOT(ISERROR(SEARCH("3- Bajo",N30)))</formula>
    </cfRule>
    <cfRule type="containsText" dxfId="423" priority="440" operator="containsText" text="4- Bajo">
      <formula>NOT(ISERROR(SEARCH("4- Bajo",N30)))</formula>
    </cfRule>
    <cfRule type="containsText" dxfId="422" priority="441" operator="containsText" text="1- Bajo">
      <formula>NOT(ISERROR(SEARCH("1- Bajo",N30)))</formula>
    </cfRule>
  </conditionalFormatting>
  <conditionalFormatting sqref="H30:H34">
    <cfRule type="containsText" dxfId="421" priority="423" operator="containsText" text="Muy Alta">
      <formula>NOT(ISERROR(SEARCH("Muy Alta",H30)))</formula>
    </cfRule>
    <cfRule type="containsText" dxfId="420" priority="424" operator="containsText" text="Alta">
      <formula>NOT(ISERROR(SEARCH("Alta",H30)))</formula>
    </cfRule>
    <cfRule type="containsText" dxfId="419" priority="425" operator="containsText" text="Muy Alta">
      <formula>NOT(ISERROR(SEARCH("Muy Alta",H30)))</formula>
    </cfRule>
    <cfRule type="containsText" dxfId="418" priority="430" operator="containsText" text="Muy Baja">
      <formula>NOT(ISERROR(SEARCH("Muy Baja",H30)))</formula>
    </cfRule>
    <cfRule type="containsText" dxfId="417" priority="431" operator="containsText" text="Baja">
      <formula>NOT(ISERROR(SEARCH("Baja",H30)))</formula>
    </cfRule>
    <cfRule type="containsText" dxfId="416" priority="432" operator="containsText" text="Media">
      <formula>NOT(ISERROR(SEARCH("Media",H30)))</formula>
    </cfRule>
    <cfRule type="containsText" dxfId="415" priority="433" operator="containsText" text="Alta">
      <formula>NOT(ISERROR(SEARCH("Alta",H30)))</formula>
    </cfRule>
    <cfRule type="containsText" dxfId="414" priority="435" operator="containsText" text="Muy Alta">
      <formula>NOT(ISERROR(SEARCH("Muy Alta",H30)))</formula>
    </cfRule>
  </conditionalFormatting>
  <conditionalFormatting sqref="I30:I34">
    <cfRule type="containsText" dxfId="413" priority="426" operator="containsText" text="Catastrófico">
      <formula>NOT(ISERROR(SEARCH("Catastrófico",I30)))</formula>
    </cfRule>
    <cfRule type="containsText" dxfId="412" priority="427" operator="containsText" text="Mayor">
      <formula>NOT(ISERROR(SEARCH("Mayor",I30)))</formula>
    </cfRule>
    <cfRule type="containsText" dxfId="411" priority="428" operator="containsText" text="Menor">
      <formula>NOT(ISERROR(SEARCH("Menor",I30)))</formula>
    </cfRule>
    <cfRule type="containsText" dxfId="410" priority="429" operator="containsText" text="Leve">
      <formula>NOT(ISERROR(SEARCH("Leve",I30)))</formula>
    </cfRule>
    <cfRule type="containsText" dxfId="409" priority="434" operator="containsText" text="Moderado">
      <formula>NOT(ISERROR(SEARCH("Moderado",I30)))</formula>
    </cfRule>
  </conditionalFormatting>
  <conditionalFormatting sqref="K30:K34">
    <cfRule type="containsText" dxfId="408" priority="421" operator="containsText" text="Media">
      <formula>NOT(ISERROR(SEARCH("Media",K30)))</formula>
    </cfRule>
  </conditionalFormatting>
  <conditionalFormatting sqref="L30:L34">
    <cfRule type="containsText" dxfId="407" priority="420" operator="containsText" text="Moderado">
      <formula>NOT(ISERROR(SEARCH("Moderado",L30)))</formula>
    </cfRule>
  </conditionalFormatting>
  <conditionalFormatting sqref="J30:J34">
    <cfRule type="containsText" dxfId="406" priority="419" operator="containsText" text="Moderado">
      <formula>NOT(ISERROR(SEARCH("Moderado",J30)))</formula>
    </cfRule>
  </conditionalFormatting>
  <conditionalFormatting sqref="J30:J34">
    <cfRule type="containsText" dxfId="405" priority="417" operator="containsText" text="Bajo">
      <formula>NOT(ISERROR(SEARCH("Bajo",J30)))</formula>
    </cfRule>
    <cfRule type="containsText" dxfId="404" priority="418" operator="containsText" text="Extremo">
      <formula>NOT(ISERROR(SEARCH("Extremo",J30)))</formula>
    </cfRule>
  </conditionalFormatting>
  <conditionalFormatting sqref="K30:K34">
    <cfRule type="containsText" dxfId="403" priority="415" operator="containsText" text="Baja">
      <formula>NOT(ISERROR(SEARCH("Baja",K30)))</formula>
    </cfRule>
    <cfRule type="containsText" dxfId="402" priority="416" operator="containsText" text="Muy Baja">
      <formula>NOT(ISERROR(SEARCH("Muy Baja",K30)))</formula>
    </cfRule>
  </conditionalFormatting>
  <conditionalFormatting sqref="K30:K34">
    <cfRule type="containsText" dxfId="401" priority="413" operator="containsText" text="Muy Alta">
      <formula>NOT(ISERROR(SEARCH("Muy Alta",K30)))</formula>
    </cfRule>
    <cfRule type="containsText" dxfId="400" priority="414" operator="containsText" text="Alta">
      <formula>NOT(ISERROR(SEARCH("Alta",K30)))</formula>
    </cfRule>
  </conditionalFormatting>
  <conditionalFormatting sqref="L30:L34">
    <cfRule type="containsText" dxfId="399" priority="409" operator="containsText" text="Catastrófico">
      <formula>NOT(ISERROR(SEARCH("Catastrófico",L30)))</formula>
    </cfRule>
    <cfRule type="containsText" dxfId="398" priority="410" operator="containsText" text="Mayor">
      <formula>NOT(ISERROR(SEARCH("Mayor",L30)))</formula>
    </cfRule>
    <cfRule type="containsText" dxfId="397" priority="411" operator="containsText" text="Menor">
      <formula>NOT(ISERROR(SEARCH("Menor",L30)))</formula>
    </cfRule>
    <cfRule type="containsText" dxfId="396" priority="412" operator="containsText" text="Leve">
      <formula>NOT(ISERROR(SEARCH("Leve",L30)))</formula>
    </cfRule>
  </conditionalFormatting>
  <conditionalFormatting sqref="K35:L35">
    <cfRule type="containsText" dxfId="395" priority="403" operator="containsText" text="3- Moderado">
      <formula>NOT(ISERROR(SEARCH("3- Moderado",K35)))</formula>
    </cfRule>
    <cfRule type="containsText" dxfId="394" priority="404" operator="containsText" text="6- Moderado">
      <formula>NOT(ISERROR(SEARCH("6- Moderado",K35)))</formula>
    </cfRule>
    <cfRule type="containsText" dxfId="393" priority="405" operator="containsText" text="4- Moderado">
      <formula>NOT(ISERROR(SEARCH("4- Moderado",K35)))</formula>
    </cfRule>
    <cfRule type="containsText" dxfId="392" priority="406" operator="containsText" text="3- Bajo">
      <formula>NOT(ISERROR(SEARCH("3- Bajo",K35)))</formula>
    </cfRule>
    <cfRule type="containsText" dxfId="391" priority="407" operator="containsText" text="4- Bajo">
      <formula>NOT(ISERROR(SEARCH("4- Bajo",K35)))</formula>
    </cfRule>
    <cfRule type="containsText" dxfId="390" priority="408" operator="containsText" text="1- Bajo">
      <formula>NOT(ISERROR(SEARCH("1- Bajo",K35)))</formula>
    </cfRule>
  </conditionalFormatting>
  <conditionalFormatting sqref="H35:I35">
    <cfRule type="containsText" dxfId="389" priority="397" operator="containsText" text="3- Moderado">
      <formula>NOT(ISERROR(SEARCH("3- Moderado",H35)))</formula>
    </cfRule>
    <cfRule type="containsText" dxfId="388" priority="398" operator="containsText" text="6- Moderado">
      <formula>NOT(ISERROR(SEARCH("6- Moderado",H35)))</formula>
    </cfRule>
    <cfRule type="containsText" dxfId="387" priority="399" operator="containsText" text="4- Moderado">
      <formula>NOT(ISERROR(SEARCH("4- Moderado",H35)))</formula>
    </cfRule>
    <cfRule type="containsText" dxfId="386" priority="400" operator="containsText" text="3- Bajo">
      <formula>NOT(ISERROR(SEARCH("3- Bajo",H35)))</formula>
    </cfRule>
    <cfRule type="containsText" dxfId="385" priority="401" operator="containsText" text="4- Bajo">
      <formula>NOT(ISERROR(SEARCH("4- Bajo",H35)))</formula>
    </cfRule>
    <cfRule type="containsText" dxfId="384" priority="402" operator="containsText" text="1- Bajo">
      <formula>NOT(ISERROR(SEARCH("1- Bajo",H35)))</formula>
    </cfRule>
  </conditionalFormatting>
  <conditionalFormatting sqref="A35 C35:E35">
    <cfRule type="containsText" dxfId="383" priority="391" operator="containsText" text="3- Moderado">
      <formula>NOT(ISERROR(SEARCH("3- Moderado",A35)))</formula>
    </cfRule>
    <cfRule type="containsText" dxfId="382" priority="392" operator="containsText" text="6- Moderado">
      <formula>NOT(ISERROR(SEARCH("6- Moderado",A35)))</formula>
    </cfRule>
    <cfRule type="containsText" dxfId="381" priority="393" operator="containsText" text="4- Moderado">
      <formula>NOT(ISERROR(SEARCH("4- Moderado",A35)))</formula>
    </cfRule>
    <cfRule type="containsText" dxfId="380" priority="394" operator="containsText" text="3- Bajo">
      <formula>NOT(ISERROR(SEARCH("3- Bajo",A35)))</formula>
    </cfRule>
    <cfRule type="containsText" dxfId="379" priority="395" operator="containsText" text="4- Bajo">
      <formula>NOT(ISERROR(SEARCH("4- Bajo",A35)))</formula>
    </cfRule>
    <cfRule type="containsText" dxfId="378" priority="396" operator="containsText" text="1- Bajo">
      <formula>NOT(ISERROR(SEARCH("1- Bajo",A35)))</formula>
    </cfRule>
  </conditionalFormatting>
  <conditionalFormatting sqref="F35:G35">
    <cfRule type="containsText" dxfId="377" priority="385" operator="containsText" text="3- Moderado">
      <formula>NOT(ISERROR(SEARCH("3- Moderado",F35)))</formula>
    </cfRule>
    <cfRule type="containsText" dxfId="376" priority="386" operator="containsText" text="6- Moderado">
      <formula>NOT(ISERROR(SEARCH("6- Moderado",F35)))</formula>
    </cfRule>
    <cfRule type="containsText" dxfId="375" priority="387" operator="containsText" text="4- Moderado">
      <formula>NOT(ISERROR(SEARCH("4- Moderado",F35)))</formula>
    </cfRule>
    <cfRule type="containsText" dxfId="374" priority="388" operator="containsText" text="3- Bajo">
      <formula>NOT(ISERROR(SEARCH("3- Bajo",F35)))</formula>
    </cfRule>
    <cfRule type="containsText" dxfId="373" priority="389" operator="containsText" text="4- Bajo">
      <formula>NOT(ISERROR(SEARCH("4- Bajo",F35)))</formula>
    </cfRule>
    <cfRule type="containsText" dxfId="372" priority="390" operator="containsText" text="1- Bajo">
      <formula>NOT(ISERROR(SEARCH("1- Bajo",F35)))</formula>
    </cfRule>
  </conditionalFormatting>
  <conditionalFormatting sqref="J35:J39">
    <cfRule type="containsText" dxfId="371" priority="380" operator="containsText" text="Bajo">
      <formula>NOT(ISERROR(SEARCH("Bajo",J35)))</formula>
    </cfRule>
    <cfRule type="containsText" dxfId="370" priority="381" operator="containsText" text="Moderado">
      <formula>NOT(ISERROR(SEARCH("Moderado",J35)))</formula>
    </cfRule>
    <cfRule type="containsText" dxfId="369" priority="382" operator="containsText" text="Alto">
      <formula>NOT(ISERROR(SEARCH("Alto",J35)))</formula>
    </cfRule>
    <cfRule type="containsText" dxfId="368" priority="383" operator="containsText" text="Extremo">
      <formula>NOT(ISERROR(SEARCH("Extremo",J35)))</formula>
    </cfRule>
    <cfRule type="colorScale" priority="384">
      <colorScale>
        <cfvo type="min"/>
        <cfvo type="max"/>
        <color rgb="FFFF7128"/>
        <color rgb="FFFFEF9C"/>
      </colorScale>
    </cfRule>
  </conditionalFormatting>
  <conditionalFormatting sqref="M35:M39">
    <cfRule type="containsText" dxfId="367" priority="355" operator="containsText" text="Moderado">
      <formula>NOT(ISERROR(SEARCH("Moderado",M35)))</formula>
    </cfRule>
    <cfRule type="containsText" dxfId="366" priority="375" operator="containsText" text="Bajo">
      <formula>NOT(ISERROR(SEARCH("Bajo",M35)))</formula>
    </cfRule>
    <cfRule type="containsText" dxfId="365" priority="376" operator="containsText" text="Moderado">
      <formula>NOT(ISERROR(SEARCH("Moderado",M35)))</formula>
    </cfRule>
    <cfRule type="containsText" dxfId="364" priority="377" operator="containsText" text="Alto">
      <formula>NOT(ISERROR(SEARCH("Alto",M35)))</formula>
    </cfRule>
    <cfRule type="containsText" dxfId="363" priority="378" operator="containsText" text="Extremo">
      <formula>NOT(ISERROR(SEARCH("Extremo",M35)))</formula>
    </cfRule>
    <cfRule type="colorScale" priority="379">
      <colorScale>
        <cfvo type="min"/>
        <cfvo type="max"/>
        <color rgb="FFFF7128"/>
        <color rgb="FFFFEF9C"/>
      </colorScale>
    </cfRule>
  </conditionalFormatting>
  <conditionalFormatting sqref="N35">
    <cfRule type="containsText" dxfId="362" priority="369" operator="containsText" text="3- Moderado">
      <formula>NOT(ISERROR(SEARCH("3- Moderado",N35)))</formula>
    </cfRule>
    <cfRule type="containsText" dxfId="361" priority="370" operator="containsText" text="6- Moderado">
      <formula>NOT(ISERROR(SEARCH("6- Moderado",N35)))</formula>
    </cfRule>
    <cfRule type="containsText" dxfId="360" priority="371" operator="containsText" text="4- Moderado">
      <formula>NOT(ISERROR(SEARCH("4- Moderado",N35)))</formula>
    </cfRule>
    <cfRule type="containsText" dxfId="359" priority="372" operator="containsText" text="3- Bajo">
      <formula>NOT(ISERROR(SEARCH("3- Bajo",N35)))</formula>
    </cfRule>
    <cfRule type="containsText" dxfId="358" priority="373" operator="containsText" text="4- Bajo">
      <formula>NOT(ISERROR(SEARCH("4- Bajo",N35)))</formula>
    </cfRule>
    <cfRule type="containsText" dxfId="357" priority="374" operator="containsText" text="1- Bajo">
      <formula>NOT(ISERROR(SEARCH("1- Bajo",N35)))</formula>
    </cfRule>
  </conditionalFormatting>
  <conditionalFormatting sqref="H35:H39">
    <cfRule type="containsText" dxfId="356" priority="356" operator="containsText" text="Muy Alta">
      <formula>NOT(ISERROR(SEARCH("Muy Alta",H35)))</formula>
    </cfRule>
    <cfRule type="containsText" dxfId="355" priority="357" operator="containsText" text="Alta">
      <formula>NOT(ISERROR(SEARCH("Alta",H35)))</formula>
    </cfRule>
    <cfRule type="containsText" dxfId="354" priority="358" operator="containsText" text="Muy Alta">
      <formula>NOT(ISERROR(SEARCH("Muy Alta",H35)))</formula>
    </cfRule>
    <cfRule type="containsText" dxfId="353" priority="363" operator="containsText" text="Muy Baja">
      <formula>NOT(ISERROR(SEARCH("Muy Baja",H35)))</formula>
    </cfRule>
    <cfRule type="containsText" dxfId="352" priority="364" operator="containsText" text="Baja">
      <formula>NOT(ISERROR(SEARCH("Baja",H35)))</formula>
    </cfRule>
    <cfRule type="containsText" dxfId="351" priority="365" operator="containsText" text="Media">
      <formula>NOT(ISERROR(SEARCH("Media",H35)))</formula>
    </cfRule>
    <cfRule type="containsText" dxfId="350" priority="366" operator="containsText" text="Alta">
      <formula>NOT(ISERROR(SEARCH("Alta",H35)))</formula>
    </cfRule>
    <cfRule type="containsText" dxfId="349" priority="368" operator="containsText" text="Muy Alta">
      <formula>NOT(ISERROR(SEARCH("Muy Alta",H35)))</formula>
    </cfRule>
  </conditionalFormatting>
  <conditionalFormatting sqref="I35:I39">
    <cfRule type="containsText" dxfId="348" priority="359" operator="containsText" text="Catastrófico">
      <formula>NOT(ISERROR(SEARCH("Catastrófico",I35)))</formula>
    </cfRule>
    <cfRule type="containsText" dxfId="347" priority="360" operator="containsText" text="Mayor">
      <formula>NOT(ISERROR(SEARCH("Mayor",I35)))</formula>
    </cfRule>
    <cfRule type="containsText" dxfId="346" priority="361" operator="containsText" text="Menor">
      <formula>NOT(ISERROR(SEARCH("Menor",I35)))</formula>
    </cfRule>
    <cfRule type="containsText" dxfId="345" priority="362" operator="containsText" text="Leve">
      <formula>NOT(ISERROR(SEARCH("Leve",I35)))</formula>
    </cfRule>
    <cfRule type="containsText" dxfId="344" priority="367" operator="containsText" text="Moderado">
      <formula>NOT(ISERROR(SEARCH("Moderado",I35)))</formula>
    </cfRule>
  </conditionalFormatting>
  <conditionalFormatting sqref="K35:K39">
    <cfRule type="containsText" dxfId="343" priority="354" operator="containsText" text="Media">
      <formula>NOT(ISERROR(SEARCH("Media",K35)))</formula>
    </cfRule>
  </conditionalFormatting>
  <conditionalFormatting sqref="L35:L39">
    <cfRule type="containsText" dxfId="342" priority="353" operator="containsText" text="Moderado">
      <formula>NOT(ISERROR(SEARCH("Moderado",L35)))</formula>
    </cfRule>
  </conditionalFormatting>
  <conditionalFormatting sqref="J35:J39">
    <cfRule type="containsText" dxfId="341" priority="352" operator="containsText" text="Moderado">
      <formula>NOT(ISERROR(SEARCH("Moderado",J35)))</formula>
    </cfRule>
  </conditionalFormatting>
  <conditionalFormatting sqref="J35:J39">
    <cfRule type="containsText" dxfId="340" priority="350" operator="containsText" text="Bajo">
      <formula>NOT(ISERROR(SEARCH("Bajo",J35)))</formula>
    </cfRule>
    <cfRule type="containsText" dxfId="339" priority="351" operator="containsText" text="Extremo">
      <formula>NOT(ISERROR(SEARCH("Extremo",J35)))</formula>
    </cfRule>
  </conditionalFormatting>
  <conditionalFormatting sqref="K35:K39">
    <cfRule type="containsText" dxfId="338" priority="348" operator="containsText" text="Baja">
      <formula>NOT(ISERROR(SEARCH("Baja",K35)))</formula>
    </cfRule>
    <cfRule type="containsText" dxfId="337" priority="349" operator="containsText" text="Muy Baja">
      <formula>NOT(ISERROR(SEARCH("Muy Baja",K35)))</formula>
    </cfRule>
  </conditionalFormatting>
  <conditionalFormatting sqref="K35:K39">
    <cfRule type="containsText" dxfId="336" priority="346" operator="containsText" text="Muy Alta">
      <formula>NOT(ISERROR(SEARCH("Muy Alta",K35)))</formula>
    </cfRule>
    <cfRule type="containsText" dxfId="335" priority="347" operator="containsText" text="Alta">
      <formula>NOT(ISERROR(SEARCH("Alta",K35)))</formula>
    </cfRule>
  </conditionalFormatting>
  <conditionalFormatting sqref="L35:L39">
    <cfRule type="containsText" dxfId="334" priority="342" operator="containsText" text="Catastrófico">
      <formula>NOT(ISERROR(SEARCH("Catastrófico",L35)))</formula>
    </cfRule>
    <cfRule type="containsText" dxfId="333" priority="343" operator="containsText" text="Mayor">
      <formula>NOT(ISERROR(SEARCH("Mayor",L35)))</formula>
    </cfRule>
    <cfRule type="containsText" dxfId="332" priority="344" operator="containsText" text="Menor">
      <formula>NOT(ISERROR(SEARCH("Menor",L35)))</formula>
    </cfRule>
    <cfRule type="containsText" dxfId="331" priority="345" operator="containsText" text="Leve">
      <formula>NOT(ISERROR(SEARCH("Leve",L35)))</formula>
    </cfRule>
  </conditionalFormatting>
  <conditionalFormatting sqref="K40:L40">
    <cfRule type="containsText" dxfId="330" priority="336" operator="containsText" text="3- Moderado">
      <formula>NOT(ISERROR(SEARCH("3- Moderado",K40)))</formula>
    </cfRule>
    <cfRule type="containsText" dxfId="329" priority="337" operator="containsText" text="6- Moderado">
      <formula>NOT(ISERROR(SEARCH("6- Moderado",K40)))</formula>
    </cfRule>
    <cfRule type="containsText" dxfId="328" priority="338" operator="containsText" text="4- Moderado">
      <formula>NOT(ISERROR(SEARCH("4- Moderado",K40)))</formula>
    </cfRule>
    <cfRule type="containsText" dxfId="327" priority="339" operator="containsText" text="3- Bajo">
      <formula>NOT(ISERROR(SEARCH("3- Bajo",K40)))</formula>
    </cfRule>
    <cfRule type="containsText" dxfId="326" priority="340" operator="containsText" text="4- Bajo">
      <formula>NOT(ISERROR(SEARCH("4- Bajo",K40)))</formula>
    </cfRule>
    <cfRule type="containsText" dxfId="325" priority="341" operator="containsText" text="1- Bajo">
      <formula>NOT(ISERROR(SEARCH("1- Bajo",K40)))</formula>
    </cfRule>
  </conditionalFormatting>
  <conditionalFormatting sqref="H40:I40">
    <cfRule type="containsText" dxfId="324" priority="330" operator="containsText" text="3- Moderado">
      <formula>NOT(ISERROR(SEARCH("3- Moderado",H40)))</formula>
    </cfRule>
    <cfRule type="containsText" dxfId="323" priority="331" operator="containsText" text="6- Moderado">
      <formula>NOT(ISERROR(SEARCH("6- Moderado",H40)))</formula>
    </cfRule>
    <cfRule type="containsText" dxfId="322" priority="332" operator="containsText" text="4- Moderado">
      <formula>NOT(ISERROR(SEARCH("4- Moderado",H40)))</formula>
    </cfRule>
    <cfRule type="containsText" dxfId="321" priority="333" operator="containsText" text="3- Bajo">
      <formula>NOT(ISERROR(SEARCH("3- Bajo",H40)))</formula>
    </cfRule>
    <cfRule type="containsText" dxfId="320" priority="334" operator="containsText" text="4- Bajo">
      <formula>NOT(ISERROR(SEARCH("4- Bajo",H40)))</formula>
    </cfRule>
    <cfRule type="containsText" dxfId="319" priority="335" operator="containsText" text="1- Bajo">
      <formula>NOT(ISERROR(SEARCH("1- Bajo",H40)))</formula>
    </cfRule>
  </conditionalFormatting>
  <conditionalFormatting sqref="A40 C40:E40">
    <cfRule type="containsText" dxfId="318" priority="324" operator="containsText" text="3- Moderado">
      <formula>NOT(ISERROR(SEARCH("3- Moderado",A40)))</formula>
    </cfRule>
    <cfRule type="containsText" dxfId="317" priority="325" operator="containsText" text="6- Moderado">
      <formula>NOT(ISERROR(SEARCH("6- Moderado",A40)))</formula>
    </cfRule>
    <cfRule type="containsText" dxfId="316" priority="326" operator="containsText" text="4- Moderado">
      <formula>NOT(ISERROR(SEARCH("4- Moderado",A40)))</formula>
    </cfRule>
    <cfRule type="containsText" dxfId="315" priority="327" operator="containsText" text="3- Bajo">
      <formula>NOT(ISERROR(SEARCH("3- Bajo",A40)))</formula>
    </cfRule>
    <cfRule type="containsText" dxfId="314" priority="328" operator="containsText" text="4- Bajo">
      <formula>NOT(ISERROR(SEARCH("4- Bajo",A40)))</formula>
    </cfRule>
    <cfRule type="containsText" dxfId="313" priority="329" operator="containsText" text="1- Bajo">
      <formula>NOT(ISERROR(SEARCH("1- Bajo",A40)))</formula>
    </cfRule>
  </conditionalFormatting>
  <conditionalFormatting sqref="F40:G40">
    <cfRule type="containsText" dxfId="312" priority="318" operator="containsText" text="3- Moderado">
      <formula>NOT(ISERROR(SEARCH("3- Moderado",F40)))</formula>
    </cfRule>
    <cfRule type="containsText" dxfId="311" priority="319" operator="containsText" text="6- Moderado">
      <formula>NOT(ISERROR(SEARCH("6- Moderado",F40)))</formula>
    </cfRule>
    <cfRule type="containsText" dxfId="310" priority="320" operator="containsText" text="4- Moderado">
      <formula>NOT(ISERROR(SEARCH("4- Moderado",F40)))</formula>
    </cfRule>
    <cfRule type="containsText" dxfId="309" priority="321" operator="containsText" text="3- Bajo">
      <formula>NOT(ISERROR(SEARCH("3- Bajo",F40)))</formula>
    </cfRule>
    <cfRule type="containsText" dxfId="308" priority="322" operator="containsText" text="4- Bajo">
      <formula>NOT(ISERROR(SEARCH("4- Bajo",F40)))</formula>
    </cfRule>
    <cfRule type="containsText" dxfId="307" priority="323" operator="containsText" text="1- Bajo">
      <formula>NOT(ISERROR(SEARCH("1- Bajo",F40)))</formula>
    </cfRule>
  </conditionalFormatting>
  <conditionalFormatting sqref="J40:J44">
    <cfRule type="containsText" dxfId="306" priority="313" operator="containsText" text="Bajo">
      <formula>NOT(ISERROR(SEARCH("Bajo",J40)))</formula>
    </cfRule>
    <cfRule type="containsText" dxfId="305" priority="314" operator="containsText" text="Moderado">
      <formula>NOT(ISERROR(SEARCH("Moderado",J40)))</formula>
    </cfRule>
    <cfRule type="containsText" dxfId="304" priority="315" operator="containsText" text="Alto">
      <formula>NOT(ISERROR(SEARCH("Alto",J40)))</formula>
    </cfRule>
    <cfRule type="containsText" dxfId="303" priority="316" operator="containsText" text="Extremo">
      <formula>NOT(ISERROR(SEARCH("Extremo",J40)))</formula>
    </cfRule>
    <cfRule type="colorScale" priority="317">
      <colorScale>
        <cfvo type="min"/>
        <cfvo type="max"/>
        <color rgb="FFFF7128"/>
        <color rgb="FFFFEF9C"/>
      </colorScale>
    </cfRule>
  </conditionalFormatting>
  <conditionalFormatting sqref="M40:M44">
    <cfRule type="containsText" dxfId="302" priority="288" operator="containsText" text="Moderado">
      <formula>NOT(ISERROR(SEARCH("Moderado",M40)))</formula>
    </cfRule>
    <cfRule type="containsText" dxfId="301" priority="308" operator="containsText" text="Bajo">
      <formula>NOT(ISERROR(SEARCH("Bajo",M40)))</formula>
    </cfRule>
    <cfRule type="containsText" dxfId="300" priority="309" operator="containsText" text="Moderado">
      <formula>NOT(ISERROR(SEARCH("Moderado",M40)))</formula>
    </cfRule>
    <cfRule type="containsText" dxfId="299" priority="310" operator="containsText" text="Alto">
      <formula>NOT(ISERROR(SEARCH("Alto",M40)))</formula>
    </cfRule>
    <cfRule type="containsText" dxfId="298" priority="311" operator="containsText" text="Extremo">
      <formula>NOT(ISERROR(SEARCH("Extremo",M40)))</formula>
    </cfRule>
    <cfRule type="colorScale" priority="312">
      <colorScale>
        <cfvo type="min"/>
        <cfvo type="max"/>
        <color rgb="FFFF7128"/>
        <color rgb="FFFFEF9C"/>
      </colorScale>
    </cfRule>
  </conditionalFormatting>
  <conditionalFormatting sqref="N40">
    <cfRule type="containsText" dxfId="297" priority="302" operator="containsText" text="3- Moderado">
      <formula>NOT(ISERROR(SEARCH("3- Moderado",N40)))</formula>
    </cfRule>
    <cfRule type="containsText" dxfId="296" priority="303" operator="containsText" text="6- Moderado">
      <formula>NOT(ISERROR(SEARCH("6- Moderado",N40)))</formula>
    </cfRule>
    <cfRule type="containsText" dxfId="295" priority="304" operator="containsText" text="4- Moderado">
      <formula>NOT(ISERROR(SEARCH("4- Moderado",N40)))</formula>
    </cfRule>
    <cfRule type="containsText" dxfId="294" priority="305" operator="containsText" text="3- Bajo">
      <formula>NOT(ISERROR(SEARCH("3- Bajo",N40)))</formula>
    </cfRule>
    <cfRule type="containsText" dxfId="293" priority="306" operator="containsText" text="4- Bajo">
      <formula>NOT(ISERROR(SEARCH("4- Bajo",N40)))</formula>
    </cfRule>
    <cfRule type="containsText" dxfId="292" priority="307" operator="containsText" text="1- Bajo">
      <formula>NOT(ISERROR(SEARCH("1- Bajo",N40)))</formula>
    </cfRule>
  </conditionalFormatting>
  <conditionalFormatting sqref="H40:H44">
    <cfRule type="containsText" dxfId="291" priority="289" operator="containsText" text="Muy Alta">
      <formula>NOT(ISERROR(SEARCH("Muy Alta",H40)))</formula>
    </cfRule>
    <cfRule type="containsText" dxfId="290" priority="290" operator="containsText" text="Alta">
      <formula>NOT(ISERROR(SEARCH("Alta",H40)))</formula>
    </cfRule>
    <cfRule type="containsText" dxfId="289" priority="291" operator="containsText" text="Muy Alta">
      <formula>NOT(ISERROR(SEARCH("Muy Alta",H40)))</formula>
    </cfRule>
    <cfRule type="containsText" dxfId="288" priority="296" operator="containsText" text="Muy Baja">
      <formula>NOT(ISERROR(SEARCH("Muy Baja",H40)))</formula>
    </cfRule>
    <cfRule type="containsText" dxfId="287" priority="297" operator="containsText" text="Baja">
      <formula>NOT(ISERROR(SEARCH("Baja",H40)))</formula>
    </cfRule>
    <cfRule type="containsText" dxfId="286" priority="298" operator="containsText" text="Media">
      <formula>NOT(ISERROR(SEARCH("Media",H40)))</formula>
    </cfRule>
    <cfRule type="containsText" dxfId="285" priority="299" operator="containsText" text="Alta">
      <formula>NOT(ISERROR(SEARCH("Alta",H40)))</formula>
    </cfRule>
    <cfRule type="containsText" dxfId="284" priority="301" operator="containsText" text="Muy Alta">
      <formula>NOT(ISERROR(SEARCH("Muy Alta",H40)))</formula>
    </cfRule>
  </conditionalFormatting>
  <conditionalFormatting sqref="I40:I44">
    <cfRule type="containsText" dxfId="283" priority="292" operator="containsText" text="Catastrófico">
      <formula>NOT(ISERROR(SEARCH("Catastrófico",I40)))</formula>
    </cfRule>
    <cfRule type="containsText" dxfId="282" priority="293" operator="containsText" text="Mayor">
      <formula>NOT(ISERROR(SEARCH("Mayor",I40)))</formula>
    </cfRule>
    <cfRule type="containsText" dxfId="281" priority="294" operator="containsText" text="Menor">
      <formula>NOT(ISERROR(SEARCH("Menor",I40)))</formula>
    </cfRule>
    <cfRule type="containsText" dxfId="280" priority="295" operator="containsText" text="Leve">
      <formula>NOT(ISERROR(SEARCH("Leve",I40)))</formula>
    </cfRule>
    <cfRule type="containsText" dxfId="279" priority="300" operator="containsText" text="Moderado">
      <formula>NOT(ISERROR(SEARCH("Moderado",I40)))</formula>
    </cfRule>
  </conditionalFormatting>
  <conditionalFormatting sqref="K40:K44">
    <cfRule type="containsText" dxfId="278" priority="287" operator="containsText" text="Media">
      <formula>NOT(ISERROR(SEARCH("Media",K40)))</formula>
    </cfRule>
  </conditionalFormatting>
  <conditionalFormatting sqref="L40:L44">
    <cfRule type="containsText" dxfId="277" priority="286" operator="containsText" text="Moderado">
      <formula>NOT(ISERROR(SEARCH("Moderado",L40)))</formula>
    </cfRule>
  </conditionalFormatting>
  <conditionalFormatting sqref="J40:J44">
    <cfRule type="containsText" dxfId="276" priority="285" operator="containsText" text="Moderado">
      <formula>NOT(ISERROR(SEARCH("Moderado",J40)))</formula>
    </cfRule>
  </conditionalFormatting>
  <conditionalFormatting sqref="J40:J44">
    <cfRule type="containsText" dxfId="275" priority="283" operator="containsText" text="Bajo">
      <formula>NOT(ISERROR(SEARCH("Bajo",J40)))</formula>
    </cfRule>
    <cfRule type="containsText" dxfId="274" priority="284" operator="containsText" text="Extremo">
      <formula>NOT(ISERROR(SEARCH("Extremo",J40)))</formula>
    </cfRule>
  </conditionalFormatting>
  <conditionalFormatting sqref="K40:K44">
    <cfRule type="containsText" dxfId="273" priority="281" operator="containsText" text="Baja">
      <formula>NOT(ISERROR(SEARCH("Baja",K40)))</formula>
    </cfRule>
    <cfRule type="containsText" dxfId="272" priority="282" operator="containsText" text="Muy Baja">
      <formula>NOT(ISERROR(SEARCH("Muy Baja",K40)))</formula>
    </cfRule>
  </conditionalFormatting>
  <conditionalFormatting sqref="K40:K44">
    <cfRule type="containsText" dxfId="271" priority="279" operator="containsText" text="Muy Alta">
      <formula>NOT(ISERROR(SEARCH("Muy Alta",K40)))</formula>
    </cfRule>
    <cfRule type="containsText" dxfId="270" priority="280" operator="containsText" text="Alta">
      <formula>NOT(ISERROR(SEARCH("Alta",K40)))</formula>
    </cfRule>
  </conditionalFormatting>
  <conditionalFormatting sqref="L40:L44">
    <cfRule type="containsText" dxfId="269" priority="275" operator="containsText" text="Catastrófico">
      <formula>NOT(ISERROR(SEARCH("Catastrófico",L40)))</formula>
    </cfRule>
    <cfRule type="containsText" dxfId="268" priority="276" operator="containsText" text="Mayor">
      <formula>NOT(ISERROR(SEARCH("Mayor",L40)))</formula>
    </cfRule>
    <cfRule type="containsText" dxfId="267" priority="277" operator="containsText" text="Menor">
      <formula>NOT(ISERROR(SEARCH("Menor",L40)))</formula>
    </cfRule>
    <cfRule type="containsText" dxfId="266" priority="278" operator="containsText" text="Leve">
      <formula>NOT(ISERROR(SEARCH("Leve",L40)))</formula>
    </cfRule>
  </conditionalFormatting>
  <conditionalFormatting sqref="K45:L45">
    <cfRule type="containsText" dxfId="265" priority="269" operator="containsText" text="3- Moderado">
      <formula>NOT(ISERROR(SEARCH("3- Moderado",K45)))</formula>
    </cfRule>
    <cfRule type="containsText" dxfId="264" priority="270" operator="containsText" text="6- Moderado">
      <formula>NOT(ISERROR(SEARCH("6- Moderado",K45)))</formula>
    </cfRule>
    <cfRule type="containsText" dxfId="263" priority="271" operator="containsText" text="4- Moderado">
      <formula>NOT(ISERROR(SEARCH("4- Moderado",K45)))</formula>
    </cfRule>
    <cfRule type="containsText" dxfId="262" priority="272" operator="containsText" text="3- Bajo">
      <formula>NOT(ISERROR(SEARCH("3- Bajo",K45)))</formula>
    </cfRule>
    <cfRule type="containsText" dxfId="261" priority="273" operator="containsText" text="4- Bajo">
      <formula>NOT(ISERROR(SEARCH("4- Bajo",K45)))</formula>
    </cfRule>
    <cfRule type="containsText" dxfId="260" priority="274" operator="containsText" text="1- Bajo">
      <formula>NOT(ISERROR(SEARCH("1- Bajo",K45)))</formula>
    </cfRule>
  </conditionalFormatting>
  <conditionalFormatting sqref="H45:I45">
    <cfRule type="containsText" dxfId="259" priority="263" operator="containsText" text="3- Moderado">
      <formula>NOT(ISERROR(SEARCH("3- Moderado",H45)))</formula>
    </cfRule>
    <cfRule type="containsText" dxfId="258" priority="264" operator="containsText" text="6- Moderado">
      <formula>NOT(ISERROR(SEARCH("6- Moderado",H45)))</formula>
    </cfRule>
    <cfRule type="containsText" dxfId="257" priority="265" operator="containsText" text="4- Moderado">
      <formula>NOT(ISERROR(SEARCH("4- Moderado",H45)))</formula>
    </cfRule>
    <cfRule type="containsText" dxfId="256" priority="266" operator="containsText" text="3- Bajo">
      <formula>NOT(ISERROR(SEARCH("3- Bajo",H45)))</formula>
    </cfRule>
    <cfRule type="containsText" dxfId="255" priority="267" operator="containsText" text="4- Bajo">
      <formula>NOT(ISERROR(SEARCH("4- Bajo",H45)))</formula>
    </cfRule>
    <cfRule type="containsText" dxfId="254" priority="268" operator="containsText" text="1- Bajo">
      <formula>NOT(ISERROR(SEARCH("1- Bajo",H45)))</formula>
    </cfRule>
  </conditionalFormatting>
  <conditionalFormatting sqref="A45 C45:E45">
    <cfRule type="containsText" dxfId="253" priority="257" operator="containsText" text="3- Moderado">
      <formula>NOT(ISERROR(SEARCH("3- Moderado",A45)))</formula>
    </cfRule>
    <cfRule type="containsText" dxfId="252" priority="258" operator="containsText" text="6- Moderado">
      <formula>NOT(ISERROR(SEARCH("6- Moderado",A45)))</formula>
    </cfRule>
    <cfRule type="containsText" dxfId="251" priority="259" operator="containsText" text="4- Moderado">
      <formula>NOT(ISERROR(SEARCH("4- Moderado",A45)))</formula>
    </cfRule>
    <cfRule type="containsText" dxfId="250" priority="260" operator="containsText" text="3- Bajo">
      <formula>NOT(ISERROR(SEARCH("3- Bajo",A45)))</formula>
    </cfRule>
    <cfRule type="containsText" dxfId="249" priority="261" operator="containsText" text="4- Bajo">
      <formula>NOT(ISERROR(SEARCH("4- Bajo",A45)))</formula>
    </cfRule>
    <cfRule type="containsText" dxfId="248" priority="262" operator="containsText" text="1- Bajo">
      <formula>NOT(ISERROR(SEARCH("1- Bajo",A45)))</formula>
    </cfRule>
  </conditionalFormatting>
  <conditionalFormatting sqref="F45:G45">
    <cfRule type="containsText" dxfId="247" priority="251" operator="containsText" text="3- Moderado">
      <formula>NOT(ISERROR(SEARCH("3- Moderado",F45)))</formula>
    </cfRule>
    <cfRule type="containsText" dxfId="246" priority="252" operator="containsText" text="6- Moderado">
      <formula>NOT(ISERROR(SEARCH("6- Moderado",F45)))</formula>
    </cfRule>
    <cfRule type="containsText" dxfId="245" priority="253" operator="containsText" text="4- Moderado">
      <formula>NOT(ISERROR(SEARCH("4- Moderado",F45)))</formula>
    </cfRule>
    <cfRule type="containsText" dxfId="244" priority="254" operator="containsText" text="3- Bajo">
      <formula>NOT(ISERROR(SEARCH("3- Bajo",F45)))</formula>
    </cfRule>
    <cfRule type="containsText" dxfId="243" priority="255" operator="containsText" text="4- Bajo">
      <formula>NOT(ISERROR(SEARCH("4- Bajo",F45)))</formula>
    </cfRule>
    <cfRule type="containsText" dxfId="242" priority="256" operator="containsText" text="1- Bajo">
      <formula>NOT(ISERROR(SEARCH("1- Bajo",F45)))</formula>
    </cfRule>
  </conditionalFormatting>
  <conditionalFormatting sqref="J45:J49">
    <cfRule type="containsText" dxfId="241" priority="246" operator="containsText" text="Bajo">
      <formula>NOT(ISERROR(SEARCH("Bajo",J45)))</formula>
    </cfRule>
    <cfRule type="containsText" dxfId="240" priority="247" operator="containsText" text="Moderado">
      <formula>NOT(ISERROR(SEARCH("Moderado",J45)))</formula>
    </cfRule>
    <cfRule type="containsText" dxfId="239" priority="248" operator="containsText" text="Alto">
      <formula>NOT(ISERROR(SEARCH("Alto",J45)))</formula>
    </cfRule>
    <cfRule type="containsText" dxfId="238" priority="249" operator="containsText" text="Extremo">
      <formula>NOT(ISERROR(SEARCH("Extremo",J45)))</formula>
    </cfRule>
    <cfRule type="colorScale" priority="250">
      <colorScale>
        <cfvo type="min"/>
        <cfvo type="max"/>
        <color rgb="FFFF7128"/>
        <color rgb="FFFFEF9C"/>
      </colorScale>
    </cfRule>
  </conditionalFormatting>
  <conditionalFormatting sqref="M45:M49">
    <cfRule type="containsText" dxfId="237" priority="221" operator="containsText" text="Moderado">
      <formula>NOT(ISERROR(SEARCH("Moderado",M45)))</formula>
    </cfRule>
    <cfRule type="containsText" dxfId="236" priority="241" operator="containsText" text="Bajo">
      <formula>NOT(ISERROR(SEARCH("Bajo",M45)))</formula>
    </cfRule>
    <cfRule type="containsText" dxfId="235" priority="242" operator="containsText" text="Moderado">
      <formula>NOT(ISERROR(SEARCH("Moderado",M45)))</formula>
    </cfRule>
    <cfRule type="containsText" dxfId="234" priority="243" operator="containsText" text="Alto">
      <formula>NOT(ISERROR(SEARCH("Alto",M45)))</formula>
    </cfRule>
    <cfRule type="containsText" dxfId="233" priority="244" operator="containsText" text="Extremo">
      <formula>NOT(ISERROR(SEARCH("Extremo",M45)))</formula>
    </cfRule>
    <cfRule type="colorScale" priority="245">
      <colorScale>
        <cfvo type="min"/>
        <cfvo type="max"/>
        <color rgb="FFFF7128"/>
        <color rgb="FFFFEF9C"/>
      </colorScale>
    </cfRule>
  </conditionalFormatting>
  <conditionalFormatting sqref="N45">
    <cfRule type="containsText" dxfId="232" priority="235" operator="containsText" text="3- Moderado">
      <formula>NOT(ISERROR(SEARCH("3- Moderado",N45)))</formula>
    </cfRule>
    <cfRule type="containsText" dxfId="231" priority="236" operator="containsText" text="6- Moderado">
      <formula>NOT(ISERROR(SEARCH("6- Moderado",N45)))</formula>
    </cfRule>
    <cfRule type="containsText" dxfId="230" priority="237" operator="containsText" text="4- Moderado">
      <formula>NOT(ISERROR(SEARCH("4- Moderado",N45)))</formula>
    </cfRule>
    <cfRule type="containsText" dxfId="229" priority="238" operator="containsText" text="3- Bajo">
      <formula>NOT(ISERROR(SEARCH("3- Bajo",N45)))</formula>
    </cfRule>
    <cfRule type="containsText" dxfId="228" priority="239" operator="containsText" text="4- Bajo">
      <formula>NOT(ISERROR(SEARCH("4- Bajo",N45)))</formula>
    </cfRule>
    <cfRule type="containsText" dxfId="227" priority="240" operator="containsText" text="1- Bajo">
      <formula>NOT(ISERROR(SEARCH("1- Bajo",N45)))</formula>
    </cfRule>
  </conditionalFormatting>
  <conditionalFormatting sqref="H45:H49">
    <cfRule type="containsText" dxfId="226" priority="222" operator="containsText" text="Muy Alta">
      <formula>NOT(ISERROR(SEARCH("Muy Alta",H45)))</formula>
    </cfRule>
    <cfRule type="containsText" dxfId="225" priority="223" operator="containsText" text="Alta">
      <formula>NOT(ISERROR(SEARCH("Alta",H45)))</formula>
    </cfRule>
    <cfRule type="containsText" dxfId="224" priority="224" operator="containsText" text="Muy Alta">
      <formula>NOT(ISERROR(SEARCH("Muy Alta",H45)))</formula>
    </cfRule>
    <cfRule type="containsText" dxfId="223" priority="229" operator="containsText" text="Muy Baja">
      <formula>NOT(ISERROR(SEARCH("Muy Baja",H45)))</formula>
    </cfRule>
    <cfRule type="containsText" dxfId="222" priority="230" operator="containsText" text="Baja">
      <formula>NOT(ISERROR(SEARCH("Baja",H45)))</formula>
    </cfRule>
    <cfRule type="containsText" dxfId="221" priority="231" operator="containsText" text="Media">
      <formula>NOT(ISERROR(SEARCH("Media",H45)))</formula>
    </cfRule>
    <cfRule type="containsText" dxfId="220" priority="232" operator="containsText" text="Alta">
      <formula>NOT(ISERROR(SEARCH("Alta",H45)))</formula>
    </cfRule>
    <cfRule type="containsText" dxfId="219" priority="234" operator="containsText" text="Muy Alta">
      <formula>NOT(ISERROR(SEARCH("Muy Alta",H45)))</formula>
    </cfRule>
  </conditionalFormatting>
  <conditionalFormatting sqref="I45:I49">
    <cfRule type="containsText" dxfId="218" priority="225" operator="containsText" text="Catastrófico">
      <formula>NOT(ISERROR(SEARCH("Catastrófico",I45)))</formula>
    </cfRule>
    <cfRule type="containsText" dxfId="217" priority="226" operator="containsText" text="Mayor">
      <formula>NOT(ISERROR(SEARCH("Mayor",I45)))</formula>
    </cfRule>
    <cfRule type="containsText" dxfId="216" priority="227" operator="containsText" text="Menor">
      <formula>NOT(ISERROR(SEARCH("Menor",I45)))</formula>
    </cfRule>
    <cfRule type="containsText" dxfId="215" priority="228" operator="containsText" text="Leve">
      <formula>NOT(ISERROR(SEARCH("Leve",I45)))</formula>
    </cfRule>
    <cfRule type="containsText" dxfId="214" priority="233" operator="containsText" text="Moderado">
      <formula>NOT(ISERROR(SEARCH("Moderado",I45)))</formula>
    </cfRule>
  </conditionalFormatting>
  <conditionalFormatting sqref="K45:K49">
    <cfRule type="containsText" dxfId="213" priority="220" operator="containsText" text="Media">
      <formula>NOT(ISERROR(SEARCH("Media",K45)))</formula>
    </cfRule>
  </conditionalFormatting>
  <conditionalFormatting sqref="L45:L49">
    <cfRule type="containsText" dxfId="212" priority="219" operator="containsText" text="Moderado">
      <formula>NOT(ISERROR(SEARCH("Moderado",L45)))</formula>
    </cfRule>
  </conditionalFormatting>
  <conditionalFormatting sqref="J45:J49">
    <cfRule type="containsText" dxfId="211" priority="218" operator="containsText" text="Moderado">
      <formula>NOT(ISERROR(SEARCH("Moderado",J45)))</formula>
    </cfRule>
  </conditionalFormatting>
  <conditionalFormatting sqref="J45:J49">
    <cfRule type="containsText" dxfId="210" priority="216" operator="containsText" text="Bajo">
      <formula>NOT(ISERROR(SEARCH("Bajo",J45)))</formula>
    </cfRule>
    <cfRule type="containsText" dxfId="209" priority="217" operator="containsText" text="Extremo">
      <formula>NOT(ISERROR(SEARCH("Extremo",J45)))</formula>
    </cfRule>
  </conditionalFormatting>
  <conditionalFormatting sqref="K45:K49">
    <cfRule type="containsText" dxfId="208" priority="214" operator="containsText" text="Baja">
      <formula>NOT(ISERROR(SEARCH("Baja",K45)))</formula>
    </cfRule>
    <cfRule type="containsText" dxfId="207" priority="215" operator="containsText" text="Muy Baja">
      <formula>NOT(ISERROR(SEARCH("Muy Baja",K45)))</formula>
    </cfRule>
  </conditionalFormatting>
  <conditionalFormatting sqref="K45:K49">
    <cfRule type="containsText" dxfId="206" priority="212" operator="containsText" text="Muy Alta">
      <formula>NOT(ISERROR(SEARCH("Muy Alta",K45)))</formula>
    </cfRule>
    <cfRule type="containsText" dxfId="205" priority="213" operator="containsText" text="Alta">
      <formula>NOT(ISERROR(SEARCH("Alta",K45)))</formula>
    </cfRule>
  </conditionalFormatting>
  <conditionalFormatting sqref="L45:L49">
    <cfRule type="containsText" dxfId="204" priority="208" operator="containsText" text="Catastrófico">
      <formula>NOT(ISERROR(SEARCH("Catastrófico",L45)))</formula>
    </cfRule>
    <cfRule type="containsText" dxfId="203" priority="209" operator="containsText" text="Mayor">
      <formula>NOT(ISERROR(SEARCH("Mayor",L45)))</formula>
    </cfRule>
    <cfRule type="containsText" dxfId="202" priority="210" operator="containsText" text="Menor">
      <formula>NOT(ISERROR(SEARCH("Menor",L45)))</formula>
    </cfRule>
    <cfRule type="containsText" dxfId="201" priority="211" operator="containsText" text="Leve">
      <formula>NOT(ISERROR(SEARCH("Leve",L45)))</formula>
    </cfRule>
  </conditionalFormatting>
  <conditionalFormatting sqref="K50:L50">
    <cfRule type="containsText" dxfId="200" priority="202" operator="containsText" text="3- Moderado">
      <formula>NOT(ISERROR(SEARCH("3- Moderado",K50)))</formula>
    </cfRule>
    <cfRule type="containsText" dxfId="199" priority="203" operator="containsText" text="6- Moderado">
      <formula>NOT(ISERROR(SEARCH("6- Moderado",K50)))</formula>
    </cfRule>
    <cfRule type="containsText" dxfId="198" priority="204" operator="containsText" text="4- Moderado">
      <formula>NOT(ISERROR(SEARCH("4- Moderado",K50)))</formula>
    </cfRule>
    <cfRule type="containsText" dxfId="197" priority="205" operator="containsText" text="3- Bajo">
      <formula>NOT(ISERROR(SEARCH("3- Bajo",K50)))</formula>
    </cfRule>
    <cfRule type="containsText" dxfId="196" priority="206" operator="containsText" text="4- Bajo">
      <formula>NOT(ISERROR(SEARCH("4- Bajo",K50)))</formula>
    </cfRule>
    <cfRule type="containsText" dxfId="195" priority="207" operator="containsText" text="1- Bajo">
      <formula>NOT(ISERROR(SEARCH("1- Bajo",K50)))</formula>
    </cfRule>
  </conditionalFormatting>
  <conditionalFormatting sqref="H50:I50">
    <cfRule type="containsText" dxfId="194" priority="196" operator="containsText" text="3- Moderado">
      <formula>NOT(ISERROR(SEARCH("3- Moderado",H50)))</formula>
    </cfRule>
    <cfRule type="containsText" dxfId="193" priority="197" operator="containsText" text="6- Moderado">
      <formula>NOT(ISERROR(SEARCH("6- Moderado",H50)))</formula>
    </cfRule>
    <cfRule type="containsText" dxfId="192" priority="198" operator="containsText" text="4- Moderado">
      <formula>NOT(ISERROR(SEARCH("4- Moderado",H50)))</formula>
    </cfRule>
    <cfRule type="containsText" dxfId="191" priority="199" operator="containsText" text="3- Bajo">
      <formula>NOT(ISERROR(SEARCH("3- Bajo",H50)))</formula>
    </cfRule>
    <cfRule type="containsText" dxfId="190" priority="200" operator="containsText" text="4- Bajo">
      <formula>NOT(ISERROR(SEARCH("4- Bajo",H50)))</formula>
    </cfRule>
    <cfRule type="containsText" dxfId="189" priority="201" operator="containsText" text="1- Bajo">
      <formula>NOT(ISERROR(SEARCH("1- Bajo",H50)))</formula>
    </cfRule>
  </conditionalFormatting>
  <conditionalFormatting sqref="A50 C50:E50">
    <cfRule type="containsText" dxfId="188" priority="190" operator="containsText" text="3- Moderado">
      <formula>NOT(ISERROR(SEARCH("3- Moderado",A50)))</formula>
    </cfRule>
    <cfRule type="containsText" dxfId="187" priority="191" operator="containsText" text="6- Moderado">
      <formula>NOT(ISERROR(SEARCH("6- Moderado",A50)))</formula>
    </cfRule>
    <cfRule type="containsText" dxfId="186" priority="192" operator="containsText" text="4- Moderado">
      <formula>NOT(ISERROR(SEARCH("4- Moderado",A50)))</formula>
    </cfRule>
    <cfRule type="containsText" dxfId="185" priority="193" operator="containsText" text="3- Bajo">
      <formula>NOT(ISERROR(SEARCH("3- Bajo",A50)))</formula>
    </cfRule>
    <cfRule type="containsText" dxfId="184" priority="194" operator="containsText" text="4- Bajo">
      <formula>NOT(ISERROR(SEARCH("4- Bajo",A50)))</formula>
    </cfRule>
    <cfRule type="containsText" dxfId="183" priority="195" operator="containsText" text="1- Bajo">
      <formula>NOT(ISERROR(SEARCH("1- Bajo",A50)))</formula>
    </cfRule>
  </conditionalFormatting>
  <conditionalFormatting sqref="F50:G50">
    <cfRule type="containsText" dxfId="182" priority="184" operator="containsText" text="3- Moderado">
      <formula>NOT(ISERROR(SEARCH("3- Moderado",F50)))</formula>
    </cfRule>
    <cfRule type="containsText" dxfId="181" priority="185" operator="containsText" text="6- Moderado">
      <formula>NOT(ISERROR(SEARCH("6- Moderado",F50)))</formula>
    </cfRule>
    <cfRule type="containsText" dxfId="180" priority="186" operator="containsText" text="4- Moderado">
      <formula>NOT(ISERROR(SEARCH("4- Moderado",F50)))</formula>
    </cfRule>
    <cfRule type="containsText" dxfId="179" priority="187" operator="containsText" text="3- Bajo">
      <formula>NOT(ISERROR(SEARCH("3- Bajo",F50)))</formula>
    </cfRule>
    <cfRule type="containsText" dxfId="178" priority="188" operator="containsText" text="4- Bajo">
      <formula>NOT(ISERROR(SEARCH("4- Bajo",F50)))</formula>
    </cfRule>
    <cfRule type="containsText" dxfId="177" priority="189" operator="containsText" text="1- Bajo">
      <formula>NOT(ISERROR(SEARCH("1- Bajo",F50)))</formula>
    </cfRule>
  </conditionalFormatting>
  <conditionalFormatting sqref="J50:J54">
    <cfRule type="containsText" dxfId="176" priority="179" operator="containsText" text="Bajo">
      <formula>NOT(ISERROR(SEARCH("Bajo",J50)))</formula>
    </cfRule>
    <cfRule type="containsText" dxfId="175" priority="180" operator="containsText" text="Moderado">
      <formula>NOT(ISERROR(SEARCH("Moderado",J50)))</formula>
    </cfRule>
    <cfRule type="containsText" dxfId="174" priority="181" operator="containsText" text="Alto">
      <formula>NOT(ISERROR(SEARCH("Alto",J50)))</formula>
    </cfRule>
    <cfRule type="containsText" dxfId="173" priority="182" operator="containsText" text="Extremo">
      <formula>NOT(ISERROR(SEARCH("Extremo",J50)))</formula>
    </cfRule>
    <cfRule type="colorScale" priority="183">
      <colorScale>
        <cfvo type="min"/>
        <cfvo type="max"/>
        <color rgb="FFFF7128"/>
        <color rgb="FFFFEF9C"/>
      </colorScale>
    </cfRule>
  </conditionalFormatting>
  <conditionalFormatting sqref="M50:M54">
    <cfRule type="containsText" dxfId="172" priority="154" operator="containsText" text="Moderado">
      <formula>NOT(ISERROR(SEARCH("Moderado",M50)))</formula>
    </cfRule>
    <cfRule type="containsText" dxfId="171" priority="174" operator="containsText" text="Bajo">
      <formula>NOT(ISERROR(SEARCH("Bajo",M50)))</formula>
    </cfRule>
    <cfRule type="containsText" dxfId="170" priority="175" operator="containsText" text="Moderado">
      <formula>NOT(ISERROR(SEARCH("Moderado",M50)))</formula>
    </cfRule>
    <cfRule type="containsText" dxfId="169" priority="176" operator="containsText" text="Alto">
      <formula>NOT(ISERROR(SEARCH("Alto",M50)))</formula>
    </cfRule>
    <cfRule type="containsText" dxfId="168" priority="177" operator="containsText" text="Extremo">
      <formula>NOT(ISERROR(SEARCH("Extremo",M50)))</formula>
    </cfRule>
    <cfRule type="colorScale" priority="178">
      <colorScale>
        <cfvo type="min"/>
        <cfvo type="max"/>
        <color rgb="FFFF7128"/>
        <color rgb="FFFFEF9C"/>
      </colorScale>
    </cfRule>
  </conditionalFormatting>
  <conditionalFormatting sqref="N50">
    <cfRule type="containsText" dxfId="167" priority="168" operator="containsText" text="3- Moderado">
      <formula>NOT(ISERROR(SEARCH("3- Moderado",N50)))</formula>
    </cfRule>
    <cfRule type="containsText" dxfId="166" priority="169" operator="containsText" text="6- Moderado">
      <formula>NOT(ISERROR(SEARCH("6- Moderado",N50)))</formula>
    </cfRule>
    <cfRule type="containsText" dxfId="165" priority="170" operator="containsText" text="4- Moderado">
      <formula>NOT(ISERROR(SEARCH("4- Moderado",N50)))</formula>
    </cfRule>
    <cfRule type="containsText" dxfId="164" priority="171" operator="containsText" text="3- Bajo">
      <formula>NOT(ISERROR(SEARCH("3- Bajo",N50)))</formula>
    </cfRule>
    <cfRule type="containsText" dxfId="163" priority="172" operator="containsText" text="4- Bajo">
      <formula>NOT(ISERROR(SEARCH("4- Bajo",N50)))</formula>
    </cfRule>
    <cfRule type="containsText" dxfId="162" priority="173" operator="containsText" text="1- Bajo">
      <formula>NOT(ISERROR(SEARCH("1- Bajo",N50)))</formula>
    </cfRule>
  </conditionalFormatting>
  <conditionalFormatting sqref="H50:H54">
    <cfRule type="containsText" dxfId="161" priority="155" operator="containsText" text="Muy Alta">
      <formula>NOT(ISERROR(SEARCH("Muy Alta",H50)))</formula>
    </cfRule>
    <cfRule type="containsText" dxfId="160" priority="156" operator="containsText" text="Alta">
      <formula>NOT(ISERROR(SEARCH("Alta",H50)))</formula>
    </cfRule>
    <cfRule type="containsText" dxfId="159" priority="157" operator="containsText" text="Muy Alta">
      <formula>NOT(ISERROR(SEARCH("Muy Alta",H50)))</formula>
    </cfRule>
    <cfRule type="containsText" dxfId="158" priority="162" operator="containsText" text="Muy Baja">
      <formula>NOT(ISERROR(SEARCH("Muy Baja",H50)))</formula>
    </cfRule>
    <cfRule type="containsText" dxfId="157" priority="163" operator="containsText" text="Baja">
      <formula>NOT(ISERROR(SEARCH("Baja",H50)))</formula>
    </cfRule>
    <cfRule type="containsText" dxfId="156" priority="164" operator="containsText" text="Media">
      <formula>NOT(ISERROR(SEARCH("Media",H50)))</formula>
    </cfRule>
    <cfRule type="containsText" dxfId="155" priority="165" operator="containsText" text="Alta">
      <formula>NOT(ISERROR(SEARCH("Alta",H50)))</formula>
    </cfRule>
    <cfRule type="containsText" dxfId="154" priority="167" operator="containsText" text="Muy Alta">
      <formula>NOT(ISERROR(SEARCH("Muy Alta",H50)))</formula>
    </cfRule>
  </conditionalFormatting>
  <conditionalFormatting sqref="I50:I54">
    <cfRule type="containsText" dxfId="153" priority="158" operator="containsText" text="Catastrófico">
      <formula>NOT(ISERROR(SEARCH("Catastrófico",I50)))</formula>
    </cfRule>
    <cfRule type="containsText" dxfId="152" priority="159" operator="containsText" text="Mayor">
      <formula>NOT(ISERROR(SEARCH("Mayor",I50)))</formula>
    </cfRule>
    <cfRule type="containsText" dxfId="151" priority="160" operator="containsText" text="Menor">
      <formula>NOT(ISERROR(SEARCH("Menor",I50)))</formula>
    </cfRule>
    <cfRule type="containsText" dxfId="150" priority="161" operator="containsText" text="Leve">
      <formula>NOT(ISERROR(SEARCH("Leve",I50)))</formula>
    </cfRule>
    <cfRule type="containsText" dxfId="149" priority="166" operator="containsText" text="Moderado">
      <formula>NOT(ISERROR(SEARCH("Moderado",I50)))</formula>
    </cfRule>
  </conditionalFormatting>
  <conditionalFormatting sqref="K50:K54">
    <cfRule type="containsText" dxfId="148" priority="153" operator="containsText" text="Media">
      <formula>NOT(ISERROR(SEARCH("Media",K50)))</formula>
    </cfRule>
  </conditionalFormatting>
  <conditionalFormatting sqref="L50:L54">
    <cfRule type="containsText" dxfId="147" priority="152" operator="containsText" text="Moderado">
      <formula>NOT(ISERROR(SEARCH("Moderado",L50)))</formula>
    </cfRule>
  </conditionalFormatting>
  <conditionalFormatting sqref="J50:J54">
    <cfRule type="containsText" dxfId="146" priority="151" operator="containsText" text="Moderado">
      <formula>NOT(ISERROR(SEARCH("Moderado",J50)))</formula>
    </cfRule>
  </conditionalFormatting>
  <conditionalFormatting sqref="J50:J54">
    <cfRule type="containsText" dxfId="145" priority="149" operator="containsText" text="Bajo">
      <formula>NOT(ISERROR(SEARCH("Bajo",J50)))</formula>
    </cfRule>
    <cfRule type="containsText" dxfId="144" priority="150" operator="containsText" text="Extremo">
      <formula>NOT(ISERROR(SEARCH("Extremo",J50)))</formula>
    </cfRule>
  </conditionalFormatting>
  <conditionalFormatting sqref="K50:K54">
    <cfRule type="containsText" dxfId="143" priority="147" operator="containsText" text="Baja">
      <formula>NOT(ISERROR(SEARCH("Baja",K50)))</formula>
    </cfRule>
    <cfRule type="containsText" dxfId="142" priority="148" operator="containsText" text="Muy Baja">
      <formula>NOT(ISERROR(SEARCH("Muy Baja",K50)))</formula>
    </cfRule>
  </conditionalFormatting>
  <conditionalFormatting sqref="K50:K54">
    <cfRule type="containsText" dxfId="141" priority="145" operator="containsText" text="Muy Alta">
      <formula>NOT(ISERROR(SEARCH("Muy Alta",K50)))</formula>
    </cfRule>
    <cfRule type="containsText" dxfId="140" priority="146" operator="containsText" text="Alta">
      <formula>NOT(ISERROR(SEARCH("Alta",K50)))</formula>
    </cfRule>
  </conditionalFormatting>
  <conditionalFormatting sqref="L50:L54">
    <cfRule type="containsText" dxfId="139" priority="141" operator="containsText" text="Catastrófico">
      <formula>NOT(ISERROR(SEARCH("Catastrófico",L50)))</formula>
    </cfRule>
    <cfRule type="containsText" dxfId="138" priority="142" operator="containsText" text="Mayor">
      <formula>NOT(ISERROR(SEARCH("Mayor",L50)))</formula>
    </cfRule>
    <cfRule type="containsText" dxfId="137" priority="143" operator="containsText" text="Menor">
      <formula>NOT(ISERROR(SEARCH("Menor",L50)))</formula>
    </cfRule>
    <cfRule type="containsText" dxfId="136" priority="144" operator="containsText" text="Leve">
      <formula>NOT(ISERROR(SEARCH("Leve",L50)))</formula>
    </cfRule>
  </conditionalFormatting>
  <conditionalFormatting sqref="K55:L55">
    <cfRule type="containsText" dxfId="135" priority="135" operator="containsText" text="3- Moderado">
      <formula>NOT(ISERROR(SEARCH("3- Moderado",K55)))</formula>
    </cfRule>
    <cfRule type="containsText" dxfId="134" priority="136" operator="containsText" text="6- Moderado">
      <formula>NOT(ISERROR(SEARCH("6- Moderado",K55)))</formula>
    </cfRule>
    <cfRule type="containsText" dxfId="133" priority="137" operator="containsText" text="4- Moderado">
      <formula>NOT(ISERROR(SEARCH("4- Moderado",K55)))</formula>
    </cfRule>
    <cfRule type="containsText" dxfId="132" priority="138" operator="containsText" text="3- Bajo">
      <formula>NOT(ISERROR(SEARCH("3- Bajo",K55)))</formula>
    </cfRule>
    <cfRule type="containsText" dxfId="131" priority="139" operator="containsText" text="4- Bajo">
      <formula>NOT(ISERROR(SEARCH("4- Bajo",K55)))</formula>
    </cfRule>
    <cfRule type="containsText" dxfId="130" priority="140" operator="containsText" text="1- Bajo">
      <formula>NOT(ISERROR(SEARCH("1- Bajo",K55)))</formula>
    </cfRule>
  </conditionalFormatting>
  <conditionalFormatting sqref="H55:I55">
    <cfRule type="containsText" dxfId="129" priority="129" operator="containsText" text="3- Moderado">
      <formula>NOT(ISERROR(SEARCH("3- Moderado",H55)))</formula>
    </cfRule>
    <cfRule type="containsText" dxfId="128" priority="130" operator="containsText" text="6- Moderado">
      <formula>NOT(ISERROR(SEARCH("6- Moderado",H55)))</formula>
    </cfRule>
    <cfRule type="containsText" dxfId="127" priority="131" operator="containsText" text="4- Moderado">
      <formula>NOT(ISERROR(SEARCH("4- Moderado",H55)))</formula>
    </cfRule>
    <cfRule type="containsText" dxfId="126" priority="132" operator="containsText" text="3- Bajo">
      <formula>NOT(ISERROR(SEARCH("3- Bajo",H55)))</formula>
    </cfRule>
    <cfRule type="containsText" dxfId="125" priority="133" operator="containsText" text="4- Bajo">
      <formula>NOT(ISERROR(SEARCH("4- Bajo",H55)))</formula>
    </cfRule>
    <cfRule type="containsText" dxfId="124" priority="134" operator="containsText" text="1- Bajo">
      <formula>NOT(ISERROR(SEARCH("1- Bajo",H55)))</formula>
    </cfRule>
  </conditionalFormatting>
  <conditionalFormatting sqref="A55 C55:E55">
    <cfRule type="containsText" dxfId="123" priority="123" operator="containsText" text="3- Moderado">
      <formula>NOT(ISERROR(SEARCH("3- Moderado",A55)))</formula>
    </cfRule>
    <cfRule type="containsText" dxfId="122" priority="124" operator="containsText" text="6- Moderado">
      <formula>NOT(ISERROR(SEARCH("6- Moderado",A55)))</formula>
    </cfRule>
    <cfRule type="containsText" dxfId="121" priority="125" operator="containsText" text="4- Moderado">
      <formula>NOT(ISERROR(SEARCH("4- Moderado",A55)))</formula>
    </cfRule>
    <cfRule type="containsText" dxfId="120" priority="126" operator="containsText" text="3- Bajo">
      <formula>NOT(ISERROR(SEARCH("3- Bajo",A55)))</formula>
    </cfRule>
    <cfRule type="containsText" dxfId="119" priority="127" operator="containsText" text="4- Bajo">
      <formula>NOT(ISERROR(SEARCH("4- Bajo",A55)))</formula>
    </cfRule>
    <cfRule type="containsText" dxfId="118" priority="128" operator="containsText" text="1- Bajo">
      <formula>NOT(ISERROR(SEARCH("1- Bajo",A55)))</formula>
    </cfRule>
  </conditionalFormatting>
  <conditionalFormatting sqref="F55:G55">
    <cfRule type="containsText" dxfId="117" priority="117" operator="containsText" text="3- Moderado">
      <formula>NOT(ISERROR(SEARCH("3- Moderado",F55)))</formula>
    </cfRule>
    <cfRule type="containsText" dxfId="116" priority="118" operator="containsText" text="6- Moderado">
      <formula>NOT(ISERROR(SEARCH("6- Moderado",F55)))</formula>
    </cfRule>
    <cfRule type="containsText" dxfId="115" priority="119" operator="containsText" text="4- Moderado">
      <formula>NOT(ISERROR(SEARCH("4- Moderado",F55)))</formula>
    </cfRule>
    <cfRule type="containsText" dxfId="114" priority="120" operator="containsText" text="3- Bajo">
      <formula>NOT(ISERROR(SEARCH("3- Bajo",F55)))</formula>
    </cfRule>
    <cfRule type="containsText" dxfId="113" priority="121" operator="containsText" text="4- Bajo">
      <formula>NOT(ISERROR(SEARCH("4- Bajo",F55)))</formula>
    </cfRule>
    <cfRule type="containsText" dxfId="112" priority="122" operator="containsText" text="1- Bajo">
      <formula>NOT(ISERROR(SEARCH("1- Bajo",F55)))</formula>
    </cfRule>
  </conditionalFormatting>
  <conditionalFormatting sqref="J55:J59">
    <cfRule type="containsText" dxfId="111" priority="112" operator="containsText" text="Bajo">
      <formula>NOT(ISERROR(SEARCH("Bajo",J55)))</formula>
    </cfRule>
    <cfRule type="containsText" dxfId="110" priority="113" operator="containsText" text="Moderado">
      <formula>NOT(ISERROR(SEARCH("Moderado",J55)))</formula>
    </cfRule>
    <cfRule type="containsText" dxfId="109" priority="114" operator="containsText" text="Alto">
      <formula>NOT(ISERROR(SEARCH("Alto",J55)))</formula>
    </cfRule>
    <cfRule type="containsText" dxfId="108" priority="115" operator="containsText" text="Extremo">
      <formula>NOT(ISERROR(SEARCH("Extremo",J55)))</formula>
    </cfRule>
    <cfRule type="colorScale" priority="116">
      <colorScale>
        <cfvo type="min"/>
        <cfvo type="max"/>
        <color rgb="FFFF7128"/>
        <color rgb="FFFFEF9C"/>
      </colorScale>
    </cfRule>
  </conditionalFormatting>
  <conditionalFormatting sqref="M55:M59">
    <cfRule type="containsText" dxfId="107" priority="87" operator="containsText" text="Moderado">
      <formula>NOT(ISERROR(SEARCH("Moderado",M55)))</formula>
    </cfRule>
    <cfRule type="containsText" dxfId="106" priority="107" operator="containsText" text="Bajo">
      <formula>NOT(ISERROR(SEARCH("Bajo",M55)))</formula>
    </cfRule>
    <cfRule type="containsText" dxfId="105" priority="108" operator="containsText" text="Moderado">
      <formula>NOT(ISERROR(SEARCH("Moderado",M55)))</formula>
    </cfRule>
    <cfRule type="containsText" dxfId="104" priority="109" operator="containsText" text="Alto">
      <formula>NOT(ISERROR(SEARCH("Alto",M55)))</formula>
    </cfRule>
    <cfRule type="containsText" dxfId="103" priority="110" operator="containsText" text="Extremo">
      <formula>NOT(ISERROR(SEARCH("Extremo",M55)))</formula>
    </cfRule>
    <cfRule type="colorScale" priority="111">
      <colorScale>
        <cfvo type="min"/>
        <cfvo type="max"/>
        <color rgb="FFFF7128"/>
        <color rgb="FFFFEF9C"/>
      </colorScale>
    </cfRule>
  </conditionalFormatting>
  <conditionalFormatting sqref="N55">
    <cfRule type="containsText" dxfId="102" priority="101" operator="containsText" text="3- Moderado">
      <formula>NOT(ISERROR(SEARCH("3- Moderado",N55)))</formula>
    </cfRule>
    <cfRule type="containsText" dxfId="101" priority="102" operator="containsText" text="6- Moderado">
      <formula>NOT(ISERROR(SEARCH("6- Moderado",N55)))</formula>
    </cfRule>
    <cfRule type="containsText" dxfId="100" priority="103" operator="containsText" text="4- Moderado">
      <formula>NOT(ISERROR(SEARCH("4- Moderado",N55)))</formula>
    </cfRule>
    <cfRule type="containsText" dxfId="99" priority="104" operator="containsText" text="3- Bajo">
      <formula>NOT(ISERROR(SEARCH("3- Bajo",N55)))</formula>
    </cfRule>
    <cfRule type="containsText" dxfId="98" priority="105" operator="containsText" text="4- Bajo">
      <formula>NOT(ISERROR(SEARCH("4- Bajo",N55)))</formula>
    </cfRule>
    <cfRule type="containsText" dxfId="97" priority="106" operator="containsText" text="1- Bajo">
      <formula>NOT(ISERROR(SEARCH("1- Bajo",N55)))</formula>
    </cfRule>
  </conditionalFormatting>
  <conditionalFormatting sqref="H55:H59">
    <cfRule type="containsText" dxfId="96" priority="88" operator="containsText" text="Muy Alta">
      <formula>NOT(ISERROR(SEARCH("Muy Alta",H55)))</formula>
    </cfRule>
    <cfRule type="containsText" dxfId="95" priority="89" operator="containsText" text="Alta">
      <formula>NOT(ISERROR(SEARCH("Alta",H55)))</formula>
    </cfRule>
    <cfRule type="containsText" dxfId="94" priority="90" operator="containsText" text="Muy Alta">
      <formula>NOT(ISERROR(SEARCH("Muy Alta",H55)))</formula>
    </cfRule>
    <cfRule type="containsText" dxfId="93" priority="95" operator="containsText" text="Muy Baja">
      <formula>NOT(ISERROR(SEARCH("Muy Baja",H55)))</formula>
    </cfRule>
    <cfRule type="containsText" dxfId="92" priority="96" operator="containsText" text="Baja">
      <formula>NOT(ISERROR(SEARCH("Baja",H55)))</formula>
    </cfRule>
    <cfRule type="containsText" dxfId="91" priority="97" operator="containsText" text="Media">
      <formula>NOT(ISERROR(SEARCH("Media",H55)))</formula>
    </cfRule>
    <cfRule type="containsText" dxfId="90" priority="98" operator="containsText" text="Alta">
      <formula>NOT(ISERROR(SEARCH("Alta",H55)))</formula>
    </cfRule>
    <cfRule type="containsText" dxfId="89" priority="100" operator="containsText" text="Muy Alta">
      <formula>NOT(ISERROR(SEARCH("Muy Alta",H55)))</formula>
    </cfRule>
  </conditionalFormatting>
  <conditionalFormatting sqref="I55:I59">
    <cfRule type="containsText" dxfId="88" priority="91" operator="containsText" text="Catastrófico">
      <formula>NOT(ISERROR(SEARCH("Catastrófico",I55)))</formula>
    </cfRule>
    <cfRule type="containsText" dxfId="87" priority="92" operator="containsText" text="Mayor">
      <formula>NOT(ISERROR(SEARCH("Mayor",I55)))</formula>
    </cfRule>
    <cfRule type="containsText" dxfId="86" priority="93" operator="containsText" text="Menor">
      <formula>NOT(ISERROR(SEARCH("Menor",I55)))</formula>
    </cfRule>
    <cfRule type="containsText" dxfId="85" priority="94" operator="containsText" text="Leve">
      <formula>NOT(ISERROR(SEARCH("Leve",I55)))</formula>
    </cfRule>
    <cfRule type="containsText" dxfId="84" priority="99" operator="containsText" text="Moderado">
      <formula>NOT(ISERROR(SEARCH("Moderado",I55)))</formula>
    </cfRule>
  </conditionalFormatting>
  <conditionalFormatting sqref="K55:K59">
    <cfRule type="containsText" dxfId="83" priority="86" operator="containsText" text="Media">
      <formula>NOT(ISERROR(SEARCH("Media",K55)))</formula>
    </cfRule>
  </conditionalFormatting>
  <conditionalFormatting sqref="L55:L59">
    <cfRule type="containsText" dxfId="82" priority="85" operator="containsText" text="Moderado">
      <formula>NOT(ISERROR(SEARCH("Moderado",L55)))</formula>
    </cfRule>
  </conditionalFormatting>
  <conditionalFormatting sqref="J55:J59">
    <cfRule type="containsText" dxfId="81" priority="84" operator="containsText" text="Moderado">
      <formula>NOT(ISERROR(SEARCH("Moderado",J55)))</formula>
    </cfRule>
  </conditionalFormatting>
  <conditionalFormatting sqref="J55:J59">
    <cfRule type="containsText" dxfId="80" priority="82" operator="containsText" text="Bajo">
      <formula>NOT(ISERROR(SEARCH("Bajo",J55)))</formula>
    </cfRule>
    <cfRule type="containsText" dxfId="79" priority="83" operator="containsText" text="Extremo">
      <formula>NOT(ISERROR(SEARCH("Extremo",J55)))</formula>
    </cfRule>
  </conditionalFormatting>
  <conditionalFormatting sqref="K55:K59">
    <cfRule type="containsText" dxfId="78" priority="80" operator="containsText" text="Baja">
      <formula>NOT(ISERROR(SEARCH("Baja",K55)))</formula>
    </cfRule>
    <cfRule type="containsText" dxfId="77" priority="81" operator="containsText" text="Muy Baja">
      <formula>NOT(ISERROR(SEARCH("Muy Baja",K55)))</formula>
    </cfRule>
  </conditionalFormatting>
  <conditionalFormatting sqref="K55:K59">
    <cfRule type="containsText" dxfId="76" priority="78" operator="containsText" text="Muy Alta">
      <formula>NOT(ISERROR(SEARCH("Muy Alta",K55)))</formula>
    </cfRule>
    <cfRule type="containsText" dxfId="75" priority="79" operator="containsText" text="Alta">
      <formula>NOT(ISERROR(SEARCH("Alta",K55)))</formula>
    </cfRule>
  </conditionalFormatting>
  <conditionalFormatting sqref="L55:L59">
    <cfRule type="containsText" dxfId="74" priority="74" operator="containsText" text="Catastrófico">
      <formula>NOT(ISERROR(SEARCH("Catastrófico",L55)))</formula>
    </cfRule>
    <cfRule type="containsText" dxfId="73" priority="75" operator="containsText" text="Mayor">
      <formula>NOT(ISERROR(SEARCH("Mayor",L55)))</formula>
    </cfRule>
    <cfRule type="containsText" dxfId="72" priority="76" operator="containsText" text="Menor">
      <formula>NOT(ISERROR(SEARCH("Menor",L55)))</formula>
    </cfRule>
    <cfRule type="containsText" dxfId="71" priority="77" operator="containsText" text="Leve">
      <formula>NOT(ISERROR(SEARCH("Leve",L55)))</formula>
    </cfRule>
  </conditionalFormatting>
  <conditionalFormatting sqref="K25:L25">
    <cfRule type="containsText" dxfId="70" priority="68" operator="containsText" text="3- Moderado">
      <formula>NOT(ISERROR(SEARCH("3- Moderado",K25)))</formula>
    </cfRule>
    <cfRule type="containsText" dxfId="69" priority="69" operator="containsText" text="6- Moderado">
      <formula>NOT(ISERROR(SEARCH("6- Moderado",K25)))</formula>
    </cfRule>
    <cfRule type="containsText" dxfId="68" priority="70" operator="containsText" text="4- Moderado">
      <formula>NOT(ISERROR(SEARCH("4- Moderado",K25)))</formula>
    </cfRule>
    <cfRule type="containsText" dxfId="67" priority="71" operator="containsText" text="3- Bajo">
      <formula>NOT(ISERROR(SEARCH("3- Bajo",K25)))</formula>
    </cfRule>
    <cfRule type="containsText" dxfId="66" priority="72" operator="containsText" text="4- Bajo">
      <formula>NOT(ISERROR(SEARCH("4- Bajo",K25)))</formula>
    </cfRule>
    <cfRule type="containsText" dxfId="65" priority="73" operator="containsText" text="1- Bajo">
      <formula>NOT(ISERROR(SEARCH("1- Bajo",K25)))</formula>
    </cfRule>
  </conditionalFormatting>
  <conditionalFormatting sqref="H25:I25">
    <cfRule type="containsText" dxfId="64" priority="62" operator="containsText" text="3- Moderado">
      <formula>NOT(ISERROR(SEARCH("3- Moderado",H25)))</formula>
    </cfRule>
    <cfRule type="containsText" dxfId="63" priority="63" operator="containsText" text="6- Moderado">
      <formula>NOT(ISERROR(SEARCH("6- Moderado",H25)))</formula>
    </cfRule>
    <cfRule type="containsText" dxfId="62" priority="64" operator="containsText" text="4- Moderado">
      <formula>NOT(ISERROR(SEARCH("4- Moderado",H25)))</formula>
    </cfRule>
    <cfRule type="containsText" dxfId="61" priority="65" operator="containsText" text="3- Bajo">
      <formula>NOT(ISERROR(SEARCH("3- Bajo",H25)))</formula>
    </cfRule>
    <cfRule type="containsText" dxfId="60" priority="66" operator="containsText" text="4- Bajo">
      <formula>NOT(ISERROR(SEARCH("4- Bajo",H25)))</formula>
    </cfRule>
    <cfRule type="containsText" dxfId="59" priority="67" operator="containsText" text="1- Bajo">
      <formula>NOT(ISERROR(SEARCH("1- Bajo",H25)))</formula>
    </cfRule>
  </conditionalFormatting>
  <conditionalFormatting sqref="A25 C25:E25">
    <cfRule type="containsText" dxfId="58" priority="56" operator="containsText" text="3- Moderado">
      <formula>NOT(ISERROR(SEARCH("3- Moderado",A25)))</formula>
    </cfRule>
    <cfRule type="containsText" dxfId="57" priority="57" operator="containsText" text="6- Moderado">
      <formula>NOT(ISERROR(SEARCH("6- Moderado",A25)))</formula>
    </cfRule>
    <cfRule type="containsText" dxfId="56" priority="58" operator="containsText" text="4- Moderado">
      <formula>NOT(ISERROR(SEARCH("4- Moderado",A25)))</formula>
    </cfRule>
    <cfRule type="containsText" dxfId="55" priority="59" operator="containsText" text="3- Bajo">
      <formula>NOT(ISERROR(SEARCH("3- Bajo",A25)))</formula>
    </cfRule>
    <cfRule type="containsText" dxfId="54" priority="60" operator="containsText" text="4- Bajo">
      <formula>NOT(ISERROR(SEARCH("4- Bajo",A25)))</formula>
    </cfRule>
    <cfRule type="containsText" dxfId="53" priority="61" operator="containsText" text="1- Bajo">
      <formula>NOT(ISERROR(SEARCH("1- Bajo",A25)))</formula>
    </cfRule>
  </conditionalFormatting>
  <conditionalFormatting sqref="F25:G25">
    <cfRule type="containsText" dxfId="52" priority="50" operator="containsText" text="3- Moderado">
      <formula>NOT(ISERROR(SEARCH("3- Moderado",F25)))</formula>
    </cfRule>
    <cfRule type="containsText" dxfId="51" priority="51" operator="containsText" text="6- Moderado">
      <formula>NOT(ISERROR(SEARCH("6- Moderado",F25)))</formula>
    </cfRule>
    <cfRule type="containsText" dxfId="50" priority="52" operator="containsText" text="4- Moderado">
      <formula>NOT(ISERROR(SEARCH("4- Moderado",F25)))</formula>
    </cfRule>
    <cfRule type="containsText" dxfId="49" priority="53" operator="containsText" text="3- Bajo">
      <formula>NOT(ISERROR(SEARCH("3- Bajo",F25)))</formula>
    </cfRule>
    <cfRule type="containsText" dxfId="48" priority="54" operator="containsText" text="4- Bajo">
      <formula>NOT(ISERROR(SEARCH("4- Bajo",F25)))</formula>
    </cfRule>
    <cfRule type="containsText" dxfId="47" priority="55" operator="containsText" text="1- Bajo">
      <formula>NOT(ISERROR(SEARCH("1- Bajo",F25)))</formula>
    </cfRule>
  </conditionalFormatting>
  <conditionalFormatting sqref="J25:J29">
    <cfRule type="containsText" dxfId="46" priority="45" operator="containsText" text="Bajo">
      <formula>NOT(ISERROR(SEARCH("Bajo",J25)))</formula>
    </cfRule>
    <cfRule type="containsText" dxfId="45" priority="46" operator="containsText" text="Moderado">
      <formula>NOT(ISERROR(SEARCH("Moderado",J25)))</formula>
    </cfRule>
    <cfRule type="containsText" dxfId="44" priority="47" operator="containsText" text="Alto">
      <formula>NOT(ISERROR(SEARCH("Alto",J25)))</formula>
    </cfRule>
    <cfRule type="containsText" dxfId="43" priority="48" operator="containsText" text="Extremo">
      <formula>NOT(ISERROR(SEARCH("Extremo",J25)))</formula>
    </cfRule>
    <cfRule type="colorScale" priority="49">
      <colorScale>
        <cfvo type="min"/>
        <cfvo type="max"/>
        <color rgb="FFFF7128"/>
        <color rgb="FFFFEF9C"/>
      </colorScale>
    </cfRule>
  </conditionalFormatting>
  <conditionalFormatting sqref="M25:M29">
    <cfRule type="containsText" dxfId="42" priority="20" operator="containsText" text="Moderado">
      <formula>NOT(ISERROR(SEARCH("Moderado",M25)))</formula>
    </cfRule>
    <cfRule type="containsText" dxfId="41" priority="40" operator="containsText" text="Bajo">
      <formula>NOT(ISERROR(SEARCH("Bajo",M25)))</formula>
    </cfRule>
    <cfRule type="containsText" dxfId="40" priority="41" operator="containsText" text="Moderado">
      <formula>NOT(ISERROR(SEARCH("Moderado",M25)))</formula>
    </cfRule>
    <cfRule type="containsText" dxfId="39" priority="42" operator="containsText" text="Alto">
      <formula>NOT(ISERROR(SEARCH("Alto",M25)))</formula>
    </cfRule>
    <cfRule type="containsText" dxfId="38" priority="43" operator="containsText" text="Extremo">
      <formula>NOT(ISERROR(SEARCH("Extremo",M25)))</formula>
    </cfRule>
    <cfRule type="colorScale" priority="44">
      <colorScale>
        <cfvo type="min"/>
        <cfvo type="max"/>
        <color rgb="FFFF7128"/>
        <color rgb="FFFFEF9C"/>
      </colorScale>
    </cfRule>
  </conditionalFormatting>
  <conditionalFormatting sqref="N25">
    <cfRule type="containsText" dxfId="37" priority="34" operator="containsText" text="3- Moderado">
      <formula>NOT(ISERROR(SEARCH("3- Moderado",N25)))</formula>
    </cfRule>
    <cfRule type="containsText" dxfId="36" priority="35" operator="containsText" text="6- Moderado">
      <formula>NOT(ISERROR(SEARCH("6- Moderado",N25)))</formula>
    </cfRule>
    <cfRule type="containsText" dxfId="35" priority="36" operator="containsText" text="4- Moderado">
      <formula>NOT(ISERROR(SEARCH("4- Moderado",N25)))</formula>
    </cfRule>
    <cfRule type="containsText" dxfId="34" priority="37" operator="containsText" text="3- Bajo">
      <formula>NOT(ISERROR(SEARCH("3- Bajo",N25)))</formula>
    </cfRule>
    <cfRule type="containsText" dxfId="33" priority="38" operator="containsText" text="4- Bajo">
      <formula>NOT(ISERROR(SEARCH("4- Bajo",N25)))</formula>
    </cfRule>
    <cfRule type="containsText" dxfId="32" priority="39" operator="containsText" text="1- Bajo">
      <formula>NOT(ISERROR(SEARCH("1- Bajo",N25)))</formula>
    </cfRule>
  </conditionalFormatting>
  <conditionalFormatting sqref="H25:H29">
    <cfRule type="containsText" dxfId="31" priority="21" operator="containsText" text="Muy Alta">
      <formula>NOT(ISERROR(SEARCH("Muy Alta",H25)))</formula>
    </cfRule>
    <cfRule type="containsText" dxfId="30" priority="22" operator="containsText" text="Alta">
      <formula>NOT(ISERROR(SEARCH("Alta",H25)))</formula>
    </cfRule>
    <cfRule type="containsText" dxfId="29" priority="23" operator="containsText" text="Muy Alta">
      <formula>NOT(ISERROR(SEARCH("Muy Alta",H25)))</formula>
    </cfRule>
    <cfRule type="containsText" dxfId="28" priority="28" operator="containsText" text="Muy Baja">
      <formula>NOT(ISERROR(SEARCH("Muy Baja",H25)))</formula>
    </cfRule>
    <cfRule type="containsText" dxfId="27" priority="29" operator="containsText" text="Baja">
      <formula>NOT(ISERROR(SEARCH("Baja",H25)))</formula>
    </cfRule>
    <cfRule type="containsText" dxfId="26" priority="30" operator="containsText" text="Media">
      <formula>NOT(ISERROR(SEARCH("Media",H25)))</formula>
    </cfRule>
    <cfRule type="containsText" dxfId="25" priority="31" operator="containsText" text="Alta">
      <formula>NOT(ISERROR(SEARCH("Alta",H25)))</formula>
    </cfRule>
    <cfRule type="containsText" dxfId="24" priority="33" operator="containsText" text="Muy Alta">
      <formula>NOT(ISERROR(SEARCH("Muy Alta",H25)))</formula>
    </cfRule>
  </conditionalFormatting>
  <conditionalFormatting sqref="I25:I29">
    <cfRule type="containsText" dxfId="23" priority="24" operator="containsText" text="Catastrófico">
      <formula>NOT(ISERROR(SEARCH("Catastrófico",I25)))</formula>
    </cfRule>
    <cfRule type="containsText" dxfId="22" priority="25" operator="containsText" text="Mayor">
      <formula>NOT(ISERROR(SEARCH("Mayor",I25)))</formula>
    </cfRule>
    <cfRule type="containsText" dxfId="21" priority="26" operator="containsText" text="Menor">
      <formula>NOT(ISERROR(SEARCH("Menor",I25)))</formula>
    </cfRule>
    <cfRule type="containsText" dxfId="20" priority="27" operator="containsText" text="Leve">
      <formula>NOT(ISERROR(SEARCH("Leve",I25)))</formula>
    </cfRule>
    <cfRule type="containsText" dxfId="19" priority="32" operator="containsText" text="Moderado">
      <formula>NOT(ISERROR(SEARCH("Moderado",I25)))</formula>
    </cfRule>
  </conditionalFormatting>
  <conditionalFormatting sqref="K25:K29">
    <cfRule type="containsText" dxfId="18" priority="19" operator="containsText" text="Media">
      <formula>NOT(ISERROR(SEARCH("Media",K25)))</formula>
    </cfRule>
  </conditionalFormatting>
  <conditionalFormatting sqref="L25:L29">
    <cfRule type="containsText" dxfId="17" priority="18" operator="containsText" text="Moderado">
      <formula>NOT(ISERROR(SEARCH("Moderado",L25)))</formula>
    </cfRule>
  </conditionalFormatting>
  <conditionalFormatting sqref="J25:J29">
    <cfRule type="containsText" dxfId="16" priority="17" operator="containsText" text="Moderado">
      <formula>NOT(ISERROR(SEARCH("Moderado",J25)))</formula>
    </cfRule>
  </conditionalFormatting>
  <conditionalFormatting sqref="J25:J29">
    <cfRule type="containsText" dxfId="15" priority="15" operator="containsText" text="Bajo">
      <formula>NOT(ISERROR(SEARCH("Bajo",J25)))</formula>
    </cfRule>
    <cfRule type="containsText" dxfId="14" priority="16" operator="containsText" text="Extremo">
      <formula>NOT(ISERROR(SEARCH("Extremo",J25)))</formula>
    </cfRule>
  </conditionalFormatting>
  <conditionalFormatting sqref="K25:K29">
    <cfRule type="containsText" dxfId="13" priority="13" operator="containsText" text="Baja">
      <formula>NOT(ISERROR(SEARCH("Baja",K25)))</formula>
    </cfRule>
    <cfRule type="containsText" dxfId="12" priority="14" operator="containsText" text="Muy Baja">
      <formula>NOT(ISERROR(SEARCH("Muy Baja",K25)))</formula>
    </cfRule>
  </conditionalFormatting>
  <conditionalFormatting sqref="K25:K29">
    <cfRule type="containsText" dxfId="11" priority="11" operator="containsText" text="Muy Alta">
      <formula>NOT(ISERROR(SEARCH("Muy Alta",K25)))</formula>
    </cfRule>
    <cfRule type="containsText" dxfId="10" priority="12" operator="containsText" text="Alta">
      <formula>NOT(ISERROR(SEARCH("Alta",K25)))</formula>
    </cfRule>
  </conditionalFormatting>
  <conditionalFormatting sqref="L25:L29">
    <cfRule type="containsText" dxfId="9" priority="7" operator="containsText" text="Catastrófico">
      <formula>NOT(ISERROR(SEARCH("Catastrófico",L25)))</formula>
    </cfRule>
    <cfRule type="containsText" dxfId="8" priority="8" operator="containsText" text="Mayor">
      <formula>NOT(ISERROR(SEARCH("Mayor",L25)))</formula>
    </cfRule>
    <cfRule type="containsText" dxfId="7" priority="9" operator="containsText" text="Menor">
      <formula>NOT(ISERROR(SEARCH("Menor",L25)))</formula>
    </cfRule>
    <cfRule type="containsText" dxfId="6" priority="10" operator="containsText" text="Leve">
      <formula>NOT(ISERROR(SEARCH("Leve",L25)))</formula>
    </cfRule>
  </conditionalFormatting>
  <conditionalFormatting sqref="B10 B15 B20 B25 B30 B35 B40 B45 B50 B55">
    <cfRule type="containsText" dxfId="5" priority="1" operator="containsText" text="3- Moderado">
      <formula>NOT(ISERROR(SEARCH("3- Moderado",B10)))</formula>
    </cfRule>
    <cfRule type="containsText" dxfId="4" priority="2" operator="containsText" text="6- Moderado">
      <formula>NOT(ISERROR(SEARCH("6- Moderado",B10)))</formula>
    </cfRule>
    <cfRule type="containsText" dxfId="3" priority="3" operator="containsText" text="4- Moderado">
      <formula>NOT(ISERROR(SEARCH("4- Moderado",B10)))</formula>
    </cfRule>
    <cfRule type="containsText" dxfId="2" priority="4" operator="containsText" text="3- Bajo">
      <formula>NOT(ISERROR(SEARCH("3- Bajo",B10)))</formula>
    </cfRule>
    <cfRule type="containsText" dxfId="1" priority="5" operator="containsText" text="4- Bajo">
      <formula>NOT(ISERROR(SEARCH("4- Bajo",B10)))</formula>
    </cfRule>
    <cfRule type="containsText" dxfId="0" priority="6" operator="containsText" text="1- Bajo">
      <formula>NOT(ISERROR(SEARCH("1- Bajo",B10)))</formula>
    </cfRule>
  </conditionalFormatting>
  <dataValidations count="7">
    <dataValidation allowBlank="1" showInputMessage="1" showErrorMessage="1" prompt="seleccionar si el responsable de ejecutar las acciones es el nivel central" sqref="Q8:R8" xr:uid="{00000000-0002-0000-0F00-000000000000}"/>
    <dataValidation allowBlank="1" showInputMessage="1" showErrorMessage="1" prompt="Seleccionar si el responsable es el responsable de las acciones es el nivel central" sqref="P7:P8" xr:uid="{00000000-0002-0000-0F00-000001000000}"/>
    <dataValidation allowBlank="1" showInputMessage="1" showErrorMessage="1" prompt="Describir las actividades que se van a desarrollar para el proyecto" sqref="O7" xr:uid="{00000000-0002-0000-0F00-000002000000}"/>
    <dataValidation allowBlank="1" showInputMessage="1" showErrorMessage="1" prompt="El grado de afectación puede ser " sqref="I8" xr:uid="{00000000-0002-0000-0F00-000003000000}"/>
    <dataValidation allowBlank="1" showInputMessage="1" showErrorMessage="1" prompt="Que tan factible es que materialize el riesgo?" sqref="H8" xr:uid="{00000000-0002-0000-0F00-000004000000}"/>
    <dataValidation allowBlank="1" showInputMessage="1" showErrorMessage="1" prompt="Registrar qué factor  que ocasina el riesgo: un facot identtficado el contexto._x000a_O  personas, recursos, estilo de direccion , factores externos, , codiciones ambientales" sqref="F8:G8" xr:uid="{00000000-0002-0000-0F00-000005000000}"/>
    <dataValidation allowBlank="1" showInputMessage="1" showErrorMessage="1" prompt="Seleccionar el tipo de riesgo teniendo en cuenta que  factor organizaconal afecta. Ver explicacion en hoja " sqref="E8" xr:uid="{00000000-0002-0000-0F00-000006000000}"/>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A1:J80"/>
  <sheetViews>
    <sheetView zoomScale="80" zoomScaleNormal="80" workbookViewId="0">
      <selection activeCell="B9" sqref="B9:E9"/>
    </sheetView>
  </sheetViews>
  <sheetFormatPr baseColWidth="10" defaultColWidth="10.5703125" defaultRowHeight="14.25" x14ac:dyDescent="0.2"/>
  <cols>
    <col min="1" max="1" width="44.42578125" style="119" customWidth="1"/>
    <col min="2" max="2" width="15.5703125" style="120" customWidth="1"/>
    <col min="3" max="3" width="39.42578125" style="87" customWidth="1"/>
    <col min="4" max="4" width="24.140625" style="120" customWidth="1"/>
    <col min="5" max="5" width="46.5703125" style="87" customWidth="1"/>
    <col min="6" max="16384" width="10.5703125" style="87"/>
  </cols>
  <sheetData>
    <row r="1" spans="1:10" ht="12.75" customHeight="1" x14ac:dyDescent="0.2">
      <c r="A1" s="103"/>
      <c r="B1" s="291" t="s">
        <v>188</v>
      </c>
      <c r="C1" s="291"/>
      <c r="D1" s="291"/>
      <c r="E1" s="104"/>
      <c r="F1" s="103"/>
      <c r="G1" s="103"/>
      <c r="H1" s="103"/>
      <c r="J1" s="105"/>
    </row>
    <row r="2" spans="1:10" ht="12.75" customHeight="1" x14ac:dyDescent="0.2">
      <c r="A2" s="103"/>
      <c r="B2" s="291" t="s">
        <v>200</v>
      </c>
      <c r="C2" s="291"/>
      <c r="D2" s="291"/>
      <c r="E2" s="104"/>
      <c r="F2" s="103"/>
      <c r="G2" s="103"/>
      <c r="H2" s="103"/>
      <c r="J2" s="105"/>
    </row>
    <row r="3" spans="1:10" ht="12.75" customHeight="1" x14ac:dyDescent="0.2">
      <c r="A3" s="103"/>
      <c r="B3" s="106"/>
      <c r="C3" s="106"/>
      <c r="D3" s="106"/>
      <c r="E3" s="104"/>
      <c r="F3" s="103"/>
      <c r="G3" s="103"/>
      <c r="H3" s="103"/>
      <c r="J3" s="105"/>
    </row>
    <row r="4" spans="1:10" ht="12.75" customHeight="1" x14ac:dyDescent="0.2">
      <c r="A4" s="103"/>
      <c r="B4" s="106"/>
      <c r="C4" s="106"/>
      <c r="D4" s="106"/>
      <c r="E4" s="104"/>
      <c r="F4" s="103"/>
      <c r="G4" s="103"/>
      <c r="H4" s="103"/>
      <c r="J4" s="105"/>
    </row>
    <row r="5" spans="1:10" ht="87" customHeight="1" x14ac:dyDescent="0.2">
      <c r="A5" s="107" t="s">
        <v>201</v>
      </c>
      <c r="B5" s="292" t="s">
        <v>581</v>
      </c>
      <c r="C5" s="292"/>
      <c r="D5" s="107" t="s">
        <v>202</v>
      </c>
      <c r="E5" s="108" t="s">
        <v>203</v>
      </c>
      <c r="G5" s="105"/>
      <c r="J5" s="109"/>
    </row>
    <row r="6" spans="1:10" ht="16.7" customHeight="1" x14ac:dyDescent="0.2">
      <c r="A6" s="93"/>
      <c r="B6" s="94"/>
      <c r="C6" s="94"/>
      <c r="D6" s="93"/>
      <c r="E6" s="92"/>
      <c r="J6" s="105"/>
    </row>
    <row r="7" spans="1:10" ht="54.75" customHeight="1" x14ac:dyDescent="0.2">
      <c r="A7" s="110" t="s">
        <v>204</v>
      </c>
      <c r="B7" s="293" t="s">
        <v>582</v>
      </c>
      <c r="C7" s="293"/>
      <c r="D7" s="293"/>
      <c r="E7" s="293"/>
    </row>
    <row r="8" spans="1:10" ht="13.35" customHeight="1" x14ac:dyDescent="0.2">
      <c r="A8" s="111"/>
      <c r="B8" s="111"/>
      <c r="D8" s="112"/>
      <c r="E8" s="112"/>
    </row>
    <row r="9" spans="1:10" ht="28.5" customHeight="1" x14ac:dyDescent="0.2">
      <c r="A9" s="113" t="s">
        <v>205</v>
      </c>
      <c r="B9" s="294" t="s">
        <v>206</v>
      </c>
      <c r="C9" s="294"/>
      <c r="D9" s="294"/>
      <c r="E9" s="294"/>
    </row>
    <row r="10" spans="1:10" ht="21" customHeight="1" x14ac:dyDescent="0.2">
      <c r="A10" s="111"/>
      <c r="B10" s="111"/>
      <c r="D10" s="112"/>
      <c r="E10" s="112"/>
    </row>
    <row r="11" spans="1:10" s="114" customFormat="1" ht="12.75" x14ac:dyDescent="0.2">
      <c r="A11" s="295" t="s">
        <v>207</v>
      </c>
      <c r="B11" s="295"/>
      <c r="C11" s="295"/>
      <c r="D11" s="295"/>
      <c r="E11" s="295"/>
    </row>
    <row r="12" spans="1:10" s="114" customFormat="1" ht="12.75" customHeight="1" x14ac:dyDescent="0.2">
      <c r="A12" s="115" t="s">
        <v>208</v>
      </c>
      <c r="B12" s="115" t="s">
        <v>209</v>
      </c>
      <c r="C12" s="116" t="s">
        <v>210</v>
      </c>
      <c r="D12" s="116" t="s">
        <v>211</v>
      </c>
      <c r="E12" s="116" t="s">
        <v>212</v>
      </c>
    </row>
    <row r="13" spans="1:10" s="114" customFormat="1" ht="12.75" customHeight="1" x14ac:dyDescent="0.2">
      <c r="A13" s="115"/>
      <c r="B13" s="115"/>
      <c r="C13" s="116"/>
      <c r="D13" s="116"/>
      <c r="E13" s="116"/>
    </row>
    <row r="14" spans="1:10" s="114" customFormat="1" ht="130.5" customHeight="1" x14ac:dyDescent="0.2">
      <c r="A14" s="286" t="s">
        <v>213</v>
      </c>
      <c r="B14" s="235">
        <v>1</v>
      </c>
      <c r="C14" s="236" t="s">
        <v>469</v>
      </c>
      <c r="D14" s="235">
        <v>1</v>
      </c>
      <c r="E14" s="237" t="s">
        <v>470</v>
      </c>
    </row>
    <row r="15" spans="1:10" s="114" customFormat="1" ht="67.5" customHeight="1" x14ac:dyDescent="0.2">
      <c r="A15" s="286"/>
      <c r="B15" s="235">
        <v>2</v>
      </c>
      <c r="C15" s="236" t="s">
        <v>471</v>
      </c>
      <c r="D15" s="235">
        <v>2</v>
      </c>
      <c r="E15" s="238" t="s">
        <v>472</v>
      </c>
    </row>
    <row r="16" spans="1:10" s="114" customFormat="1" ht="72" customHeight="1" x14ac:dyDescent="0.2">
      <c r="A16" s="286"/>
      <c r="B16" s="235">
        <v>3</v>
      </c>
      <c r="C16" s="236" t="s">
        <v>473</v>
      </c>
      <c r="D16" s="235"/>
      <c r="E16" s="237"/>
    </row>
    <row r="17" spans="1:5" s="114" customFormat="1" ht="126" customHeight="1" x14ac:dyDescent="0.2">
      <c r="A17" s="296" t="s">
        <v>214</v>
      </c>
      <c r="B17" s="235">
        <v>4</v>
      </c>
      <c r="C17" s="236" t="s">
        <v>474</v>
      </c>
      <c r="D17" s="235">
        <v>3</v>
      </c>
      <c r="E17" s="236" t="s">
        <v>475</v>
      </c>
    </row>
    <row r="18" spans="1:5" s="114" customFormat="1" ht="97.5" customHeight="1" x14ac:dyDescent="0.2">
      <c r="A18" s="296"/>
      <c r="B18" s="235">
        <v>5</v>
      </c>
      <c r="C18" s="239" t="s">
        <v>476</v>
      </c>
      <c r="D18" s="235">
        <v>4</v>
      </c>
      <c r="E18" s="236" t="s">
        <v>477</v>
      </c>
    </row>
    <row r="19" spans="1:5" s="114" customFormat="1" ht="93" customHeight="1" x14ac:dyDescent="0.2">
      <c r="A19" s="296" t="s">
        <v>478</v>
      </c>
      <c r="B19" s="235">
        <v>6</v>
      </c>
      <c r="C19" s="236" t="s">
        <v>479</v>
      </c>
      <c r="D19" s="235">
        <v>5</v>
      </c>
      <c r="E19" s="236" t="s">
        <v>480</v>
      </c>
    </row>
    <row r="20" spans="1:5" s="114" customFormat="1" ht="62.25" customHeight="1" x14ac:dyDescent="0.2">
      <c r="A20" s="296"/>
      <c r="B20" s="235">
        <v>7</v>
      </c>
      <c r="C20" s="236" t="s">
        <v>481</v>
      </c>
      <c r="D20" s="235">
        <v>6</v>
      </c>
      <c r="E20" s="236" t="s">
        <v>482</v>
      </c>
    </row>
    <row r="21" spans="1:5" s="114" customFormat="1" ht="81.75" customHeight="1" x14ac:dyDescent="0.2">
      <c r="A21" s="296"/>
      <c r="B21" s="235">
        <v>8</v>
      </c>
      <c r="C21" s="236" t="s">
        <v>483</v>
      </c>
      <c r="D21" s="235">
        <v>7</v>
      </c>
      <c r="E21" s="236" t="s">
        <v>484</v>
      </c>
    </row>
    <row r="22" spans="1:5" s="114" customFormat="1" ht="132.75" customHeight="1" x14ac:dyDescent="0.2">
      <c r="A22" s="287" t="s">
        <v>485</v>
      </c>
      <c r="B22" s="235">
        <v>9</v>
      </c>
      <c r="C22" s="236" t="s">
        <v>486</v>
      </c>
      <c r="D22" s="235">
        <v>8</v>
      </c>
      <c r="E22" s="236" t="s">
        <v>487</v>
      </c>
    </row>
    <row r="23" spans="1:5" s="114" customFormat="1" ht="89.1" customHeight="1" x14ac:dyDescent="0.2">
      <c r="A23" s="297"/>
      <c r="B23" s="235">
        <v>10</v>
      </c>
      <c r="C23" s="236" t="s">
        <v>488</v>
      </c>
      <c r="D23" s="235">
        <v>9</v>
      </c>
      <c r="E23" s="236" t="s">
        <v>489</v>
      </c>
    </row>
    <row r="24" spans="1:5" s="114" customFormat="1" ht="58.5" customHeight="1" x14ac:dyDescent="0.2">
      <c r="A24" s="297"/>
      <c r="B24" s="235">
        <v>11</v>
      </c>
      <c r="C24" s="236" t="s">
        <v>490</v>
      </c>
      <c r="D24" s="235">
        <v>10</v>
      </c>
      <c r="E24" s="236" t="s">
        <v>491</v>
      </c>
    </row>
    <row r="25" spans="1:5" s="114" customFormat="1" ht="44.25" customHeight="1" x14ac:dyDescent="0.2">
      <c r="A25" s="297"/>
      <c r="B25" s="235">
        <v>12</v>
      </c>
      <c r="C25" s="240" t="s">
        <v>492</v>
      </c>
      <c r="D25" s="236">
        <v>11</v>
      </c>
      <c r="E25" s="236" t="s">
        <v>493</v>
      </c>
    </row>
    <row r="26" spans="1:5" s="114" customFormat="1" ht="76.5" x14ac:dyDescent="0.2">
      <c r="A26" s="297"/>
      <c r="B26" s="235">
        <v>13</v>
      </c>
      <c r="C26" s="236" t="s">
        <v>494</v>
      </c>
      <c r="D26" s="235">
        <v>12</v>
      </c>
      <c r="E26" s="236" t="s">
        <v>495</v>
      </c>
    </row>
    <row r="27" spans="1:5" s="114" customFormat="1" ht="12.75" customHeight="1" x14ac:dyDescent="0.2">
      <c r="A27" s="288"/>
      <c r="B27" s="235"/>
      <c r="C27" s="236" t="s">
        <v>496</v>
      </c>
      <c r="D27" s="235"/>
      <c r="E27" s="236"/>
    </row>
    <row r="28" spans="1:5" s="114" customFormat="1" ht="49.5" customHeight="1" x14ac:dyDescent="0.2">
      <c r="A28" s="287" t="s">
        <v>215</v>
      </c>
      <c r="B28" s="235">
        <v>14</v>
      </c>
      <c r="C28" s="236" t="s">
        <v>497</v>
      </c>
      <c r="D28" s="235">
        <v>13</v>
      </c>
      <c r="E28" s="236" t="s">
        <v>498</v>
      </c>
    </row>
    <row r="29" spans="1:5" s="114" customFormat="1" ht="109.5" customHeight="1" x14ac:dyDescent="0.2">
      <c r="A29" s="288"/>
      <c r="B29" s="235"/>
      <c r="C29" s="236"/>
      <c r="D29" s="235">
        <v>14</v>
      </c>
      <c r="E29" s="236" t="s">
        <v>499</v>
      </c>
    </row>
    <row r="30" spans="1:5" s="114" customFormat="1" ht="84.75" customHeight="1" x14ac:dyDescent="0.2">
      <c r="A30" s="286" t="s">
        <v>216</v>
      </c>
      <c r="B30" s="235">
        <v>15</v>
      </c>
      <c r="C30" s="236" t="s">
        <v>500</v>
      </c>
      <c r="D30" s="235">
        <v>15</v>
      </c>
      <c r="E30" s="236" t="s">
        <v>501</v>
      </c>
    </row>
    <row r="31" spans="1:5" s="114" customFormat="1" ht="62.25" customHeight="1" x14ac:dyDescent="0.2">
      <c r="A31" s="286"/>
      <c r="B31" s="235">
        <v>16</v>
      </c>
      <c r="C31" s="236" t="s">
        <v>502</v>
      </c>
      <c r="D31" s="235">
        <v>15</v>
      </c>
      <c r="E31" s="236" t="s">
        <v>503</v>
      </c>
    </row>
    <row r="32" spans="1:5" s="117" customFormat="1" ht="80.25" customHeight="1" x14ac:dyDescent="0.2">
      <c r="A32" s="286"/>
      <c r="B32" s="235">
        <v>17</v>
      </c>
      <c r="C32" s="236" t="s">
        <v>504</v>
      </c>
      <c r="D32" s="235">
        <v>16</v>
      </c>
      <c r="E32" s="236" t="s">
        <v>505</v>
      </c>
    </row>
    <row r="33" spans="1:8" s="117" customFormat="1" ht="58.5" customHeight="1" x14ac:dyDescent="0.2">
      <c r="A33" s="286"/>
      <c r="B33" s="235">
        <v>18</v>
      </c>
      <c r="C33" s="236" t="s">
        <v>506</v>
      </c>
      <c r="D33" s="235">
        <v>17</v>
      </c>
      <c r="E33" s="236" t="s">
        <v>507</v>
      </c>
    </row>
    <row r="34" spans="1:8" s="117" customFormat="1" ht="75.75" customHeight="1" x14ac:dyDescent="0.2">
      <c r="A34" s="286"/>
      <c r="B34" s="235">
        <v>19</v>
      </c>
      <c r="C34" s="236" t="s">
        <v>508</v>
      </c>
      <c r="D34" s="235"/>
      <c r="E34" s="236"/>
    </row>
    <row r="35" spans="1:8" s="117" customFormat="1" ht="69.75" customHeight="1" x14ac:dyDescent="0.2">
      <c r="A35" s="289" t="s">
        <v>217</v>
      </c>
      <c r="B35" s="289"/>
      <c r="C35" s="289"/>
      <c r="D35" s="289"/>
      <c r="E35" s="289"/>
    </row>
    <row r="36" spans="1:8" s="117" customFormat="1" ht="66" customHeight="1" x14ac:dyDescent="0.2">
      <c r="A36" s="241" t="s">
        <v>218</v>
      </c>
      <c r="B36" s="241" t="s">
        <v>209</v>
      </c>
      <c r="C36" s="241" t="s">
        <v>219</v>
      </c>
      <c r="D36" s="241" t="s">
        <v>211</v>
      </c>
      <c r="E36" s="241" t="s">
        <v>220</v>
      </c>
    </row>
    <row r="37" spans="1:8" s="117" customFormat="1" ht="95.25" customHeight="1" x14ac:dyDescent="0.2">
      <c r="A37" s="290" t="s">
        <v>509</v>
      </c>
      <c r="B37" s="235">
        <v>1</v>
      </c>
      <c r="C37" s="242" t="s">
        <v>510</v>
      </c>
      <c r="D37" s="241">
        <v>1</v>
      </c>
      <c r="E37" s="243" t="s">
        <v>511</v>
      </c>
    </row>
    <row r="38" spans="1:8" s="114" customFormat="1" ht="90.75" customHeight="1" x14ac:dyDescent="0.2">
      <c r="A38" s="290"/>
      <c r="B38" s="235"/>
      <c r="C38" s="242"/>
      <c r="D38" s="241">
        <v>2</v>
      </c>
      <c r="E38" s="243" t="s">
        <v>512</v>
      </c>
    </row>
    <row r="39" spans="1:8" s="114" customFormat="1" ht="82.5" customHeight="1" x14ac:dyDescent="0.2">
      <c r="A39" s="290"/>
      <c r="B39" s="235">
        <v>2</v>
      </c>
      <c r="C39" s="242" t="s">
        <v>513</v>
      </c>
      <c r="D39" s="241">
        <v>3</v>
      </c>
      <c r="E39" s="243" t="s">
        <v>514</v>
      </c>
    </row>
    <row r="40" spans="1:8" s="114" customFormat="1" ht="103.5" customHeight="1" x14ac:dyDescent="0.2">
      <c r="A40" s="290"/>
      <c r="B40" s="235"/>
      <c r="C40" s="242"/>
      <c r="D40" s="241">
        <v>4</v>
      </c>
      <c r="E40" s="243" t="s">
        <v>515</v>
      </c>
    </row>
    <row r="41" spans="1:8" s="114" customFormat="1" ht="83.25" customHeight="1" x14ac:dyDescent="0.2">
      <c r="A41" s="290"/>
      <c r="B41" s="235">
        <v>3</v>
      </c>
      <c r="C41" s="242" t="s">
        <v>516</v>
      </c>
      <c r="D41" s="241">
        <v>5</v>
      </c>
      <c r="E41" s="243" t="s">
        <v>517</v>
      </c>
    </row>
    <row r="42" spans="1:8" s="114" customFormat="1" ht="93" customHeight="1" x14ac:dyDescent="0.2">
      <c r="A42" s="290"/>
      <c r="B42" s="235">
        <v>4</v>
      </c>
      <c r="C42" s="242" t="s">
        <v>518</v>
      </c>
      <c r="D42" s="241">
        <v>6</v>
      </c>
      <c r="E42" s="243" t="s">
        <v>519</v>
      </c>
    </row>
    <row r="43" spans="1:8" s="114" customFormat="1" ht="94.5" customHeight="1" x14ac:dyDescent="0.2">
      <c r="A43" s="290"/>
      <c r="B43" s="235"/>
      <c r="C43" s="242"/>
      <c r="D43" s="241">
        <v>7</v>
      </c>
      <c r="E43" s="243" t="s">
        <v>520</v>
      </c>
    </row>
    <row r="44" spans="1:8" s="114" customFormat="1" ht="48.75" customHeight="1" x14ac:dyDescent="0.2">
      <c r="A44" s="290"/>
      <c r="B44" s="235"/>
      <c r="C44" s="242"/>
      <c r="D44" s="241">
        <v>8</v>
      </c>
      <c r="E44" s="243" t="s">
        <v>521</v>
      </c>
    </row>
    <row r="45" spans="1:8" s="114" customFormat="1" ht="48" customHeight="1" x14ac:dyDescent="0.2">
      <c r="A45" s="290"/>
      <c r="B45" s="235"/>
      <c r="C45" s="242"/>
      <c r="D45" s="241">
        <v>9</v>
      </c>
      <c r="E45" s="243" t="s">
        <v>522</v>
      </c>
    </row>
    <row r="46" spans="1:8" s="114" customFormat="1" ht="50.25" customHeight="1" x14ac:dyDescent="0.2">
      <c r="A46" s="290"/>
      <c r="B46" s="235"/>
      <c r="C46" s="242"/>
      <c r="D46" s="241">
        <v>10</v>
      </c>
      <c r="E46" s="243" t="s">
        <v>523</v>
      </c>
    </row>
    <row r="47" spans="1:8" s="114" customFormat="1" ht="49.5" customHeight="1" x14ac:dyDescent="0.2">
      <c r="A47" s="290"/>
      <c r="B47" s="235"/>
      <c r="C47" s="242"/>
      <c r="D47" s="241">
        <v>11</v>
      </c>
      <c r="E47" s="243" t="s">
        <v>524</v>
      </c>
      <c r="H47" s="118"/>
    </row>
    <row r="48" spans="1:8" s="114" customFormat="1" ht="49.5" customHeight="1" x14ac:dyDescent="0.2">
      <c r="A48" s="290"/>
      <c r="B48" s="235"/>
      <c r="C48" s="242"/>
      <c r="D48" s="241"/>
      <c r="E48" s="243"/>
      <c r="H48" s="118"/>
    </row>
    <row r="49" spans="1:5" s="114" customFormat="1" ht="33" customHeight="1" x14ac:dyDescent="0.2">
      <c r="A49" s="290" t="s">
        <v>221</v>
      </c>
      <c r="B49" s="235">
        <v>5</v>
      </c>
      <c r="C49" s="242" t="s">
        <v>525</v>
      </c>
      <c r="D49" s="241">
        <v>12</v>
      </c>
      <c r="E49" s="243" t="s">
        <v>526</v>
      </c>
    </row>
    <row r="50" spans="1:5" s="114" customFormat="1" ht="33" customHeight="1" x14ac:dyDescent="0.2">
      <c r="A50" s="290"/>
      <c r="B50" s="235">
        <v>6</v>
      </c>
      <c r="C50" s="242" t="s">
        <v>527</v>
      </c>
      <c r="D50" s="241"/>
      <c r="E50" s="241"/>
    </row>
    <row r="51" spans="1:5" s="114" customFormat="1" ht="40.5" customHeight="1" x14ac:dyDescent="0.2">
      <c r="A51" s="286" t="s">
        <v>222</v>
      </c>
      <c r="B51" s="235">
        <v>7</v>
      </c>
      <c r="C51" s="244" t="s">
        <v>528</v>
      </c>
      <c r="D51" s="245">
        <v>13</v>
      </c>
      <c r="E51" s="244" t="s">
        <v>529</v>
      </c>
    </row>
    <row r="52" spans="1:5" s="114" customFormat="1" ht="39.75" customHeight="1" x14ac:dyDescent="0.2">
      <c r="A52" s="286"/>
      <c r="B52" s="235">
        <v>8</v>
      </c>
      <c r="C52" s="242" t="s">
        <v>530</v>
      </c>
      <c r="D52" s="241">
        <v>14</v>
      </c>
      <c r="E52" s="244" t="s">
        <v>531</v>
      </c>
    </row>
    <row r="53" spans="1:5" s="114" customFormat="1" ht="111" customHeight="1" x14ac:dyDescent="0.2">
      <c r="A53" s="286"/>
      <c r="B53" s="235">
        <v>9</v>
      </c>
      <c r="C53" s="242" t="s">
        <v>532</v>
      </c>
      <c r="D53" s="241" t="s">
        <v>453</v>
      </c>
      <c r="E53" s="241"/>
    </row>
    <row r="54" spans="1:5" s="114" customFormat="1" ht="55.5" customHeight="1" x14ac:dyDescent="0.2">
      <c r="A54" s="286"/>
      <c r="B54" s="235">
        <v>10</v>
      </c>
      <c r="C54" s="236" t="s">
        <v>533</v>
      </c>
      <c r="D54" s="241">
        <v>15</v>
      </c>
      <c r="E54" s="244" t="s">
        <v>534</v>
      </c>
    </row>
    <row r="55" spans="1:5" ht="38.25" x14ac:dyDescent="0.2">
      <c r="A55" s="286"/>
      <c r="B55" s="235">
        <v>11</v>
      </c>
      <c r="C55" s="236" t="s">
        <v>535</v>
      </c>
      <c r="D55" s="246">
        <v>16</v>
      </c>
      <c r="E55" s="247" t="s">
        <v>536</v>
      </c>
    </row>
    <row r="56" spans="1:5" ht="25.5" x14ac:dyDescent="0.2">
      <c r="A56" s="286"/>
      <c r="B56" s="235">
        <v>12</v>
      </c>
      <c r="C56" s="236" t="s">
        <v>537</v>
      </c>
      <c r="D56" s="246">
        <v>17</v>
      </c>
      <c r="E56" s="247" t="s">
        <v>538</v>
      </c>
    </row>
    <row r="57" spans="1:5" ht="63.75" x14ac:dyDescent="0.2">
      <c r="A57" s="286"/>
      <c r="B57" s="235">
        <v>13</v>
      </c>
      <c r="C57" s="236" t="s">
        <v>539</v>
      </c>
      <c r="D57" s="246">
        <v>18</v>
      </c>
      <c r="E57" s="247" t="s">
        <v>540</v>
      </c>
    </row>
    <row r="58" spans="1:5" ht="76.5" x14ac:dyDescent="0.2">
      <c r="A58" s="286"/>
      <c r="B58" s="235">
        <v>14</v>
      </c>
      <c r="C58" s="236" t="s">
        <v>541</v>
      </c>
      <c r="D58" s="246">
        <v>19</v>
      </c>
      <c r="E58" s="247" t="s">
        <v>542</v>
      </c>
    </row>
    <row r="59" spans="1:5" ht="51" x14ac:dyDescent="0.2">
      <c r="A59" s="286"/>
      <c r="B59" s="235">
        <v>15</v>
      </c>
      <c r="C59" s="236" t="s">
        <v>543</v>
      </c>
      <c r="D59" s="246">
        <v>20</v>
      </c>
      <c r="E59" s="247" t="s">
        <v>544</v>
      </c>
    </row>
    <row r="60" spans="1:5" ht="25.5" x14ac:dyDescent="0.2">
      <c r="A60" s="286"/>
      <c r="B60" s="235">
        <v>16</v>
      </c>
      <c r="C60" s="236" t="s">
        <v>545</v>
      </c>
      <c r="D60" s="246"/>
      <c r="E60" s="247"/>
    </row>
    <row r="61" spans="1:5" ht="25.5" x14ac:dyDescent="0.2">
      <c r="A61" s="286"/>
      <c r="B61" s="235">
        <v>17</v>
      </c>
      <c r="C61" s="236" t="s">
        <v>546</v>
      </c>
      <c r="D61" s="246"/>
      <c r="E61" s="247"/>
    </row>
    <row r="62" spans="1:5" ht="51" x14ac:dyDescent="0.2">
      <c r="A62" s="286" t="s">
        <v>547</v>
      </c>
      <c r="B62" s="248">
        <v>18</v>
      </c>
      <c r="C62" s="249" t="s">
        <v>548</v>
      </c>
      <c r="D62" s="250">
        <v>21</v>
      </c>
      <c r="E62" s="250" t="s">
        <v>549</v>
      </c>
    </row>
    <row r="63" spans="1:5" ht="51" x14ac:dyDescent="0.2">
      <c r="A63" s="286"/>
      <c r="B63" s="248">
        <v>19</v>
      </c>
      <c r="C63" s="249" t="s">
        <v>550</v>
      </c>
      <c r="D63" s="250">
        <v>22</v>
      </c>
      <c r="E63" s="250" t="s">
        <v>551</v>
      </c>
    </row>
    <row r="64" spans="1:5" ht="38.25" x14ac:dyDescent="0.2">
      <c r="A64" s="286"/>
      <c r="B64" s="248">
        <v>20</v>
      </c>
      <c r="C64" s="249" t="s">
        <v>552</v>
      </c>
      <c r="D64" s="250">
        <v>23</v>
      </c>
      <c r="E64" s="250" t="s">
        <v>553</v>
      </c>
    </row>
    <row r="65" spans="1:5" ht="38.25" x14ac:dyDescent="0.2">
      <c r="A65" s="286"/>
      <c r="B65" s="248"/>
      <c r="C65" s="249"/>
      <c r="D65" s="250">
        <v>24</v>
      </c>
      <c r="E65" s="250" t="s">
        <v>554</v>
      </c>
    </row>
    <row r="66" spans="1:5" ht="76.5" x14ac:dyDescent="0.2">
      <c r="A66" s="286" t="s">
        <v>223</v>
      </c>
      <c r="B66" s="235">
        <v>21</v>
      </c>
      <c r="C66" s="236" t="s">
        <v>555</v>
      </c>
      <c r="D66" s="246">
        <v>25</v>
      </c>
      <c r="E66" s="247" t="s">
        <v>556</v>
      </c>
    </row>
    <row r="67" spans="1:5" ht="51" x14ac:dyDescent="0.2">
      <c r="A67" s="286"/>
      <c r="B67" s="248">
        <v>22</v>
      </c>
      <c r="C67" s="249" t="s">
        <v>557</v>
      </c>
      <c r="D67" s="250">
        <v>26</v>
      </c>
      <c r="E67" s="250" t="s">
        <v>558</v>
      </c>
    </row>
    <row r="68" spans="1:5" ht="38.25" x14ac:dyDescent="0.2">
      <c r="A68" s="286"/>
      <c r="B68" s="248">
        <v>23</v>
      </c>
      <c r="C68" s="249" t="s">
        <v>559</v>
      </c>
      <c r="D68" s="250">
        <v>27</v>
      </c>
      <c r="E68" s="250" t="s">
        <v>560</v>
      </c>
    </row>
    <row r="69" spans="1:5" ht="51" x14ac:dyDescent="0.2">
      <c r="A69" s="286"/>
      <c r="B69" s="248">
        <v>24</v>
      </c>
      <c r="C69" s="249" t="s">
        <v>561</v>
      </c>
      <c r="D69" s="250">
        <v>28</v>
      </c>
      <c r="E69" s="250" t="s">
        <v>562</v>
      </c>
    </row>
    <row r="70" spans="1:5" ht="51" x14ac:dyDescent="0.2">
      <c r="A70" s="286"/>
      <c r="B70" s="248">
        <v>25</v>
      </c>
      <c r="C70" s="237" t="s">
        <v>563</v>
      </c>
      <c r="D70" s="250">
        <v>29</v>
      </c>
      <c r="E70" s="250" t="s">
        <v>564</v>
      </c>
    </row>
    <row r="71" spans="1:5" ht="76.5" x14ac:dyDescent="0.2">
      <c r="A71" s="286"/>
      <c r="B71" s="248">
        <v>26</v>
      </c>
      <c r="C71" s="237" t="s">
        <v>565</v>
      </c>
      <c r="D71" s="250">
        <v>30</v>
      </c>
      <c r="E71" s="250" t="s">
        <v>566</v>
      </c>
    </row>
    <row r="72" spans="1:5" ht="25.5" x14ac:dyDescent="0.2">
      <c r="A72" s="286"/>
      <c r="B72" s="248">
        <v>27</v>
      </c>
      <c r="C72" s="237" t="s">
        <v>567</v>
      </c>
      <c r="D72" s="250"/>
      <c r="E72" s="250"/>
    </row>
    <row r="73" spans="1:5" ht="51" x14ac:dyDescent="0.2">
      <c r="A73" s="286" t="s">
        <v>224</v>
      </c>
      <c r="B73" s="235">
        <v>28</v>
      </c>
      <c r="C73" s="236" t="s">
        <v>568</v>
      </c>
      <c r="D73" s="246">
        <v>31</v>
      </c>
      <c r="E73" s="251" t="s">
        <v>569</v>
      </c>
    </row>
    <row r="74" spans="1:5" ht="38.25" x14ac:dyDescent="0.2">
      <c r="A74" s="286"/>
      <c r="B74" s="235">
        <v>29</v>
      </c>
      <c r="C74" s="236" t="s">
        <v>570</v>
      </c>
      <c r="D74" s="246">
        <v>32</v>
      </c>
      <c r="E74" s="247" t="s">
        <v>571</v>
      </c>
    </row>
    <row r="75" spans="1:5" x14ac:dyDescent="0.2">
      <c r="A75" s="286"/>
      <c r="B75" s="235"/>
      <c r="C75" s="236"/>
      <c r="D75" s="246"/>
      <c r="E75" s="247"/>
    </row>
    <row r="76" spans="1:5" ht="38.25" x14ac:dyDescent="0.2">
      <c r="A76" s="238" t="s">
        <v>572</v>
      </c>
      <c r="B76" s="235">
        <v>30</v>
      </c>
      <c r="C76" s="237" t="s">
        <v>573</v>
      </c>
      <c r="D76" s="246">
        <v>33</v>
      </c>
      <c r="E76" s="247" t="s">
        <v>574</v>
      </c>
    </row>
    <row r="77" spans="1:5" ht="76.5" x14ac:dyDescent="0.2">
      <c r="A77" s="238" t="s">
        <v>225</v>
      </c>
      <c r="B77" s="235">
        <v>31</v>
      </c>
      <c r="C77" s="247" t="s">
        <v>575</v>
      </c>
      <c r="D77" s="246">
        <v>34</v>
      </c>
      <c r="E77" s="247" t="s">
        <v>576</v>
      </c>
    </row>
    <row r="78" spans="1:5" ht="51" x14ac:dyDescent="0.2">
      <c r="A78" s="238" t="s">
        <v>226</v>
      </c>
      <c r="B78" s="235"/>
      <c r="C78" s="236"/>
      <c r="D78" s="246">
        <v>35</v>
      </c>
      <c r="E78" s="247" t="s">
        <v>577</v>
      </c>
    </row>
    <row r="79" spans="1:5" ht="42.75" x14ac:dyDescent="0.2">
      <c r="A79" s="286" t="s">
        <v>227</v>
      </c>
      <c r="B79" s="235">
        <v>32</v>
      </c>
      <c r="C79" s="236" t="s">
        <v>578</v>
      </c>
      <c r="D79" s="252">
        <v>36</v>
      </c>
      <c r="E79" s="253" t="s">
        <v>579</v>
      </c>
    </row>
    <row r="80" spans="1:5" ht="42.75" x14ac:dyDescent="0.2">
      <c r="A80" s="286"/>
      <c r="B80" s="254"/>
      <c r="C80" s="255"/>
      <c r="D80" s="252">
        <v>37</v>
      </c>
      <c r="E80" s="253" t="s">
        <v>580</v>
      </c>
    </row>
  </sheetData>
  <mergeCells count="20">
    <mergeCell ref="A11:E11"/>
    <mergeCell ref="A14:A16"/>
    <mergeCell ref="A17:A18"/>
    <mergeCell ref="A19:A21"/>
    <mergeCell ref="A22:A27"/>
    <mergeCell ref="B1:D1"/>
    <mergeCell ref="B2:D2"/>
    <mergeCell ref="B5:C5"/>
    <mergeCell ref="B7:E7"/>
    <mergeCell ref="B9:E9"/>
    <mergeCell ref="A62:A65"/>
    <mergeCell ref="A66:A72"/>
    <mergeCell ref="A73:A75"/>
    <mergeCell ref="A79:A80"/>
    <mergeCell ref="A28:A29"/>
    <mergeCell ref="A30:A34"/>
    <mergeCell ref="A35:E35"/>
    <mergeCell ref="A37:A48"/>
    <mergeCell ref="A49:A50"/>
    <mergeCell ref="A51:A6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A1:G29"/>
  <sheetViews>
    <sheetView topLeftCell="A4" zoomScaleNormal="100" workbookViewId="0">
      <pane ySplit="2" topLeftCell="A6" activePane="bottomLeft" state="frozen"/>
      <selection activeCell="A4" sqref="A4"/>
      <selection pane="bottomLeft" activeCell="A29" sqref="A29"/>
    </sheetView>
  </sheetViews>
  <sheetFormatPr baseColWidth="10" defaultColWidth="10.5703125" defaultRowHeight="18.75" x14ac:dyDescent="0.3"/>
  <cols>
    <col min="1" max="1" width="52.140625" style="101" customWidth="1"/>
    <col min="2" max="2" width="10.140625" style="102" customWidth="1"/>
    <col min="3" max="3" width="11.42578125" style="100" customWidth="1"/>
    <col min="4" max="4" width="13" style="100" customWidth="1"/>
    <col min="5" max="5" width="11.85546875" style="100" customWidth="1"/>
    <col min="6" max="6" width="44.42578125" style="101" customWidth="1"/>
  </cols>
  <sheetData>
    <row r="1" spans="1:7" ht="22.5" customHeight="1" x14ac:dyDescent="0.25">
      <c r="A1" s="298" t="s">
        <v>188</v>
      </c>
      <c r="B1" s="298"/>
      <c r="C1" s="298"/>
      <c r="D1" s="298"/>
      <c r="E1" s="298"/>
      <c r="F1" s="298"/>
    </row>
    <row r="2" spans="1:7" x14ac:dyDescent="0.3">
      <c r="A2" s="299" t="s">
        <v>189</v>
      </c>
      <c r="B2" s="299"/>
      <c r="C2" s="299"/>
      <c r="D2" s="299"/>
      <c r="E2" s="299"/>
      <c r="F2" s="299"/>
    </row>
    <row r="3" spans="1:7" x14ac:dyDescent="0.3">
      <c r="A3" s="300" t="s">
        <v>190</v>
      </c>
      <c r="B3" s="301"/>
      <c r="C3" s="301"/>
      <c r="D3" s="301"/>
      <c r="E3" s="301"/>
      <c r="F3" s="302"/>
    </row>
    <row r="4" spans="1:7" ht="28.5" customHeight="1" x14ac:dyDescent="0.25">
      <c r="A4" s="303" t="s">
        <v>191</v>
      </c>
      <c r="B4" s="305" t="s">
        <v>192</v>
      </c>
      <c r="C4" s="306"/>
      <c r="D4" s="306"/>
      <c r="E4" s="307"/>
      <c r="F4" s="96" t="s">
        <v>193</v>
      </c>
    </row>
    <row r="5" spans="1:7" ht="46.5" customHeight="1" x14ac:dyDescent="0.3">
      <c r="A5" s="304"/>
      <c r="B5" s="97" t="s">
        <v>194</v>
      </c>
      <c r="C5" s="97" t="s">
        <v>195</v>
      </c>
      <c r="D5" s="97" t="s">
        <v>196</v>
      </c>
      <c r="E5" s="97" t="s">
        <v>197</v>
      </c>
      <c r="F5" s="98"/>
    </row>
    <row r="6" spans="1:7" ht="91.5" customHeight="1" x14ac:dyDescent="0.25">
      <c r="A6" s="256" t="s">
        <v>583</v>
      </c>
      <c r="B6" s="257"/>
      <c r="C6" s="258"/>
      <c r="D6" s="257" t="s">
        <v>584</v>
      </c>
      <c r="E6" s="259" t="s">
        <v>585</v>
      </c>
      <c r="F6" s="260" t="s">
        <v>7</v>
      </c>
      <c r="G6" s="99"/>
    </row>
    <row r="7" spans="1:7" ht="57.75" customHeight="1" x14ac:dyDescent="0.25">
      <c r="A7" s="261" t="s">
        <v>586</v>
      </c>
      <c r="B7" s="262" t="s">
        <v>587</v>
      </c>
      <c r="C7" s="263" t="s">
        <v>588</v>
      </c>
      <c r="D7" s="263">
        <v>12.19</v>
      </c>
      <c r="E7" s="263" t="s">
        <v>589</v>
      </c>
      <c r="F7" s="260" t="s">
        <v>590</v>
      </c>
      <c r="G7" s="99"/>
    </row>
    <row r="8" spans="1:7" ht="70.5" customHeight="1" x14ac:dyDescent="0.25">
      <c r="A8" s="261" t="s">
        <v>591</v>
      </c>
      <c r="B8" s="262" t="s">
        <v>592</v>
      </c>
      <c r="C8" s="263" t="s">
        <v>593</v>
      </c>
      <c r="D8" s="263">
        <v>30</v>
      </c>
      <c r="E8" s="263">
        <v>31</v>
      </c>
      <c r="F8" s="264" t="s">
        <v>7</v>
      </c>
      <c r="G8" s="99"/>
    </row>
    <row r="9" spans="1:7" ht="58.5" customHeight="1" x14ac:dyDescent="0.25">
      <c r="A9" s="256" t="s">
        <v>594</v>
      </c>
      <c r="B9" s="265">
        <v>1.1399999999999999</v>
      </c>
      <c r="C9" s="266">
        <v>1.1299999999999999</v>
      </c>
      <c r="D9" s="266"/>
      <c r="E9" s="266">
        <v>31</v>
      </c>
      <c r="F9" s="267" t="s">
        <v>595</v>
      </c>
    </row>
    <row r="10" spans="1:7" ht="84.75" customHeight="1" x14ac:dyDescent="0.25">
      <c r="A10" s="256" t="s">
        <v>596</v>
      </c>
      <c r="B10" s="265" t="s">
        <v>597</v>
      </c>
      <c r="C10" s="266">
        <v>5.7</v>
      </c>
      <c r="D10" s="266" t="s">
        <v>598</v>
      </c>
      <c r="E10" s="266">
        <v>3</v>
      </c>
      <c r="F10" s="267" t="s">
        <v>595</v>
      </c>
    </row>
    <row r="11" spans="1:7" ht="62.25" customHeight="1" x14ac:dyDescent="0.25">
      <c r="A11" s="267" t="s">
        <v>599</v>
      </c>
      <c r="B11" s="265"/>
      <c r="C11" s="266" t="s">
        <v>600</v>
      </c>
      <c r="D11" s="266"/>
      <c r="E11" s="266"/>
      <c r="F11" s="267" t="s">
        <v>590</v>
      </c>
    </row>
    <row r="12" spans="1:7" ht="86.25" customHeight="1" x14ac:dyDescent="0.25">
      <c r="A12" s="268" t="s">
        <v>199</v>
      </c>
      <c r="B12" s="269"/>
      <c r="C12" s="269"/>
      <c r="D12" s="270" t="s">
        <v>601</v>
      </c>
      <c r="E12" s="271" t="s">
        <v>602</v>
      </c>
      <c r="F12" s="272" t="s">
        <v>603</v>
      </c>
    </row>
    <row r="13" spans="1:7" ht="39" customHeight="1" x14ac:dyDescent="0.25">
      <c r="A13" s="268" t="s">
        <v>604</v>
      </c>
      <c r="B13" s="270" t="s">
        <v>605</v>
      </c>
      <c r="C13" s="270" t="s">
        <v>593</v>
      </c>
      <c r="D13" s="270" t="s">
        <v>606</v>
      </c>
      <c r="E13" s="270" t="s">
        <v>607</v>
      </c>
      <c r="F13" s="272" t="s">
        <v>608</v>
      </c>
    </row>
    <row r="14" spans="1:7" ht="67.5" customHeight="1" x14ac:dyDescent="0.25">
      <c r="A14" s="268" t="s">
        <v>609</v>
      </c>
      <c r="B14" s="270" t="s">
        <v>610</v>
      </c>
      <c r="C14" s="270" t="s">
        <v>611</v>
      </c>
      <c r="D14" s="270" t="s">
        <v>612</v>
      </c>
      <c r="E14" s="270" t="s">
        <v>613</v>
      </c>
      <c r="F14" s="272" t="s">
        <v>608</v>
      </c>
    </row>
    <row r="15" spans="1:7" ht="87.75" customHeight="1" x14ac:dyDescent="0.25">
      <c r="A15" s="268" t="s">
        <v>614</v>
      </c>
      <c r="B15" s="270"/>
      <c r="C15" s="270" t="s">
        <v>615</v>
      </c>
      <c r="D15" s="270">
        <v>2</v>
      </c>
      <c r="E15" s="270" t="s">
        <v>616</v>
      </c>
      <c r="F15" s="272" t="s">
        <v>603</v>
      </c>
    </row>
    <row r="16" spans="1:7" ht="60.75" customHeight="1" x14ac:dyDescent="0.25">
      <c r="A16" s="268" t="s">
        <v>617</v>
      </c>
      <c r="B16" s="270">
        <v>13</v>
      </c>
      <c r="C16" s="270" t="s">
        <v>618</v>
      </c>
      <c r="D16" s="270" t="s">
        <v>619</v>
      </c>
      <c r="E16" s="270" t="s">
        <v>620</v>
      </c>
      <c r="F16" s="272" t="s">
        <v>608</v>
      </c>
    </row>
    <row r="17" spans="1:6" ht="67.5" customHeight="1" x14ac:dyDescent="0.25">
      <c r="A17" s="268" t="s">
        <v>621</v>
      </c>
      <c r="B17" s="270" t="s">
        <v>622</v>
      </c>
      <c r="C17" s="270" t="s">
        <v>618</v>
      </c>
      <c r="D17" s="272" t="s">
        <v>623</v>
      </c>
      <c r="E17" s="270" t="s">
        <v>624</v>
      </c>
      <c r="F17" s="272" t="s">
        <v>603</v>
      </c>
    </row>
    <row r="18" spans="1:6" ht="64.5" customHeight="1" x14ac:dyDescent="0.25">
      <c r="A18" s="268" t="s">
        <v>625</v>
      </c>
      <c r="B18" s="270">
        <v>12</v>
      </c>
      <c r="C18" s="270" t="s">
        <v>626</v>
      </c>
      <c r="D18" s="272">
        <v>19</v>
      </c>
      <c r="E18" s="270" t="s">
        <v>627</v>
      </c>
      <c r="F18" s="272" t="s">
        <v>603</v>
      </c>
    </row>
    <row r="19" spans="1:6" ht="39.75" customHeight="1" x14ac:dyDescent="0.25">
      <c r="A19" s="268" t="s">
        <v>628</v>
      </c>
      <c r="B19" s="270" t="s">
        <v>629</v>
      </c>
      <c r="C19" s="270" t="s">
        <v>630</v>
      </c>
      <c r="D19" s="270" t="s">
        <v>631</v>
      </c>
      <c r="E19" s="270" t="s">
        <v>632</v>
      </c>
      <c r="F19" s="272" t="s">
        <v>603</v>
      </c>
    </row>
    <row r="20" spans="1:6" ht="22.5" x14ac:dyDescent="0.25">
      <c r="A20" s="268" t="s">
        <v>633</v>
      </c>
      <c r="B20" s="270"/>
      <c r="C20" s="270"/>
      <c r="D20" s="270" t="s">
        <v>634</v>
      </c>
      <c r="E20" s="270" t="s">
        <v>635</v>
      </c>
      <c r="F20" s="272" t="s">
        <v>608</v>
      </c>
    </row>
    <row r="21" spans="1:6" ht="33.75" x14ac:dyDescent="0.25">
      <c r="A21" s="268" t="s">
        <v>636</v>
      </c>
      <c r="B21" s="270"/>
      <c r="C21" s="270">
        <v>2</v>
      </c>
      <c r="D21" s="270" t="s">
        <v>637</v>
      </c>
      <c r="E21" s="270" t="s">
        <v>638</v>
      </c>
      <c r="F21" s="272" t="s">
        <v>608</v>
      </c>
    </row>
    <row r="22" spans="1:6" ht="22.5" x14ac:dyDescent="0.25">
      <c r="A22" s="268" t="s">
        <v>639</v>
      </c>
      <c r="B22" s="270">
        <v>17</v>
      </c>
      <c r="C22" s="270" t="s">
        <v>640</v>
      </c>
      <c r="D22" s="270"/>
      <c r="E22" s="270">
        <v>36.369999999999997</v>
      </c>
      <c r="F22" s="272" t="s">
        <v>608</v>
      </c>
    </row>
    <row r="23" spans="1:6" ht="22.5" x14ac:dyDescent="0.25">
      <c r="A23" s="273" t="s">
        <v>641</v>
      </c>
      <c r="B23" s="270">
        <v>16</v>
      </c>
      <c r="C23" s="270"/>
      <c r="D23" s="271" t="s">
        <v>642</v>
      </c>
      <c r="E23" s="270" t="s">
        <v>643</v>
      </c>
      <c r="F23" s="272" t="s">
        <v>603</v>
      </c>
    </row>
    <row r="24" spans="1:6" ht="33.75" x14ac:dyDescent="0.25">
      <c r="A24" s="273" t="s">
        <v>644</v>
      </c>
      <c r="B24" s="270"/>
      <c r="C24" s="270">
        <v>2</v>
      </c>
      <c r="D24" s="271" t="s">
        <v>645</v>
      </c>
      <c r="E24" s="270" t="s">
        <v>646</v>
      </c>
      <c r="F24" s="272" t="s">
        <v>198</v>
      </c>
    </row>
    <row r="25" spans="1:6" ht="22.5" x14ac:dyDescent="0.25">
      <c r="A25" s="268" t="s">
        <v>647</v>
      </c>
      <c r="B25" s="270"/>
      <c r="C25" s="270"/>
      <c r="D25" s="270" t="s">
        <v>648</v>
      </c>
      <c r="E25" s="270" t="s">
        <v>649</v>
      </c>
      <c r="F25" s="272" t="s">
        <v>603</v>
      </c>
    </row>
    <row r="26" spans="1:6" ht="33.75" x14ac:dyDescent="0.25">
      <c r="A26" s="268" t="s">
        <v>650</v>
      </c>
      <c r="B26" s="270"/>
      <c r="C26" s="270"/>
      <c r="D26" s="271" t="s">
        <v>651</v>
      </c>
      <c r="E26" s="270" t="s">
        <v>652</v>
      </c>
      <c r="F26" s="272" t="s">
        <v>608</v>
      </c>
    </row>
    <row r="27" spans="1:6" ht="33.75" x14ac:dyDescent="0.25">
      <c r="A27" s="268" t="s">
        <v>653</v>
      </c>
      <c r="B27" s="270" t="s">
        <v>654</v>
      </c>
      <c r="C27" s="270" t="s">
        <v>655</v>
      </c>
      <c r="D27" s="270">
        <v>9</v>
      </c>
      <c r="E27" s="270" t="s">
        <v>656</v>
      </c>
      <c r="F27" s="272" t="s">
        <v>608</v>
      </c>
    </row>
    <row r="28" spans="1:6" ht="15" x14ac:dyDescent="0.25">
      <c r="A28" s="268" t="s">
        <v>657</v>
      </c>
      <c r="B28" s="270"/>
      <c r="C28" s="270"/>
      <c r="D28" s="270" t="s">
        <v>658</v>
      </c>
      <c r="E28" s="270" t="s">
        <v>659</v>
      </c>
      <c r="F28" s="272" t="s">
        <v>608</v>
      </c>
    </row>
    <row r="29" spans="1:6" ht="22.5" x14ac:dyDescent="0.25">
      <c r="A29" s="272" t="s">
        <v>660</v>
      </c>
      <c r="B29" s="274" t="s">
        <v>640</v>
      </c>
      <c r="C29" s="270" t="s">
        <v>661</v>
      </c>
      <c r="D29" s="271"/>
      <c r="E29" s="270" t="s">
        <v>662</v>
      </c>
      <c r="F29" s="272" t="s">
        <v>608</v>
      </c>
    </row>
  </sheetData>
  <mergeCells count="5">
    <mergeCell ref="A1:F1"/>
    <mergeCell ref="A2:F2"/>
    <mergeCell ref="A3:F3"/>
    <mergeCell ref="A4:A5"/>
    <mergeCell ref="B4:E4"/>
  </mergeCells>
  <dataValidations count="2">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200-000000000000}"/>
    <dataValidation allowBlank="1" showInputMessage="1" showErrorMessage="1" prompt="Proponer y escribir en una frase la estrategia para gestionar la debilidad, la oportunidad, la amenaza o la fortaleza.Usar verbo de acción en infinitivo._x000a_" sqref="G1 A4" xr:uid="{00000000-0002-0000-0200-000001000000}"/>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B1:H41"/>
  <sheetViews>
    <sheetView zoomScale="112" zoomScaleNormal="112" workbookViewId="0">
      <selection activeCell="E16" sqref="E16:F16"/>
    </sheetView>
  </sheetViews>
  <sheetFormatPr baseColWidth="10" defaultColWidth="11.42578125" defaultRowHeight="15" x14ac:dyDescent="0.25"/>
  <cols>
    <col min="1" max="1" width="2.85546875" style="7" customWidth="1"/>
    <col min="2" max="3" width="24.7109375" style="7" customWidth="1"/>
    <col min="4" max="4" width="16" style="7" customWidth="1"/>
    <col min="5" max="5" width="24.7109375" style="7" customWidth="1"/>
    <col min="6" max="6" width="27.7109375" style="7" customWidth="1"/>
    <col min="7" max="8" width="24.7109375" style="7" customWidth="1"/>
    <col min="9" max="16384" width="11.42578125" style="7"/>
  </cols>
  <sheetData>
    <row r="1" spans="2:8" ht="15.75" thickBot="1" x14ac:dyDescent="0.3"/>
    <row r="2" spans="2:8" ht="18" x14ac:dyDescent="0.25">
      <c r="B2" s="308" t="s">
        <v>69</v>
      </c>
      <c r="C2" s="309"/>
      <c r="D2" s="309"/>
      <c r="E2" s="309"/>
      <c r="F2" s="309"/>
      <c r="G2" s="309"/>
      <c r="H2" s="310"/>
    </row>
    <row r="3" spans="2:8" ht="16.5" x14ac:dyDescent="0.25">
      <c r="B3" s="311" t="s">
        <v>70</v>
      </c>
      <c r="C3" s="312"/>
      <c r="D3" s="312"/>
      <c r="E3" s="312"/>
      <c r="F3" s="312"/>
      <c r="G3" s="312"/>
      <c r="H3" s="313"/>
    </row>
    <row r="4" spans="2:8" ht="88.5" customHeight="1" x14ac:dyDescent="0.25">
      <c r="B4" s="314" t="s">
        <v>421</v>
      </c>
      <c r="C4" s="315"/>
      <c r="D4" s="315"/>
      <c r="E4" s="315"/>
      <c r="F4" s="315"/>
      <c r="G4" s="315"/>
      <c r="H4" s="316"/>
    </row>
    <row r="5" spans="2:8" ht="16.5" x14ac:dyDescent="0.25">
      <c r="B5" s="8"/>
      <c r="C5" s="9"/>
      <c r="D5" s="9"/>
      <c r="E5" s="9"/>
      <c r="F5" s="9"/>
      <c r="G5" s="9"/>
      <c r="H5" s="10"/>
    </row>
    <row r="6" spans="2:8" ht="16.5" customHeight="1" x14ac:dyDescent="0.25">
      <c r="B6" s="317" t="s">
        <v>378</v>
      </c>
      <c r="C6" s="318"/>
      <c r="D6" s="318"/>
      <c r="E6" s="318"/>
      <c r="F6" s="318"/>
      <c r="G6" s="318"/>
      <c r="H6" s="319"/>
    </row>
    <row r="7" spans="2:8" ht="44.25" customHeight="1" x14ac:dyDescent="0.25">
      <c r="B7" s="317"/>
      <c r="C7" s="318"/>
      <c r="D7" s="318"/>
      <c r="E7" s="318"/>
      <c r="F7" s="318"/>
      <c r="G7" s="318"/>
      <c r="H7" s="319"/>
    </row>
    <row r="8" spans="2:8" ht="15.75" thickBot="1" x14ac:dyDescent="0.3">
      <c r="B8" s="11"/>
      <c r="C8" s="12"/>
      <c r="D8" s="13"/>
      <c r="E8" s="14"/>
      <c r="F8" s="14"/>
      <c r="G8" s="15"/>
      <c r="H8" s="16"/>
    </row>
    <row r="9" spans="2:8" ht="15.75" thickTop="1" x14ac:dyDescent="0.25">
      <c r="B9" s="11"/>
      <c r="C9" s="320" t="s">
        <v>71</v>
      </c>
      <c r="D9" s="321"/>
      <c r="E9" s="322" t="s">
        <v>72</v>
      </c>
      <c r="F9" s="323"/>
      <c r="G9" s="12"/>
      <c r="H9" s="16"/>
    </row>
    <row r="10" spans="2:8" ht="35.25" customHeight="1" x14ac:dyDescent="0.25">
      <c r="B10" s="11"/>
      <c r="C10" s="324" t="s">
        <v>73</v>
      </c>
      <c r="D10" s="325"/>
      <c r="E10" s="326" t="s">
        <v>74</v>
      </c>
      <c r="F10" s="327"/>
      <c r="G10" s="12"/>
      <c r="H10" s="16"/>
    </row>
    <row r="11" spans="2:8" ht="17.25" customHeight="1" x14ac:dyDescent="0.25">
      <c r="B11" s="11"/>
      <c r="C11" s="324" t="s">
        <v>75</v>
      </c>
      <c r="D11" s="325"/>
      <c r="E11" s="326" t="s">
        <v>76</v>
      </c>
      <c r="F11" s="327"/>
      <c r="G11" s="12"/>
      <c r="H11" s="16"/>
    </row>
    <row r="12" spans="2:8" ht="19.5" customHeight="1" x14ac:dyDescent="0.25">
      <c r="B12" s="11"/>
      <c r="C12" s="324" t="s">
        <v>77</v>
      </c>
      <c r="D12" s="325"/>
      <c r="E12" s="326" t="s">
        <v>78</v>
      </c>
      <c r="F12" s="327"/>
      <c r="G12" s="12"/>
      <c r="H12" s="16"/>
    </row>
    <row r="13" spans="2:8" ht="27" customHeight="1" x14ac:dyDescent="0.25">
      <c r="B13" s="11"/>
      <c r="C13" s="324" t="s">
        <v>79</v>
      </c>
      <c r="D13" s="325"/>
      <c r="E13" s="326" t="s">
        <v>173</v>
      </c>
      <c r="F13" s="327"/>
      <c r="G13" s="12"/>
      <c r="H13" s="16"/>
    </row>
    <row r="14" spans="2:8" ht="34.5" customHeight="1" x14ac:dyDescent="0.25">
      <c r="B14" s="11"/>
      <c r="C14" s="328" t="s">
        <v>8</v>
      </c>
      <c r="D14" s="329"/>
      <c r="E14" s="330" t="s">
        <v>379</v>
      </c>
      <c r="F14" s="331"/>
      <c r="G14" s="12"/>
      <c r="H14" s="16"/>
    </row>
    <row r="15" spans="2:8" ht="27.75" customHeight="1" x14ac:dyDescent="0.25">
      <c r="B15" s="11"/>
      <c r="C15" s="328" t="s">
        <v>9</v>
      </c>
      <c r="D15" s="329"/>
      <c r="E15" s="330" t="s">
        <v>80</v>
      </c>
      <c r="F15" s="331"/>
      <c r="G15" s="12"/>
      <c r="H15" s="16"/>
    </row>
    <row r="16" spans="2:8" ht="28.5" customHeight="1" x14ac:dyDescent="0.25">
      <c r="B16" s="11"/>
      <c r="C16" s="328" t="s">
        <v>10</v>
      </c>
      <c r="D16" s="329"/>
      <c r="E16" s="330" t="s">
        <v>81</v>
      </c>
      <c r="F16" s="331"/>
      <c r="G16" s="12"/>
      <c r="H16" s="16"/>
    </row>
    <row r="17" spans="2:8" ht="72.75" customHeight="1" x14ac:dyDescent="0.25">
      <c r="B17" s="11"/>
      <c r="C17" s="328" t="s">
        <v>11</v>
      </c>
      <c r="D17" s="329"/>
      <c r="E17" s="330" t="s">
        <v>380</v>
      </c>
      <c r="F17" s="331"/>
      <c r="G17" s="12"/>
      <c r="H17" s="16"/>
    </row>
    <row r="18" spans="2:8" ht="64.5" customHeight="1" x14ac:dyDescent="0.25">
      <c r="B18" s="11"/>
      <c r="C18" s="328" t="s">
        <v>12</v>
      </c>
      <c r="D18" s="329"/>
      <c r="E18" s="330" t="s">
        <v>422</v>
      </c>
      <c r="F18" s="331"/>
      <c r="G18" s="12"/>
      <c r="H18" s="16"/>
    </row>
    <row r="19" spans="2:8" ht="71.25" customHeight="1" x14ac:dyDescent="0.25">
      <c r="B19" s="11"/>
      <c r="C19" s="328" t="s">
        <v>82</v>
      </c>
      <c r="D19" s="329"/>
      <c r="E19" s="330" t="s">
        <v>423</v>
      </c>
      <c r="F19" s="331"/>
      <c r="G19" s="12"/>
      <c r="H19" s="16"/>
    </row>
    <row r="20" spans="2:8" ht="55.5" customHeight="1" x14ac:dyDescent="0.25">
      <c r="B20" s="11"/>
      <c r="C20" s="332" t="s">
        <v>83</v>
      </c>
      <c r="D20" s="333"/>
      <c r="E20" s="330" t="s">
        <v>424</v>
      </c>
      <c r="F20" s="331"/>
      <c r="G20" s="12"/>
      <c r="H20" s="16"/>
    </row>
    <row r="21" spans="2:8" ht="42" customHeight="1" x14ac:dyDescent="0.25">
      <c r="B21" s="11"/>
      <c r="C21" s="332" t="s">
        <v>18</v>
      </c>
      <c r="D21" s="333"/>
      <c r="E21" s="330" t="s">
        <v>425</v>
      </c>
      <c r="F21" s="331"/>
      <c r="G21" s="12"/>
      <c r="H21" s="16"/>
    </row>
    <row r="22" spans="2:8" ht="59.25" customHeight="1" x14ac:dyDescent="0.25">
      <c r="B22" s="11"/>
      <c r="C22" s="332" t="s">
        <v>20</v>
      </c>
      <c r="D22" s="333"/>
      <c r="E22" s="330" t="s">
        <v>381</v>
      </c>
      <c r="F22" s="331"/>
      <c r="G22" s="12"/>
      <c r="H22" s="16"/>
    </row>
    <row r="23" spans="2:8" ht="23.25" customHeight="1" x14ac:dyDescent="0.25">
      <c r="B23" s="11"/>
      <c r="C23" s="332" t="s">
        <v>21</v>
      </c>
      <c r="D23" s="333"/>
      <c r="E23" s="330" t="s">
        <v>426</v>
      </c>
      <c r="F23" s="331"/>
      <c r="G23" s="12"/>
      <c r="H23" s="16"/>
    </row>
    <row r="24" spans="2:8" ht="30.75" customHeight="1" x14ac:dyDescent="0.25">
      <c r="B24" s="11"/>
      <c r="C24" s="332" t="s">
        <v>84</v>
      </c>
      <c r="D24" s="333"/>
      <c r="E24" s="330" t="s">
        <v>427</v>
      </c>
      <c r="F24" s="331"/>
      <c r="G24" s="12"/>
      <c r="H24" s="16"/>
    </row>
    <row r="25" spans="2:8" ht="33" customHeight="1" x14ac:dyDescent="0.25">
      <c r="B25" s="11"/>
      <c r="C25" s="332" t="s">
        <v>85</v>
      </c>
      <c r="D25" s="333"/>
      <c r="E25" s="330" t="s">
        <v>428</v>
      </c>
      <c r="F25" s="331"/>
      <c r="G25" s="12"/>
      <c r="H25" s="16"/>
    </row>
    <row r="26" spans="2:8" ht="30" customHeight="1" x14ac:dyDescent="0.25">
      <c r="B26" s="11"/>
      <c r="C26" s="332" t="s">
        <v>86</v>
      </c>
      <c r="D26" s="333"/>
      <c r="E26" s="330" t="s">
        <v>429</v>
      </c>
      <c r="F26" s="331"/>
      <c r="G26" s="12"/>
      <c r="H26" s="16"/>
    </row>
    <row r="27" spans="2:8" ht="35.25" customHeight="1" x14ac:dyDescent="0.25">
      <c r="B27" s="11"/>
      <c r="C27" s="332" t="s">
        <v>87</v>
      </c>
      <c r="D27" s="333"/>
      <c r="E27" s="330" t="s">
        <v>430</v>
      </c>
      <c r="F27" s="331"/>
      <c r="G27" s="12"/>
      <c r="H27" s="16"/>
    </row>
    <row r="28" spans="2:8" ht="31.5" customHeight="1" x14ac:dyDescent="0.25">
      <c r="B28" s="11"/>
      <c r="C28" s="332" t="s">
        <v>88</v>
      </c>
      <c r="D28" s="333"/>
      <c r="E28" s="330" t="s">
        <v>431</v>
      </c>
      <c r="F28" s="331"/>
      <c r="G28" s="12"/>
      <c r="H28" s="16"/>
    </row>
    <row r="29" spans="2:8" ht="35.25" customHeight="1" x14ac:dyDescent="0.25">
      <c r="B29" s="11"/>
      <c r="C29" s="332" t="s">
        <v>89</v>
      </c>
      <c r="D29" s="333"/>
      <c r="E29" s="330" t="s">
        <v>432</v>
      </c>
      <c r="F29" s="331"/>
      <c r="G29" s="12"/>
      <c r="H29" s="16"/>
    </row>
    <row r="30" spans="2:8" ht="59.25" customHeight="1" x14ac:dyDescent="0.25">
      <c r="B30" s="11"/>
      <c r="C30" s="332" t="s">
        <v>90</v>
      </c>
      <c r="D30" s="333"/>
      <c r="E30" s="330" t="s">
        <v>433</v>
      </c>
      <c r="F30" s="331"/>
      <c r="G30" s="12"/>
      <c r="H30" s="16"/>
    </row>
    <row r="31" spans="2:8" ht="57" customHeight="1" x14ac:dyDescent="0.25">
      <c r="B31" s="11"/>
      <c r="C31" s="332" t="s">
        <v>25</v>
      </c>
      <c r="D31" s="333"/>
      <c r="E31" s="330" t="s">
        <v>434</v>
      </c>
      <c r="F31" s="331"/>
      <c r="G31" s="12"/>
      <c r="H31" s="16"/>
    </row>
    <row r="32" spans="2:8" ht="82.5" customHeight="1" x14ac:dyDescent="0.25">
      <c r="B32" s="11"/>
      <c r="C32" s="332" t="s">
        <v>91</v>
      </c>
      <c r="D32" s="333"/>
      <c r="E32" s="330" t="s">
        <v>92</v>
      </c>
      <c r="F32" s="331"/>
      <c r="G32" s="12"/>
      <c r="H32" s="16"/>
    </row>
    <row r="33" spans="2:8" ht="46.5" customHeight="1" x14ac:dyDescent="0.25">
      <c r="B33" s="11"/>
      <c r="C33" s="332" t="s">
        <v>30</v>
      </c>
      <c r="D33" s="333"/>
      <c r="E33" s="330" t="s">
        <v>435</v>
      </c>
      <c r="F33" s="331"/>
      <c r="G33" s="12"/>
      <c r="H33" s="16"/>
    </row>
    <row r="34" spans="2:8" ht="6.75" customHeight="1" thickBot="1" x14ac:dyDescent="0.3">
      <c r="B34" s="11"/>
      <c r="C34" s="340"/>
      <c r="D34" s="341"/>
      <c r="E34" s="342"/>
      <c r="F34" s="343"/>
      <c r="G34" s="12"/>
      <c r="H34" s="16"/>
    </row>
    <row r="35" spans="2:8" ht="15.75" thickTop="1" x14ac:dyDescent="0.25">
      <c r="B35" s="11"/>
      <c r="C35" s="17"/>
      <c r="D35" s="17"/>
      <c r="E35" s="18"/>
      <c r="F35" s="18"/>
      <c r="G35" s="12"/>
      <c r="H35" s="16"/>
    </row>
    <row r="36" spans="2:8" ht="21" customHeight="1" x14ac:dyDescent="0.25">
      <c r="B36" s="334" t="s">
        <v>382</v>
      </c>
      <c r="C36" s="335"/>
      <c r="D36" s="335"/>
      <c r="E36" s="335"/>
      <c r="F36" s="335"/>
      <c r="G36" s="335"/>
      <c r="H36" s="336"/>
    </row>
    <row r="37" spans="2:8" ht="20.25" customHeight="1" x14ac:dyDescent="0.25">
      <c r="B37" s="334" t="s">
        <v>383</v>
      </c>
      <c r="C37" s="335"/>
      <c r="D37" s="335"/>
      <c r="E37" s="335"/>
      <c r="F37" s="335"/>
      <c r="G37" s="335"/>
      <c r="H37" s="336"/>
    </row>
    <row r="38" spans="2:8" ht="20.25" customHeight="1" x14ac:dyDescent="0.25">
      <c r="B38" s="334" t="s">
        <v>384</v>
      </c>
      <c r="C38" s="335"/>
      <c r="D38" s="335"/>
      <c r="E38" s="335"/>
      <c r="F38" s="335"/>
      <c r="G38" s="335"/>
      <c r="H38" s="336"/>
    </row>
    <row r="39" spans="2:8" ht="21.75" customHeight="1" x14ac:dyDescent="0.25">
      <c r="B39" s="334" t="s">
        <v>385</v>
      </c>
      <c r="C39" s="335"/>
      <c r="D39" s="335"/>
      <c r="E39" s="335"/>
      <c r="F39" s="335"/>
      <c r="G39" s="335"/>
      <c r="H39" s="336"/>
    </row>
    <row r="40" spans="2:8" ht="22.5" customHeight="1" x14ac:dyDescent="0.25">
      <c r="B40" s="334" t="s">
        <v>386</v>
      </c>
      <c r="C40" s="335"/>
      <c r="D40" s="335"/>
      <c r="E40" s="335"/>
      <c r="F40" s="335"/>
      <c r="G40" s="335"/>
      <c r="H40" s="336"/>
    </row>
    <row r="41" spans="2:8" ht="32.25" customHeight="1" thickBot="1" x14ac:dyDescent="0.3">
      <c r="B41" s="337" t="s">
        <v>387</v>
      </c>
      <c r="C41" s="338"/>
      <c r="D41" s="338"/>
      <c r="E41" s="338"/>
      <c r="F41" s="338"/>
      <c r="G41" s="338"/>
      <c r="H41" s="339"/>
    </row>
  </sheetData>
  <mergeCells count="62">
    <mergeCell ref="B40:H40"/>
    <mergeCell ref="B41:H41"/>
    <mergeCell ref="C34:D34"/>
    <mergeCell ref="E34:F34"/>
    <mergeCell ref="B36:H36"/>
    <mergeCell ref="B37:H37"/>
    <mergeCell ref="B38:H38"/>
    <mergeCell ref="B39:H39"/>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2:D22"/>
    <mergeCell ref="E22:F22"/>
    <mergeCell ref="C23:D23"/>
    <mergeCell ref="E23:F23"/>
    <mergeCell ref="C24:D24"/>
    <mergeCell ref="E24:F24"/>
    <mergeCell ref="C19:D19"/>
    <mergeCell ref="E19:F19"/>
    <mergeCell ref="C20:D20"/>
    <mergeCell ref="E20:F20"/>
    <mergeCell ref="C21:D21"/>
    <mergeCell ref="E21:F21"/>
    <mergeCell ref="C16:D16"/>
    <mergeCell ref="E16:F16"/>
    <mergeCell ref="C17:D17"/>
    <mergeCell ref="E17:F17"/>
    <mergeCell ref="C18:D18"/>
    <mergeCell ref="E18:F18"/>
    <mergeCell ref="C13:D13"/>
    <mergeCell ref="E13:F13"/>
    <mergeCell ref="C14:D14"/>
    <mergeCell ref="E14:F14"/>
    <mergeCell ref="C15:D15"/>
    <mergeCell ref="E15:F15"/>
    <mergeCell ref="C10:D10"/>
    <mergeCell ref="E10:F10"/>
    <mergeCell ref="C11:D11"/>
    <mergeCell ref="E11:F11"/>
    <mergeCell ref="C12:D12"/>
    <mergeCell ref="E12:F12"/>
    <mergeCell ref="B2:H2"/>
    <mergeCell ref="B3:H3"/>
    <mergeCell ref="B4:H4"/>
    <mergeCell ref="B6:H7"/>
    <mergeCell ref="C9:D9"/>
    <mergeCell ref="E9:F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sheetPr>
  <dimension ref="A1:KL60"/>
  <sheetViews>
    <sheetView tabSelected="1" topLeftCell="A4" zoomScale="60" zoomScaleNormal="60" workbookViewId="0">
      <pane xSplit="5" ySplit="6" topLeftCell="F10" activePane="bottomRight" state="frozen"/>
      <selection activeCell="A4" sqref="A4"/>
      <selection pane="topRight" activeCell="F4" sqref="F4"/>
      <selection pane="bottomLeft" activeCell="A10" sqref="A10"/>
      <selection pane="bottomRight" sqref="A1:C2"/>
    </sheetView>
  </sheetViews>
  <sheetFormatPr baseColWidth="10" defaultColWidth="11.42578125" defaultRowHeight="15" x14ac:dyDescent="0.25"/>
  <cols>
    <col min="1" max="1" width="10.7109375" customWidth="1"/>
    <col min="2" max="2" width="21" customWidth="1"/>
    <col min="3" max="3" width="19.7109375" customWidth="1"/>
    <col min="4" max="4" width="28.28515625" customWidth="1"/>
    <col min="5" max="5" width="21.5703125" customWidth="1"/>
    <col min="6" max="6" width="30.7109375" customWidth="1"/>
    <col min="7" max="7" width="23.28515625" customWidth="1"/>
    <col min="8" max="8" width="12.140625" customWidth="1"/>
    <col min="9" max="9" width="13.28515625" customWidth="1"/>
    <col min="10" max="10" width="10.7109375"/>
    <col min="11" max="11" width="28.5703125" customWidth="1"/>
    <col min="12" max="12" width="22.85546875" customWidth="1"/>
    <col min="13" max="15" width="10.7109375"/>
    <col min="16" max="16" width="33.42578125" customWidth="1"/>
    <col min="17" max="17" width="18.28515625" customWidth="1"/>
    <col min="18" max="20" width="10.7109375"/>
    <col min="21" max="21" width="17.28515625" customWidth="1"/>
    <col min="22" max="22" width="14" customWidth="1"/>
    <col min="23" max="23" width="14" bestFit="1" customWidth="1"/>
    <col min="24" max="24" width="38.7109375" hidden="1" customWidth="1"/>
    <col min="25" max="25" width="44.85546875" hidden="1" customWidth="1"/>
    <col min="26" max="26" width="4.85546875" hidden="1" customWidth="1"/>
    <col min="27" max="28" width="11.85546875" customWidth="1"/>
    <col min="29" max="29" width="41.7109375" hidden="1" customWidth="1"/>
    <col min="30" max="30" width="4.85546875" hidden="1" customWidth="1"/>
    <col min="31" max="31" width="13.42578125" customWidth="1"/>
    <col min="32" max="32" width="10.7109375"/>
    <col min="33" max="33" width="13.42578125" customWidth="1"/>
    <col min="34" max="34" width="21.140625" customWidth="1"/>
    <col min="35" max="35" width="10.7109375"/>
    <col min="36" max="36" width="15" customWidth="1"/>
    <col min="37" max="37" width="16.140625" customWidth="1"/>
    <col min="38" max="38" width="17.85546875" bestFit="1" customWidth="1"/>
    <col min="39" max="39" width="12" bestFit="1" customWidth="1"/>
    <col min="40" max="40" width="10.7109375"/>
    <col min="41" max="298" width="11.42578125" style="133"/>
    <col min="299" max="16384" width="11.42578125" style="174"/>
  </cols>
  <sheetData>
    <row r="1" spans="1:298" s="171" customFormat="1" ht="16.5" customHeight="1" x14ac:dyDescent="0.3">
      <c r="A1" s="386"/>
      <c r="B1" s="387"/>
      <c r="C1" s="387"/>
      <c r="D1" s="376" t="s">
        <v>68</v>
      </c>
      <c r="E1" s="376"/>
      <c r="F1" s="376"/>
      <c r="G1" s="376"/>
      <c r="H1" s="376"/>
      <c r="I1" s="376"/>
      <c r="J1" s="376"/>
      <c r="K1" s="376"/>
      <c r="L1" s="376"/>
      <c r="M1" s="376"/>
      <c r="N1" s="376"/>
      <c r="O1" s="376"/>
      <c r="P1" s="376"/>
      <c r="Q1" s="376"/>
      <c r="R1" s="376"/>
      <c r="S1" s="376"/>
      <c r="T1" s="376"/>
      <c r="U1" s="376"/>
      <c r="V1" s="376"/>
      <c r="W1" s="376"/>
      <c r="X1" s="376"/>
      <c r="Y1" s="376"/>
      <c r="Z1" s="376"/>
      <c r="AA1" s="376"/>
      <c r="AB1" s="376"/>
      <c r="AC1" s="376"/>
      <c r="AD1" s="376"/>
      <c r="AE1" s="376"/>
      <c r="AF1" s="376"/>
      <c r="AG1" s="376"/>
      <c r="AH1" s="376"/>
      <c r="AI1" s="376"/>
      <c r="AJ1" s="376"/>
      <c r="AK1" s="376"/>
      <c r="AL1" s="378" t="s">
        <v>67</v>
      </c>
      <c r="AM1" s="378"/>
      <c r="AN1" s="378"/>
      <c r="AO1" s="170"/>
      <c r="AP1" s="170"/>
      <c r="AQ1" s="170"/>
      <c r="AR1" s="170"/>
      <c r="AS1" s="170"/>
      <c r="AT1" s="170"/>
      <c r="AU1" s="170"/>
      <c r="AV1" s="170"/>
      <c r="AW1" s="170"/>
      <c r="AX1" s="170"/>
      <c r="AY1" s="170"/>
      <c r="AZ1" s="170"/>
      <c r="BA1" s="170"/>
      <c r="BB1" s="170"/>
      <c r="BC1" s="170"/>
      <c r="BD1" s="170"/>
      <c r="BE1" s="170"/>
      <c r="BF1" s="170"/>
      <c r="BG1" s="170"/>
      <c r="BH1" s="170"/>
      <c r="BI1" s="170"/>
      <c r="BJ1" s="170"/>
      <c r="BK1" s="170"/>
      <c r="BL1" s="170"/>
      <c r="BM1" s="170"/>
      <c r="BN1" s="170"/>
      <c r="BO1" s="170"/>
      <c r="BP1" s="170"/>
      <c r="BQ1" s="170"/>
      <c r="BR1" s="170"/>
      <c r="BS1" s="170"/>
      <c r="BT1" s="170"/>
      <c r="BU1" s="170"/>
      <c r="BV1" s="170"/>
      <c r="BW1" s="170"/>
      <c r="BX1" s="170"/>
      <c r="BY1" s="170"/>
      <c r="BZ1" s="170"/>
      <c r="CA1" s="170"/>
      <c r="CB1" s="170"/>
      <c r="CC1" s="170"/>
      <c r="CD1" s="170"/>
      <c r="CE1" s="170"/>
      <c r="CF1" s="170"/>
      <c r="CG1" s="170"/>
      <c r="CH1" s="170"/>
      <c r="CI1" s="170"/>
      <c r="CJ1" s="170"/>
      <c r="CK1" s="170"/>
      <c r="CL1" s="170"/>
      <c r="CM1" s="170"/>
      <c r="CN1" s="170"/>
      <c r="CO1" s="170"/>
      <c r="CP1" s="170"/>
      <c r="CQ1" s="170"/>
      <c r="CR1" s="170"/>
      <c r="CS1" s="170"/>
      <c r="CT1" s="170"/>
      <c r="CU1" s="170"/>
      <c r="CV1" s="170"/>
      <c r="CW1" s="170"/>
      <c r="CX1" s="170"/>
      <c r="CY1" s="170"/>
      <c r="CZ1" s="170"/>
      <c r="DA1" s="170"/>
      <c r="DB1" s="170"/>
      <c r="DC1" s="170"/>
      <c r="DD1" s="170"/>
      <c r="DE1" s="170"/>
      <c r="DF1" s="170"/>
      <c r="DG1" s="170"/>
      <c r="DH1" s="170"/>
      <c r="DI1" s="170"/>
      <c r="DJ1" s="170"/>
      <c r="DK1" s="170"/>
      <c r="DL1" s="170"/>
      <c r="DM1" s="170"/>
      <c r="DN1" s="170"/>
      <c r="DO1" s="170"/>
      <c r="DP1" s="170"/>
      <c r="DQ1" s="170"/>
      <c r="DR1" s="170"/>
      <c r="DS1" s="170"/>
      <c r="DT1" s="170"/>
      <c r="DU1" s="170"/>
      <c r="DV1" s="170"/>
      <c r="DW1" s="170"/>
      <c r="DX1" s="170"/>
      <c r="DY1" s="170"/>
      <c r="DZ1" s="170"/>
      <c r="EA1" s="170"/>
      <c r="EB1" s="170"/>
      <c r="EC1" s="170"/>
      <c r="ED1" s="170"/>
      <c r="EE1" s="170"/>
      <c r="EF1" s="170"/>
      <c r="EG1" s="170"/>
      <c r="EH1" s="170"/>
      <c r="EI1" s="170"/>
      <c r="EJ1" s="170"/>
      <c r="EK1" s="170"/>
      <c r="EL1" s="170"/>
      <c r="EM1" s="170"/>
      <c r="EN1" s="170"/>
      <c r="EO1" s="170"/>
      <c r="EP1" s="170"/>
      <c r="EQ1" s="170"/>
      <c r="ER1" s="170"/>
      <c r="ES1" s="170"/>
      <c r="ET1" s="170"/>
      <c r="EU1" s="170"/>
      <c r="EV1" s="170"/>
      <c r="EW1" s="170"/>
      <c r="EX1" s="170"/>
      <c r="EY1" s="170"/>
      <c r="EZ1" s="170"/>
      <c r="FA1" s="170"/>
      <c r="FB1" s="170"/>
      <c r="FC1" s="170"/>
      <c r="FD1" s="170"/>
      <c r="FE1" s="170"/>
      <c r="FF1" s="170"/>
      <c r="FG1" s="170"/>
      <c r="FH1" s="170"/>
      <c r="FI1" s="170"/>
      <c r="FJ1" s="170"/>
      <c r="FK1" s="170"/>
      <c r="FL1" s="170"/>
      <c r="FM1" s="170"/>
      <c r="FN1" s="170"/>
      <c r="FO1" s="170"/>
      <c r="FP1" s="170"/>
      <c r="FQ1" s="170"/>
      <c r="FR1" s="170"/>
      <c r="FS1" s="170"/>
      <c r="FT1" s="170"/>
      <c r="FU1" s="170"/>
      <c r="FV1" s="170"/>
      <c r="FW1" s="170"/>
      <c r="FX1" s="170"/>
      <c r="FY1" s="170"/>
      <c r="FZ1" s="170"/>
      <c r="GA1" s="170"/>
      <c r="GB1" s="170"/>
      <c r="GC1" s="170"/>
      <c r="GD1" s="170"/>
      <c r="GE1" s="170"/>
      <c r="GF1" s="170"/>
      <c r="GG1" s="170"/>
      <c r="GH1" s="170"/>
      <c r="GI1" s="170"/>
      <c r="GJ1" s="170"/>
      <c r="GK1" s="170"/>
      <c r="GL1" s="170"/>
      <c r="GM1" s="170"/>
      <c r="GN1" s="170"/>
      <c r="GO1" s="170"/>
      <c r="GP1" s="170"/>
      <c r="GQ1" s="170"/>
      <c r="GR1" s="170"/>
      <c r="GS1" s="170"/>
      <c r="GT1" s="170"/>
      <c r="GU1" s="170"/>
      <c r="GV1" s="170"/>
      <c r="GW1" s="170"/>
      <c r="GX1" s="170"/>
      <c r="GY1" s="170"/>
      <c r="GZ1" s="170"/>
      <c r="HA1" s="170"/>
      <c r="HB1" s="170"/>
      <c r="HC1" s="170"/>
      <c r="HD1" s="170"/>
      <c r="HE1" s="170"/>
      <c r="HF1" s="170"/>
      <c r="HG1" s="170"/>
      <c r="HH1" s="170"/>
      <c r="HI1" s="170"/>
      <c r="HJ1" s="170"/>
      <c r="HK1" s="170"/>
      <c r="HL1" s="170"/>
      <c r="HM1" s="170"/>
      <c r="HN1" s="170"/>
      <c r="HO1" s="170"/>
      <c r="HP1" s="170"/>
      <c r="HQ1" s="170"/>
      <c r="HR1" s="170"/>
      <c r="HS1" s="170"/>
      <c r="HT1" s="170"/>
      <c r="HU1" s="170"/>
      <c r="HV1" s="170"/>
      <c r="HW1" s="170"/>
      <c r="HX1" s="170"/>
      <c r="HY1" s="170"/>
      <c r="HZ1" s="170"/>
      <c r="IA1" s="170"/>
      <c r="IB1" s="170"/>
      <c r="IC1" s="170"/>
      <c r="ID1" s="170"/>
      <c r="IE1" s="170"/>
      <c r="IF1" s="170"/>
      <c r="IG1" s="170"/>
      <c r="IH1" s="170"/>
      <c r="II1" s="170"/>
      <c r="IJ1" s="170"/>
      <c r="IK1" s="170"/>
      <c r="IL1" s="170"/>
      <c r="IM1" s="170"/>
      <c r="IN1" s="170"/>
      <c r="IO1" s="170"/>
      <c r="IP1" s="170"/>
      <c r="IQ1" s="170"/>
      <c r="IR1" s="170"/>
      <c r="IS1" s="170"/>
      <c r="IT1" s="170"/>
      <c r="IU1" s="170"/>
      <c r="IV1" s="170"/>
      <c r="IW1" s="170"/>
      <c r="IX1" s="170"/>
      <c r="IY1" s="170"/>
      <c r="IZ1" s="170"/>
      <c r="JA1" s="170"/>
      <c r="JB1" s="170"/>
      <c r="JC1" s="170"/>
      <c r="JD1" s="170"/>
      <c r="JE1" s="170"/>
      <c r="JF1" s="170"/>
      <c r="JG1" s="170"/>
      <c r="JH1" s="170"/>
      <c r="JI1" s="170"/>
      <c r="JJ1" s="170"/>
      <c r="JK1" s="170"/>
      <c r="JL1" s="170"/>
      <c r="JM1" s="170"/>
      <c r="JN1" s="170"/>
      <c r="JO1" s="170"/>
      <c r="JP1" s="170"/>
      <c r="JQ1" s="170"/>
      <c r="JR1" s="170"/>
      <c r="JS1" s="170"/>
      <c r="JT1" s="170"/>
      <c r="JU1" s="170"/>
      <c r="JV1" s="170"/>
      <c r="JW1" s="170"/>
      <c r="JX1" s="170"/>
      <c r="JY1" s="170"/>
      <c r="JZ1" s="170"/>
      <c r="KA1" s="170"/>
      <c r="KB1" s="170"/>
      <c r="KC1" s="170"/>
      <c r="KD1" s="170"/>
      <c r="KE1" s="170"/>
      <c r="KF1" s="170"/>
      <c r="KG1" s="170"/>
      <c r="KH1" s="170"/>
      <c r="KI1" s="170"/>
      <c r="KJ1" s="170"/>
      <c r="KK1" s="170"/>
      <c r="KL1" s="170"/>
    </row>
    <row r="2" spans="1:298" s="171" customFormat="1" ht="39.75" customHeight="1" x14ac:dyDescent="0.3">
      <c r="A2" s="388"/>
      <c r="B2" s="389"/>
      <c r="C2" s="389"/>
      <c r="D2" s="377"/>
      <c r="E2" s="377"/>
      <c r="F2" s="377"/>
      <c r="G2" s="377"/>
      <c r="H2" s="377"/>
      <c r="I2" s="377"/>
      <c r="J2" s="377"/>
      <c r="K2" s="377"/>
      <c r="L2" s="377"/>
      <c r="M2" s="377"/>
      <c r="N2" s="377"/>
      <c r="O2" s="377"/>
      <c r="P2" s="377"/>
      <c r="Q2" s="377"/>
      <c r="R2" s="377"/>
      <c r="S2" s="377"/>
      <c r="T2" s="377"/>
      <c r="U2" s="377"/>
      <c r="V2" s="377"/>
      <c r="W2" s="377"/>
      <c r="X2" s="377"/>
      <c r="Y2" s="377"/>
      <c r="Z2" s="377"/>
      <c r="AA2" s="377"/>
      <c r="AB2" s="377"/>
      <c r="AC2" s="377"/>
      <c r="AD2" s="377"/>
      <c r="AE2" s="377"/>
      <c r="AF2" s="377"/>
      <c r="AG2" s="377"/>
      <c r="AH2" s="377"/>
      <c r="AI2" s="377"/>
      <c r="AJ2" s="377"/>
      <c r="AK2" s="377"/>
      <c r="AL2" s="378"/>
      <c r="AM2" s="378"/>
      <c r="AN2" s="378"/>
      <c r="AO2" s="170"/>
      <c r="AP2" s="170"/>
      <c r="AQ2" s="170"/>
      <c r="AR2" s="170"/>
      <c r="AS2" s="170"/>
      <c r="AT2" s="170"/>
      <c r="AU2" s="170"/>
      <c r="AV2" s="170"/>
      <c r="AW2" s="170"/>
      <c r="AX2" s="170"/>
      <c r="AY2" s="170"/>
      <c r="AZ2" s="170"/>
      <c r="BA2" s="170"/>
      <c r="BB2" s="170"/>
      <c r="BC2" s="170"/>
      <c r="BD2" s="170"/>
      <c r="BE2" s="170"/>
      <c r="BF2" s="170"/>
      <c r="BG2" s="170"/>
      <c r="BH2" s="170"/>
      <c r="BI2" s="170"/>
      <c r="BJ2" s="170"/>
      <c r="BK2" s="170"/>
      <c r="BL2" s="170"/>
      <c r="BM2" s="170"/>
      <c r="BN2" s="170"/>
      <c r="BO2" s="170"/>
      <c r="BP2" s="170"/>
      <c r="BQ2" s="170"/>
      <c r="BR2" s="170"/>
      <c r="BS2" s="170"/>
      <c r="BT2" s="170"/>
      <c r="BU2" s="170"/>
      <c r="BV2" s="170"/>
      <c r="BW2" s="170"/>
      <c r="BX2" s="170"/>
      <c r="BY2" s="170"/>
      <c r="BZ2" s="170"/>
      <c r="CA2" s="170"/>
      <c r="CB2" s="170"/>
      <c r="CC2" s="170"/>
      <c r="CD2" s="170"/>
      <c r="CE2" s="170"/>
      <c r="CF2" s="170"/>
      <c r="CG2" s="170"/>
      <c r="CH2" s="170"/>
      <c r="CI2" s="170"/>
      <c r="CJ2" s="170"/>
      <c r="CK2" s="170"/>
      <c r="CL2" s="170"/>
      <c r="CM2" s="170"/>
      <c r="CN2" s="170"/>
      <c r="CO2" s="170"/>
      <c r="CP2" s="170"/>
      <c r="CQ2" s="170"/>
      <c r="CR2" s="170"/>
      <c r="CS2" s="170"/>
      <c r="CT2" s="170"/>
      <c r="CU2" s="170"/>
      <c r="CV2" s="170"/>
      <c r="CW2" s="170"/>
      <c r="CX2" s="170"/>
      <c r="CY2" s="170"/>
      <c r="CZ2" s="170"/>
      <c r="DA2" s="170"/>
      <c r="DB2" s="170"/>
      <c r="DC2" s="170"/>
      <c r="DD2" s="170"/>
      <c r="DE2" s="170"/>
      <c r="DF2" s="170"/>
      <c r="DG2" s="170"/>
      <c r="DH2" s="170"/>
      <c r="DI2" s="170"/>
      <c r="DJ2" s="170"/>
      <c r="DK2" s="170"/>
      <c r="DL2" s="170"/>
      <c r="DM2" s="170"/>
      <c r="DN2" s="170"/>
      <c r="DO2" s="170"/>
      <c r="DP2" s="170"/>
      <c r="DQ2" s="170"/>
      <c r="DR2" s="170"/>
      <c r="DS2" s="170"/>
      <c r="DT2" s="170"/>
      <c r="DU2" s="170"/>
      <c r="DV2" s="170"/>
      <c r="DW2" s="170"/>
      <c r="DX2" s="170"/>
      <c r="DY2" s="170"/>
      <c r="DZ2" s="170"/>
      <c r="EA2" s="170"/>
      <c r="EB2" s="170"/>
      <c r="EC2" s="170"/>
      <c r="ED2" s="170"/>
      <c r="EE2" s="170"/>
      <c r="EF2" s="170"/>
      <c r="EG2" s="170"/>
      <c r="EH2" s="170"/>
      <c r="EI2" s="170"/>
      <c r="EJ2" s="170"/>
      <c r="EK2" s="170"/>
      <c r="EL2" s="170"/>
      <c r="EM2" s="170"/>
      <c r="EN2" s="170"/>
      <c r="EO2" s="170"/>
      <c r="EP2" s="170"/>
      <c r="EQ2" s="170"/>
      <c r="ER2" s="170"/>
      <c r="ES2" s="170"/>
      <c r="ET2" s="170"/>
      <c r="EU2" s="170"/>
      <c r="EV2" s="170"/>
      <c r="EW2" s="170"/>
      <c r="EX2" s="170"/>
      <c r="EY2" s="170"/>
      <c r="EZ2" s="170"/>
      <c r="FA2" s="170"/>
      <c r="FB2" s="170"/>
      <c r="FC2" s="170"/>
      <c r="FD2" s="170"/>
      <c r="FE2" s="170"/>
      <c r="FF2" s="170"/>
      <c r="FG2" s="170"/>
      <c r="FH2" s="170"/>
      <c r="FI2" s="170"/>
      <c r="FJ2" s="170"/>
      <c r="FK2" s="170"/>
      <c r="FL2" s="170"/>
      <c r="FM2" s="170"/>
      <c r="FN2" s="170"/>
      <c r="FO2" s="170"/>
      <c r="FP2" s="170"/>
      <c r="FQ2" s="170"/>
      <c r="FR2" s="170"/>
      <c r="FS2" s="170"/>
      <c r="FT2" s="170"/>
      <c r="FU2" s="170"/>
      <c r="FV2" s="170"/>
      <c r="FW2" s="170"/>
      <c r="FX2" s="170"/>
      <c r="FY2" s="170"/>
      <c r="FZ2" s="170"/>
      <c r="GA2" s="170"/>
      <c r="GB2" s="170"/>
      <c r="GC2" s="170"/>
      <c r="GD2" s="170"/>
      <c r="GE2" s="170"/>
      <c r="GF2" s="170"/>
      <c r="GG2" s="170"/>
      <c r="GH2" s="170"/>
      <c r="GI2" s="170"/>
      <c r="GJ2" s="170"/>
      <c r="GK2" s="170"/>
      <c r="GL2" s="170"/>
      <c r="GM2" s="170"/>
      <c r="GN2" s="170"/>
      <c r="GO2" s="170"/>
      <c r="GP2" s="170"/>
      <c r="GQ2" s="170"/>
      <c r="GR2" s="170"/>
      <c r="GS2" s="170"/>
      <c r="GT2" s="170"/>
      <c r="GU2" s="170"/>
      <c r="GV2" s="170"/>
      <c r="GW2" s="170"/>
      <c r="GX2" s="170"/>
      <c r="GY2" s="170"/>
      <c r="GZ2" s="170"/>
      <c r="HA2" s="170"/>
      <c r="HB2" s="170"/>
      <c r="HC2" s="170"/>
      <c r="HD2" s="170"/>
      <c r="HE2" s="170"/>
      <c r="HF2" s="170"/>
      <c r="HG2" s="170"/>
      <c r="HH2" s="170"/>
      <c r="HI2" s="170"/>
      <c r="HJ2" s="170"/>
      <c r="HK2" s="170"/>
      <c r="HL2" s="170"/>
      <c r="HM2" s="170"/>
      <c r="HN2" s="170"/>
      <c r="HO2" s="170"/>
      <c r="HP2" s="170"/>
      <c r="HQ2" s="170"/>
      <c r="HR2" s="170"/>
      <c r="HS2" s="170"/>
      <c r="HT2" s="170"/>
      <c r="HU2" s="170"/>
      <c r="HV2" s="170"/>
      <c r="HW2" s="170"/>
      <c r="HX2" s="170"/>
      <c r="HY2" s="170"/>
      <c r="HZ2" s="170"/>
      <c r="IA2" s="170"/>
      <c r="IB2" s="170"/>
      <c r="IC2" s="170"/>
      <c r="ID2" s="170"/>
      <c r="IE2" s="170"/>
      <c r="IF2" s="170"/>
      <c r="IG2" s="170"/>
      <c r="IH2" s="170"/>
      <c r="II2" s="170"/>
      <c r="IJ2" s="170"/>
      <c r="IK2" s="170"/>
      <c r="IL2" s="170"/>
      <c r="IM2" s="170"/>
      <c r="IN2" s="170"/>
      <c r="IO2" s="170"/>
      <c r="IP2" s="170"/>
      <c r="IQ2" s="170"/>
      <c r="IR2" s="170"/>
      <c r="IS2" s="170"/>
      <c r="IT2" s="170"/>
      <c r="IU2" s="170"/>
      <c r="IV2" s="170"/>
      <c r="IW2" s="170"/>
      <c r="IX2" s="170"/>
      <c r="IY2" s="170"/>
      <c r="IZ2" s="170"/>
      <c r="JA2" s="170"/>
      <c r="JB2" s="170"/>
      <c r="JC2" s="170"/>
      <c r="JD2" s="170"/>
      <c r="JE2" s="170"/>
      <c r="JF2" s="170"/>
      <c r="JG2" s="170"/>
      <c r="JH2" s="170"/>
      <c r="JI2" s="170"/>
      <c r="JJ2" s="170"/>
      <c r="JK2" s="170"/>
      <c r="JL2" s="170"/>
      <c r="JM2" s="170"/>
      <c r="JN2" s="170"/>
      <c r="JO2" s="170"/>
      <c r="JP2" s="170"/>
      <c r="JQ2" s="170"/>
      <c r="JR2" s="170"/>
      <c r="JS2" s="170"/>
      <c r="JT2" s="170"/>
      <c r="JU2" s="170"/>
      <c r="JV2" s="170"/>
      <c r="JW2" s="170"/>
      <c r="JX2" s="170"/>
      <c r="JY2" s="170"/>
      <c r="JZ2" s="170"/>
      <c r="KA2" s="170"/>
      <c r="KB2" s="170"/>
      <c r="KC2" s="170"/>
      <c r="KD2" s="170"/>
      <c r="KE2" s="170"/>
      <c r="KF2" s="170"/>
      <c r="KG2" s="170"/>
      <c r="KH2" s="170"/>
      <c r="KI2" s="170"/>
      <c r="KJ2" s="170"/>
      <c r="KK2" s="170"/>
      <c r="KL2" s="170"/>
    </row>
    <row r="3" spans="1:298" s="171" customFormat="1" ht="16.5" x14ac:dyDescent="0.3">
      <c r="A3" s="2"/>
      <c r="B3" s="2"/>
      <c r="C3" s="3"/>
      <c r="D3" s="377"/>
      <c r="E3" s="377"/>
      <c r="F3" s="377"/>
      <c r="G3" s="377"/>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c r="AK3" s="377"/>
      <c r="AL3" s="378"/>
      <c r="AM3" s="378"/>
      <c r="AN3" s="378"/>
      <c r="AO3" s="170"/>
      <c r="AP3" s="170"/>
      <c r="AQ3" s="170"/>
      <c r="AR3" s="170"/>
      <c r="AS3" s="170"/>
      <c r="AT3" s="170"/>
      <c r="AU3" s="170"/>
      <c r="AV3" s="170"/>
      <c r="AW3" s="170"/>
      <c r="AX3" s="170"/>
      <c r="AY3" s="170"/>
      <c r="AZ3" s="170"/>
      <c r="BA3" s="170"/>
      <c r="BB3" s="170"/>
      <c r="BC3" s="170"/>
      <c r="BD3" s="170"/>
      <c r="BE3" s="170"/>
      <c r="BF3" s="170"/>
      <c r="BG3" s="170"/>
      <c r="BH3" s="170"/>
      <c r="BI3" s="170"/>
      <c r="BJ3" s="170"/>
      <c r="BK3" s="170"/>
      <c r="BL3" s="170"/>
      <c r="BM3" s="170"/>
      <c r="BN3" s="170"/>
      <c r="BO3" s="170"/>
      <c r="BP3" s="170"/>
      <c r="BQ3" s="170"/>
      <c r="BR3" s="170"/>
      <c r="BS3" s="170"/>
      <c r="BT3" s="170"/>
      <c r="BU3" s="170"/>
      <c r="BV3" s="170"/>
      <c r="BW3" s="170"/>
      <c r="BX3" s="170"/>
      <c r="BY3" s="170"/>
      <c r="BZ3" s="170"/>
      <c r="CA3" s="170"/>
      <c r="CB3" s="170"/>
      <c r="CC3" s="170"/>
      <c r="CD3" s="170"/>
      <c r="CE3" s="170"/>
      <c r="CF3" s="170"/>
      <c r="CG3" s="170"/>
      <c r="CH3" s="170"/>
      <c r="CI3" s="170"/>
      <c r="CJ3" s="170"/>
      <c r="CK3" s="170"/>
      <c r="CL3" s="170"/>
      <c r="CM3" s="170"/>
      <c r="CN3" s="170"/>
      <c r="CO3" s="170"/>
      <c r="CP3" s="170"/>
      <c r="CQ3" s="170"/>
      <c r="CR3" s="170"/>
      <c r="CS3" s="170"/>
      <c r="CT3" s="170"/>
      <c r="CU3" s="170"/>
      <c r="CV3" s="170"/>
      <c r="CW3" s="170"/>
      <c r="CX3" s="170"/>
      <c r="CY3" s="170"/>
      <c r="CZ3" s="170"/>
      <c r="DA3" s="170"/>
      <c r="DB3" s="170"/>
      <c r="DC3" s="170"/>
      <c r="DD3" s="170"/>
      <c r="DE3" s="170"/>
      <c r="DF3" s="170"/>
      <c r="DG3" s="170"/>
      <c r="DH3" s="170"/>
      <c r="DI3" s="170"/>
      <c r="DJ3" s="170"/>
      <c r="DK3" s="170"/>
      <c r="DL3" s="170"/>
      <c r="DM3" s="170"/>
      <c r="DN3" s="170"/>
      <c r="DO3" s="170"/>
      <c r="DP3" s="170"/>
      <c r="DQ3" s="170"/>
      <c r="DR3" s="170"/>
      <c r="DS3" s="170"/>
      <c r="DT3" s="170"/>
      <c r="DU3" s="170"/>
      <c r="DV3" s="170"/>
      <c r="DW3" s="170"/>
      <c r="DX3" s="170"/>
      <c r="DY3" s="170"/>
      <c r="DZ3" s="170"/>
      <c r="EA3" s="170"/>
      <c r="EB3" s="170"/>
      <c r="EC3" s="170"/>
      <c r="ED3" s="170"/>
      <c r="EE3" s="170"/>
      <c r="EF3" s="170"/>
      <c r="EG3" s="170"/>
      <c r="EH3" s="170"/>
      <c r="EI3" s="170"/>
      <c r="EJ3" s="170"/>
      <c r="EK3" s="170"/>
      <c r="EL3" s="170"/>
      <c r="EM3" s="170"/>
      <c r="EN3" s="170"/>
      <c r="EO3" s="170"/>
      <c r="EP3" s="170"/>
      <c r="EQ3" s="170"/>
      <c r="ER3" s="170"/>
      <c r="ES3" s="170"/>
      <c r="ET3" s="170"/>
      <c r="EU3" s="170"/>
      <c r="EV3" s="170"/>
      <c r="EW3" s="170"/>
      <c r="EX3" s="170"/>
      <c r="EY3" s="170"/>
      <c r="EZ3" s="170"/>
      <c r="FA3" s="170"/>
      <c r="FB3" s="170"/>
      <c r="FC3" s="170"/>
      <c r="FD3" s="170"/>
      <c r="FE3" s="170"/>
      <c r="FF3" s="170"/>
      <c r="FG3" s="170"/>
      <c r="FH3" s="170"/>
      <c r="FI3" s="170"/>
      <c r="FJ3" s="170"/>
      <c r="FK3" s="170"/>
      <c r="FL3" s="170"/>
      <c r="FM3" s="170"/>
      <c r="FN3" s="170"/>
      <c r="FO3" s="170"/>
      <c r="FP3" s="170"/>
      <c r="FQ3" s="170"/>
      <c r="FR3" s="170"/>
      <c r="FS3" s="170"/>
      <c r="FT3" s="170"/>
      <c r="FU3" s="170"/>
      <c r="FV3" s="170"/>
      <c r="FW3" s="170"/>
      <c r="FX3" s="170"/>
      <c r="FY3" s="170"/>
      <c r="FZ3" s="170"/>
      <c r="GA3" s="170"/>
      <c r="GB3" s="170"/>
      <c r="GC3" s="170"/>
      <c r="GD3" s="170"/>
      <c r="GE3" s="170"/>
      <c r="GF3" s="170"/>
      <c r="GG3" s="170"/>
      <c r="GH3" s="170"/>
      <c r="GI3" s="170"/>
      <c r="GJ3" s="170"/>
      <c r="GK3" s="170"/>
      <c r="GL3" s="170"/>
      <c r="GM3" s="170"/>
      <c r="GN3" s="170"/>
      <c r="GO3" s="170"/>
      <c r="GP3" s="170"/>
      <c r="GQ3" s="170"/>
      <c r="GR3" s="170"/>
      <c r="GS3" s="170"/>
      <c r="GT3" s="170"/>
      <c r="GU3" s="170"/>
      <c r="GV3" s="170"/>
      <c r="GW3" s="170"/>
      <c r="GX3" s="170"/>
      <c r="GY3" s="170"/>
      <c r="GZ3" s="170"/>
      <c r="HA3" s="170"/>
      <c r="HB3" s="170"/>
      <c r="HC3" s="170"/>
      <c r="HD3" s="170"/>
      <c r="HE3" s="170"/>
      <c r="HF3" s="170"/>
      <c r="HG3" s="170"/>
      <c r="HH3" s="170"/>
      <c r="HI3" s="170"/>
      <c r="HJ3" s="170"/>
      <c r="HK3" s="170"/>
      <c r="HL3" s="170"/>
      <c r="HM3" s="170"/>
      <c r="HN3" s="170"/>
      <c r="HO3" s="170"/>
      <c r="HP3" s="170"/>
      <c r="HQ3" s="170"/>
      <c r="HR3" s="170"/>
      <c r="HS3" s="170"/>
      <c r="HT3" s="170"/>
      <c r="HU3" s="170"/>
      <c r="HV3" s="170"/>
      <c r="HW3" s="170"/>
      <c r="HX3" s="170"/>
      <c r="HY3" s="170"/>
      <c r="HZ3" s="170"/>
      <c r="IA3" s="170"/>
      <c r="IB3" s="170"/>
      <c r="IC3" s="170"/>
      <c r="ID3" s="170"/>
      <c r="IE3" s="170"/>
      <c r="IF3" s="170"/>
      <c r="IG3" s="170"/>
      <c r="IH3" s="170"/>
      <c r="II3" s="170"/>
      <c r="IJ3" s="170"/>
      <c r="IK3" s="170"/>
      <c r="IL3" s="170"/>
      <c r="IM3" s="170"/>
      <c r="IN3" s="170"/>
      <c r="IO3" s="170"/>
      <c r="IP3" s="170"/>
      <c r="IQ3" s="170"/>
      <c r="IR3" s="170"/>
      <c r="IS3" s="170"/>
      <c r="IT3" s="170"/>
      <c r="IU3" s="170"/>
      <c r="IV3" s="170"/>
      <c r="IW3" s="170"/>
      <c r="IX3" s="170"/>
      <c r="IY3" s="170"/>
      <c r="IZ3" s="170"/>
      <c r="JA3" s="170"/>
      <c r="JB3" s="170"/>
      <c r="JC3" s="170"/>
      <c r="JD3" s="170"/>
      <c r="JE3" s="170"/>
      <c r="JF3" s="170"/>
      <c r="JG3" s="170"/>
      <c r="JH3" s="170"/>
      <c r="JI3" s="170"/>
      <c r="JJ3" s="170"/>
      <c r="JK3" s="170"/>
      <c r="JL3" s="170"/>
      <c r="JM3" s="170"/>
      <c r="JN3" s="170"/>
      <c r="JO3" s="170"/>
      <c r="JP3" s="170"/>
      <c r="JQ3" s="170"/>
      <c r="JR3" s="170"/>
      <c r="JS3" s="170"/>
      <c r="JT3" s="170"/>
      <c r="JU3" s="170"/>
      <c r="JV3" s="170"/>
      <c r="JW3" s="170"/>
      <c r="JX3" s="170"/>
      <c r="JY3" s="170"/>
      <c r="JZ3" s="170"/>
      <c r="KA3" s="170"/>
      <c r="KB3" s="170"/>
      <c r="KC3" s="170"/>
      <c r="KD3" s="170"/>
      <c r="KE3" s="170"/>
      <c r="KF3" s="170"/>
      <c r="KG3" s="170"/>
      <c r="KH3" s="170"/>
      <c r="KI3" s="170"/>
      <c r="KJ3" s="170"/>
      <c r="KK3" s="170"/>
      <c r="KL3" s="170"/>
    </row>
    <row r="4" spans="1:298" s="171" customFormat="1" ht="26.25" customHeight="1" x14ac:dyDescent="0.3">
      <c r="A4" s="379" t="s">
        <v>0</v>
      </c>
      <c r="B4" s="380"/>
      <c r="C4" s="381"/>
      <c r="D4" s="382" t="s">
        <v>332</v>
      </c>
      <c r="E4" s="383"/>
      <c r="F4" s="383"/>
      <c r="G4" s="383"/>
      <c r="H4" s="383"/>
      <c r="I4" s="383"/>
      <c r="J4" s="383"/>
      <c r="K4" s="383"/>
      <c r="L4" s="383"/>
      <c r="M4" s="383"/>
      <c r="N4" s="384"/>
      <c r="O4" s="385"/>
      <c r="P4" s="385"/>
      <c r="Q4" s="385"/>
      <c r="R4" s="1"/>
      <c r="S4" s="1"/>
      <c r="T4" s="1"/>
      <c r="U4" s="1"/>
      <c r="V4" s="1"/>
      <c r="W4" s="1"/>
      <c r="X4" s="1"/>
      <c r="Y4" s="1"/>
      <c r="Z4" s="1"/>
      <c r="AA4" s="1"/>
      <c r="AB4" s="1"/>
      <c r="AC4" s="1"/>
      <c r="AD4" s="1"/>
      <c r="AE4" s="1"/>
      <c r="AF4" s="1"/>
      <c r="AG4" s="1"/>
      <c r="AH4" s="1"/>
      <c r="AI4" s="1"/>
      <c r="AJ4" s="1"/>
      <c r="AK4" s="1"/>
      <c r="AL4" s="1"/>
      <c r="AM4" s="1"/>
      <c r="AN4" s="1"/>
      <c r="AO4" s="170"/>
      <c r="AP4" s="170"/>
      <c r="AQ4" s="170"/>
      <c r="AR4" s="170"/>
      <c r="AS4" s="170"/>
      <c r="AT4" s="170"/>
      <c r="AU4" s="170"/>
      <c r="AV4" s="170"/>
      <c r="AW4" s="170"/>
      <c r="AX4" s="170"/>
      <c r="AY4" s="170"/>
      <c r="AZ4" s="170"/>
      <c r="BA4" s="170"/>
      <c r="BB4" s="170"/>
      <c r="BC4" s="170"/>
      <c r="BD4" s="170"/>
      <c r="BE4" s="170"/>
      <c r="BF4" s="170"/>
      <c r="BG4" s="170"/>
      <c r="BH4" s="170"/>
      <c r="BI4" s="170"/>
      <c r="BJ4" s="170"/>
      <c r="BK4" s="170"/>
      <c r="BL4" s="170"/>
      <c r="BM4" s="170"/>
      <c r="BN4" s="170"/>
      <c r="BO4" s="170"/>
      <c r="BP4" s="170"/>
      <c r="BQ4" s="170"/>
      <c r="BR4" s="170"/>
      <c r="BS4" s="170"/>
      <c r="BT4" s="170"/>
      <c r="BU4" s="170"/>
      <c r="BV4" s="170"/>
      <c r="BW4" s="170"/>
      <c r="BX4" s="170"/>
      <c r="BY4" s="170"/>
      <c r="BZ4" s="170"/>
      <c r="CA4" s="170"/>
      <c r="CB4" s="170"/>
      <c r="CC4" s="170"/>
      <c r="CD4" s="170"/>
      <c r="CE4" s="170"/>
      <c r="CF4" s="170"/>
      <c r="CG4" s="170"/>
      <c r="CH4" s="170"/>
      <c r="CI4" s="170"/>
      <c r="CJ4" s="170"/>
      <c r="CK4" s="170"/>
      <c r="CL4" s="170"/>
      <c r="CM4" s="170"/>
      <c r="CN4" s="170"/>
      <c r="CO4" s="170"/>
      <c r="CP4" s="170"/>
      <c r="CQ4" s="170"/>
      <c r="CR4" s="170"/>
      <c r="CS4" s="170"/>
      <c r="CT4" s="170"/>
      <c r="CU4" s="170"/>
      <c r="CV4" s="170"/>
      <c r="CW4" s="170"/>
      <c r="CX4" s="170"/>
      <c r="CY4" s="170"/>
      <c r="CZ4" s="170"/>
      <c r="DA4" s="170"/>
      <c r="DB4" s="170"/>
      <c r="DC4" s="170"/>
      <c r="DD4" s="170"/>
      <c r="DE4" s="170"/>
      <c r="DF4" s="170"/>
      <c r="DG4" s="170"/>
      <c r="DH4" s="170"/>
      <c r="DI4" s="170"/>
      <c r="DJ4" s="170"/>
      <c r="DK4" s="170"/>
      <c r="DL4" s="170"/>
      <c r="DM4" s="170"/>
      <c r="DN4" s="170"/>
      <c r="DO4" s="170"/>
      <c r="DP4" s="170"/>
      <c r="DQ4" s="170"/>
      <c r="DR4" s="170"/>
      <c r="DS4" s="170"/>
      <c r="DT4" s="170"/>
      <c r="DU4" s="170"/>
      <c r="DV4" s="170"/>
      <c r="DW4" s="170"/>
      <c r="DX4" s="170"/>
      <c r="DY4" s="170"/>
      <c r="DZ4" s="170"/>
      <c r="EA4" s="170"/>
      <c r="EB4" s="170"/>
      <c r="EC4" s="170"/>
      <c r="ED4" s="170"/>
      <c r="EE4" s="170"/>
      <c r="EF4" s="170"/>
      <c r="EG4" s="170"/>
      <c r="EH4" s="170"/>
      <c r="EI4" s="170"/>
      <c r="EJ4" s="170"/>
      <c r="EK4" s="170"/>
      <c r="EL4" s="170"/>
      <c r="EM4" s="170"/>
      <c r="EN4" s="170"/>
      <c r="EO4" s="170"/>
      <c r="EP4" s="170"/>
      <c r="EQ4" s="170"/>
      <c r="ER4" s="170"/>
      <c r="ES4" s="170"/>
      <c r="ET4" s="170"/>
      <c r="EU4" s="170"/>
      <c r="EV4" s="170"/>
      <c r="EW4" s="170"/>
      <c r="EX4" s="170"/>
      <c r="EY4" s="170"/>
      <c r="EZ4" s="170"/>
      <c r="FA4" s="170"/>
      <c r="FB4" s="170"/>
      <c r="FC4" s="170"/>
      <c r="FD4" s="170"/>
      <c r="FE4" s="170"/>
      <c r="FF4" s="170"/>
      <c r="FG4" s="170"/>
      <c r="FH4" s="170"/>
      <c r="FI4" s="170"/>
      <c r="FJ4" s="170"/>
      <c r="FK4" s="170"/>
      <c r="FL4" s="170"/>
      <c r="FM4" s="170"/>
      <c r="FN4" s="170"/>
      <c r="FO4" s="170"/>
      <c r="FP4" s="170"/>
      <c r="FQ4" s="170"/>
      <c r="FR4" s="170"/>
      <c r="FS4" s="170"/>
      <c r="FT4" s="170"/>
      <c r="FU4" s="170"/>
      <c r="FV4" s="170"/>
      <c r="FW4" s="170"/>
      <c r="FX4" s="170"/>
      <c r="FY4" s="170"/>
      <c r="FZ4" s="170"/>
      <c r="GA4" s="170"/>
      <c r="GB4" s="170"/>
      <c r="GC4" s="170"/>
      <c r="GD4" s="170"/>
      <c r="GE4" s="170"/>
      <c r="GF4" s="170"/>
      <c r="GG4" s="170"/>
      <c r="GH4" s="170"/>
      <c r="GI4" s="170"/>
      <c r="GJ4" s="170"/>
      <c r="GK4" s="170"/>
      <c r="GL4" s="170"/>
      <c r="GM4" s="170"/>
      <c r="GN4" s="170"/>
      <c r="GO4" s="170"/>
      <c r="GP4" s="170"/>
      <c r="GQ4" s="170"/>
      <c r="GR4" s="170"/>
      <c r="GS4" s="170"/>
      <c r="GT4" s="170"/>
      <c r="GU4" s="170"/>
      <c r="GV4" s="170"/>
      <c r="GW4" s="170"/>
      <c r="GX4" s="170"/>
      <c r="GY4" s="170"/>
      <c r="GZ4" s="170"/>
      <c r="HA4" s="170"/>
      <c r="HB4" s="170"/>
      <c r="HC4" s="170"/>
      <c r="HD4" s="170"/>
      <c r="HE4" s="170"/>
      <c r="HF4" s="170"/>
      <c r="HG4" s="170"/>
      <c r="HH4" s="170"/>
      <c r="HI4" s="170"/>
      <c r="HJ4" s="170"/>
      <c r="HK4" s="170"/>
      <c r="HL4" s="170"/>
      <c r="HM4" s="170"/>
      <c r="HN4" s="170"/>
      <c r="HO4" s="170"/>
      <c r="HP4" s="170"/>
      <c r="HQ4" s="170"/>
      <c r="HR4" s="170"/>
      <c r="HS4" s="170"/>
      <c r="HT4" s="170"/>
      <c r="HU4" s="170"/>
      <c r="HV4" s="170"/>
      <c r="HW4" s="170"/>
      <c r="HX4" s="170"/>
      <c r="HY4" s="170"/>
      <c r="HZ4" s="170"/>
      <c r="IA4" s="170"/>
      <c r="IB4" s="170"/>
      <c r="IC4" s="170"/>
      <c r="ID4" s="170"/>
      <c r="IE4" s="170"/>
      <c r="IF4" s="170"/>
      <c r="IG4" s="170"/>
      <c r="IH4" s="170"/>
      <c r="II4" s="170"/>
      <c r="IJ4" s="170"/>
      <c r="IK4" s="170"/>
      <c r="IL4" s="170"/>
      <c r="IM4" s="170"/>
      <c r="IN4" s="170"/>
      <c r="IO4" s="170"/>
      <c r="IP4" s="170"/>
      <c r="IQ4" s="170"/>
      <c r="IR4" s="170"/>
      <c r="IS4" s="170"/>
      <c r="IT4" s="170"/>
      <c r="IU4" s="170"/>
      <c r="IV4" s="170"/>
      <c r="IW4" s="170"/>
      <c r="IX4" s="170"/>
      <c r="IY4" s="170"/>
      <c r="IZ4" s="170"/>
      <c r="JA4" s="170"/>
      <c r="JB4" s="170"/>
      <c r="JC4" s="170"/>
      <c r="JD4" s="170"/>
      <c r="JE4" s="170"/>
      <c r="JF4" s="170"/>
      <c r="JG4" s="170"/>
      <c r="JH4" s="170"/>
      <c r="JI4" s="170"/>
      <c r="JJ4" s="170"/>
      <c r="JK4" s="170"/>
      <c r="JL4" s="170"/>
      <c r="JM4" s="170"/>
      <c r="JN4" s="170"/>
      <c r="JO4" s="170"/>
      <c r="JP4" s="170"/>
      <c r="JQ4" s="170"/>
      <c r="JR4" s="170"/>
      <c r="JS4" s="170"/>
      <c r="JT4" s="170"/>
      <c r="JU4" s="170"/>
      <c r="JV4" s="170"/>
      <c r="JW4" s="170"/>
      <c r="JX4" s="170"/>
      <c r="JY4" s="170"/>
      <c r="JZ4" s="170"/>
      <c r="KA4" s="170"/>
      <c r="KB4" s="170"/>
      <c r="KC4" s="170"/>
      <c r="KD4" s="170"/>
      <c r="KE4" s="170"/>
      <c r="KF4" s="170"/>
      <c r="KG4" s="170"/>
      <c r="KH4" s="170"/>
      <c r="KI4" s="170"/>
      <c r="KJ4" s="170"/>
      <c r="KK4" s="170"/>
      <c r="KL4" s="170"/>
    </row>
    <row r="5" spans="1:298" s="171" customFormat="1" ht="59.25" customHeight="1" x14ac:dyDescent="0.3">
      <c r="A5" s="379" t="s">
        <v>1</v>
      </c>
      <c r="B5" s="380"/>
      <c r="C5" s="381"/>
      <c r="D5" s="390" t="s">
        <v>700</v>
      </c>
      <c r="E5" s="391"/>
      <c r="F5" s="391"/>
      <c r="G5" s="391"/>
      <c r="H5" s="391"/>
      <c r="I5" s="391"/>
      <c r="J5" s="391"/>
      <c r="K5" s="391"/>
      <c r="L5" s="391"/>
      <c r="M5" s="391"/>
      <c r="N5" s="392"/>
      <c r="O5" s="1"/>
      <c r="P5" s="1"/>
      <c r="Q5" s="1"/>
      <c r="R5" s="1"/>
      <c r="S5" s="1"/>
      <c r="T5" s="1"/>
      <c r="U5" s="1"/>
      <c r="V5" s="1"/>
      <c r="W5" s="1"/>
      <c r="X5" s="1"/>
      <c r="Y5" s="1"/>
      <c r="Z5" s="1"/>
      <c r="AA5" s="1"/>
      <c r="AB5" s="1"/>
      <c r="AC5" s="1"/>
      <c r="AD5" s="1"/>
      <c r="AE5" s="1"/>
      <c r="AF5" s="1"/>
      <c r="AG5" s="1"/>
      <c r="AH5" s="1"/>
      <c r="AI5" s="1"/>
      <c r="AJ5" s="1"/>
      <c r="AK5" s="1"/>
      <c r="AL5" s="1"/>
      <c r="AM5" s="1"/>
      <c r="AN5" s="1"/>
      <c r="AO5" s="170"/>
      <c r="AP5" s="170"/>
      <c r="AQ5" s="170"/>
      <c r="AR5" s="170"/>
      <c r="AS5" s="170"/>
      <c r="AT5" s="170"/>
      <c r="AU5" s="170"/>
      <c r="AV5" s="170"/>
      <c r="AW5" s="170"/>
      <c r="AX5" s="170"/>
      <c r="AY5" s="170"/>
      <c r="AZ5" s="170"/>
      <c r="BA5" s="170"/>
      <c r="BB5" s="170"/>
      <c r="BC5" s="170"/>
      <c r="BD5" s="170"/>
      <c r="BE5" s="170"/>
      <c r="BF5" s="170"/>
      <c r="BG5" s="170"/>
      <c r="BH5" s="170"/>
      <c r="BI5" s="170"/>
      <c r="BJ5" s="170"/>
      <c r="BK5" s="170"/>
      <c r="BL5" s="170"/>
      <c r="BM5" s="170"/>
      <c r="BN5" s="170"/>
      <c r="BO5" s="170"/>
      <c r="BP5" s="170"/>
      <c r="BQ5" s="170"/>
      <c r="BR5" s="170"/>
      <c r="BS5" s="170"/>
      <c r="BT5" s="170"/>
      <c r="BU5" s="170"/>
      <c r="BV5" s="170"/>
      <c r="BW5" s="170"/>
      <c r="BX5" s="170"/>
      <c r="BY5" s="170"/>
      <c r="BZ5" s="170"/>
      <c r="CA5" s="170"/>
      <c r="CB5" s="170"/>
      <c r="CC5" s="170"/>
      <c r="CD5" s="170"/>
      <c r="CE5" s="170"/>
      <c r="CF5" s="170"/>
      <c r="CG5" s="170"/>
      <c r="CH5" s="170"/>
      <c r="CI5" s="170"/>
      <c r="CJ5" s="170"/>
      <c r="CK5" s="170"/>
      <c r="CL5" s="170"/>
      <c r="CM5" s="170"/>
      <c r="CN5" s="170"/>
      <c r="CO5" s="170"/>
      <c r="CP5" s="170"/>
      <c r="CQ5" s="170"/>
      <c r="CR5" s="170"/>
      <c r="CS5" s="170"/>
      <c r="CT5" s="170"/>
      <c r="CU5" s="170"/>
      <c r="CV5" s="170"/>
      <c r="CW5" s="170"/>
      <c r="CX5" s="170"/>
      <c r="CY5" s="170"/>
      <c r="CZ5" s="170"/>
      <c r="DA5" s="170"/>
      <c r="DB5" s="170"/>
      <c r="DC5" s="170"/>
      <c r="DD5" s="170"/>
      <c r="DE5" s="170"/>
      <c r="DF5" s="170"/>
      <c r="DG5" s="170"/>
      <c r="DH5" s="170"/>
      <c r="DI5" s="170"/>
      <c r="DJ5" s="170"/>
      <c r="DK5" s="170"/>
      <c r="DL5" s="170"/>
      <c r="DM5" s="170"/>
      <c r="DN5" s="170"/>
      <c r="DO5" s="170"/>
      <c r="DP5" s="170"/>
      <c r="DQ5" s="170"/>
      <c r="DR5" s="170"/>
      <c r="DS5" s="170"/>
      <c r="DT5" s="170"/>
      <c r="DU5" s="170"/>
      <c r="DV5" s="170"/>
      <c r="DW5" s="170"/>
      <c r="DX5" s="170"/>
      <c r="DY5" s="170"/>
      <c r="DZ5" s="170"/>
      <c r="EA5" s="170"/>
      <c r="EB5" s="170"/>
      <c r="EC5" s="170"/>
      <c r="ED5" s="170"/>
      <c r="EE5" s="170"/>
      <c r="EF5" s="170"/>
      <c r="EG5" s="170"/>
      <c r="EH5" s="170"/>
      <c r="EI5" s="170"/>
      <c r="EJ5" s="170"/>
      <c r="EK5" s="170"/>
      <c r="EL5" s="170"/>
      <c r="EM5" s="170"/>
      <c r="EN5" s="170"/>
      <c r="EO5" s="170"/>
      <c r="EP5" s="170"/>
      <c r="EQ5" s="170"/>
      <c r="ER5" s="170"/>
      <c r="ES5" s="170"/>
      <c r="ET5" s="170"/>
      <c r="EU5" s="170"/>
      <c r="EV5" s="170"/>
      <c r="EW5" s="170"/>
      <c r="EX5" s="170"/>
      <c r="EY5" s="170"/>
      <c r="EZ5" s="170"/>
      <c r="FA5" s="170"/>
      <c r="FB5" s="170"/>
      <c r="FC5" s="170"/>
      <c r="FD5" s="170"/>
      <c r="FE5" s="170"/>
      <c r="FF5" s="170"/>
      <c r="FG5" s="170"/>
      <c r="FH5" s="170"/>
      <c r="FI5" s="170"/>
      <c r="FJ5" s="170"/>
      <c r="FK5" s="170"/>
      <c r="FL5" s="170"/>
      <c r="FM5" s="170"/>
      <c r="FN5" s="170"/>
      <c r="FO5" s="170"/>
      <c r="FP5" s="170"/>
      <c r="FQ5" s="170"/>
      <c r="FR5" s="170"/>
      <c r="FS5" s="170"/>
      <c r="FT5" s="170"/>
      <c r="FU5" s="170"/>
      <c r="FV5" s="170"/>
      <c r="FW5" s="170"/>
      <c r="FX5" s="170"/>
      <c r="FY5" s="170"/>
      <c r="FZ5" s="170"/>
      <c r="GA5" s="170"/>
      <c r="GB5" s="170"/>
      <c r="GC5" s="170"/>
      <c r="GD5" s="170"/>
      <c r="GE5" s="170"/>
      <c r="GF5" s="170"/>
      <c r="GG5" s="170"/>
      <c r="GH5" s="170"/>
      <c r="GI5" s="170"/>
      <c r="GJ5" s="170"/>
      <c r="GK5" s="170"/>
      <c r="GL5" s="170"/>
      <c r="GM5" s="170"/>
      <c r="GN5" s="170"/>
      <c r="GO5" s="170"/>
      <c r="GP5" s="170"/>
      <c r="GQ5" s="170"/>
      <c r="GR5" s="170"/>
      <c r="GS5" s="170"/>
      <c r="GT5" s="170"/>
      <c r="GU5" s="170"/>
      <c r="GV5" s="170"/>
      <c r="GW5" s="170"/>
      <c r="GX5" s="170"/>
      <c r="GY5" s="170"/>
      <c r="GZ5" s="170"/>
      <c r="HA5" s="170"/>
      <c r="HB5" s="170"/>
      <c r="HC5" s="170"/>
      <c r="HD5" s="170"/>
      <c r="HE5" s="170"/>
      <c r="HF5" s="170"/>
      <c r="HG5" s="170"/>
      <c r="HH5" s="170"/>
      <c r="HI5" s="170"/>
      <c r="HJ5" s="170"/>
      <c r="HK5" s="170"/>
      <c r="HL5" s="170"/>
      <c r="HM5" s="170"/>
      <c r="HN5" s="170"/>
      <c r="HO5" s="170"/>
      <c r="HP5" s="170"/>
      <c r="HQ5" s="170"/>
      <c r="HR5" s="170"/>
      <c r="HS5" s="170"/>
      <c r="HT5" s="170"/>
      <c r="HU5" s="170"/>
      <c r="HV5" s="170"/>
      <c r="HW5" s="170"/>
      <c r="HX5" s="170"/>
      <c r="HY5" s="170"/>
      <c r="HZ5" s="170"/>
      <c r="IA5" s="170"/>
      <c r="IB5" s="170"/>
      <c r="IC5" s="170"/>
      <c r="ID5" s="170"/>
      <c r="IE5" s="170"/>
      <c r="IF5" s="170"/>
      <c r="IG5" s="170"/>
      <c r="IH5" s="170"/>
      <c r="II5" s="170"/>
      <c r="IJ5" s="170"/>
      <c r="IK5" s="170"/>
      <c r="IL5" s="170"/>
      <c r="IM5" s="170"/>
      <c r="IN5" s="170"/>
      <c r="IO5" s="170"/>
      <c r="IP5" s="170"/>
      <c r="IQ5" s="170"/>
      <c r="IR5" s="170"/>
      <c r="IS5" s="170"/>
      <c r="IT5" s="170"/>
      <c r="IU5" s="170"/>
      <c r="IV5" s="170"/>
      <c r="IW5" s="170"/>
      <c r="IX5" s="170"/>
      <c r="IY5" s="170"/>
      <c r="IZ5" s="170"/>
      <c r="JA5" s="170"/>
      <c r="JB5" s="170"/>
      <c r="JC5" s="170"/>
      <c r="JD5" s="170"/>
      <c r="JE5" s="170"/>
      <c r="JF5" s="170"/>
      <c r="JG5" s="170"/>
      <c r="JH5" s="170"/>
      <c r="JI5" s="170"/>
      <c r="JJ5" s="170"/>
      <c r="JK5" s="170"/>
      <c r="JL5" s="170"/>
      <c r="JM5" s="170"/>
      <c r="JN5" s="170"/>
      <c r="JO5" s="170"/>
      <c r="JP5" s="170"/>
      <c r="JQ5" s="170"/>
      <c r="JR5" s="170"/>
      <c r="JS5" s="170"/>
      <c r="JT5" s="170"/>
      <c r="JU5" s="170"/>
      <c r="JV5" s="170"/>
      <c r="JW5" s="170"/>
      <c r="JX5" s="170"/>
      <c r="JY5" s="170"/>
      <c r="JZ5" s="170"/>
      <c r="KA5" s="170"/>
      <c r="KB5" s="170"/>
      <c r="KC5" s="170"/>
      <c r="KD5" s="170"/>
      <c r="KE5" s="170"/>
      <c r="KF5" s="170"/>
      <c r="KG5" s="170"/>
      <c r="KH5" s="170"/>
      <c r="KI5" s="170"/>
      <c r="KJ5" s="170"/>
      <c r="KK5" s="170"/>
      <c r="KL5" s="170"/>
    </row>
    <row r="6" spans="1:298" s="171" customFormat="1" ht="49.5" customHeight="1" x14ac:dyDescent="0.3">
      <c r="A6" s="379" t="s">
        <v>2</v>
      </c>
      <c r="B6" s="380"/>
      <c r="C6" s="381"/>
      <c r="D6" s="393" t="s">
        <v>705</v>
      </c>
      <c r="E6" s="394"/>
      <c r="F6" s="394"/>
      <c r="G6" s="394"/>
      <c r="H6" s="394"/>
      <c r="I6" s="394"/>
      <c r="J6" s="394"/>
      <c r="K6" s="394"/>
      <c r="L6" s="394"/>
      <c r="M6" s="394"/>
      <c r="N6" s="395"/>
      <c r="O6" s="1"/>
      <c r="P6" s="1"/>
      <c r="Q6" s="1"/>
      <c r="R6" s="1"/>
      <c r="S6" s="1"/>
      <c r="T6" s="1"/>
      <c r="U6" s="1"/>
      <c r="V6" s="1"/>
      <c r="W6" s="1"/>
      <c r="X6" s="1"/>
      <c r="Y6" s="1"/>
      <c r="Z6" s="1"/>
      <c r="AA6" s="1"/>
      <c r="AB6" s="1"/>
      <c r="AC6" s="1"/>
      <c r="AD6" s="1"/>
      <c r="AE6" s="1"/>
      <c r="AF6" s="1"/>
      <c r="AG6" s="1"/>
      <c r="AH6" s="1"/>
      <c r="AI6" s="1"/>
      <c r="AJ6" s="1"/>
      <c r="AK6" s="1"/>
      <c r="AL6" s="1"/>
      <c r="AM6" s="1"/>
      <c r="AN6" s="1"/>
      <c r="AO6" s="170"/>
      <c r="AP6" s="170"/>
      <c r="AQ6" s="170"/>
      <c r="AR6" s="170"/>
      <c r="AS6" s="170"/>
      <c r="AT6" s="170"/>
      <c r="AU6" s="170"/>
      <c r="AV6" s="170"/>
      <c r="AW6" s="170"/>
      <c r="AX6" s="170"/>
      <c r="AY6" s="170"/>
      <c r="AZ6" s="170"/>
      <c r="BA6" s="170"/>
      <c r="BB6" s="170"/>
      <c r="BC6" s="170"/>
      <c r="BD6" s="170"/>
      <c r="BE6" s="170"/>
      <c r="BF6" s="170"/>
      <c r="BG6" s="170"/>
      <c r="BH6" s="170"/>
      <c r="BI6" s="170"/>
      <c r="BJ6" s="170"/>
      <c r="BK6" s="170"/>
      <c r="BL6" s="170"/>
      <c r="BM6" s="170"/>
      <c r="BN6" s="170"/>
      <c r="BO6" s="170"/>
      <c r="BP6" s="170"/>
      <c r="BQ6" s="170"/>
      <c r="BR6" s="170"/>
      <c r="BS6" s="170"/>
      <c r="BT6" s="170"/>
      <c r="BU6" s="170"/>
      <c r="BV6" s="170"/>
      <c r="BW6" s="170"/>
      <c r="BX6" s="170"/>
      <c r="BY6" s="170"/>
      <c r="BZ6" s="170"/>
      <c r="CA6" s="170"/>
      <c r="CB6" s="170"/>
      <c r="CC6" s="170"/>
      <c r="CD6" s="170"/>
      <c r="CE6" s="170"/>
      <c r="CF6" s="170"/>
      <c r="CG6" s="170"/>
      <c r="CH6" s="170"/>
      <c r="CI6" s="170"/>
      <c r="CJ6" s="170"/>
      <c r="CK6" s="170"/>
      <c r="CL6" s="170"/>
      <c r="CM6" s="170"/>
      <c r="CN6" s="170"/>
      <c r="CO6" s="170"/>
      <c r="CP6" s="170"/>
      <c r="CQ6" s="170"/>
      <c r="CR6" s="170"/>
      <c r="CS6" s="170"/>
      <c r="CT6" s="170"/>
      <c r="CU6" s="170"/>
      <c r="CV6" s="170"/>
      <c r="CW6" s="170"/>
      <c r="CX6" s="170"/>
      <c r="CY6" s="170"/>
      <c r="CZ6" s="170"/>
      <c r="DA6" s="170"/>
      <c r="DB6" s="170"/>
      <c r="DC6" s="170"/>
      <c r="DD6" s="170"/>
      <c r="DE6" s="170"/>
      <c r="DF6" s="170"/>
      <c r="DG6" s="170"/>
      <c r="DH6" s="170"/>
      <c r="DI6" s="170"/>
      <c r="DJ6" s="170"/>
      <c r="DK6" s="170"/>
      <c r="DL6" s="170"/>
      <c r="DM6" s="170"/>
      <c r="DN6" s="170"/>
      <c r="DO6" s="170"/>
      <c r="DP6" s="170"/>
      <c r="DQ6" s="170"/>
      <c r="DR6" s="170"/>
      <c r="DS6" s="170"/>
      <c r="DT6" s="170"/>
      <c r="DU6" s="170"/>
      <c r="DV6" s="170"/>
      <c r="DW6" s="170"/>
      <c r="DX6" s="170"/>
      <c r="DY6" s="170"/>
      <c r="DZ6" s="170"/>
      <c r="EA6" s="170"/>
      <c r="EB6" s="170"/>
      <c r="EC6" s="170"/>
      <c r="ED6" s="170"/>
      <c r="EE6" s="170"/>
      <c r="EF6" s="170"/>
      <c r="EG6" s="170"/>
      <c r="EH6" s="170"/>
      <c r="EI6" s="170"/>
      <c r="EJ6" s="170"/>
      <c r="EK6" s="170"/>
      <c r="EL6" s="170"/>
      <c r="EM6" s="170"/>
      <c r="EN6" s="170"/>
      <c r="EO6" s="170"/>
      <c r="EP6" s="170"/>
      <c r="EQ6" s="170"/>
      <c r="ER6" s="170"/>
      <c r="ES6" s="170"/>
      <c r="ET6" s="170"/>
      <c r="EU6" s="170"/>
      <c r="EV6" s="170"/>
      <c r="EW6" s="170"/>
      <c r="EX6" s="170"/>
      <c r="EY6" s="170"/>
      <c r="EZ6" s="170"/>
      <c r="FA6" s="170"/>
      <c r="FB6" s="170"/>
      <c r="FC6" s="170"/>
      <c r="FD6" s="170"/>
      <c r="FE6" s="170"/>
      <c r="FF6" s="170"/>
      <c r="FG6" s="170"/>
      <c r="FH6" s="170"/>
      <c r="FI6" s="170"/>
      <c r="FJ6" s="170"/>
      <c r="FK6" s="170"/>
      <c r="FL6" s="170"/>
      <c r="FM6" s="170"/>
      <c r="FN6" s="170"/>
      <c r="FO6" s="170"/>
      <c r="FP6" s="170"/>
      <c r="FQ6" s="170"/>
      <c r="FR6" s="170"/>
      <c r="FS6" s="170"/>
      <c r="FT6" s="170"/>
      <c r="FU6" s="170"/>
      <c r="FV6" s="170"/>
      <c r="FW6" s="170"/>
      <c r="FX6" s="170"/>
      <c r="FY6" s="170"/>
      <c r="FZ6" s="170"/>
      <c r="GA6" s="170"/>
      <c r="GB6" s="170"/>
      <c r="GC6" s="170"/>
      <c r="GD6" s="170"/>
      <c r="GE6" s="170"/>
      <c r="GF6" s="170"/>
      <c r="GG6" s="170"/>
      <c r="GH6" s="170"/>
      <c r="GI6" s="170"/>
      <c r="GJ6" s="170"/>
      <c r="GK6" s="170"/>
      <c r="GL6" s="170"/>
      <c r="GM6" s="170"/>
      <c r="GN6" s="170"/>
      <c r="GO6" s="170"/>
      <c r="GP6" s="170"/>
      <c r="GQ6" s="170"/>
      <c r="GR6" s="170"/>
      <c r="GS6" s="170"/>
      <c r="GT6" s="170"/>
      <c r="GU6" s="170"/>
      <c r="GV6" s="170"/>
      <c r="GW6" s="170"/>
      <c r="GX6" s="170"/>
      <c r="GY6" s="170"/>
      <c r="GZ6" s="170"/>
      <c r="HA6" s="170"/>
      <c r="HB6" s="170"/>
      <c r="HC6" s="170"/>
      <c r="HD6" s="170"/>
      <c r="HE6" s="170"/>
      <c r="HF6" s="170"/>
      <c r="HG6" s="170"/>
      <c r="HH6" s="170"/>
      <c r="HI6" s="170"/>
      <c r="HJ6" s="170"/>
      <c r="HK6" s="170"/>
      <c r="HL6" s="170"/>
      <c r="HM6" s="170"/>
      <c r="HN6" s="170"/>
      <c r="HO6" s="170"/>
      <c r="HP6" s="170"/>
      <c r="HQ6" s="170"/>
      <c r="HR6" s="170"/>
      <c r="HS6" s="170"/>
      <c r="HT6" s="170"/>
      <c r="HU6" s="170"/>
      <c r="HV6" s="170"/>
      <c r="HW6" s="170"/>
      <c r="HX6" s="170"/>
      <c r="HY6" s="170"/>
      <c r="HZ6" s="170"/>
      <c r="IA6" s="170"/>
      <c r="IB6" s="170"/>
      <c r="IC6" s="170"/>
      <c r="ID6" s="170"/>
      <c r="IE6" s="170"/>
      <c r="IF6" s="170"/>
      <c r="IG6" s="170"/>
      <c r="IH6" s="170"/>
      <c r="II6" s="170"/>
      <c r="IJ6" s="170"/>
      <c r="IK6" s="170"/>
      <c r="IL6" s="170"/>
      <c r="IM6" s="170"/>
      <c r="IN6" s="170"/>
      <c r="IO6" s="170"/>
      <c r="IP6" s="170"/>
      <c r="IQ6" s="170"/>
      <c r="IR6" s="170"/>
      <c r="IS6" s="170"/>
      <c r="IT6" s="170"/>
      <c r="IU6" s="170"/>
      <c r="IV6" s="170"/>
      <c r="IW6" s="170"/>
      <c r="IX6" s="170"/>
      <c r="IY6" s="170"/>
      <c r="IZ6" s="170"/>
      <c r="JA6" s="170"/>
      <c r="JB6" s="170"/>
      <c r="JC6" s="170"/>
      <c r="JD6" s="170"/>
      <c r="JE6" s="170"/>
      <c r="JF6" s="170"/>
      <c r="JG6" s="170"/>
      <c r="JH6" s="170"/>
      <c r="JI6" s="170"/>
      <c r="JJ6" s="170"/>
      <c r="JK6" s="170"/>
      <c r="JL6" s="170"/>
      <c r="JM6" s="170"/>
      <c r="JN6" s="170"/>
      <c r="JO6" s="170"/>
      <c r="JP6" s="170"/>
      <c r="JQ6" s="170"/>
      <c r="JR6" s="170"/>
      <c r="JS6" s="170"/>
      <c r="JT6" s="170"/>
      <c r="JU6" s="170"/>
      <c r="JV6" s="170"/>
      <c r="JW6" s="170"/>
      <c r="JX6" s="170"/>
      <c r="JY6" s="170"/>
      <c r="JZ6" s="170"/>
      <c r="KA6" s="170"/>
      <c r="KB6" s="170"/>
      <c r="KC6" s="170"/>
      <c r="KD6" s="170"/>
      <c r="KE6" s="170"/>
      <c r="KF6" s="170"/>
      <c r="KG6" s="170"/>
      <c r="KH6" s="170"/>
      <c r="KI6" s="170"/>
      <c r="KJ6" s="170"/>
      <c r="KK6" s="170"/>
      <c r="KL6" s="170"/>
    </row>
    <row r="7" spans="1:298" s="171" customFormat="1" ht="16.5" x14ac:dyDescent="0.3">
      <c r="A7" s="373" t="s">
        <v>3</v>
      </c>
      <c r="B7" s="374"/>
      <c r="C7" s="374"/>
      <c r="D7" s="374"/>
      <c r="E7" s="374"/>
      <c r="F7" s="374"/>
      <c r="G7" s="374"/>
      <c r="H7" s="375"/>
      <c r="I7" s="373" t="s">
        <v>4</v>
      </c>
      <c r="J7" s="374"/>
      <c r="K7" s="374"/>
      <c r="L7" s="374"/>
      <c r="M7" s="374"/>
      <c r="N7" s="375"/>
      <c r="O7" s="373" t="s">
        <v>5</v>
      </c>
      <c r="P7" s="374"/>
      <c r="Q7" s="374"/>
      <c r="R7" s="374"/>
      <c r="S7" s="374"/>
      <c r="T7" s="374"/>
      <c r="U7" s="374"/>
      <c r="V7" s="374"/>
      <c r="W7" s="375"/>
      <c r="X7" s="373" t="s">
        <v>6</v>
      </c>
      <c r="Y7" s="374"/>
      <c r="Z7" s="374"/>
      <c r="AA7" s="374"/>
      <c r="AB7" s="374"/>
      <c r="AC7" s="374"/>
      <c r="AD7" s="374"/>
      <c r="AE7" s="374"/>
      <c r="AF7" s="374"/>
      <c r="AG7" s="374"/>
      <c r="AH7" s="375"/>
      <c r="AI7" s="373" t="s">
        <v>7</v>
      </c>
      <c r="AJ7" s="374"/>
      <c r="AK7" s="374"/>
      <c r="AL7" s="374"/>
      <c r="AM7" s="374"/>
      <c r="AN7" s="396"/>
      <c r="AO7" s="170"/>
      <c r="AP7" s="170"/>
      <c r="AQ7" s="170"/>
      <c r="AR7" s="170"/>
      <c r="AS7" s="170"/>
      <c r="AT7" s="170"/>
      <c r="AU7" s="170"/>
      <c r="AV7" s="170"/>
      <c r="AW7" s="170"/>
      <c r="AX7" s="170"/>
      <c r="AY7" s="170"/>
      <c r="AZ7" s="170"/>
      <c r="BA7" s="170"/>
      <c r="BB7" s="170"/>
      <c r="BC7" s="170"/>
      <c r="BD7" s="170"/>
      <c r="BE7" s="170"/>
      <c r="BF7" s="170"/>
      <c r="BG7" s="170"/>
      <c r="BH7" s="170"/>
      <c r="BI7" s="170"/>
      <c r="BJ7" s="170"/>
      <c r="BK7" s="170"/>
      <c r="BL7" s="170"/>
      <c r="BM7" s="170"/>
      <c r="BN7" s="170"/>
      <c r="BO7" s="170"/>
      <c r="BP7" s="170"/>
      <c r="BQ7" s="170"/>
      <c r="BR7" s="170"/>
      <c r="BS7" s="170"/>
      <c r="BT7" s="170"/>
      <c r="BU7" s="170"/>
      <c r="BV7" s="170"/>
      <c r="BW7" s="170"/>
      <c r="BX7" s="170"/>
      <c r="BY7" s="170"/>
      <c r="BZ7" s="170"/>
      <c r="CA7" s="170"/>
      <c r="CB7" s="170"/>
      <c r="CC7" s="170"/>
      <c r="CD7" s="170"/>
      <c r="CE7" s="170"/>
      <c r="CF7" s="170"/>
      <c r="CG7" s="170"/>
      <c r="CH7" s="170"/>
      <c r="CI7" s="170"/>
      <c r="CJ7" s="170"/>
      <c r="CK7" s="170"/>
      <c r="CL7" s="170"/>
      <c r="CM7" s="170"/>
      <c r="CN7" s="170"/>
      <c r="CO7" s="170"/>
      <c r="CP7" s="170"/>
      <c r="CQ7" s="170"/>
      <c r="CR7" s="170"/>
      <c r="CS7" s="170"/>
      <c r="CT7" s="170"/>
      <c r="CU7" s="170"/>
      <c r="CV7" s="170"/>
      <c r="CW7" s="170"/>
      <c r="CX7" s="170"/>
      <c r="CY7" s="170"/>
      <c r="CZ7" s="170"/>
      <c r="DA7" s="170"/>
      <c r="DB7" s="170"/>
      <c r="DC7" s="170"/>
      <c r="DD7" s="170"/>
      <c r="DE7" s="170"/>
      <c r="DF7" s="170"/>
      <c r="DG7" s="170"/>
      <c r="DH7" s="170"/>
      <c r="DI7" s="170"/>
      <c r="DJ7" s="170"/>
      <c r="DK7" s="170"/>
      <c r="DL7" s="170"/>
      <c r="DM7" s="170"/>
      <c r="DN7" s="170"/>
      <c r="DO7" s="170"/>
      <c r="DP7" s="170"/>
      <c r="DQ7" s="170"/>
      <c r="DR7" s="170"/>
      <c r="DS7" s="170"/>
      <c r="DT7" s="170"/>
      <c r="DU7" s="170"/>
      <c r="DV7" s="170"/>
      <c r="DW7" s="170"/>
      <c r="DX7" s="170"/>
      <c r="DY7" s="170"/>
      <c r="DZ7" s="170"/>
      <c r="EA7" s="170"/>
      <c r="EB7" s="170"/>
      <c r="EC7" s="170"/>
      <c r="ED7" s="170"/>
      <c r="EE7" s="170"/>
      <c r="EF7" s="170"/>
      <c r="EG7" s="170"/>
      <c r="EH7" s="170"/>
      <c r="EI7" s="170"/>
      <c r="EJ7" s="170"/>
      <c r="EK7" s="170"/>
      <c r="EL7" s="170"/>
      <c r="EM7" s="170"/>
      <c r="EN7" s="170"/>
      <c r="EO7" s="170"/>
      <c r="EP7" s="170"/>
      <c r="EQ7" s="170"/>
      <c r="ER7" s="170"/>
      <c r="ES7" s="170"/>
      <c r="ET7" s="170"/>
      <c r="EU7" s="170"/>
      <c r="EV7" s="170"/>
      <c r="EW7" s="170"/>
      <c r="EX7" s="170"/>
      <c r="EY7" s="170"/>
      <c r="EZ7" s="170"/>
      <c r="FA7" s="170"/>
      <c r="FB7" s="170"/>
      <c r="FC7" s="170"/>
      <c r="FD7" s="170"/>
      <c r="FE7" s="170"/>
      <c r="FF7" s="170"/>
      <c r="FG7" s="170"/>
      <c r="FH7" s="170"/>
      <c r="FI7" s="170"/>
      <c r="FJ7" s="170"/>
      <c r="FK7" s="170"/>
      <c r="FL7" s="170"/>
      <c r="FM7" s="170"/>
      <c r="FN7" s="170"/>
      <c r="FO7" s="170"/>
      <c r="FP7" s="170"/>
      <c r="FQ7" s="170"/>
      <c r="FR7" s="170"/>
      <c r="FS7" s="170"/>
      <c r="FT7" s="170"/>
      <c r="FU7" s="170"/>
      <c r="FV7" s="170"/>
      <c r="FW7" s="170"/>
      <c r="FX7" s="170"/>
      <c r="FY7" s="170"/>
      <c r="FZ7" s="170"/>
      <c r="GA7" s="170"/>
      <c r="GB7" s="170"/>
      <c r="GC7" s="170"/>
      <c r="GD7" s="170"/>
      <c r="GE7" s="170"/>
      <c r="GF7" s="170"/>
      <c r="GG7" s="170"/>
      <c r="GH7" s="170"/>
      <c r="GI7" s="170"/>
      <c r="GJ7" s="170"/>
      <c r="GK7" s="170"/>
      <c r="GL7" s="170"/>
      <c r="GM7" s="170"/>
      <c r="GN7" s="170"/>
      <c r="GO7" s="170"/>
      <c r="GP7" s="170"/>
      <c r="GQ7" s="170"/>
      <c r="GR7" s="170"/>
      <c r="GS7" s="170"/>
      <c r="GT7" s="170"/>
      <c r="GU7" s="170"/>
      <c r="GV7" s="170"/>
      <c r="GW7" s="170"/>
      <c r="GX7" s="170"/>
      <c r="GY7" s="170"/>
      <c r="GZ7" s="170"/>
      <c r="HA7" s="170"/>
      <c r="HB7" s="170"/>
      <c r="HC7" s="170"/>
      <c r="HD7" s="170"/>
      <c r="HE7" s="170"/>
      <c r="HF7" s="170"/>
      <c r="HG7" s="170"/>
      <c r="HH7" s="170"/>
      <c r="HI7" s="170"/>
      <c r="HJ7" s="170"/>
      <c r="HK7" s="170"/>
      <c r="HL7" s="170"/>
      <c r="HM7" s="170"/>
      <c r="HN7" s="170"/>
      <c r="HO7" s="170"/>
      <c r="HP7" s="170"/>
      <c r="HQ7" s="170"/>
      <c r="HR7" s="170"/>
      <c r="HS7" s="170"/>
      <c r="HT7" s="170"/>
      <c r="HU7" s="170"/>
      <c r="HV7" s="170"/>
      <c r="HW7" s="170"/>
      <c r="HX7" s="170"/>
      <c r="HY7" s="170"/>
      <c r="HZ7" s="170"/>
      <c r="IA7" s="170"/>
      <c r="IB7" s="170"/>
      <c r="IC7" s="170"/>
      <c r="ID7" s="170"/>
      <c r="IE7" s="170"/>
      <c r="IF7" s="170"/>
      <c r="IG7" s="170"/>
      <c r="IH7" s="170"/>
      <c r="II7" s="170"/>
      <c r="IJ7" s="170"/>
      <c r="IK7" s="170"/>
      <c r="IL7" s="170"/>
      <c r="IM7" s="170"/>
      <c r="IN7" s="170"/>
      <c r="IO7" s="170"/>
      <c r="IP7" s="170"/>
      <c r="IQ7" s="170"/>
      <c r="IR7" s="170"/>
      <c r="IS7" s="170"/>
      <c r="IT7" s="170"/>
      <c r="IU7" s="170"/>
      <c r="IV7" s="170"/>
      <c r="IW7" s="170"/>
      <c r="IX7" s="170"/>
      <c r="IY7" s="170"/>
      <c r="IZ7" s="170"/>
      <c r="JA7" s="170"/>
      <c r="JB7" s="170"/>
      <c r="JC7" s="170"/>
      <c r="JD7" s="170"/>
      <c r="JE7" s="170"/>
      <c r="JF7" s="170"/>
      <c r="JG7" s="170"/>
      <c r="JH7" s="170"/>
      <c r="JI7" s="170"/>
      <c r="JJ7" s="170"/>
      <c r="JK7" s="170"/>
      <c r="JL7" s="170"/>
      <c r="JM7" s="170"/>
      <c r="JN7" s="170"/>
      <c r="JO7" s="170"/>
      <c r="JP7" s="170"/>
      <c r="JQ7" s="170"/>
      <c r="JR7" s="170"/>
      <c r="JS7" s="170"/>
      <c r="JT7" s="170"/>
      <c r="JU7" s="170"/>
      <c r="JV7" s="170"/>
      <c r="JW7" s="170"/>
      <c r="JX7" s="170"/>
      <c r="JY7" s="170"/>
      <c r="JZ7" s="170"/>
      <c r="KA7" s="170"/>
      <c r="KB7" s="170"/>
      <c r="KC7" s="170"/>
      <c r="KD7" s="170"/>
      <c r="KE7" s="170"/>
      <c r="KF7" s="170"/>
      <c r="KG7" s="170"/>
      <c r="KH7" s="170"/>
      <c r="KI7" s="170"/>
      <c r="KJ7" s="170"/>
      <c r="KK7" s="170"/>
      <c r="KL7" s="170"/>
    </row>
    <row r="8" spans="1:298" s="171" customFormat="1" ht="16.5" customHeight="1" x14ac:dyDescent="0.3">
      <c r="A8" s="400" t="s">
        <v>37</v>
      </c>
      <c r="B8" s="400" t="s">
        <v>420</v>
      </c>
      <c r="C8" s="402" t="s">
        <v>8</v>
      </c>
      <c r="D8" s="404" t="s">
        <v>9</v>
      </c>
      <c r="E8" s="404" t="s">
        <v>10</v>
      </c>
      <c r="F8" s="405" t="s">
        <v>11</v>
      </c>
      <c r="G8" s="397" t="s">
        <v>12</v>
      </c>
      <c r="H8" s="404" t="s">
        <v>13</v>
      </c>
      <c r="I8" s="398" t="s">
        <v>14</v>
      </c>
      <c r="J8" s="399" t="s">
        <v>15</v>
      </c>
      <c r="K8" s="397" t="s">
        <v>16</v>
      </c>
      <c r="L8" s="397" t="s">
        <v>17</v>
      </c>
      <c r="M8" s="399" t="s">
        <v>15</v>
      </c>
      <c r="N8" s="404" t="s">
        <v>18</v>
      </c>
      <c r="O8" s="407" t="s">
        <v>19</v>
      </c>
      <c r="P8" s="406" t="s">
        <v>20</v>
      </c>
      <c r="Q8" s="397" t="s">
        <v>21</v>
      </c>
      <c r="R8" s="406" t="s">
        <v>22</v>
      </c>
      <c r="S8" s="406"/>
      <c r="T8" s="406"/>
      <c r="U8" s="406"/>
      <c r="V8" s="406"/>
      <c r="W8" s="406"/>
      <c r="X8" s="412" t="s">
        <v>302</v>
      </c>
      <c r="Y8" s="407" t="s">
        <v>263</v>
      </c>
      <c r="Z8" s="407" t="s">
        <v>15</v>
      </c>
      <c r="AA8" s="160"/>
      <c r="AB8" s="160"/>
      <c r="AC8" s="407" t="s">
        <v>23</v>
      </c>
      <c r="AD8" s="407" t="s">
        <v>15</v>
      </c>
      <c r="AE8" s="160"/>
      <c r="AF8" s="160"/>
      <c r="AG8" s="412" t="s">
        <v>24</v>
      </c>
      <c r="AH8" s="407" t="s">
        <v>25</v>
      </c>
      <c r="AI8" s="406" t="s">
        <v>7</v>
      </c>
      <c r="AJ8" s="406" t="s">
        <v>26</v>
      </c>
      <c r="AK8" s="406" t="s">
        <v>27</v>
      </c>
      <c r="AL8" s="406" t="s">
        <v>28</v>
      </c>
      <c r="AM8" s="410" t="s">
        <v>29</v>
      </c>
      <c r="AN8" s="410" t="s">
        <v>30</v>
      </c>
      <c r="AO8" s="170"/>
      <c r="AP8" s="170"/>
      <c r="AQ8" s="170"/>
      <c r="AR8" s="170"/>
      <c r="AS8" s="170"/>
      <c r="AT8" s="170"/>
      <c r="AU8" s="170"/>
      <c r="AV8" s="170"/>
      <c r="AW8" s="170"/>
      <c r="AX8" s="170"/>
      <c r="AY8" s="170"/>
      <c r="AZ8" s="170"/>
      <c r="BA8" s="170"/>
      <c r="BB8" s="170"/>
      <c r="BC8" s="170"/>
      <c r="BD8" s="170"/>
      <c r="BE8" s="170"/>
      <c r="BF8" s="170"/>
      <c r="BG8" s="170"/>
      <c r="BH8" s="170"/>
      <c r="BI8" s="170"/>
      <c r="BJ8" s="170"/>
      <c r="BK8" s="170"/>
      <c r="BL8" s="170"/>
      <c r="BM8" s="170"/>
      <c r="BN8" s="170"/>
      <c r="BO8" s="170"/>
      <c r="BP8" s="170"/>
      <c r="BQ8" s="170"/>
      <c r="BR8" s="170"/>
      <c r="BS8" s="170"/>
      <c r="BT8" s="170"/>
      <c r="BU8" s="170"/>
      <c r="BV8" s="170"/>
      <c r="BW8" s="170"/>
      <c r="BX8" s="170"/>
      <c r="BY8" s="170"/>
      <c r="BZ8" s="170"/>
      <c r="CA8" s="170"/>
      <c r="CB8" s="170"/>
      <c r="CC8" s="170"/>
      <c r="CD8" s="170"/>
      <c r="CE8" s="170"/>
      <c r="CF8" s="170"/>
      <c r="CG8" s="170"/>
      <c r="CH8" s="170"/>
      <c r="CI8" s="170"/>
      <c r="CJ8" s="170"/>
      <c r="CK8" s="170"/>
      <c r="CL8" s="170"/>
      <c r="CM8" s="170"/>
      <c r="CN8" s="170"/>
      <c r="CO8" s="170"/>
      <c r="CP8" s="170"/>
      <c r="CQ8" s="170"/>
      <c r="CR8" s="170"/>
      <c r="CS8" s="170"/>
      <c r="CT8" s="170"/>
      <c r="CU8" s="170"/>
      <c r="CV8" s="170"/>
      <c r="CW8" s="170"/>
      <c r="CX8" s="170"/>
      <c r="CY8" s="170"/>
      <c r="CZ8" s="170"/>
      <c r="DA8" s="170"/>
      <c r="DB8" s="170"/>
      <c r="DC8" s="170"/>
      <c r="DD8" s="170"/>
      <c r="DE8" s="170"/>
      <c r="DF8" s="170"/>
      <c r="DG8" s="170"/>
      <c r="DH8" s="170"/>
      <c r="DI8" s="170"/>
      <c r="DJ8" s="170"/>
      <c r="DK8" s="170"/>
      <c r="DL8" s="170"/>
      <c r="DM8" s="170"/>
      <c r="DN8" s="170"/>
      <c r="DO8" s="170"/>
      <c r="DP8" s="170"/>
      <c r="DQ8" s="170"/>
      <c r="DR8" s="170"/>
      <c r="DS8" s="170"/>
      <c r="DT8" s="170"/>
      <c r="DU8" s="170"/>
      <c r="DV8" s="170"/>
      <c r="DW8" s="170"/>
      <c r="DX8" s="170"/>
      <c r="DY8" s="170"/>
      <c r="DZ8" s="170"/>
      <c r="EA8" s="170"/>
      <c r="EB8" s="170"/>
      <c r="EC8" s="170"/>
      <c r="ED8" s="170"/>
      <c r="EE8" s="170"/>
      <c r="EF8" s="170"/>
      <c r="EG8" s="170"/>
      <c r="EH8" s="170"/>
      <c r="EI8" s="170"/>
      <c r="EJ8" s="170"/>
      <c r="EK8" s="170"/>
      <c r="EL8" s="170"/>
      <c r="EM8" s="170"/>
      <c r="EN8" s="170"/>
      <c r="EO8" s="170"/>
      <c r="EP8" s="170"/>
      <c r="EQ8" s="170"/>
      <c r="ER8" s="170"/>
      <c r="ES8" s="170"/>
      <c r="ET8" s="170"/>
      <c r="EU8" s="170"/>
      <c r="EV8" s="170"/>
      <c r="EW8" s="170"/>
      <c r="EX8" s="170"/>
      <c r="EY8" s="170"/>
      <c r="EZ8" s="170"/>
      <c r="FA8" s="170"/>
      <c r="FB8" s="170"/>
      <c r="FC8" s="170"/>
      <c r="FD8" s="170"/>
      <c r="FE8" s="170"/>
      <c r="FF8" s="170"/>
      <c r="FG8" s="170"/>
      <c r="FH8" s="170"/>
      <c r="FI8" s="170"/>
      <c r="FJ8" s="170"/>
      <c r="FK8" s="170"/>
      <c r="FL8" s="170"/>
      <c r="FM8" s="170"/>
      <c r="FN8" s="170"/>
      <c r="FO8" s="170"/>
      <c r="FP8" s="170"/>
      <c r="FQ8" s="170"/>
      <c r="FR8" s="170"/>
      <c r="FS8" s="170"/>
      <c r="FT8" s="170"/>
      <c r="FU8" s="170"/>
      <c r="FV8" s="170"/>
      <c r="FW8" s="170"/>
      <c r="FX8" s="170"/>
      <c r="FY8" s="170"/>
      <c r="FZ8" s="170"/>
      <c r="GA8" s="170"/>
      <c r="GB8" s="170"/>
      <c r="GC8" s="170"/>
      <c r="GD8" s="170"/>
      <c r="GE8" s="170"/>
      <c r="GF8" s="170"/>
      <c r="GG8" s="170"/>
      <c r="GH8" s="170"/>
      <c r="GI8" s="170"/>
      <c r="GJ8" s="170"/>
      <c r="GK8" s="170"/>
      <c r="GL8" s="170"/>
      <c r="GM8" s="170"/>
      <c r="GN8" s="170"/>
      <c r="GO8" s="170"/>
      <c r="GP8" s="170"/>
      <c r="GQ8" s="170"/>
      <c r="GR8" s="170"/>
      <c r="GS8" s="170"/>
      <c r="GT8" s="170"/>
      <c r="GU8" s="170"/>
      <c r="GV8" s="170"/>
      <c r="GW8" s="170"/>
      <c r="GX8" s="170"/>
      <c r="GY8" s="170"/>
      <c r="GZ8" s="170"/>
      <c r="HA8" s="170"/>
      <c r="HB8" s="170"/>
      <c r="HC8" s="170"/>
      <c r="HD8" s="170"/>
      <c r="HE8" s="170"/>
      <c r="HF8" s="170"/>
      <c r="HG8" s="170"/>
      <c r="HH8" s="170"/>
      <c r="HI8" s="170"/>
      <c r="HJ8" s="170"/>
      <c r="HK8" s="170"/>
      <c r="HL8" s="170"/>
      <c r="HM8" s="170"/>
      <c r="HN8" s="170"/>
      <c r="HO8" s="170"/>
      <c r="HP8" s="170"/>
      <c r="HQ8" s="170"/>
      <c r="HR8" s="170"/>
      <c r="HS8" s="170"/>
      <c r="HT8" s="170"/>
      <c r="HU8" s="170"/>
      <c r="HV8" s="170"/>
      <c r="HW8" s="170"/>
      <c r="HX8" s="170"/>
      <c r="HY8" s="170"/>
      <c r="HZ8" s="170"/>
      <c r="IA8" s="170"/>
      <c r="IB8" s="170"/>
      <c r="IC8" s="170"/>
      <c r="ID8" s="170"/>
      <c r="IE8" s="170"/>
      <c r="IF8" s="170"/>
      <c r="IG8" s="170"/>
      <c r="IH8" s="170"/>
      <c r="II8" s="170"/>
      <c r="IJ8" s="170"/>
      <c r="IK8" s="170"/>
      <c r="IL8" s="170"/>
      <c r="IM8" s="170"/>
      <c r="IN8" s="170"/>
      <c r="IO8" s="170"/>
      <c r="IP8" s="170"/>
      <c r="IQ8" s="170"/>
      <c r="IR8" s="170"/>
      <c r="IS8" s="170"/>
      <c r="IT8" s="170"/>
      <c r="IU8" s="170"/>
      <c r="IV8" s="170"/>
      <c r="IW8" s="170"/>
      <c r="IX8" s="170"/>
      <c r="IY8" s="170"/>
      <c r="IZ8" s="170"/>
      <c r="JA8" s="170"/>
      <c r="JB8" s="170"/>
      <c r="JC8" s="170"/>
      <c r="JD8" s="170"/>
      <c r="JE8" s="170"/>
      <c r="JF8" s="170"/>
      <c r="JG8" s="170"/>
      <c r="JH8" s="170"/>
      <c r="JI8" s="170"/>
      <c r="JJ8" s="170"/>
      <c r="JK8" s="170"/>
      <c r="JL8" s="170"/>
      <c r="JM8" s="170"/>
      <c r="JN8" s="170"/>
      <c r="JO8" s="170"/>
      <c r="JP8" s="170"/>
      <c r="JQ8" s="170"/>
      <c r="JR8" s="170"/>
      <c r="JS8" s="170"/>
      <c r="JT8" s="170"/>
      <c r="JU8" s="170"/>
      <c r="JV8" s="170"/>
      <c r="JW8" s="170"/>
      <c r="JX8" s="170"/>
      <c r="JY8" s="170"/>
      <c r="JZ8" s="170"/>
      <c r="KA8" s="170"/>
      <c r="KB8" s="170"/>
      <c r="KC8" s="170"/>
      <c r="KD8" s="170"/>
      <c r="KE8" s="170"/>
      <c r="KF8" s="170"/>
      <c r="KG8" s="170"/>
      <c r="KH8" s="170"/>
      <c r="KI8" s="170"/>
      <c r="KJ8" s="170"/>
      <c r="KK8" s="170"/>
      <c r="KL8" s="170"/>
    </row>
    <row r="9" spans="1:298" s="173" customFormat="1" ht="94.5" customHeight="1" x14ac:dyDescent="0.25">
      <c r="A9" s="401"/>
      <c r="B9" s="409"/>
      <c r="C9" s="403"/>
      <c r="D9" s="397"/>
      <c r="E9" s="397"/>
      <c r="F9" s="403"/>
      <c r="G9" s="398"/>
      <c r="H9" s="397"/>
      <c r="I9" s="398"/>
      <c r="J9" s="399"/>
      <c r="K9" s="398"/>
      <c r="L9" s="398"/>
      <c r="M9" s="399"/>
      <c r="N9" s="397"/>
      <c r="O9" s="408"/>
      <c r="P9" s="397"/>
      <c r="Q9" s="398"/>
      <c r="R9" s="148" t="s">
        <v>31</v>
      </c>
      <c r="S9" s="148" t="s">
        <v>32</v>
      </c>
      <c r="T9" s="148" t="s">
        <v>33</v>
      </c>
      <c r="U9" s="148" t="s">
        <v>34</v>
      </c>
      <c r="V9" s="148" t="s">
        <v>35</v>
      </c>
      <c r="W9" s="148" t="s">
        <v>36</v>
      </c>
      <c r="X9" s="407"/>
      <c r="Y9" s="413"/>
      <c r="Z9" s="413"/>
      <c r="AA9" s="166" t="s">
        <v>291</v>
      </c>
      <c r="AB9" s="166" t="s">
        <v>15</v>
      </c>
      <c r="AC9" s="413"/>
      <c r="AD9" s="413"/>
      <c r="AE9" s="162" t="s">
        <v>23</v>
      </c>
      <c r="AF9" s="162" t="s">
        <v>15</v>
      </c>
      <c r="AG9" s="407"/>
      <c r="AH9" s="408"/>
      <c r="AI9" s="397"/>
      <c r="AJ9" s="397"/>
      <c r="AK9" s="397"/>
      <c r="AL9" s="397"/>
      <c r="AM9" s="411"/>
      <c r="AN9" s="411"/>
      <c r="AO9" s="172"/>
      <c r="AP9" s="172"/>
      <c r="AQ9" s="172"/>
      <c r="AR9" s="172"/>
      <c r="AS9" s="172"/>
      <c r="AT9" s="172"/>
      <c r="AU9" s="172"/>
      <c r="AV9" s="172"/>
      <c r="AW9" s="172"/>
      <c r="AX9" s="172"/>
      <c r="AY9" s="172"/>
      <c r="AZ9" s="172"/>
      <c r="BA9" s="172"/>
      <c r="BB9" s="172"/>
      <c r="BC9" s="172"/>
      <c r="BD9" s="172"/>
      <c r="BE9" s="172"/>
      <c r="BF9" s="172"/>
      <c r="BG9" s="172"/>
      <c r="BH9" s="172"/>
      <c r="BI9" s="172"/>
      <c r="BJ9" s="172"/>
      <c r="BK9" s="172"/>
      <c r="BL9" s="172"/>
      <c r="BM9" s="172"/>
      <c r="BN9" s="172"/>
      <c r="BO9" s="172"/>
      <c r="BP9" s="172"/>
      <c r="BQ9" s="172"/>
      <c r="BR9" s="172"/>
      <c r="BS9" s="172"/>
      <c r="BT9" s="172"/>
      <c r="BU9" s="172"/>
      <c r="BV9" s="172"/>
      <c r="BW9" s="172"/>
      <c r="BX9" s="172"/>
      <c r="BY9" s="172"/>
      <c r="BZ9" s="172"/>
      <c r="CA9" s="172"/>
      <c r="CB9" s="172"/>
      <c r="CC9" s="172"/>
      <c r="CD9" s="172"/>
      <c r="CE9" s="172"/>
      <c r="CF9" s="172"/>
      <c r="CG9" s="172"/>
      <c r="CH9" s="172"/>
      <c r="CI9" s="172"/>
      <c r="CJ9" s="172"/>
      <c r="CK9" s="172"/>
      <c r="CL9" s="172"/>
      <c r="CM9" s="172"/>
      <c r="CN9" s="172"/>
      <c r="CO9" s="172"/>
      <c r="CP9" s="172"/>
      <c r="CQ9" s="172"/>
      <c r="CR9" s="172"/>
      <c r="CS9" s="172"/>
      <c r="CT9" s="172"/>
      <c r="CU9" s="172"/>
      <c r="CV9" s="172"/>
      <c r="CW9" s="172"/>
      <c r="CX9" s="172"/>
      <c r="CY9" s="172"/>
      <c r="CZ9" s="172"/>
      <c r="DA9" s="172"/>
      <c r="DB9" s="172"/>
      <c r="DC9" s="172"/>
      <c r="DD9" s="172"/>
      <c r="DE9" s="172"/>
      <c r="DF9" s="172"/>
      <c r="DG9" s="172"/>
      <c r="DH9" s="172"/>
      <c r="DI9" s="172"/>
      <c r="DJ9" s="172"/>
      <c r="DK9" s="172"/>
      <c r="DL9" s="172"/>
      <c r="DM9" s="172"/>
      <c r="DN9" s="172"/>
      <c r="DO9" s="172"/>
      <c r="DP9" s="172"/>
      <c r="DQ9" s="172"/>
      <c r="DR9" s="172"/>
      <c r="DS9" s="172"/>
      <c r="DT9" s="172"/>
      <c r="DU9" s="172"/>
      <c r="DV9" s="172"/>
      <c r="DW9" s="172"/>
      <c r="DX9" s="172"/>
      <c r="DY9" s="172"/>
      <c r="DZ9" s="172"/>
      <c r="EA9" s="172"/>
      <c r="EB9" s="172"/>
      <c r="EC9" s="172"/>
      <c r="ED9" s="172"/>
      <c r="EE9" s="172"/>
      <c r="EF9" s="172"/>
      <c r="EG9" s="172"/>
      <c r="EH9" s="172"/>
      <c r="EI9" s="172"/>
      <c r="EJ9" s="172"/>
      <c r="EK9" s="172"/>
      <c r="EL9" s="172"/>
      <c r="EM9" s="172"/>
      <c r="EN9" s="172"/>
      <c r="EO9" s="172"/>
      <c r="EP9" s="172"/>
      <c r="EQ9" s="172"/>
      <c r="ER9" s="172"/>
      <c r="ES9" s="172"/>
      <c r="ET9" s="172"/>
      <c r="EU9" s="172"/>
      <c r="EV9" s="172"/>
      <c r="EW9" s="172"/>
      <c r="EX9" s="172"/>
      <c r="EY9" s="172"/>
      <c r="EZ9" s="172"/>
      <c r="FA9" s="172"/>
      <c r="FB9" s="172"/>
      <c r="FC9" s="172"/>
      <c r="FD9" s="172"/>
      <c r="FE9" s="172"/>
      <c r="FF9" s="172"/>
      <c r="FG9" s="172"/>
      <c r="FH9" s="172"/>
      <c r="FI9" s="172"/>
      <c r="FJ9" s="172"/>
      <c r="FK9" s="172"/>
      <c r="FL9" s="172"/>
      <c r="FM9" s="172"/>
      <c r="FN9" s="172"/>
      <c r="FO9" s="172"/>
      <c r="FP9" s="172"/>
      <c r="FQ9" s="172"/>
      <c r="FR9" s="172"/>
      <c r="FS9" s="172"/>
      <c r="FT9" s="172"/>
      <c r="FU9" s="172"/>
      <c r="FV9" s="172"/>
      <c r="FW9" s="172"/>
      <c r="FX9" s="172"/>
      <c r="FY9" s="172"/>
      <c r="FZ9" s="172"/>
      <c r="GA9" s="172"/>
      <c r="GB9" s="172"/>
      <c r="GC9" s="172"/>
      <c r="GD9" s="172"/>
      <c r="GE9" s="172"/>
      <c r="GF9" s="172"/>
      <c r="GG9" s="172"/>
      <c r="GH9" s="172"/>
      <c r="GI9" s="172"/>
      <c r="GJ9" s="172"/>
      <c r="GK9" s="172"/>
      <c r="GL9" s="172"/>
      <c r="GM9" s="172"/>
      <c r="GN9" s="172"/>
      <c r="GO9" s="172"/>
      <c r="GP9" s="172"/>
      <c r="GQ9" s="172"/>
      <c r="GR9" s="172"/>
      <c r="GS9" s="172"/>
      <c r="GT9" s="172"/>
      <c r="GU9" s="172"/>
      <c r="GV9" s="172"/>
      <c r="GW9" s="172"/>
      <c r="GX9" s="172"/>
      <c r="GY9" s="172"/>
      <c r="GZ9" s="172"/>
      <c r="HA9" s="172"/>
      <c r="HB9" s="172"/>
      <c r="HC9" s="172"/>
      <c r="HD9" s="172"/>
      <c r="HE9" s="172"/>
      <c r="HF9" s="172"/>
      <c r="HG9" s="172"/>
      <c r="HH9" s="172"/>
      <c r="HI9" s="172"/>
      <c r="HJ9" s="172"/>
      <c r="HK9" s="172"/>
      <c r="HL9" s="172"/>
      <c r="HM9" s="172"/>
      <c r="HN9" s="172"/>
      <c r="HO9" s="172"/>
      <c r="HP9" s="172"/>
      <c r="HQ9" s="172"/>
      <c r="HR9" s="172"/>
      <c r="HS9" s="172"/>
      <c r="HT9" s="172"/>
      <c r="HU9" s="172"/>
      <c r="HV9" s="172"/>
      <c r="HW9" s="172"/>
      <c r="HX9" s="172"/>
      <c r="HY9" s="172"/>
      <c r="HZ9" s="172"/>
      <c r="IA9" s="172"/>
      <c r="IB9" s="172"/>
      <c r="IC9" s="172"/>
      <c r="ID9" s="172"/>
      <c r="IE9" s="172"/>
      <c r="IF9" s="172"/>
      <c r="IG9" s="172"/>
      <c r="IH9" s="172"/>
      <c r="II9" s="172"/>
      <c r="IJ9" s="172"/>
      <c r="IK9" s="172"/>
      <c r="IL9" s="172"/>
      <c r="IM9" s="172"/>
      <c r="IN9" s="172"/>
      <c r="IO9" s="172"/>
      <c r="IP9" s="172"/>
      <c r="IQ9" s="172"/>
      <c r="IR9" s="172"/>
      <c r="IS9" s="172"/>
      <c r="IT9" s="172"/>
      <c r="IU9" s="172"/>
      <c r="IV9" s="172"/>
      <c r="IW9" s="172"/>
      <c r="IX9" s="172"/>
      <c r="IY9" s="172"/>
      <c r="IZ9" s="172"/>
      <c r="JA9" s="172"/>
      <c r="JB9" s="172"/>
      <c r="JC9" s="172"/>
      <c r="JD9" s="172"/>
      <c r="JE9" s="172"/>
      <c r="JF9" s="172"/>
      <c r="JG9" s="172"/>
      <c r="JH9" s="172"/>
      <c r="JI9" s="172"/>
      <c r="JJ9" s="172"/>
      <c r="JK9" s="172"/>
      <c r="JL9" s="172"/>
      <c r="JM9" s="172"/>
      <c r="JN9" s="172"/>
      <c r="JO9" s="172"/>
      <c r="JP9" s="172"/>
      <c r="JQ9" s="172"/>
      <c r="JR9" s="172"/>
      <c r="JS9" s="172"/>
      <c r="JT9" s="172"/>
      <c r="JU9" s="172"/>
      <c r="JV9" s="172"/>
      <c r="JW9" s="172"/>
      <c r="JX9" s="172"/>
      <c r="JY9" s="172"/>
      <c r="JZ9" s="172"/>
      <c r="KA9" s="172"/>
      <c r="KB9" s="172"/>
      <c r="KC9" s="172"/>
      <c r="KD9" s="172"/>
      <c r="KE9" s="172"/>
      <c r="KF9" s="172"/>
      <c r="KG9" s="172"/>
      <c r="KH9" s="172"/>
      <c r="KI9" s="172"/>
      <c r="KJ9" s="172"/>
      <c r="KK9" s="172"/>
      <c r="KL9" s="172"/>
    </row>
    <row r="10" spans="1:298" ht="117.75" customHeight="1" x14ac:dyDescent="0.25">
      <c r="A10" s="360">
        <v>1</v>
      </c>
      <c r="B10" s="366" t="s">
        <v>673</v>
      </c>
      <c r="C10" s="360" t="s">
        <v>308</v>
      </c>
      <c r="D10" s="414" t="s">
        <v>669</v>
      </c>
      <c r="E10" s="360" t="s">
        <v>309</v>
      </c>
      <c r="F10" s="415" t="s">
        <v>310</v>
      </c>
      <c r="G10" s="344" t="s">
        <v>331</v>
      </c>
      <c r="H10" s="344">
        <v>1200</v>
      </c>
      <c r="I10" s="364" t="str">
        <f>IF(H10&lt;=2,'Tabla probabilidad'!$B$5,IF(H10&lt;=24,'Tabla probabilidad'!$B$6,IF(H10&lt;=500,'Tabla probabilidad'!$B$7,IF(H10&lt;=5000,'Tabla probabilidad'!$B$8,IF(H10&gt;5000,'Tabla probabilidad'!$B$9)))))</f>
        <v>Alta</v>
      </c>
      <c r="J10" s="365">
        <f>IF(H10&lt;=2,'Tabla probabilidad'!$D$5,IF(H10&lt;=24,'Tabla probabilidad'!$D$6,IF(H10&lt;=500,'Tabla probabilidad'!$D$7,IF(H10&lt;=5000,'Tabla probabilidad'!$D$8,IF(H10&gt;5000,'Tabla probabilidad'!$D$9)))))</f>
        <v>0.8</v>
      </c>
      <c r="K10" s="344" t="s">
        <v>439</v>
      </c>
      <c r="L10" s="344"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Mayor</v>
      </c>
      <c r="M10" s="344"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80%</v>
      </c>
      <c r="N10" s="344" t="str">
        <f>VLOOKUP((I10&amp;L10),Hoja1!$B$4:$C$28,2,0)</f>
        <v xml:space="preserve">Alto </v>
      </c>
      <c r="O10" s="149">
        <v>1</v>
      </c>
      <c r="P10" s="275" t="s">
        <v>674</v>
      </c>
      <c r="Q10" s="149" t="str">
        <f t="shared" ref="Q10:Q54" si="0">IF(R10="Preventivo","Probabilidad",IF(R10="Detectivo","Probabilidad", IF(R10="Correctivo","Impacto")))</f>
        <v>Probabilidad</v>
      </c>
      <c r="R10" s="149" t="s">
        <v>52</v>
      </c>
      <c r="S10" s="149" t="s">
        <v>57</v>
      </c>
      <c r="T10" s="150">
        <f>VLOOKUP(R10&amp;S10,Hoja1!$Q$4:$R$9,2,0)</f>
        <v>0.45</v>
      </c>
      <c r="U10" s="151" t="s">
        <v>59</v>
      </c>
      <c r="V10" s="151" t="s">
        <v>62</v>
      </c>
      <c r="W10" s="151" t="s">
        <v>65</v>
      </c>
      <c r="X10" s="161">
        <f>IF(Q10="Probabilidad",($J$10*T10),IF(Q10="Impacto"," "))</f>
        <v>0.36000000000000004</v>
      </c>
      <c r="Y10" s="161" t="str">
        <f>IF(Z10&lt;=20%,'Tabla probabilidad'!$B$5,IF(Z10&lt;=40%,'Tabla probabilidad'!$B$6,IF(Z10&lt;=60%,'Tabla probabilidad'!$B$7,IF(Z10&lt;=80%,'Tabla probabilidad'!$B$8,IF(Z10&lt;=100%,'Tabla probabilidad'!$B$9)))))</f>
        <v>Media</v>
      </c>
      <c r="Z10" s="161">
        <f>IF(R10="Preventivo",($J$10-($J$10*T10)),IF(R10="Detectivo",($J$10-($J$10*T10)),IF(R10="Correctivo",($J$10))))</f>
        <v>0.44</v>
      </c>
      <c r="AA10" s="355" t="str">
        <f>IF(AB10&lt;=20%,'Tabla probabilidad'!$B$5,IF(AB10&lt;=40%,'Tabla probabilidad'!$B$6,IF(AB10&lt;=60%,'Tabla probabilidad'!$B$7,IF(AB10&lt;=80%,'Tabla probabilidad'!$B$8,IF(AB10&lt;=100%,'Tabla probabilidad'!$B$9)))))</f>
        <v>Media</v>
      </c>
      <c r="AB10" s="355">
        <f>AVERAGE(Z10:Z14)</f>
        <v>0.44000000000000006</v>
      </c>
      <c r="AC10" s="161" t="str">
        <f t="shared" ref="AC10:AC54" si="1">IF(AD10&lt;=20%,"Leve",IF(AD10&lt;=40%,"Menor",IF(AD10&lt;=60%,"Moderado",IF(AD10&lt;=80%,"Mayor",IF(AD10&lt;=100%,"Catastrófico")))))</f>
        <v>Mayor</v>
      </c>
      <c r="AD10" s="161">
        <f>IF(Q10="Probabilidad",(($M$10-0)),IF(Q10="Impacto",($M$10-($M$10*T10))))</f>
        <v>0.8</v>
      </c>
      <c r="AE10" s="355" t="str">
        <f>IF(AF10&lt;=20%,"Leve",IF(AF10&lt;=40%,"Menor",IF(AF10&lt;=60%,"Moderado",IF(AF10&lt;=80%,"Mayor",IF(AF10&lt;=100%,"Catastrófico")))))</f>
        <v>Mayor</v>
      </c>
      <c r="AF10" s="355">
        <f>AVERAGE(AD10:AD14)</f>
        <v>0.8</v>
      </c>
      <c r="AG10" s="345" t="str">
        <f>VLOOKUP(AA10&amp;AE10,Hoja1!$B$4:$C$28,2,0)</f>
        <v xml:space="preserve">Alto </v>
      </c>
      <c r="AH10" s="344" t="s">
        <v>307</v>
      </c>
      <c r="AI10" s="344"/>
      <c r="AJ10" s="344" t="s">
        <v>454</v>
      </c>
      <c r="AK10" s="358">
        <v>44378</v>
      </c>
      <c r="AL10" s="359">
        <v>44531</v>
      </c>
      <c r="AM10" s="344"/>
      <c r="AN10" s="344" t="s">
        <v>177</v>
      </c>
    </row>
    <row r="11" spans="1:298" ht="92.25" customHeight="1" x14ac:dyDescent="0.25">
      <c r="A11" s="360"/>
      <c r="B11" s="367"/>
      <c r="C11" s="360"/>
      <c r="D11" s="414"/>
      <c r="E11" s="360"/>
      <c r="F11" s="415"/>
      <c r="G11" s="344"/>
      <c r="H11" s="344"/>
      <c r="I11" s="364"/>
      <c r="J11" s="365"/>
      <c r="K11" s="344"/>
      <c r="L11" s="354"/>
      <c r="M11" s="354"/>
      <c r="N11" s="344"/>
      <c r="O11" s="149">
        <v>2</v>
      </c>
      <c r="P11" s="275" t="s">
        <v>675</v>
      </c>
      <c r="Q11" s="149" t="str">
        <f t="shared" si="0"/>
        <v>Probabilidad</v>
      </c>
      <c r="R11" s="149" t="s">
        <v>52</v>
      </c>
      <c r="S11" s="149" t="s">
        <v>57</v>
      </c>
      <c r="T11" s="150">
        <f>VLOOKUP(R11&amp;S11,Hoja1!$Q$4:$R$9,2,0)</f>
        <v>0.45</v>
      </c>
      <c r="U11" s="151" t="s">
        <v>59</v>
      </c>
      <c r="V11" s="151" t="s">
        <v>62</v>
      </c>
      <c r="W11" s="151" t="s">
        <v>65</v>
      </c>
      <c r="X11" s="161">
        <f>IF(Q11="Probabilidad",($J$10*T11),IF(Q11="Impacto"," "))</f>
        <v>0.36000000000000004</v>
      </c>
      <c r="Y11" s="161" t="str">
        <f>IF(Z11&lt;=20%,'Tabla probabilidad'!$B$5,IF(Z11&lt;=40%,'Tabla probabilidad'!$B$6,IF(Z11&lt;=60%,'Tabla probabilidad'!$B$7,IF(Z11&lt;=80%,'Tabla probabilidad'!$B$8,IF(Z11&lt;=100%,'Tabla probabilidad'!$B$9)))))</f>
        <v>Media</v>
      </c>
      <c r="Z11" s="197">
        <f t="shared" ref="Z11:Z14" si="2">IF(R11="Preventivo",($J$10-($J$10*T11)),IF(R11="Detectivo",($J$10-($J$10*T11)),IF(R11="Correctivo",($J$10))))</f>
        <v>0.44</v>
      </c>
      <c r="AA11" s="356"/>
      <c r="AB11" s="356"/>
      <c r="AC11" s="161" t="str">
        <f t="shared" si="1"/>
        <v>Mayor</v>
      </c>
      <c r="AD11" s="161">
        <f>IF(Q11="Probabilidad",(($M$10-0)),IF(Q11="Impacto",($M$10-($M$10*T11))))</f>
        <v>0.8</v>
      </c>
      <c r="AE11" s="356"/>
      <c r="AF11" s="356"/>
      <c r="AG11" s="346"/>
      <c r="AH11" s="344"/>
      <c r="AI11" s="344"/>
      <c r="AJ11" s="344"/>
      <c r="AK11" s="344"/>
      <c r="AL11" s="344"/>
      <c r="AM11" s="344"/>
      <c r="AN11" s="344"/>
    </row>
    <row r="12" spans="1:298" ht="86.25" customHeight="1" x14ac:dyDescent="0.25">
      <c r="A12" s="360"/>
      <c r="B12" s="367"/>
      <c r="C12" s="360"/>
      <c r="D12" s="414"/>
      <c r="E12" s="360"/>
      <c r="F12" s="415"/>
      <c r="G12" s="344"/>
      <c r="H12" s="344"/>
      <c r="I12" s="364"/>
      <c r="J12" s="365"/>
      <c r="K12" s="344"/>
      <c r="L12" s="354"/>
      <c r="M12" s="354"/>
      <c r="N12" s="344"/>
      <c r="O12" s="149">
        <v>3</v>
      </c>
      <c r="P12" s="275" t="s">
        <v>676</v>
      </c>
      <c r="Q12" s="154" t="str">
        <f t="shared" si="0"/>
        <v>Probabilidad</v>
      </c>
      <c r="R12" s="154" t="s">
        <v>52</v>
      </c>
      <c r="S12" s="154" t="s">
        <v>57</v>
      </c>
      <c r="T12" s="156">
        <f>VLOOKUP(R12&amp;S12,Hoja1!$Q$4:$R$9,2,0)</f>
        <v>0.45</v>
      </c>
      <c r="U12" s="154" t="s">
        <v>59</v>
      </c>
      <c r="V12" s="154" t="s">
        <v>62</v>
      </c>
      <c r="W12" s="154" t="s">
        <v>65</v>
      </c>
      <c r="X12" s="161">
        <f t="shared" ref="X12:X14" si="3">IF(Q12="Probabilidad",($J$10*T12),IF(Q12="Impacto"," "))</f>
        <v>0.36000000000000004</v>
      </c>
      <c r="Y12" s="161" t="str">
        <f>IF(Z12&lt;=20%,'Tabla probabilidad'!$B$5,IF(Z12&lt;=40%,'Tabla probabilidad'!$B$6,IF(Z12&lt;=60%,'Tabla probabilidad'!$B$7,IF(Z12&lt;=80%,'Tabla probabilidad'!$B$8,IF(Z12&lt;=100%,'Tabla probabilidad'!$B$9)))))</f>
        <v>Media</v>
      </c>
      <c r="Z12" s="197">
        <f t="shared" si="2"/>
        <v>0.44</v>
      </c>
      <c r="AA12" s="356"/>
      <c r="AB12" s="356"/>
      <c r="AC12" s="161" t="str">
        <f t="shared" si="1"/>
        <v>Mayor</v>
      </c>
      <c r="AD12" s="161">
        <f>IF(Q12="Probabilidad",(($M$10-0)),IF(Q12="Impacto",($M$10-($M$10*T12))))</f>
        <v>0.8</v>
      </c>
      <c r="AE12" s="356"/>
      <c r="AF12" s="356"/>
      <c r="AG12" s="346"/>
      <c r="AH12" s="344"/>
      <c r="AI12" s="344"/>
      <c r="AJ12" s="344"/>
      <c r="AK12" s="344"/>
      <c r="AL12" s="344"/>
      <c r="AM12" s="344"/>
      <c r="AN12" s="344"/>
    </row>
    <row r="13" spans="1:298" ht="112.5" customHeight="1" x14ac:dyDescent="0.25">
      <c r="A13" s="360"/>
      <c r="B13" s="367"/>
      <c r="C13" s="360"/>
      <c r="D13" s="414"/>
      <c r="E13" s="360"/>
      <c r="F13" s="415"/>
      <c r="G13" s="344"/>
      <c r="H13" s="344"/>
      <c r="I13" s="364"/>
      <c r="J13" s="365"/>
      <c r="K13" s="344"/>
      <c r="L13" s="354"/>
      <c r="M13" s="354"/>
      <c r="N13" s="344"/>
      <c r="O13" s="149">
        <v>4</v>
      </c>
      <c r="P13" s="275" t="s">
        <v>663</v>
      </c>
      <c r="Q13" s="154" t="str">
        <f t="shared" si="0"/>
        <v>Probabilidad</v>
      </c>
      <c r="R13" s="154" t="s">
        <v>52</v>
      </c>
      <c r="S13" s="154" t="s">
        <v>57</v>
      </c>
      <c r="T13" s="156">
        <f>VLOOKUP(R13&amp;S13,Hoja1!$Q$4:$R$9,2,0)</f>
        <v>0.45</v>
      </c>
      <c r="U13" s="154" t="s">
        <v>59</v>
      </c>
      <c r="V13" s="154" t="s">
        <v>62</v>
      </c>
      <c r="W13" s="154" t="s">
        <v>66</v>
      </c>
      <c r="X13" s="161">
        <f t="shared" si="3"/>
        <v>0.36000000000000004</v>
      </c>
      <c r="Y13" s="161" t="str">
        <f>IF(Z13&lt;=20%,'Tabla probabilidad'!$B$5,IF(Z13&lt;=40%,'Tabla probabilidad'!$B$6,IF(Z13&lt;=60%,'Tabla probabilidad'!$B$7,IF(Z13&lt;=80%,'Tabla probabilidad'!$B$8,IF(Z13&lt;=100%,'Tabla probabilidad'!$B$9)))))</f>
        <v>Media</v>
      </c>
      <c r="Z13" s="197">
        <f t="shared" si="2"/>
        <v>0.44</v>
      </c>
      <c r="AA13" s="356"/>
      <c r="AB13" s="356"/>
      <c r="AC13" s="161" t="str">
        <f t="shared" si="1"/>
        <v>Mayor</v>
      </c>
      <c r="AD13" s="161">
        <f>IF(Q13="Probabilidad",(($M$10-0)),IF(Q13="Impacto",($M$10-($M$10*T13))))</f>
        <v>0.8</v>
      </c>
      <c r="AE13" s="356"/>
      <c r="AF13" s="356"/>
      <c r="AG13" s="346"/>
      <c r="AH13" s="344"/>
      <c r="AI13" s="344"/>
      <c r="AJ13" s="344"/>
      <c r="AK13" s="344"/>
      <c r="AL13" s="344"/>
      <c r="AM13" s="344"/>
      <c r="AN13" s="344"/>
    </row>
    <row r="14" spans="1:298" ht="117" customHeight="1" x14ac:dyDescent="0.25">
      <c r="A14" s="360"/>
      <c r="B14" s="368"/>
      <c r="C14" s="360"/>
      <c r="D14" s="414"/>
      <c r="E14" s="360"/>
      <c r="F14" s="415"/>
      <c r="G14" s="344"/>
      <c r="H14" s="344"/>
      <c r="I14" s="364"/>
      <c r="J14" s="365"/>
      <c r="K14" s="344"/>
      <c r="L14" s="354"/>
      <c r="M14" s="354"/>
      <c r="N14" s="344"/>
      <c r="O14" s="149">
        <v>5</v>
      </c>
      <c r="P14" s="276" t="s">
        <v>677</v>
      </c>
      <c r="Q14" s="154" t="str">
        <f t="shared" si="0"/>
        <v>Probabilidad</v>
      </c>
      <c r="R14" s="154" t="s">
        <v>52</v>
      </c>
      <c r="S14" s="154" t="s">
        <v>57</v>
      </c>
      <c r="T14" s="156">
        <f>VLOOKUP(R14&amp;S14,Hoja1!$Q$4:$R$9,2,0)</f>
        <v>0.45</v>
      </c>
      <c r="U14" s="154" t="s">
        <v>59</v>
      </c>
      <c r="V14" s="154" t="s">
        <v>62</v>
      </c>
      <c r="W14" s="154" t="s">
        <v>65</v>
      </c>
      <c r="X14" s="161">
        <f t="shared" si="3"/>
        <v>0.36000000000000004</v>
      </c>
      <c r="Y14" s="161" t="str">
        <f>IF(Z14&lt;=20%,'Tabla probabilidad'!$B$5,IF(Z14&lt;=40%,'Tabla probabilidad'!$B$6,IF(Z14&lt;=60%,'Tabla probabilidad'!$B$7,IF(Z14&lt;=80%,'Tabla probabilidad'!$B$8,IF(Z14&lt;=100%,'Tabla probabilidad'!$B$9)))))</f>
        <v>Media</v>
      </c>
      <c r="Z14" s="197">
        <f t="shared" si="2"/>
        <v>0.44</v>
      </c>
      <c r="AA14" s="357"/>
      <c r="AB14" s="357"/>
      <c r="AC14" s="161" t="str">
        <f t="shared" si="1"/>
        <v>Mayor</v>
      </c>
      <c r="AD14" s="161">
        <f>IF(Q14="Probabilidad",(($M$10-0)),IF(Q14="Impacto",($M$10-($M$10*T14))))</f>
        <v>0.8</v>
      </c>
      <c r="AE14" s="357"/>
      <c r="AF14" s="357"/>
      <c r="AG14" s="347"/>
      <c r="AH14" s="344"/>
      <c r="AI14" s="344"/>
      <c r="AJ14" s="344"/>
      <c r="AK14" s="344"/>
      <c r="AL14" s="344"/>
      <c r="AM14" s="344"/>
      <c r="AN14" s="344"/>
    </row>
    <row r="15" spans="1:298" ht="75.75" customHeight="1" x14ac:dyDescent="0.25">
      <c r="A15" s="360">
        <v>2</v>
      </c>
      <c r="B15" s="366" t="s">
        <v>664</v>
      </c>
      <c r="C15" s="360" t="s">
        <v>308</v>
      </c>
      <c r="D15" s="369" t="s">
        <v>678</v>
      </c>
      <c r="E15" s="366" t="s">
        <v>324</v>
      </c>
      <c r="F15" s="345" t="s">
        <v>325</v>
      </c>
      <c r="G15" s="344" t="s">
        <v>331</v>
      </c>
      <c r="H15" s="345">
        <v>1500</v>
      </c>
      <c r="I15" s="364" t="str">
        <f>IF(H15&lt;=2,'Tabla probabilidad'!$B$5,IF(H15&lt;=24,'Tabla probabilidad'!$B$6,IF(H15&lt;=500,'Tabla probabilidad'!$B$7,IF(H15&lt;=5000,'Tabla probabilidad'!$B$8,IF(H15&gt;5000,'Tabla probabilidad'!$B$9)))))</f>
        <v>Alta</v>
      </c>
      <c r="J15" s="365">
        <f>IF(H15&lt;=2,'Tabla probabilidad'!$D$5,IF(H15&lt;=24,'Tabla probabilidad'!$D$6,IF(H15&lt;=500,'Tabla probabilidad'!$D$7,IF(H15&lt;=5000,'Tabla probabilidad'!$D$8,IF(H15&gt;5000,'Tabla probabilidad'!$D$9)))))</f>
        <v>0.8</v>
      </c>
      <c r="K15" s="344" t="s">
        <v>439</v>
      </c>
      <c r="L15" s="344" t="str">
        <f>IF(K15="El riesgo afecta la imagen de alguna área de la organización","Leve",IF(K15="El riesgo afecta la imagen de la entidad internamente, de conocimiento general, nivel interno, alta dirección, contratista y/o de provedores","Menor",IF(K15="El riesgo afecta la imagen de la entidad con algunos usuarios de relevancia frente al logro de los objetivos","Moderado",IF(K15="El riesgo afecta la imagen de de la entidad con efecto publicitario sostenido a nivel del sector justicia","Mayor",IF(K15="El riesgo afecta la imagen de la entidad a nivel nacional, con efecto publicitarios sostenible a nivel país","Catastrófico",IF(K15="Impacto que afecte la ejecución presupuestal en un valor ≥0,5%.","Leve",IF(K15="Impacto que afecte la ejecución presupuestal en un valor ≥1%.","Menor",IF(K15="Impacto que afecte la ejecución presupuestal en un valor ≥5%.","Moderado",IF(K15="Impacto que afecte la ejecución presupuestal en un valor ≥20%.","Mayor",IF(K15="Impacto que afecte la ejecución presupuestal en un valor ≥50%.","Catastrófico",IF(K15="Incumplimiento máximo del 5% de la meta planeada","Leve",IF(K15="Incumplimiento máximo del 15% de la meta planeada","Menor",IF(K15="Incumplimiento máximo del 20% de la meta planeada","Moderado",IF(K15="Incumplimiento máximo del 50% de la meta planeada","Mayor",IF(K15="Incumplimiento máximo del 80% de la meta planeada","Catastrófico",IF(K15="Cualquier afectación a la violacion de los derechos de los ciudadanos se considera con consecuencias altas","Mayor",IF(K15="Cualquier afectación a la violacion de los derechos de los ciudadanos se considera con consecuencias desastrosas","Catastrófico",IF(K15="Afecta la Prestación del Servicio de Administración de Justicia en 5%","Leve",IF(K15="Afecta la Prestación del Servicio de Administración de Justicia en 10%","Menor",IF(K15="Afecta la Prestación del Servicio de Administración de Justicia en 15%","Moderado",IF(K15="Afecta la Prestación del Servicio de Administración de Justicia en 20%","Mayor",IF(K15="Afecta la Prestación del Servicio de Administración de Justicia en más del 50%","Catastrófico",IF(K15="Cualquier acto indebido de los servidores judiciales genera altas consecuencias para la entidad","Mayor",IF(K15="Cualquier acto indebido de los servidores judiciales genera consecuencias desastrosas para la entidad","Catastrófico",IF(K15="Si el hecho llegara a presentarse, tendría consecuencias o efectos mínimos sobre la entidad","Leve",IF(K15="Si el hecho llegara a presentarse, tendría bajo impacto o efecto sobre la entidad","Menor",IF(K15="Si el hecho llegara a presentarse, tendría medianas consecuencias o efectos sobre la entidad","Moderado",IF(K15="Si el hecho llegara a presentarse, tendría altas consecuencias o efectos sobre la entidad","Mayor",IF(K15="Si el hecho llegara a presentarse, tendría desastrosas consecuencias o efectos sobre la entidad","Catastrófico")))))))))))))))))))))))))))))</f>
        <v>Mayor</v>
      </c>
      <c r="M15" s="344" t="str">
        <f>IF(K15="El riesgo afecta la imagen de alguna área de la organización","20%",IF(K15="El riesgo afecta la imagen de la entidad internamente, de conocimiento general, nivel interno, alta dirección, contratista y/o de provedores","40%",IF(K15="El riesgo afecta la imagen de la entidad con algunos usuarios de relevancia frente al logro de los objetivos","60%",IF(K15="El riesgo afecta la imagen de de la entidad con efecto publicitario sostenido a nivel del sector justicia","80%",IF(K15="El riesgo afecta la imagen de la entidad a nivel nacional, con efecto publicitarios sostenible a nivel país","100%",IF(K15="Impacto que afecte la ejecución presupuestal en un valor ≥0,5%.","20%",IF(K15="Impacto que afecte la ejecución presupuestal en un valor ≥1%.","40%",IF(K15="Impacto que afecte la ejecución presupuestal en un valor ≥5%.","60%",IF(K15="Impacto que afecte la ejecución presupuestal en un valor ≥20%.","80%",IF(K15="Impacto que afecte la ejecución presupuestal en un valor ≥50%.","100%",IF(K15="Incumplimiento máximo del 5% de la meta planeada","20%",IF(K15="Incumplimiento máximo del 15% de la meta planeada","40%",IF(K15="Incumplimiento máximo del 20% de la meta planeada","60%",IF(K15="Incumplimiento máximo del 50% de la meta planeada","80%",IF(K15="Incumplimiento máximo del 80% de la meta planeada","100%",IF(K15="Cualquier afectación a la violacion de los derechos de los ciudadanos se considera con consecuencias altas","80%",IF(K15="Cualquier afectación a la violacion de los derechos de los ciudadanos se considera con consecuencias desastrosas","100%",IF(K15="Afecta la Prestación del Servicio de Administración de Justicia en 5%","20%",IF(K15="Afecta la Prestación del Servicio de Administración de Justicia en 10%","40%",IF(K15="Afecta la Prestación del Servicio de Administración de Justicia en 15%","60%",IF(K15="Afecta la Prestación del Servicio de Administración de Justicia en 20%","80%",IF(K15="Afecta la Prestación del Servicio de Administración de Justicia en más del 50%","100%",IF(K15="Cualquier acto indebido de los servidores judiciales genera altas consecuencias para la entidad","80%",IF(K15="Cualquier acto indebido de los servidores judiciales genera consecuencias desastrosas para la entidad","100%",IF(K15="Si el hecho llegara a presentarse, tendría consecuencias o efectos mínimos sobre la entidad","20%",IF(K15="Si el hecho llegara a presentarse, tendría bajo impacto o efecto sobre la entidad","40%",IF(K15="Si el hecho llegara a presentarse, tendría medianas consecuencias o efectos sobre la entidad","60%",IF(K15="Si el hecho llegara a presentarse, tendría altas consecuencias o efectos sobre la entidad","80%",IF(K15="Si el hecho llegara a presentarse, tendría desastrosas consecuencias o efectos sobre la entidad","100%")))))))))))))))))))))))))))))</f>
        <v>80%</v>
      </c>
      <c r="N15" s="344" t="str">
        <f>VLOOKUP((I15&amp;L15),Hoja1!$B$4:$C$28,2,0)</f>
        <v xml:space="preserve">Alto </v>
      </c>
      <c r="O15" s="163">
        <v>1</v>
      </c>
      <c r="P15" s="275" t="s">
        <v>326</v>
      </c>
      <c r="Q15" s="163" t="str">
        <f t="shared" si="0"/>
        <v>Probabilidad</v>
      </c>
      <c r="R15" s="163" t="s">
        <v>52</v>
      </c>
      <c r="S15" s="163" t="s">
        <v>57</v>
      </c>
      <c r="T15" s="164">
        <f>VLOOKUP(R15&amp;S15,Hoja1!$Q$4:$R$9,2,0)</f>
        <v>0.45</v>
      </c>
      <c r="U15" s="163" t="s">
        <v>60</v>
      </c>
      <c r="V15" s="163" t="s">
        <v>62</v>
      </c>
      <c r="W15" s="163" t="s">
        <v>66</v>
      </c>
      <c r="X15" s="164">
        <f>IF(Q15="Probabilidad",($J$15*T15),IF(Q15="Impacto"," "))</f>
        <v>0.36000000000000004</v>
      </c>
      <c r="Y15" s="164" t="str">
        <f>IF(Z15&lt;=20%,'Tabla probabilidad'!$B$5,IF(Z15&lt;=40%,'Tabla probabilidad'!$B$6,IF(Z15&lt;=60%,'Tabla probabilidad'!$B$7,IF(Z15&lt;=80%,'Tabla probabilidad'!$B$8,IF(Z15&lt;=100%,'Tabla probabilidad'!$B$9)))))</f>
        <v>Media</v>
      </c>
      <c r="Z15" s="164">
        <f>IF(R15="Preventivo",($J$15-($J$15*T15)),IF(R15="Detectivo",($J$15-($J$15*T15)),IF(R15="Correctivo",($J$15))))</f>
        <v>0.44</v>
      </c>
      <c r="AA15" s="355" t="str">
        <f>IF(AB15&lt;=20%,'Tabla probabilidad'!$B$5,IF(AB15&lt;=40%,'Tabla probabilidad'!$B$6,IF(AB15&lt;=60%,'Tabla probabilidad'!$B$7,IF(AB15&lt;=80%,'Tabla probabilidad'!$B$8,IF(AB15&lt;=100%,'Tabla probabilidad'!$B$9)))))</f>
        <v>Media</v>
      </c>
      <c r="AB15" s="355">
        <f>AVERAGE(Z15:Z19)</f>
        <v>0.44000000000000006</v>
      </c>
      <c r="AC15" s="164" t="str">
        <f t="shared" si="1"/>
        <v>Mayor</v>
      </c>
      <c r="AD15" s="164">
        <f>IF(Q15="Probabilidad",(($M$15-0)),IF(Q15="Impacto",($M$15-($M$15*T15))))</f>
        <v>0.8</v>
      </c>
      <c r="AE15" s="355" t="str">
        <f>IF(AF15&lt;=20%,"Leve",IF(AF15&lt;=40%,"Menor",IF(AF15&lt;=60%,"Moderado",IF(AF15&lt;=80%,"Mayor",IF(AF15&lt;=100%,"Catastrófico")))))</f>
        <v>Mayor</v>
      </c>
      <c r="AF15" s="355">
        <f>AVERAGE(AD15:AD19)</f>
        <v>0.8</v>
      </c>
      <c r="AG15" s="345" t="str">
        <f>VLOOKUP(AA15&amp;AE15,Hoja1!$B$4:$C$28,2,0)</f>
        <v xml:space="preserve">Alto </v>
      </c>
      <c r="AH15" s="344" t="s">
        <v>305</v>
      </c>
      <c r="AI15" s="344"/>
      <c r="AJ15" s="344" t="s">
        <v>454</v>
      </c>
      <c r="AK15" s="358">
        <v>44378</v>
      </c>
      <c r="AL15" s="372">
        <v>44542</v>
      </c>
      <c r="AM15" s="344"/>
      <c r="AN15" s="344" t="s">
        <v>177</v>
      </c>
    </row>
    <row r="16" spans="1:298" ht="47.25" customHeight="1" x14ac:dyDescent="0.25">
      <c r="A16" s="360"/>
      <c r="B16" s="367"/>
      <c r="C16" s="360"/>
      <c r="D16" s="370"/>
      <c r="E16" s="367"/>
      <c r="F16" s="346"/>
      <c r="G16" s="344"/>
      <c r="H16" s="346"/>
      <c r="I16" s="364"/>
      <c r="J16" s="365"/>
      <c r="K16" s="344"/>
      <c r="L16" s="354"/>
      <c r="M16" s="354"/>
      <c r="N16" s="344"/>
      <c r="O16" s="163">
        <v>2</v>
      </c>
      <c r="P16" s="275" t="s">
        <v>455</v>
      </c>
      <c r="Q16" s="163" t="str">
        <f t="shared" si="0"/>
        <v>Probabilidad</v>
      </c>
      <c r="R16" s="163" t="s">
        <v>52</v>
      </c>
      <c r="S16" s="163" t="s">
        <v>57</v>
      </c>
      <c r="T16" s="164">
        <f>VLOOKUP(R16&amp;S16,Hoja1!$Q$4:$R$9,2,0)</f>
        <v>0.45</v>
      </c>
      <c r="U16" s="163" t="s">
        <v>59</v>
      </c>
      <c r="V16" s="163" t="s">
        <v>62</v>
      </c>
      <c r="W16" s="163" t="s">
        <v>65</v>
      </c>
      <c r="X16" s="164">
        <f>IF(Q16="Probabilidad",($J$15*T16),IF(Q16="Impacto"," "))</f>
        <v>0.36000000000000004</v>
      </c>
      <c r="Y16" s="164" t="str">
        <f>IF(Z16&lt;=20%,'Tabla probabilidad'!$B$5,IF(Z16&lt;=40%,'Tabla probabilidad'!$B$6,IF(Z16&lt;=60%,'Tabla probabilidad'!$B$7,IF(Z16&lt;=80%,'Tabla probabilidad'!$B$8,IF(Z16&lt;=100%,'Tabla probabilidad'!$B$9)))))</f>
        <v>Media</v>
      </c>
      <c r="Z16" s="197">
        <f t="shared" ref="Z16:Z19" si="4">IF(R16="Preventivo",($J$15-($J$15*T16)),IF(R16="Detectivo",($J$15-($J$15*T16)),IF(R16="Correctivo",($J$15))))</f>
        <v>0.44</v>
      </c>
      <c r="AA16" s="356"/>
      <c r="AB16" s="356"/>
      <c r="AC16" s="164" t="str">
        <f t="shared" si="1"/>
        <v>Mayor</v>
      </c>
      <c r="AD16" s="164">
        <f t="shared" ref="AD16:AD19" si="5">IF(Q16="Probabilidad",(($M$15-0)),IF(Q16="Impacto",($M$15-($M$15*T16))))</f>
        <v>0.8</v>
      </c>
      <c r="AE16" s="356"/>
      <c r="AF16" s="356"/>
      <c r="AG16" s="346"/>
      <c r="AH16" s="344"/>
      <c r="AI16" s="344"/>
      <c r="AJ16" s="344"/>
      <c r="AK16" s="344"/>
      <c r="AL16" s="344"/>
      <c r="AM16" s="344"/>
      <c r="AN16" s="344"/>
    </row>
    <row r="17" spans="1:40" ht="62.25" customHeight="1" x14ac:dyDescent="0.25">
      <c r="A17" s="360"/>
      <c r="B17" s="367"/>
      <c r="C17" s="360"/>
      <c r="D17" s="370"/>
      <c r="E17" s="367"/>
      <c r="F17" s="346"/>
      <c r="G17" s="344"/>
      <c r="H17" s="346"/>
      <c r="I17" s="364"/>
      <c r="J17" s="365"/>
      <c r="K17" s="344"/>
      <c r="L17" s="354"/>
      <c r="M17" s="354"/>
      <c r="N17" s="344"/>
      <c r="O17" s="163">
        <v>3</v>
      </c>
      <c r="P17" s="275" t="s">
        <v>679</v>
      </c>
      <c r="Q17" s="163" t="str">
        <f t="shared" si="0"/>
        <v>Probabilidad</v>
      </c>
      <c r="R17" s="163" t="s">
        <v>52</v>
      </c>
      <c r="S17" s="163" t="s">
        <v>57</v>
      </c>
      <c r="T17" s="164">
        <f>VLOOKUP(R17&amp;S17,Hoja1!$Q$4:$R$9,2,0)</f>
        <v>0.45</v>
      </c>
      <c r="U17" s="163" t="s">
        <v>59</v>
      </c>
      <c r="V17" s="163" t="s">
        <v>62</v>
      </c>
      <c r="W17" s="163" t="s">
        <v>65</v>
      </c>
      <c r="X17" s="176">
        <f t="shared" ref="X17:X19" si="6">IF(Q17="Probabilidad",($J$15*T17),IF(Q17="Impacto"," "))</f>
        <v>0.36000000000000004</v>
      </c>
      <c r="Y17" s="164" t="str">
        <f>IF(Z17&lt;=20%,'Tabla probabilidad'!$B$5,IF(Z17&lt;=40%,'Tabla probabilidad'!$B$6,IF(Z17&lt;=60%,'Tabla probabilidad'!$B$7,IF(Z17&lt;=80%,'Tabla probabilidad'!$B$8,IF(Z17&lt;=100%,'Tabla probabilidad'!$B$9)))))</f>
        <v>Media</v>
      </c>
      <c r="Z17" s="197">
        <f t="shared" si="4"/>
        <v>0.44</v>
      </c>
      <c r="AA17" s="356"/>
      <c r="AB17" s="356"/>
      <c r="AC17" s="164" t="str">
        <f t="shared" si="1"/>
        <v>Mayor</v>
      </c>
      <c r="AD17" s="164">
        <f t="shared" si="5"/>
        <v>0.8</v>
      </c>
      <c r="AE17" s="356"/>
      <c r="AF17" s="356"/>
      <c r="AG17" s="346"/>
      <c r="AH17" s="344"/>
      <c r="AI17" s="344"/>
      <c r="AJ17" s="344"/>
      <c r="AK17" s="344"/>
      <c r="AL17" s="344"/>
      <c r="AM17" s="344"/>
      <c r="AN17" s="344"/>
    </row>
    <row r="18" spans="1:40" ht="51" customHeight="1" x14ac:dyDescent="0.25">
      <c r="A18" s="360"/>
      <c r="B18" s="367"/>
      <c r="C18" s="360"/>
      <c r="D18" s="370"/>
      <c r="E18" s="367"/>
      <c r="F18" s="346"/>
      <c r="G18" s="344"/>
      <c r="H18" s="346"/>
      <c r="I18" s="364"/>
      <c r="J18" s="365"/>
      <c r="K18" s="344"/>
      <c r="L18" s="354"/>
      <c r="M18" s="354"/>
      <c r="N18" s="344"/>
      <c r="O18" s="163">
        <v>4</v>
      </c>
      <c r="P18" s="275" t="s">
        <v>327</v>
      </c>
      <c r="Q18" s="163" t="str">
        <f t="shared" si="0"/>
        <v>Probabilidad</v>
      </c>
      <c r="R18" s="163" t="s">
        <v>52</v>
      </c>
      <c r="S18" s="163" t="s">
        <v>57</v>
      </c>
      <c r="T18" s="164">
        <f>VLOOKUP(R18&amp;S18,Hoja1!$Q$4:$R$9,2,0)</f>
        <v>0.45</v>
      </c>
      <c r="U18" s="163" t="s">
        <v>59</v>
      </c>
      <c r="V18" s="163" t="s">
        <v>62</v>
      </c>
      <c r="W18" s="163" t="s">
        <v>65</v>
      </c>
      <c r="X18" s="176">
        <f t="shared" si="6"/>
        <v>0.36000000000000004</v>
      </c>
      <c r="Y18" s="164" t="str">
        <f>IF(Z18&lt;=20%,'Tabla probabilidad'!$B$5,IF(Z18&lt;=40%,'Tabla probabilidad'!$B$6,IF(Z18&lt;=60%,'Tabla probabilidad'!$B$7,IF(Z18&lt;=80%,'Tabla probabilidad'!$B$8,IF(Z18&lt;=100%,'Tabla probabilidad'!$B$9)))))</f>
        <v>Media</v>
      </c>
      <c r="Z18" s="197">
        <f t="shared" si="4"/>
        <v>0.44</v>
      </c>
      <c r="AA18" s="356"/>
      <c r="AB18" s="356"/>
      <c r="AC18" s="164" t="str">
        <f t="shared" si="1"/>
        <v>Mayor</v>
      </c>
      <c r="AD18" s="164">
        <f t="shared" si="5"/>
        <v>0.8</v>
      </c>
      <c r="AE18" s="356"/>
      <c r="AF18" s="356"/>
      <c r="AG18" s="346"/>
      <c r="AH18" s="344"/>
      <c r="AI18" s="344"/>
      <c r="AJ18" s="344"/>
      <c r="AK18" s="344"/>
      <c r="AL18" s="344"/>
      <c r="AM18" s="344"/>
      <c r="AN18" s="344"/>
    </row>
    <row r="19" spans="1:40" ht="147" customHeight="1" x14ac:dyDescent="0.25">
      <c r="A19" s="360"/>
      <c r="B19" s="368"/>
      <c r="C19" s="360"/>
      <c r="D19" s="371"/>
      <c r="E19" s="368"/>
      <c r="F19" s="347"/>
      <c r="G19" s="344"/>
      <c r="H19" s="347"/>
      <c r="I19" s="364"/>
      <c r="J19" s="365"/>
      <c r="K19" s="344"/>
      <c r="L19" s="354"/>
      <c r="M19" s="354"/>
      <c r="N19" s="344"/>
      <c r="O19" s="163">
        <v>5</v>
      </c>
      <c r="P19" s="277" t="s">
        <v>665</v>
      </c>
      <c r="Q19" s="163" t="str">
        <f t="shared" si="0"/>
        <v>Probabilidad</v>
      </c>
      <c r="R19" s="163" t="s">
        <v>52</v>
      </c>
      <c r="S19" s="163" t="s">
        <v>57</v>
      </c>
      <c r="T19" s="164">
        <f>VLOOKUP(R19&amp;S19,Hoja1!$Q$4:$R$9,2,0)</f>
        <v>0.45</v>
      </c>
      <c r="U19" s="163" t="s">
        <v>59</v>
      </c>
      <c r="V19" s="163" t="s">
        <v>62</v>
      </c>
      <c r="W19" s="163" t="s">
        <v>65</v>
      </c>
      <c r="X19" s="176">
        <f t="shared" si="6"/>
        <v>0.36000000000000004</v>
      </c>
      <c r="Y19" s="164" t="str">
        <f>IF(Z19&lt;=20%,'Tabla probabilidad'!$B$5,IF(Z19&lt;=40%,'Tabla probabilidad'!$B$6,IF(Z19&lt;=60%,'Tabla probabilidad'!$B$7,IF(Z19&lt;=80%,'Tabla probabilidad'!$B$8,IF(Z19&lt;=100%,'Tabla probabilidad'!$B$9)))))</f>
        <v>Media</v>
      </c>
      <c r="Z19" s="197">
        <f t="shared" si="4"/>
        <v>0.44</v>
      </c>
      <c r="AA19" s="357"/>
      <c r="AB19" s="357"/>
      <c r="AC19" s="164" t="str">
        <f t="shared" si="1"/>
        <v>Mayor</v>
      </c>
      <c r="AD19" s="164">
        <f t="shared" si="5"/>
        <v>0.8</v>
      </c>
      <c r="AE19" s="357"/>
      <c r="AF19" s="357"/>
      <c r="AG19" s="347"/>
      <c r="AH19" s="344"/>
      <c r="AI19" s="344"/>
      <c r="AJ19" s="344"/>
      <c r="AK19" s="344"/>
      <c r="AL19" s="344"/>
      <c r="AM19" s="344"/>
      <c r="AN19" s="344"/>
    </row>
    <row r="20" spans="1:40" ht="54.75" customHeight="1" x14ac:dyDescent="0.25">
      <c r="A20" s="360">
        <v>3</v>
      </c>
      <c r="B20" s="366" t="s">
        <v>670</v>
      </c>
      <c r="C20" s="360" t="s">
        <v>328</v>
      </c>
      <c r="D20" s="361" t="s">
        <v>680</v>
      </c>
      <c r="E20" s="360" t="s">
        <v>330</v>
      </c>
      <c r="F20" s="344" t="s">
        <v>329</v>
      </c>
      <c r="G20" s="344" t="s">
        <v>331</v>
      </c>
      <c r="H20" s="344">
        <v>5000</v>
      </c>
      <c r="I20" s="364" t="str">
        <f>IF(H20&lt;=2,'Tabla probabilidad'!$B$5,IF(H20&lt;=24,'Tabla probabilidad'!$B$6,IF(H20&lt;=500,'Tabla probabilidad'!$B$7,IF(H20&lt;=5000,'Tabla probabilidad'!$B$8,IF(H20&gt;5000,'Tabla probabilidad'!$B$9)))))</f>
        <v>Alta</v>
      </c>
      <c r="J20" s="365">
        <f>IF(H20&lt;=2,'Tabla probabilidad'!$D$5,IF(H20&lt;=24,'Tabla probabilidad'!$D$6,IF(H20&lt;=500,'Tabla probabilidad'!$D$7,IF(H20&lt;=5000,'Tabla probabilidad'!$D$8,IF(H20&gt;5000,'Tabla probabilidad'!$D$9)))))</f>
        <v>0.8</v>
      </c>
      <c r="K20" s="344" t="s">
        <v>314</v>
      </c>
      <c r="L20" s="344" t="str">
        <f>IF(K20="El riesgo afecta la imagen de alguna área de la organización","Leve",IF(K20="El riesgo afecta la imagen de la entidad internamente, de conocimiento general, nivel interno, alta dirección, contratista y/o de provedores","Menor",IF(K20="El riesgo afecta la imagen de la entidad con algunos usuarios de relevancia frente al logro de los objetivos","Moderado",IF(K20="El riesgo afecta la imagen de de la entidad con efecto publicitario sostenido a nivel del sector justicia","Mayor",IF(K20="El riesgo afecta la imagen de la entidad a nivel nacional, con efecto publicitarios sostenible a nivel país","Catastrófico",IF(K20="Impacto que afecte la ejecución presupuestal en un valor ≥0,5%.","Leve",IF(K20="Impacto que afecte la ejecución presupuestal en un valor ≥1%.","Menor",IF(K20="Impacto que afecte la ejecución presupuestal en un valor ≥5%.","Moderado",IF(K20="Impacto que afecte la ejecución presupuestal en un valor ≥20%.","Mayor",IF(K20="Impacto que afecte la ejecución presupuestal en un valor ≥50%.","Catastrófico",IF(K20="Incumplimiento máximo del 5% de la meta planeada","Leve",IF(K20="Incumplimiento máximo del 15% de la meta planeada","Menor",IF(K20="Incumplimiento máximo del 20% de la meta planeada","Moderado",IF(K20="Incumplimiento máximo del 50% de la meta planeada","Mayor",IF(K20="Incumplimiento máximo del 80% de la meta planeada","Catastrófico",IF(K20="Cualquier afectación a la violacion de los derechos de los ciudadanos se considera con consecuencias altas","Mayor",IF(K20="Cualquier afectación a la violacion de los derechos de los ciudadanos se considera con consecuencias desastrosas","Catastrófico",IF(K20="Afecta la Prestación del Servicio de Administración de Justicia en 5%","Leve",IF(K20="Afecta la Prestación del Servicio de Administración de Justicia en 10%","Menor",IF(K20="Afecta la Prestación del Servicio de Administración de Justicia en 15%","Moderado",IF(K20="Afecta la Prestación del Servicio de Administración de Justicia en 20%","Mayor",IF(K20="Afecta la Prestación del Servicio de Administración de Justicia en más del 50%","Catastrófico",IF(K20="Cualquier acto indebido de los servidores judiciales genera altas consecuencias para la entidad","Mayor",IF(K20="Cualquier acto indebido de los servidores judiciales genera consecuencias desastrosas para la entidad","Catastrófico",IF(K20="Si el hecho llegara a presentarse, tendría consecuencias o efectos mínimos sobre la entidad","Leve",IF(K20="Si el hecho llegara a presentarse, tendría bajo impacto o efecto sobre la entidad","Menor",IF(K20="Si el hecho llegara a presentarse, tendría medianas consecuencias o efectos sobre la entidad","Moderado",IF(K20="Si el hecho llegara a presentarse, tendría altas consecuencias o efectos sobre la entidad","Mayor",IF(K20="Si el hecho llegara a presentarse, tendría desastrosas consecuencias o efectos sobre la entidad","Catastrófico")))))))))))))))))))))))))))))</f>
        <v>Moderado</v>
      </c>
      <c r="M20" s="344" t="str">
        <f>IF(K20="El riesgo afecta la imagen de alguna área de la organización","20%",IF(K20="El riesgo afecta la imagen de la entidad internamente, de conocimiento general, nivel interno, alta dirección, contratista y/o de provedores","40%",IF(K20="El riesgo afecta la imagen de la entidad con algunos usuarios de relevancia frente al logro de los objetivos","60%",IF(K20="El riesgo afecta la imagen de de la entidad con efecto publicitario sostenido a nivel del sector justicia","80%",IF(K20="El riesgo afecta la imagen de la entidad a nivel nacional, con efecto publicitarios sostenible a nivel país","100%",IF(K20="Impacto que afecte la ejecución presupuestal en un valor ≥0,5%.","20%",IF(K20="Impacto que afecte la ejecución presupuestal en un valor ≥1%.","40%",IF(K20="Impacto que afecte la ejecución presupuestal en un valor ≥5%.","60%",IF(K20="Impacto que afecte la ejecución presupuestal en un valor ≥20%.","80%",IF(K20="Impacto que afecte la ejecución presupuestal en un valor ≥50%.","100%",IF(K20="Incumplimiento máximo del 5% de la meta planeada","20%",IF(K20="Incumplimiento máximo del 15% de la meta planeada","40%",IF(K20="Incumplimiento máximo del 20% de la meta planeada","60%",IF(K20="Incumplimiento máximo del 50% de la meta planeada","80%",IF(K20="Incumplimiento máximo del 80% de la meta planeada","100%",IF(K20="Cualquier afectación a la violacion de los derechos de los ciudadanos se considera con consecuencias altas","80%",IF(K20="Cualquier afectación a la violacion de los derechos de los ciudadanos se considera con consecuencias desastrosas","100%",IF(K20="Afecta la Prestación del Servicio de Administración de Justicia en 5%","20%",IF(K20="Afecta la Prestación del Servicio de Administración de Justicia en 10%","40%",IF(K20="Afecta la Prestación del Servicio de Administración de Justicia en 15%","60%",IF(K20="Afecta la Prestación del Servicio de Administración de Justicia en 20%","80%",IF(K20="Afecta la Prestación del Servicio de Administración de Justicia en más del 50%","100%",IF(K20="Cualquier acto indebido de los servidores judiciales genera altas consecuencias para la entidad","80%",IF(K20="Cualquier acto indebido de los servidores judiciales genera consecuencias desastrosas para la entidad","100%",IF(K20="Si el hecho llegara a presentarse, tendría consecuencias o efectos mínimos sobre la entidad","20%",IF(K20="Si el hecho llegara a presentarse, tendría bajo impacto o efecto sobre la entidad","40%",IF(K20="Si el hecho llegara a presentarse, tendría medianas consecuencias o efectos sobre la entidad","60%",IF(K20="Si el hecho llegara a presentarse, tendría altas consecuencias o efectos sobre la entidad","80%",IF(K20="Si el hecho llegara a presentarse, tendría desastrosas consecuencias o efectos sobre la entidad","100%")))))))))))))))))))))))))))))</f>
        <v>60%</v>
      </c>
      <c r="N20" s="344" t="str">
        <f>VLOOKUP((I20&amp;L20),Hoja1!$B$4:$C$28,2,0)</f>
        <v xml:space="preserve">Alto </v>
      </c>
      <c r="O20" s="163">
        <v>1</v>
      </c>
      <c r="P20" s="275" t="s">
        <v>666</v>
      </c>
      <c r="Q20" s="163" t="str">
        <f t="shared" si="0"/>
        <v>Probabilidad</v>
      </c>
      <c r="R20" s="163" t="s">
        <v>52</v>
      </c>
      <c r="S20" s="163" t="s">
        <v>57</v>
      </c>
      <c r="T20" s="164">
        <f>VLOOKUP(R20&amp;S20,Hoja1!$Q$4:$R$9,2,0)</f>
        <v>0.45</v>
      </c>
      <c r="U20" s="163" t="s">
        <v>59</v>
      </c>
      <c r="V20" s="163" t="s">
        <v>62</v>
      </c>
      <c r="W20" s="163" t="s">
        <v>65</v>
      </c>
      <c r="X20" s="164">
        <f>IF(Q20="Probabilidad",($J$20*T20),IF(Q20="Impacto"," "))</f>
        <v>0.36000000000000004</v>
      </c>
      <c r="Y20" s="164" t="str">
        <f>IF(Z20&lt;=20%,'Tabla probabilidad'!$B$5,IF(Z20&lt;=40%,'Tabla probabilidad'!$B$6,IF(Z20&lt;=60%,'Tabla probabilidad'!$B$7,IF(Z20&lt;=80%,'Tabla probabilidad'!$B$8,IF(Z20&lt;=100%,'Tabla probabilidad'!$B$9)))))</f>
        <v>Media</v>
      </c>
      <c r="Z20" s="164">
        <f>IF(R20="Preventivo",($J$20-($J$20*T20)),IF(R20="Detectivo",($J$20-($J$20*T20)),IF(R20="Correctivo",($J$20))))</f>
        <v>0.44</v>
      </c>
      <c r="AA20" s="355" t="str">
        <f>IF(AB20&lt;=20%,'Tabla probabilidad'!$B$5,IF(AB20&lt;=40%,'Tabla probabilidad'!$B$6,IF(AB20&lt;=60%,'Tabla probabilidad'!$B$7,IF(AB20&lt;=80%,'Tabla probabilidad'!$B$8,IF(AB20&lt;=100%,'Tabla probabilidad'!$B$9)))))</f>
        <v>Media</v>
      </c>
      <c r="AB20" s="355">
        <f>AVERAGE(Z20:Z24)</f>
        <v>0.44000000000000006</v>
      </c>
      <c r="AC20" s="164" t="str">
        <f t="shared" si="1"/>
        <v>Moderado</v>
      </c>
      <c r="AD20" s="164">
        <f>IF(Q20="Probabilidad",(($M$20-0)),IF(Q20="Impacto",($M$20-($M$20*T20))))</f>
        <v>0.6</v>
      </c>
      <c r="AE20" s="355" t="str">
        <f>IF(AF20&lt;=20%,"Leve",IF(AF20&lt;=40%,"Menor",IF(AF20&lt;=60%,"Moderado",IF(AF20&lt;=80%,"Mayor",IF(AF20&lt;=100%,"Catastrófico")))))</f>
        <v>Moderado</v>
      </c>
      <c r="AF20" s="355">
        <f>AVERAGE(AD20:AD24)</f>
        <v>0.6</v>
      </c>
      <c r="AG20" s="345" t="str">
        <f>VLOOKUP(AA20&amp;AE20,Hoja1!$B$4:$C$28,2,0)</f>
        <v>Moderado</v>
      </c>
      <c r="AH20" s="344" t="s">
        <v>307</v>
      </c>
      <c r="AI20" s="344"/>
      <c r="AJ20" s="344" t="s">
        <v>458</v>
      </c>
      <c r="AK20" s="358">
        <v>44378</v>
      </c>
      <c r="AL20" s="359">
        <v>44531</v>
      </c>
      <c r="AM20" s="344"/>
      <c r="AN20" s="344" t="s">
        <v>177</v>
      </c>
    </row>
    <row r="21" spans="1:40" ht="75" x14ac:dyDescent="0.25">
      <c r="A21" s="360"/>
      <c r="B21" s="367"/>
      <c r="C21" s="360"/>
      <c r="D21" s="362"/>
      <c r="E21" s="360"/>
      <c r="F21" s="344"/>
      <c r="G21" s="344"/>
      <c r="H21" s="344"/>
      <c r="I21" s="364"/>
      <c r="J21" s="365"/>
      <c r="K21" s="344"/>
      <c r="L21" s="354"/>
      <c r="M21" s="354"/>
      <c r="N21" s="344"/>
      <c r="O21" s="163">
        <v>2</v>
      </c>
      <c r="P21" s="182" t="s">
        <v>667</v>
      </c>
      <c r="Q21" s="163" t="str">
        <f t="shared" si="0"/>
        <v>Probabilidad</v>
      </c>
      <c r="R21" s="163" t="s">
        <v>52</v>
      </c>
      <c r="S21" s="163" t="s">
        <v>57</v>
      </c>
      <c r="T21" s="164">
        <f>VLOOKUP(R21&amp;S21,Hoja1!$Q$4:$R$9,2,0)</f>
        <v>0.45</v>
      </c>
      <c r="U21" s="163" t="s">
        <v>59</v>
      </c>
      <c r="V21" s="163" t="s">
        <v>62</v>
      </c>
      <c r="W21" s="163" t="s">
        <v>65</v>
      </c>
      <c r="X21" s="176">
        <f t="shared" ref="X21:X24" si="7">IF(Q21="Probabilidad",($J$20*T21),IF(Q21="Impacto"," "))</f>
        <v>0.36000000000000004</v>
      </c>
      <c r="Y21" s="164" t="str">
        <f>IF(Z21&lt;=20%,'Tabla probabilidad'!$B$5,IF(Z21&lt;=40%,'Tabla probabilidad'!$B$6,IF(Z21&lt;=60%,'Tabla probabilidad'!$B$7,IF(Z21&lt;=80%,'Tabla probabilidad'!$B$8,IF(Z21&lt;=100%,'Tabla probabilidad'!$B$9)))))</f>
        <v>Media</v>
      </c>
      <c r="Z21" s="197">
        <f t="shared" ref="Z21:Z24" si="8">IF(R21="Preventivo",($J$20-($J$20*T21)),IF(R21="Detectivo",($J$20-($J$20*T21)),IF(R21="Correctivo",($J$20))))</f>
        <v>0.44</v>
      </c>
      <c r="AA21" s="356"/>
      <c r="AB21" s="356"/>
      <c r="AC21" s="164" t="str">
        <f t="shared" si="1"/>
        <v>Moderado</v>
      </c>
      <c r="AD21" s="164">
        <f t="shared" ref="AD21:AD24" si="9">IF(Q21="Probabilidad",(($M$20-0)),IF(Q21="Impacto",($M$20-($M$20*T21))))</f>
        <v>0.6</v>
      </c>
      <c r="AE21" s="356"/>
      <c r="AF21" s="356"/>
      <c r="AG21" s="346"/>
      <c r="AH21" s="344"/>
      <c r="AI21" s="344"/>
      <c r="AJ21" s="344"/>
      <c r="AK21" s="344"/>
      <c r="AL21" s="344"/>
      <c r="AM21" s="344"/>
      <c r="AN21" s="344"/>
    </row>
    <row r="22" spans="1:40" ht="69" customHeight="1" x14ac:dyDescent="0.25">
      <c r="A22" s="360"/>
      <c r="B22" s="367"/>
      <c r="C22" s="360"/>
      <c r="D22" s="362"/>
      <c r="E22" s="360"/>
      <c r="F22" s="344"/>
      <c r="G22" s="344"/>
      <c r="H22" s="344"/>
      <c r="I22" s="364"/>
      <c r="J22" s="365"/>
      <c r="K22" s="344"/>
      <c r="L22" s="354"/>
      <c r="M22" s="354"/>
      <c r="N22" s="344"/>
      <c r="O22" s="163">
        <v>3</v>
      </c>
      <c r="P22" s="182" t="s">
        <v>681</v>
      </c>
      <c r="Q22" s="163" t="str">
        <f t="shared" si="0"/>
        <v>Probabilidad</v>
      </c>
      <c r="R22" s="163" t="s">
        <v>52</v>
      </c>
      <c r="S22" s="163" t="s">
        <v>57</v>
      </c>
      <c r="T22" s="164">
        <f>VLOOKUP(R22&amp;S22,Hoja1!$Q$4:$R$9,2,0)</f>
        <v>0.45</v>
      </c>
      <c r="U22" s="163" t="s">
        <v>60</v>
      </c>
      <c r="V22" s="163" t="s">
        <v>62</v>
      </c>
      <c r="W22" s="163" t="s">
        <v>66</v>
      </c>
      <c r="X22" s="176">
        <f t="shared" si="7"/>
        <v>0.36000000000000004</v>
      </c>
      <c r="Y22" s="164" t="str">
        <f>IF(Z22&lt;=20%,'Tabla probabilidad'!$B$5,IF(Z22&lt;=40%,'Tabla probabilidad'!$B$6,IF(Z22&lt;=60%,'Tabla probabilidad'!$B$7,IF(Z22&lt;=80%,'Tabla probabilidad'!$B$8,IF(Z22&lt;=100%,'Tabla probabilidad'!$B$9)))))</f>
        <v>Media</v>
      </c>
      <c r="Z22" s="197">
        <f t="shared" si="8"/>
        <v>0.44</v>
      </c>
      <c r="AA22" s="356"/>
      <c r="AB22" s="356"/>
      <c r="AC22" s="164" t="str">
        <f t="shared" si="1"/>
        <v>Moderado</v>
      </c>
      <c r="AD22" s="164">
        <f t="shared" si="9"/>
        <v>0.6</v>
      </c>
      <c r="AE22" s="356"/>
      <c r="AF22" s="356"/>
      <c r="AG22" s="346"/>
      <c r="AH22" s="344"/>
      <c r="AI22" s="344"/>
      <c r="AJ22" s="344"/>
      <c r="AK22" s="344"/>
      <c r="AL22" s="344"/>
      <c r="AM22" s="344"/>
      <c r="AN22" s="344"/>
    </row>
    <row r="23" spans="1:40" ht="75.75" customHeight="1" x14ac:dyDescent="0.25">
      <c r="A23" s="360"/>
      <c r="B23" s="367"/>
      <c r="C23" s="360"/>
      <c r="D23" s="362"/>
      <c r="E23" s="360"/>
      <c r="F23" s="344"/>
      <c r="G23" s="344"/>
      <c r="H23" s="344"/>
      <c r="I23" s="364"/>
      <c r="J23" s="365"/>
      <c r="K23" s="344"/>
      <c r="L23" s="354"/>
      <c r="M23" s="354"/>
      <c r="N23" s="344"/>
      <c r="O23" s="163">
        <v>4</v>
      </c>
      <c r="P23" s="182" t="s">
        <v>456</v>
      </c>
      <c r="Q23" s="163" t="str">
        <f t="shared" si="0"/>
        <v>Probabilidad</v>
      </c>
      <c r="R23" s="163" t="s">
        <v>52</v>
      </c>
      <c r="S23" s="163" t="s">
        <v>57</v>
      </c>
      <c r="T23" s="164">
        <f>VLOOKUP(R23&amp;S23,Hoja1!$Q$4:$R$9,2,0)</f>
        <v>0.45</v>
      </c>
      <c r="U23" s="163" t="s">
        <v>59</v>
      </c>
      <c r="V23" s="163" t="s">
        <v>62</v>
      </c>
      <c r="W23" s="163" t="s">
        <v>65</v>
      </c>
      <c r="X23" s="176">
        <f t="shared" si="7"/>
        <v>0.36000000000000004</v>
      </c>
      <c r="Y23" s="164" t="str">
        <f>IF(Z23&lt;=20%,'Tabla probabilidad'!$B$5,IF(Z23&lt;=40%,'Tabla probabilidad'!$B$6,IF(Z23&lt;=60%,'Tabla probabilidad'!$B$7,IF(Z23&lt;=80%,'Tabla probabilidad'!$B$8,IF(Z23&lt;=100%,'Tabla probabilidad'!$B$9)))))</f>
        <v>Media</v>
      </c>
      <c r="Z23" s="197">
        <f t="shared" si="8"/>
        <v>0.44</v>
      </c>
      <c r="AA23" s="356"/>
      <c r="AB23" s="356"/>
      <c r="AC23" s="164" t="str">
        <f t="shared" si="1"/>
        <v>Moderado</v>
      </c>
      <c r="AD23" s="164">
        <f t="shared" si="9"/>
        <v>0.6</v>
      </c>
      <c r="AE23" s="356"/>
      <c r="AF23" s="356"/>
      <c r="AG23" s="346"/>
      <c r="AH23" s="344"/>
      <c r="AI23" s="344"/>
      <c r="AJ23" s="344"/>
      <c r="AK23" s="344"/>
      <c r="AL23" s="344"/>
      <c r="AM23" s="344"/>
      <c r="AN23" s="344"/>
    </row>
    <row r="24" spans="1:40" ht="162.75" customHeight="1" x14ac:dyDescent="0.25">
      <c r="A24" s="360"/>
      <c r="B24" s="368"/>
      <c r="C24" s="360"/>
      <c r="D24" s="363"/>
      <c r="E24" s="360"/>
      <c r="F24" s="344"/>
      <c r="G24" s="344"/>
      <c r="H24" s="344"/>
      <c r="I24" s="364"/>
      <c r="J24" s="365"/>
      <c r="K24" s="344"/>
      <c r="L24" s="354"/>
      <c r="M24" s="354"/>
      <c r="N24" s="344"/>
      <c r="O24" s="163">
        <v>5</v>
      </c>
      <c r="P24" s="195" t="s">
        <v>457</v>
      </c>
      <c r="Q24" s="163" t="str">
        <f t="shared" si="0"/>
        <v>Probabilidad</v>
      </c>
      <c r="R24" s="163" t="s">
        <v>52</v>
      </c>
      <c r="S24" s="163" t="s">
        <v>57</v>
      </c>
      <c r="T24" s="164">
        <f>VLOOKUP(R24&amp;S24,Hoja1!$Q$4:$R$9,2,0)</f>
        <v>0.45</v>
      </c>
      <c r="U24" s="163" t="s">
        <v>59</v>
      </c>
      <c r="V24" s="163" t="s">
        <v>62</v>
      </c>
      <c r="W24" s="163" t="s">
        <v>65</v>
      </c>
      <c r="X24" s="176">
        <f t="shared" si="7"/>
        <v>0.36000000000000004</v>
      </c>
      <c r="Y24" s="164" t="str">
        <f>IF(Z24&lt;=20%,'Tabla probabilidad'!$B$5,IF(Z24&lt;=40%,'Tabla probabilidad'!$B$6,IF(Z24&lt;=60%,'Tabla probabilidad'!$B$7,IF(Z24&lt;=80%,'Tabla probabilidad'!$B$8,IF(Z24&lt;=100%,'Tabla probabilidad'!$B$9)))))</f>
        <v>Media</v>
      </c>
      <c r="Z24" s="197">
        <f t="shared" si="8"/>
        <v>0.44</v>
      </c>
      <c r="AA24" s="357"/>
      <c r="AB24" s="357"/>
      <c r="AC24" s="164" t="str">
        <f t="shared" si="1"/>
        <v>Moderado</v>
      </c>
      <c r="AD24" s="164">
        <f t="shared" si="9"/>
        <v>0.6</v>
      </c>
      <c r="AE24" s="357"/>
      <c r="AF24" s="357"/>
      <c r="AG24" s="347"/>
      <c r="AH24" s="344"/>
      <c r="AI24" s="344"/>
      <c r="AJ24" s="344"/>
      <c r="AK24" s="344"/>
      <c r="AL24" s="344"/>
      <c r="AM24" s="344"/>
      <c r="AN24" s="344"/>
    </row>
    <row r="25" spans="1:40" ht="50.1" customHeight="1" x14ac:dyDescent="0.25">
      <c r="A25" s="366">
        <v>4</v>
      </c>
      <c r="B25" s="366" t="s">
        <v>452</v>
      </c>
      <c r="C25" s="366" t="s">
        <v>328</v>
      </c>
      <c r="D25" s="366" t="s">
        <v>682</v>
      </c>
      <c r="E25" s="366" t="s">
        <v>371</v>
      </c>
      <c r="F25" s="345" t="s">
        <v>372</v>
      </c>
      <c r="G25" s="345" t="s">
        <v>331</v>
      </c>
      <c r="H25" s="345">
        <v>500</v>
      </c>
      <c r="I25" s="416" t="str">
        <f>IF(H25&lt;=2,'Tabla probabilidad'!$B$5,IF(H25&lt;=24,'Tabla probabilidad'!$B$6,IF(H25&lt;=500,'Tabla probabilidad'!$B$7,IF(H25&lt;=5000,'Tabla probabilidad'!$B$8,IF(H25&gt;5000,'Tabla probabilidad'!$B$9)))))</f>
        <v>Media</v>
      </c>
      <c r="J25" s="355">
        <f>IF(H25&lt;=2,'Tabla probabilidad'!$D$5,IF(H25&lt;=24,'Tabla probabilidad'!$D$6,IF(H25&lt;=500,'Tabla probabilidad'!$D$7,IF(H25&lt;=5000,'Tabla probabilidad'!$D$8,IF(H25&gt;5000,'Tabla probabilidad'!$D$9)))))</f>
        <v>0.6</v>
      </c>
      <c r="K25" s="345" t="s">
        <v>314</v>
      </c>
      <c r="L25" s="345" t="str">
        <f>IF(K25="El riesgo afecta la imagen de alguna área de la organización","Leve",IF(K25="El riesgo afecta la imagen de la entidad internamente, de conocimiento general, nivel interno, alta dirección, contratista y/o de provedores","Menor",IF(K25="El riesgo afecta la imagen de la entidad con algunos usuarios de relevancia frente al logro de los objetivos","Moderado",IF(K25="El riesgo afecta la imagen de de la entidad con efecto publicitario sostenido a nivel del sector justicia","Mayor",IF(K25="El riesgo afecta la imagen de la entidad a nivel nacional, con efecto publicitarios sostenible a nivel país","Catastrófico",IF(K25="Impacto que afecte la ejecución presupuestal en un valor ≥0,5%.","Leve",IF(K25="Impacto que afecte la ejecución presupuestal en un valor ≥1%.","Menor",IF(K25="Impacto que afecte la ejecución presupuestal en un valor ≥5%.","Moderado",IF(K25="Impacto que afecte la ejecución presupuestal en un valor ≥20%.","Mayor",IF(K25="Impacto que afecte la ejecución presupuestal en un valor ≥50%.","Catastrófico",IF(K25="Incumplimiento máximo del 5% de la meta planeada","Leve",IF(K25="Incumplimiento máximo del 15% de la meta planeada","Menor",IF(K25="Incumplimiento máximo del 20% de la meta planeada","Moderado",IF(K25="Incumplimiento máximo del 50% de la meta planeada","Mayor",IF(K25="Incumplimiento máximo del 80% de la meta planeada","Catastrófico",IF(K25="Cualquier afectación a la violacion de los derechos de los ciudadanos se considera con consecuencias altas","Mayor",IF(K25="Cualquier afectación a la violacion de los derechos de los ciudadanos se considera con consecuencias desastrosas","Catastrófico",IF(K25="Afecta la Prestación del Servicio de Administración de Justicia en 5%","Leve",IF(K25="Afecta la Prestación del Servicio de Administración de Justicia en 10%","Menor",IF(K25="Afecta la Prestación del Servicio de Administración de Justicia en 15%","Moderado",IF(K25="Afecta la Prestación del Servicio de Administración de Justicia en 20%","Mayor",IF(K25="Afecta la Prestación del Servicio de Administración de Justicia en más del 50%","Catastrófico",IF(K25="Cualquier acto indebido de los servidores judiciales genera altas consecuencias para la entidad","Mayor",IF(K25="Cualquier acto indebido de los servidores judiciales genera consecuencias desastrosas para la entidad","Catastrófico",IF(K25="Si el hecho llegara a presentarse, tendría consecuencias o efectos mínimos sobre la entidad","Leve",IF(K25="Si el hecho llegara a presentarse, tendría bajo impacto o efecto sobre la entidad","Menor",IF(K25="Si el hecho llegara a presentarse, tendría medianas consecuencias o efectos sobre la entidad","Moderado",IF(K25="Si el hecho llegara a presentarse, tendría altas consecuencias o efectos sobre la entidad","Mayor",IF(K25="Si el hecho llegara a presentarse, tendría desastrosas consecuencias o efectos sobre la entidad","Catastrófico")))))))))))))))))))))))))))))</f>
        <v>Moderado</v>
      </c>
      <c r="M25" s="345" t="str">
        <f>IF(K25="El riesgo afecta la imagen de alguna área de la organización","20%",IF(K25="El riesgo afecta la imagen de la entidad internamente, de conocimiento general, nivel interno, alta dirección, contratista y/o de provedores","40%",IF(K25="El riesgo afecta la imagen de la entidad con algunos usuarios de relevancia frente al logro de los objetivos","60%",IF(K25="El riesgo afecta la imagen de de la entidad con efecto publicitario sostenido a nivel del sector justicia","80%",IF(K25="El riesgo afecta la imagen de la entidad a nivel nacional, con efecto publicitarios sostenible a nivel país","100%",IF(K25="Impacto que afecte la ejecución presupuestal en un valor ≥0,5%.","20%",IF(K25="Impacto que afecte la ejecución presupuestal en un valor ≥1%.","40%",IF(K25="Impacto que afecte la ejecución presupuestal en un valor ≥5%.","60%",IF(K25="Impacto que afecte la ejecución presupuestal en un valor ≥20%.","80%",IF(K25="Impacto que afecte la ejecución presupuestal en un valor ≥50%.","100%",IF(K25="Incumplimiento máximo del 5% de la meta planeada","20%",IF(K25="Incumplimiento máximo del 15% de la meta planeada","40%",IF(K25="Incumplimiento máximo del 20% de la meta planeada","60%",IF(K25="Incumplimiento máximo del 50% de la meta planeada","80%",IF(K25="Incumplimiento máximo del 80% de la meta planeada","100%",IF(K25="Cualquier afectación a la violacion de los derechos de los ciudadanos se considera con consecuencias altas","80%",IF(K25="Cualquier afectación a la violacion de los derechos de los ciudadanos se considera con consecuencias desastrosas","100%",IF(K25="Afecta la Prestación del Servicio de Administración de Justicia en 5%","20%",IF(K25="Afecta la Prestación del Servicio de Administración de Justicia en 10%","40%",IF(K25="Afecta la Prestación del Servicio de Administración de Justicia en 15%","60%",IF(K25="Afecta la Prestación del Servicio de Administración de Justicia en 20%","80%",IF(K25="Afecta la Prestación del Servicio de Administración de Justicia en más del 50%","100%",IF(K25="Cualquier acto indebido de los servidores judiciales genera altas consecuencias para la entidad","80%",IF(K25="Cualquier acto indebido de los servidores judiciales genera consecuencias desastrosas para la entidad","100%",IF(K25="Si el hecho llegara a presentarse, tendría consecuencias o efectos mínimos sobre la entidad","20%",IF(K25="Si el hecho llegara a presentarse, tendría bajo impacto o efecto sobre la entidad","40%",IF(K25="Si el hecho llegara a presentarse, tendría medianas consecuencias o efectos sobre la entidad","60%",IF(K25="Si el hecho llegara a presentarse, tendría altas consecuencias o efectos sobre la entidad","80%",IF(K25="Si el hecho llegara a presentarse, tendría desastrosas consecuencias o efectos sobre la entidad","100%")))))))))))))))))))))))))))))</f>
        <v>60%</v>
      </c>
      <c r="N25" s="345" t="str">
        <f>VLOOKUP((I25&amp;L25),Hoja1!$B$4:$C$28,2,0)</f>
        <v>Moderado</v>
      </c>
      <c r="O25" s="196">
        <v>1</v>
      </c>
      <c r="P25" s="182" t="s">
        <v>683</v>
      </c>
      <c r="Q25" s="196" t="str">
        <f t="shared" si="0"/>
        <v>Probabilidad</v>
      </c>
      <c r="R25" s="196" t="s">
        <v>52</v>
      </c>
      <c r="S25" s="196" t="s">
        <v>57</v>
      </c>
      <c r="T25" s="197">
        <f>VLOOKUP(R25&amp;S25,Hoja1!$Q$4:$R$9,2,0)</f>
        <v>0.45</v>
      </c>
      <c r="U25" s="196" t="s">
        <v>60</v>
      </c>
      <c r="V25" s="196" t="s">
        <v>62</v>
      </c>
      <c r="W25" s="196" t="s">
        <v>65</v>
      </c>
      <c r="X25" s="197">
        <f>IF(Q25="Probabilidad",($J$25*T25),IF(Q25="Impacto"," "))</f>
        <v>0.27</v>
      </c>
      <c r="Y25" s="197" t="str">
        <f>IF(Z25&lt;=20%,'Tabla probabilidad'!$B$5,IF(Z25&lt;=40%,'Tabla probabilidad'!$B$6,IF(Z25&lt;=60%,'Tabla probabilidad'!$B$7,IF(Z25&lt;=80%,'Tabla probabilidad'!$B$8,IF(Z25&lt;=100%,'Tabla probabilidad'!$B$9)))))</f>
        <v>Baja</v>
      </c>
      <c r="Z25" s="197">
        <f>IF(R25="Preventivo",($J$25-($J$25*T25)),IF(R25="Detectivo",($J$25-($J$25*T25)),IF(R25="Correctivo",($J$25))))</f>
        <v>0.32999999999999996</v>
      </c>
      <c r="AA25" s="355" t="str">
        <f>IF(AB25&lt;=20%,'Tabla probabilidad'!$B$5,IF(AB25&lt;=40%,'Tabla probabilidad'!$B$6,IF(AB25&lt;=60%,'Tabla probabilidad'!$B$7,IF(AB25&lt;=80%,'Tabla probabilidad'!$B$8,IF(AB25&lt;=100%,'Tabla probabilidad'!$B$9)))))</f>
        <v>Baja</v>
      </c>
      <c r="AB25" s="355">
        <f>AVERAGE(Z25:Z28)</f>
        <v>0.32999999999999996</v>
      </c>
      <c r="AC25" s="197" t="str">
        <f t="shared" si="1"/>
        <v>Moderado</v>
      </c>
      <c r="AD25" s="197">
        <f>IF(Q25="Probabilidad",(($M$25-0)),IF(Q25="Impacto",($M$25-($M$25*T25))))</f>
        <v>0.6</v>
      </c>
      <c r="AE25" s="355" t="str">
        <f>IF(AF25&lt;=20%,"Leve",IF(AF25&lt;=40%,"Menor",IF(AF25&lt;=60%,"Moderado",IF(AF25&lt;=80%,"Mayor",IF(AF25&lt;=100%,"Catastrófico")))))</f>
        <v>Moderado</v>
      </c>
      <c r="AF25" s="355">
        <f>AVERAGE(AD25:AD28)</f>
        <v>0.6</v>
      </c>
      <c r="AG25" s="345" t="str">
        <f>VLOOKUP(AA25&amp;AE25,Hoja1!$B$4:$C$28,2,0)</f>
        <v>Moderado</v>
      </c>
      <c r="AH25" s="345" t="s">
        <v>307</v>
      </c>
      <c r="AI25" s="345"/>
      <c r="AJ25" s="345" t="s">
        <v>461</v>
      </c>
      <c r="AK25" s="348">
        <v>44378</v>
      </c>
      <c r="AL25" s="351">
        <v>44531</v>
      </c>
      <c r="AM25" s="345"/>
      <c r="AN25" s="345" t="s">
        <v>177</v>
      </c>
    </row>
    <row r="26" spans="1:40" ht="62.25" customHeight="1" x14ac:dyDescent="0.25">
      <c r="A26" s="367"/>
      <c r="B26" s="367"/>
      <c r="C26" s="367"/>
      <c r="D26" s="367"/>
      <c r="E26" s="367"/>
      <c r="F26" s="346"/>
      <c r="G26" s="346"/>
      <c r="H26" s="346"/>
      <c r="I26" s="420"/>
      <c r="J26" s="356"/>
      <c r="K26" s="346"/>
      <c r="L26" s="346"/>
      <c r="M26" s="346"/>
      <c r="N26" s="346"/>
      <c r="O26" s="196">
        <v>2</v>
      </c>
      <c r="P26" s="182" t="s">
        <v>459</v>
      </c>
      <c r="Q26" s="196" t="str">
        <f t="shared" si="0"/>
        <v>Probabilidad</v>
      </c>
      <c r="R26" s="196" t="s">
        <v>52</v>
      </c>
      <c r="S26" s="196" t="s">
        <v>57</v>
      </c>
      <c r="T26" s="197">
        <f>VLOOKUP(R26&amp;S26,Hoja1!$Q$4:$R$9,2,0)</f>
        <v>0.45</v>
      </c>
      <c r="U26" s="196" t="s">
        <v>59</v>
      </c>
      <c r="V26" s="196" t="s">
        <v>62</v>
      </c>
      <c r="W26" s="196" t="s">
        <v>65</v>
      </c>
      <c r="X26" s="197">
        <f t="shared" ref="X26:X28" si="10">IF(Q26="Probabilidad",($J$25*T26),IF(Q26="Impacto"," "))</f>
        <v>0.27</v>
      </c>
      <c r="Y26" s="197" t="str">
        <f>IF(Z26&lt;=20%,'Tabla probabilidad'!$B$5,IF(Z26&lt;=40%,'Tabla probabilidad'!$B$6,IF(Z26&lt;=60%,'Tabla probabilidad'!$B$7,IF(Z26&lt;=80%,'Tabla probabilidad'!$B$8,IF(Z26&lt;=100%,'Tabla probabilidad'!$B$9)))))</f>
        <v>Baja</v>
      </c>
      <c r="Z26" s="197">
        <f t="shared" ref="Z26:Z28" si="11">IF(R26="Preventivo",($J$25-($J$25*T26)),IF(R26="Detectivo",($J$25-($J$25*T26)),IF(R26="Correctivo",($J$25))))</f>
        <v>0.32999999999999996</v>
      </c>
      <c r="AA26" s="356"/>
      <c r="AB26" s="356"/>
      <c r="AC26" s="197" t="str">
        <f t="shared" si="1"/>
        <v>Moderado</v>
      </c>
      <c r="AD26" s="197">
        <f t="shared" ref="AD26:AD28" si="12">IF(Q26="Probabilidad",(($M$25-0)),IF(Q26="Impacto",($M$25-($M$25*T26))))</f>
        <v>0.6</v>
      </c>
      <c r="AE26" s="356"/>
      <c r="AF26" s="356"/>
      <c r="AG26" s="346"/>
      <c r="AH26" s="346"/>
      <c r="AI26" s="346"/>
      <c r="AJ26" s="346"/>
      <c r="AK26" s="349"/>
      <c r="AL26" s="352"/>
      <c r="AM26" s="346"/>
      <c r="AN26" s="346"/>
    </row>
    <row r="27" spans="1:40" ht="61.5" customHeight="1" x14ac:dyDescent="0.25">
      <c r="A27" s="367"/>
      <c r="B27" s="367"/>
      <c r="C27" s="367"/>
      <c r="D27" s="367"/>
      <c r="E27" s="367"/>
      <c r="F27" s="346"/>
      <c r="G27" s="346"/>
      <c r="H27" s="346"/>
      <c r="I27" s="420"/>
      <c r="J27" s="356"/>
      <c r="K27" s="346"/>
      <c r="L27" s="346"/>
      <c r="M27" s="346"/>
      <c r="N27" s="346"/>
      <c r="O27" s="196">
        <v>3</v>
      </c>
      <c r="P27" s="182" t="s">
        <v>460</v>
      </c>
      <c r="Q27" s="196" t="str">
        <f t="shared" si="0"/>
        <v>Probabilidad</v>
      </c>
      <c r="R27" s="196" t="s">
        <v>52</v>
      </c>
      <c r="S27" s="196" t="s">
        <v>57</v>
      </c>
      <c r="T27" s="197">
        <f>VLOOKUP(R27&amp;S27,Hoja1!$Q$4:$R$9,2,0)</f>
        <v>0.45</v>
      </c>
      <c r="U27" s="196" t="s">
        <v>59</v>
      </c>
      <c r="V27" s="196" t="s">
        <v>62</v>
      </c>
      <c r="W27" s="196" t="s">
        <v>65</v>
      </c>
      <c r="X27" s="197">
        <f t="shared" si="10"/>
        <v>0.27</v>
      </c>
      <c r="Y27" s="197" t="str">
        <f>IF(Z27&lt;=20%,'Tabla probabilidad'!$B$5,IF(Z27&lt;=40%,'Tabla probabilidad'!$B$6,IF(Z27&lt;=60%,'Tabla probabilidad'!$B$7,IF(Z27&lt;=80%,'Tabla probabilidad'!$B$8,IF(Z27&lt;=100%,'Tabla probabilidad'!$B$9)))))</f>
        <v>Baja</v>
      </c>
      <c r="Z27" s="197">
        <f t="shared" si="11"/>
        <v>0.32999999999999996</v>
      </c>
      <c r="AA27" s="356"/>
      <c r="AB27" s="356"/>
      <c r="AC27" s="197" t="str">
        <f t="shared" si="1"/>
        <v>Moderado</v>
      </c>
      <c r="AD27" s="197">
        <f t="shared" si="12"/>
        <v>0.6</v>
      </c>
      <c r="AE27" s="356"/>
      <c r="AF27" s="356"/>
      <c r="AG27" s="346"/>
      <c r="AH27" s="346"/>
      <c r="AI27" s="346"/>
      <c r="AJ27" s="346"/>
      <c r="AK27" s="349"/>
      <c r="AL27" s="352"/>
      <c r="AM27" s="346"/>
      <c r="AN27" s="346"/>
    </row>
    <row r="28" spans="1:40" ht="217.5" customHeight="1" x14ac:dyDescent="0.25">
      <c r="A28" s="367"/>
      <c r="B28" s="367"/>
      <c r="C28" s="367"/>
      <c r="D28" s="367"/>
      <c r="E28" s="367"/>
      <c r="F28" s="346"/>
      <c r="G28" s="346"/>
      <c r="H28" s="346"/>
      <c r="I28" s="420"/>
      <c r="J28" s="356"/>
      <c r="K28" s="346"/>
      <c r="L28" s="346"/>
      <c r="M28" s="346"/>
      <c r="N28" s="346"/>
      <c r="O28" s="196">
        <v>4</v>
      </c>
      <c r="P28" s="182" t="s">
        <v>703</v>
      </c>
      <c r="Q28" s="196" t="str">
        <f t="shared" si="0"/>
        <v>Probabilidad</v>
      </c>
      <c r="R28" s="196" t="s">
        <v>52</v>
      </c>
      <c r="S28" s="196" t="s">
        <v>57</v>
      </c>
      <c r="T28" s="197">
        <f>VLOOKUP(R28&amp;S28,Hoja1!$Q$4:$R$9,2,0)</f>
        <v>0.45</v>
      </c>
      <c r="U28" s="196" t="s">
        <v>59</v>
      </c>
      <c r="V28" s="196" t="s">
        <v>62</v>
      </c>
      <c r="W28" s="196" t="s">
        <v>65</v>
      </c>
      <c r="X28" s="197">
        <f t="shared" si="10"/>
        <v>0.27</v>
      </c>
      <c r="Y28" s="197" t="str">
        <f>IF(Z28&lt;=20%,'Tabla probabilidad'!$B$5,IF(Z28&lt;=40%,'Tabla probabilidad'!$B$6,IF(Z28&lt;=60%,'Tabla probabilidad'!$B$7,IF(Z28&lt;=80%,'Tabla probabilidad'!$B$8,IF(Z28&lt;=100%,'Tabla probabilidad'!$B$9)))))</f>
        <v>Baja</v>
      </c>
      <c r="Z28" s="197">
        <f t="shared" si="11"/>
        <v>0.32999999999999996</v>
      </c>
      <c r="AA28" s="356"/>
      <c r="AB28" s="356"/>
      <c r="AC28" s="197" t="str">
        <f t="shared" si="1"/>
        <v>Moderado</v>
      </c>
      <c r="AD28" s="197">
        <f t="shared" si="12"/>
        <v>0.6</v>
      </c>
      <c r="AE28" s="356"/>
      <c r="AF28" s="356"/>
      <c r="AG28" s="346"/>
      <c r="AH28" s="346"/>
      <c r="AI28" s="346"/>
      <c r="AJ28" s="346"/>
      <c r="AK28" s="349"/>
      <c r="AL28" s="352"/>
      <c r="AM28" s="346"/>
      <c r="AN28" s="346"/>
    </row>
    <row r="29" spans="1:40" ht="86.25" customHeight="1" x14ac:dyDescent="0.25">
      <c r="A29" s="368"/>
      <c r="B29" s="368"/>
      <c r="C29" s="368"/>
      <c r="D29" s="368"/>
      <c r="E29" s="368"/>
      <c r="F29" s="347"/>
      <c r="G29" s="347"/>
      <c r="H29" s="347"/>
      <c r="I29" s="421"/>
      <c r="J29" s="357"/>
      <c r="K29" s="347"/>
      <c r="L29" s="347"/>
      <c r="M29" s="347"/>
      <c r="N29" s="347"/>
      <c r="O29" s="279">
        <v>5</v>
      </c>
      <c r="P29" s="182" t="s">
        <v>704</v>
      </c>
      <c r="Q29" s="279" t="str">
        <f t="shared" ref="Q29" si="13">IF(R29="Preventivo","Probabilidad",IF(R29="Detectivo","Probabilidad", IF(R29="Correctivo","Impacto")))</f>
        <v>Probabilidad</v>
      </c>
      <c r="R29" s="279" t="s">
        <v>52</v>
      </c>
      <c r="S29" s="279" t="s">
        <v>57</v>
      </c>
      <c r="T29" s="280">
        <f>VLOOKUP(R29&amp;S29,Hoja1!$Q$4:$R$9,2,0)</f>
        <v>0.45</v>
      </c>
      <c r="U29" s="279" t="s">
        <v>59</v>
      </c>
      <c r="V29" s="279" t="s">
        <v>62</v>
      </c>
      <c r="W29" s="279" t="s">
        <v>65</v>
      </c>
      <c r="X29" s="280"/>
      <c r="Y29" s="280"/>
      <c r="Z29" s="280"/>
      <c r="AA29" s="357"/>
      <c r="AB29" s="357"/>
      <c r="AC29" s="280"/>
      <c r="AD29" s="280"/>
      <c r="AE29" s="357"/>
      <c r="AF29" s="357"/>
      <c r="AG29" s="347"/>
      <c r="AH29" s="347"/>
      <c r="AI29" s="347"/>
      <c r="AJ29" s="347"/>
      <c r="AK29" s="350"/>
      <c r="AL29" s="353"/>
      <c r="AM29" s="347"/>
      <c r="AN29" s="347"/>
    </row>
    <row r="30" spans="1:40" ht="98.25" customHeight="1" x14ac:dyDescent="0.25">
      <c r="A30" s="366">
        <v>5</v>
      </c>
      <c r="B30" s="366" t="s">
        <v>441</v>
      </c>
      <c r="C30" s="366" t="s">
        <v>328</v>
      </c>
      <c r="D30" s="361" t="s">
        <v>684</v>
      </c>
      <c r="E30" s="366" t="s">
        <v>373</v>
      </c>
      <c r="F30" s="345" t="s">
        <v>374</v>
      </c>
      <c r="G30" s="345" t="s">
        <v>41</v>
      </c>
      <c r="H30" s="345">
        <v>500</v>
      </c>
      <c r="I30" s="416" t="str">
        <f>IF(H30&lt;=2,'Tabla probabilidad'!$B$5,IF(H30&lt;=24,'Tabla probabilidad'!$B$6,IF(H30&lt;=500,'Tabla probabilidad'!$B$7,IF(H30&lt;=5000,'Tabla probabilidad'!$B$8,IF(H30&gt;5000,'Tabla probabilidad'!$B$9)))))</f>
        <v>Media</v>
      </c>
      <c r="J30" s="355">
        <f>IF(H30&lt;=2,'Tabla probabilidad'!$D$5,IF(H30&lt;=24,'Tabla probabilidad'!$D$6,IF(H30&lt;=500,'Tabla probabilidad'!$D$7,IF(H30&lt;=5000,'Tabla probabilidad'!$D$8,IF(H30&gt;5000,'Tabla probabilidad'!$D$9)))))</f>
        <v>0.6</v>
      </c>
      <c r="K30" s="345" t="s">
        <v>314</v>
      </c>
      <c r="L30" s="345" t="str">
        <f>IF(K30="El riesgo afecta la imagen de alguna área de la organización","Leve",IF(K30="El riesgo afecta la imagen de la entidad internamente, de conocimiento general, nivel interno, alta dirección, contratista y/o de provedores","Menor",IF(K30="El riesgo afecta la imagen de la entidad con algunos usuarios de relevancia frente al logro de los objetivos","Moderado",IF(K30="El riesgo afecta la imagen de de la entidad con efecto publicitario sostenido a nivel del sector justicia","Mayor",IF(K30="El riesgo afecta la imagen de la entidad a nivel nacional, con efecto publicitarios sostenible a nivel país","Catastrófico",IF(K30="Impacto que afecte la ejecución presupuestal en un valor ≥0,5%.","Leve",IF(K30="Impacto que afecte la ejecución presupuestal en un valor ≥1%.","Menor",IF(K30="Impacto que afecte la ejecución presupuestal en un valor ≥5%.","Moderado",IF(K30="Impacto que afecte la ejecución presupuestal en un valor ≥20%.","Mayor",IF(K30="Impacto que afecte la ejecución presupuestal en un valor ≥50%.","Catastrófico",IF(K30="Incumplimiento máximo del 5% de la meta planeada","Leve",IF(K30="Incumplimiento máximo del 15% de la meta planeada","Menor",IF(K30="Incumplimiento máximo del 20% de la meta planeada","Moderado",IF(K30="Incumplimiento máximo del 50% de la meta planeada","Mayor",IF(K30="Incumplimiento máximo del 80% de la meta planeada","Catastrófico",IF(K30="Cualquier afectación a la violacion de los derechos de los ciudadanos se considera con consecuencias altas","Mayor",IF(K30="Cualquier afectación a la violacion de los derechos de los ciudadanos se considera con consecuencias desastrosas","Catastrófico",IF(K30="Afecta la Prestación del Servicio de Administración de Justicia en 5%","Leve",IF(K30="Afecta la Prestación del Servicio de Administración de Justicia en 10%","Menor",IF(K30="Afecta la Prestación del Servicio de Administración de Justicia en 15%","Moderado",IF(K30="Afecta la Prestación del Servicio de Administración de Justicia en 20%","Mayor",IF(K30="Afecta la Prestación del Servicio de Administración de Justicia en más del 50%","Catastrófico",IF(K30="Cualquier acto indebido de los servidores judiciales genera altas consecuencias para la entidad","Mayor",IF(K30="Cualquier acto indebido de los servidores judiciales genera consecuencias desastrosas para la entidad","Catastrófico",IF(K30="Si el hecho llegara a presentarse, tendría consecuencias o efectos mínimos sobre la entidad","Leve",IF(K30="Si el hecho llegara a presentarse, tendría bajo impacto o efecto sobre la entidad","Menor",IF(K30="Si el hecho llegara a presentarse, tendría medianas consecuencias o efectos sobre la entidad","Moderado",IF(K30="Si el hecho llegara a presentarse, tendría altas consecuencias o efectos sobre la entidad","Mayor",IF(K30="Si el hecho llegara a presentarse, tendría desastrosas consecuencias o efectos sobre la entidad","Catastrófico")))))))))))))))))))))))))))))</f>
        <v>Moderado</v>
      </c>
      <c r="M30" s="417" t="str">
        <f>IF(K30="El riesgo afecta la imagen de alguna área de la organización","20%",IF(K30="El riesgo afecta la imagen de la entidad internamente, de conocimiento general, nivel interno, alta dirección, contratista y/o de provedores","40%",IF(K30="El riesgo afecta la imagen de la entidad con algunos usuarios de relevancia frente al logro de los objetivos","60%",IF(K30="El riesgo afecta la imagen de de la entidad con efecto publicitario sostenido a nivel del sector justicia","80%",IF(K30="El riesgo afecta la imagen de la entidad a nivel nacional, con efecto publicitarios sostenible a nivel país","100%",IF(K30="Impacto que afecte la ejecución presupuestal en un valor ≥0,5%.","20%",IF(K30="Impacto que afecte la ejecución presupuestal en un valor ≥1%.","40%",IF(K30="Impacto que afecte la ejecución presupuestal en un valor ≥5%.","60%",IF(K30="Impacto que afecte la ejecución presupuestal en un valor ≥20%.","80%",IF(K30="Impacto que afecte la ejecución presupuestal en un valor ≥50%.","100%",IF(K30="Incumplimiento máximo del 5% de la meta planeada","20%",IF(K30="Incumplimiento máximo del 15% de la meta planeada","40%",IF(K30="Incumplimiento máximo del 20% de la meta planeada","60%",IF(K30="Incumplimiento máximo del 50% de la meta planeada","80%",IF(K30="Incumplimiento máximo del 80% de la meta planeada","100%",IF(K30="Cualquier afectación a la violacion de los derechos de los ciudadanos se considera con consecuencias altas","80%",IF(K30="Cualquier afectación a la violacion de los derechos de los ciudadanos se considera con consecuencias desastrosas","100%",IF(K30="Afecta la Prestación del Servicio de Administración de Justicia en 5%","20%",IF(K30="Afecta la Prestación del Servicio de Administración de Justicia en 10%","40%",IF(K30="Afecta la Prestación del Servicio de Administración de Justicia en 15%","60%",IF(K30="Afecta la Prestación del Servicio de Administración de Justicia en 20%","80%",IF(K30="Afecta la Prestación del Servicio de Administración de Justicia en más del 50%","100%",IF(K30="Cualquier acto indebido de los servidores judiciales genera altas consecuencias para la entidad","80%",IF(K30="Cualquier acto indebido de los servidores judiciales genera consecuencias desastrosas para la entidad","100%",IF(K30="Si el hecho llegara a presentarse, tendría consecuencias o efectos mínimos sobre la entidad","20%",IF(K30="Si el hecho llegara a presentarse, tendría bajo impacto o efecto sobre la entidad","40%",IF(K30="Si el hecho llegara a presentarse, tendría medianas consecuencias o efectos sobre la entidad","60%",IF(K30="Si el hecho llegara a presentarse, tendría altas consecuencias o efectos sobre la entidad","80%",IF(K30="Si el hecho llegara a presentarse, tendría desastrosas consecuencias o efectos sobre la entidad","100%")))))))))))))))))))))))))))))</f>
        <v>60%</v>
      </c>
      <c r="N30" s="345" t="str">
        <f>VLOOKUP((I30&amp;L30),Hoja1!$B$4:$C$28,2,0)</f>
        <v>Moderado</v>
      </c>
      <c r="O30" s="196">
        <v>1</v>
      </c>
      <c r="P30" s="182" t="s">
        <v>375</v>
      </c>
      <c r="Q30" s="196" t="str">
        <f t="shared" ref="Q30:Q33" si="14">IF(R30="Preventivo","Probabilidad",IF(R30="Detectivo","Probabilidad", IF(R30="Correctivo","Impacto")))</f>
        <v>Probabilidad</v>
      </c>
      <c r="R30" s="196" t="s">
        <v>52</v>
      </c>
      <c r="S30" s="196" t="s">
        <v>57</v>
      </c>
      <c r="T30" s="197">
        <f>VLOOKUP(R30&amp;S30,Hoja1!$Q$4:$R$9,2,0)</f>
        <v>0.45</v>
      </c>
      <c r="U30" s="196" t="s">
        <v>59</v>
      </c>
      <c r="V30" s="196" t="s">
        <v>62</v>
      </c>
      <c r="W30" s="196" t="s">
        <v>65</v>
      </c>
      <c r="X30" s="197">
        <f>IF(Q30="Probabilidad",($J$30*T30),IF(Q30="Impacto"," "))</f>
        <v>0.27</v>
      </c>
      <c r="Y30" s="197" t="str">
        <f>IF(Z30&lt;=20%,'Tabla probabilidad'!$B$5,IF(Z30&lt;=40%,'Tabla probabilidad'!$B$6,IF(Z30&lt;=60%,'Tabla probabilidad'!$B$7,IF(Z30&lt;=80%,'Tabla probabilidad'!$B$8,IF(Z30&lt;=100%,'Tabla probabilidad'!$B$9)))))</f>
        <v>Baja</v>
      </c>
      <c r="Z30" s="197">
        <f>IF(R30="Preventivo",($J$30-($J$30*T30)),IF(R30="Detectivo",($J$30-($J$30*T30)),IF(R30="Correctivo",($J$30))))</f>
        <v>0.32999999999999996</v>
      </c>
      <c r="AA30" s="355" t="str">
        <f>IF(AB30&lt;=20%,'Tabla probabilidad'!$B$5,IF(AB30&lt;=40%,'Tabla probabilidad'!$B$6,IF(AB30&lt;=60%,'Tabla probabilidad'!$B$7,IF(AB30&lt;=80%,'Tabla probabilidad'!$B$8,IF(AB30&lt;=100%,'Tabla probabilidad'!$B$9)))))</f>
        <v>Baja</v>
      </c>
      <c r="AB30" s="355">
        <f>AVERAGE(Z30:Z33)</f>
        <v>0.32999999999999996</v>
      </c>
      <c r="AC30" s="197" t="str">
        <f t="shared" ref="AC30:AC33" si="15">IF(AD30&lt;=20%,"Leve",IF(AD30&lt;=40%,"Menor",IF(AD30&lt;=60%,"Moderado",IF(AD30&lt;=80%,"Mayor",IF(AD30&lt;=100%,"Catastrófico")))))</f>
        <v>Moderado</v>
      </c>
      <c r="AD30" s="197">
        <f>IF(Q30="Probabilidad",(($M$30-0)),IF(Q30="Impacto",($M$30-($M$30*T30))))</f>
        <v>0.6</v>
      </c>
      <c r="AE30" s="355" t="str">
        <f>IF(AF30&lt;=20%,"Leve",IF(AF30&lt;=40%,"Menor",IF(AF30&lt;=60%,"Moderado",IF(AF30&lt;=80%,"Mayor",IF(AF30&lt;=100%,"Catastrófico")))))</f>
        <v>Moderado</v>
      </c>
      <c r="AF30" s="355">
        <f>AVERAGE(AD30:AD33)</f>
        <v>0.6</v>
      </c>
      <c r="AG30" s="345" t="str">
        <f>VLOOKUP(AA30&amp;AE30,Hoja1!$B$4:$C$28,2,0)</f>
        <v>Moderado</v>
      </c>
      <c r="AH30" s="345" t="s">
        <v>307</v>
      </c>
      <c r="AI30" s="345"/>
      <c r="AJ30" s="345" t="s">
        <v>463</v>
      </c>
      <c r="AK30" s="348">
        <v>44378</v>
      </c>
      <c r="AL30" s="351">
        <v>44531</v>
      </c>
      <c r="AM30" s="345"/>
      <c r="AN30" s="345" t="s">
        <v>177</v>
      </c>
    </row>
    <row r="31" spans="1:40" ht="91.5" customHeight="1" x14ac:dyDescent="0.25">
      <c r="A31" s="367"/>
      <c r="B31" s="367"/>
      <c r="C31" s="367"/>
      <c r="D31" s="362"/>
      <c r="E31" s="367"/>
      <c r="F31" s="346"/>
      <c r="G31" s="346"/>
      <c r="H31" s="346"/>
      <c r="I31" s="420"/>
      <c r="J31" s="356"/>
      <c r="K31" s="346"/>
      <c r="L31" s="346"/>
      <c r="M31" s="418"/>
      <c r="N31" s="346"/>
      <c r="O31" s="196">
        <v>2</v>
      </c>
      <c r="P31" s="199" t="s">
        <v>462</v>
      </c>
      <c r="Q31" s="196" t="str">
        <f t="shared" si="14"/>
        <v>Probabilidad</v>
      </c>
      <c r="R31" s="196" t="s">
        <v>52</v>
      </c>
      <c r="S31" s="196" t="s">
        <v>57</v>
      </c>
      <c r="T31" s="197">
        <f>VLOOKUP(R31&amp;S31,Hoja1!$Q$4:$R$9,2,0)</f>
        <v>0.45</v>
      </c>
      <c r="U31" s="196" t="s">
        <v>59</v>
      </c>
      <c r="V31" s="196" t="s">
        <v>62</v>
      </c>
      <c r="W31" s="196" t="s">
        <v>65</v>
      </c>
      <c r="X31" s="197">
        <f t="shared" ref="X31:X33" si="16">IF(Q31="Probabilidad",($J$30*T31),IF(Q31="Impacto"," "))</f>
        <v>0.27</v>
      </c>
      <c r="Y31" s="197" t="str">
        <f>IF(Z31&lt;=20%,'Tabla probabilidad'!$B$5,IF(Z31&lt;=40%,'Tabla probabilidad'!$B$6,IF(Z31&lt;=60%,'Tabla probabilidad'!$B$7,IF(Z31&lt;=80%,'Tabla probabilidad'!$B$8,IF(Z31&lt;=100%,'Tabla probabilidad'!$B$9)))))</f>
        <v>Baja</v>
      </c>
      <c r="Z31" s="197">
        <f t="shared" ref="Z31:Z33" si="17">IF(R31="Preventivo",($J$30-($J$30*T31)),IF(R31="Detectivo",($J$30-($J$30*T31)),IF(R31="Correctivo",($J$30))))</f>
        <v>0.32999999999999996</v>
      </c>
      <c r="AA31" s="356"/>
      <c r="AB31" s="356"/>
      <c r="AC31" s="197" t="str">
        <f t="shared" si="15"/>
        <v>Moderado</v>
      </c>
      <c r="AD31" s="197">
        <f t="shared" ref="AD31:AD33" si="18">IF(Q31="Probabilidad",(($M$30-0)),IF(Q31="Impacto",($M$30-($M$30*T31))))</f>
        <v>0.6</v>
      </c>
      <c r="AE31" s="356"/>
      <c r="AF31" s="356"/>
      <c r="AG31" s="346"/>
      <c r="AH31" s="346"/>
      <c r="AI31" s="346"/>
      <c r="AJ31" s="346"/>
      <c r="AK31" s="349"/>
      <c r="AL31" s="352"/>
      <c r="AM31" s="346"/>
      <c r="AN31" s="346"/>
    </row>
    <row r="32" spans="1:40" ht="113.25" customHeight="1" x14ac:dyDescent="0.25">
      <c r="A32" s="367"/>
      <c r="B32" s="367"/>
      <c r="C32" s="367"/>
      <c r="D32" s="362"/>
      <c r="E32" s="367"/>
      <c r="F32" s="346"/>
      <c r="G32" s="346"/>
      <c r="H32" s="346"/>
      <c r="I32" s="420"/>
      <c r="J32" s="356"/>
      <c r="K32" s="346"/>
      <c r="L32" s="346"/>
      <c r="M32" s="418"/>
      <c r="N32" s="346"/>
      <c r="O32" s="196">
        <v>3</v>
      </c>
      <c r="P32" s="182" t="s">
        <v>685</v>
      </c>
      <c r="Q32" s="196" t="str">
        <f t="shared" si="14"/>
        <v>Probabilidad</v>
      </c>
      <c r="R32" s="196" t="s">
        <v>52</v>
      </c>
      <c r="S32" s="196" t="s">
        <v>57</v>
      </c>
      <c r="T32" s="197">
        <f>VLOOKUP(R32&amp;S32,Hoja1!$Q$4:$R$9,2,0)</f>
        <v>0.45</v>
      </c>
      <c r="U32" s="196" t="s">
        <v>59</v>
      </c>
      <c r="V32" s="196" t="s">
        <v>62</v>
      </c>
      <c r="W32" s="196" t="s">
        <v>65</v>
      </c>
      <c r="X32" s="197">
        <f t="shared" si="16"/>
        <v>0.27</v>
      </c>
      <c r="Y32" s="197" t="str">
        <f>IF(Z32&lt;=20%,'Tabla probabilidad'!$B$5,IF(Z32&lt;=40%,'Tabla probabilidad'!$B$6,IF(Z32&lt;=60%,'Tabla probabilidad'!$B$7,IF(Z32&lt;=80%,'Tabla probabilidad'!$B$8,IF(Z32&lt;=100%,'Tabla probabilidad'!$B$9)))))</f>
        <v>Baja</v>
      </c>
      <c r="Z32" s="197">
        <f t="shared" si="17"/>
        <v>0.32999999999999996</v>
      </c>
      <c r="AA32" s="356"/>
      <c r="AB32" s="356"/>
      <c r="AC32" s="197" t="str">
        <f t="shared" si="15"/>
        <v>Moderado</v>
      </c>
      <c r="AD32" s="197">
        <f t="shared" si="18"/>
        <v>0.6</v>
      </c>
      <c r="AE32" s="356"/>
      <c r="AF32" s="356"/>
      <c r="AG32" s="346"/>
      <c r="AH32" s="346"/>
      <c r="AI32" s="346"/>
      <c r="AJ32" s="346"/>
      <c r="AK32" s="349"/>
      <c r="AL32" s="352"/>
      <c r="AM32" s="346"/>
      <c r="AN32" s="346"/>
    </row>
    <row r="33" spans="1:40" ht="121.5" customHeight="1" x14ac:dyDescent="0.25">
      <c r="A33" s="367"/>
      <c r="B33" s="367"/>
      <c r="C33" s="367"/>
      <c r="D33" s="362"/>
      <c r="E33" s="367"/>
      <c r="F33" s="346"/>
      <c r="G33" s="346"/>
      <c r="H33" s="346"/>
      <c r="I33" s="420"/>
      <c r="J33" s="356"/>
      <c r="K33" s="346"/>
      <c r="L33" s="346"/>
      <c r="M33" s="418"/>
      <c r="N33" s="346"/>
      <c r="O33" s="196">
        <v>4</v>
      </c>
      <c r="P33" s="182" t="s">
        <v>701</v>
      </c>
      <c r="Q33" s="196" t="str">
        <f t="shared" si="14"/>
        <v>Probabilidad</v>
      </c>
      <c r="R33" s="196" t="s">
        <v>52</v>
      </c>
      <c r="S33" s="196" t="s">
        <v>57</v>
      </c>
      <c r="T33" s="197">
        <f>VLOOKUP(R33&amp;S33,Hoja1!$Q$4:$R$9,2,0)</f>
        <v>0.45</v>
      </c>
      <c r="U33" s="278" t="s">
        <v>59</v>
      </c>
      <c r="V33" s="196" t="s">
        <v>62</v>
      </c>
      <c r="W33" s="196" t="s">
        <v>65</v>
      </c>
      <c r="X33" s="197">
        <f t="shared" si="16"/>
        <v>0.27</v>
      </c>
      <c r="Y33" s="197" t="str">
        <f>IF(Z33&lt;=20%,'Tabla probabilidad'!$B$5,IF(Z33&lt;=40%,'Tabla probabilidad'!$B$6,IF(Z33&lt;=60%,'Tabla probabilidad'!$B$7,IF(Z33&lt;=80%,'Tabla probabilidad'!$B$8,IF(Z33&lt;=100%,'Tabla probabilidad'!$B$9)))))</f>
        <v>Baja</v>
      </c>
      <c r="Z33" s="197">
        <f t="shared" si="17"/>
        <v>0.32999999999999996</v>
      </c>
      <c r="AA33" s="356"/>
      <c r="AB33" s="356"/>
      <c r="AC33" s="197" t="str">
        <f t="shared" si="15"/>
        <v>Moderado</v>
      </c>
      <c r="AD33" s="197">
        <f t="shared" si="18"/>
        <v>0.6</v>
      </c>
      <c r="AE33" s="356"/>
      <c r="AF33" s="356"/>
      <c r="AG33" s="346"/>
      <c r="AH33" s="346"/>
      <c r="AI33" s="346"/>
      <c r="AJ33" s="346"/>
      <c r="AK33" s="349"/>
      <c r="AL33" s="352"/>
      <c r="AM33" s="346"/>
      <c r="AN33" s="346"/>
    </row>
    <row r="34" spans="1:40" ht="121.5" customHeight="1" x14ac:dyDescent="0.25">
      <c r="A34" s="368"/>
      <c r="B34" s="368"/>
      <c r="C34" s="368"/>
      <c r="D34" s="363"/>
      <c r="E34" s="368"/>
      <c r="F34" s="347"/>
      <c r="G34" s="347"/>
      <c r="H34" s="347"/>
      <c r="I34" s="421"/>
      <c r="J34" s="357"/>
      <c r="K34" s="347"/>
      <c r="L34" s="347"/>
      <c r="M34" s="419"/>
      <c r="N34" s="347"/>
      <c r="O34" s="279">
        <v>5</v>
      </c>
      <c r="P34" s="182" t="s">
        <v>702</v>
      </c>
      <c r="Q34" s="279" t="str">
        <f t="shared" ref="Q34" si="19">IF(R34="Preventivo","Probabilidad",IF(R34="Detectivo","Probabilidad", IF(R34="Correctivo","Impacto")))</f>
        <v>Probabilidad</v>
      </c>
      <c r="R34" s="279" t="s">
        <v>52</v>
      </c>
      <c r="S34" s="279" t="s">
        <v>57</v>
      </c>
      <c r="T34" s="280">
        <f>VLOOKUP(R34&amp;S34,Hoja1!$Q$4:$R$9,2,0)</f>
        <v>0.45</v>
      </c>
      <c r="U34" s="279" t="s">
        <v>59</v>
      </c>
      <c r="V34" s="279" t="s">
        <v>62</v>
      </c>
      <c r="W34" s="279" t="s">
        <v>65</v>
      </c>
      <c r="X34" s="280"/>
      <c r="Y34" s="280"/>
      <c r="Z34" s="280"/>
      <c r="AA34" s="357"/>
      <c r="AB34" s="357"/>
      <c r="AC34" s="280"/>
      <c r="AD34" s="280"/>
      <c r="AE34" s="357"/>
      <c r="AF34" s="357"/>
      <c r="AG34" s="347"/>
      <c r="AH34" s="347"/>
      <c r="AI34" s="347"/>
      <c r="AJ34" s="347"/>
      <c r="AK34" s="350"/>
      <c r="AL34" s="353"/>
      <c r="AM34" s="347"/>
      <c r="AN34" s="347"/>
    </row>
    <row r="35" spans="1:40" ht="70.5" customHeight="1" x14ac:dyDescent="0.25">
      <c r="A35" s="366">
        <v>6</v>
      </c>
      <c r="B35" s="366" t="s">
        <v>686</v>
      </c>
      <c r="C35" s="360" t="s">
        <v>328</v>
      </c>
      <c r="D35" s="414" t="s">
        <v>687</v>
      </c>
      <c r="E35" s="366" t="s">
        <v>688</v>
      </c>
      <c r="F35" s="345" t="s">
        <v>689</v>
      </c>
      <c r="G35" s="344" t="s">
        <v>41</v>
      </c>
      <c r="H35" s="344">
        <v>500</v>
      </c>
      <c r="I35" s="364" t="str">
        <f>IF(H35&lt;=2,'Tabla probabilidad'!$B$5,IF(H35&lt;=24,'Tabla probabilidad'!$B$6,IF(H35&lt;=500,'Tabla probabilidad'!$B$7,IF(H35&lt;=5000,'Tabla probabilidad'!$B$8,IF(H35&gt;5000,'Tabla probabilidad'!$B$9)))))</f>
        <v>Media</v>
      </c>
      <c r="J35" s="365">
        <f>IF(H35&lt;=2,'Tabla probabilidad'!$D$5,IF(H35&lt;=24,'Tabla probabilidad'!$D$6,IF(H35&lt;=500,'Tabla probabilidad'!$D$7,IF(H35&lt;=5000,'Tabla probabilidad'!$D$8,IF(H35&gt;5000,'Tabla probabilidad'!$D$9)))))</f>
        <v>0.6</v>
      </c>
      <c r="K35" s="344" t="s">
        <v>314</v>
      </c>
      <c r="L35" s="344" t="str">
        <f>IF(K35="El riesgo afecta la imagen de alguna área de la organización","Leve",IF(K35="El riesgo afecta la imagen de la entidad internamente, de conocimiento general, nivel interno, alta dirección, contratista y/o de provedores","Menor",IF(K35="El riesgo afecta la imagen de la entidad con algunos usuarios de relevancia frente al logro de los objetivos","Moderado",IF(K35="El riesgo afecta la imagen de de la entidad con efecto publicitario sostenido a nivel del sector justicia","Mayor",IF(K35="El riesgo afecta la imagen de la entidad a nivel nacional, con efecto publicitarios sostenible a nivel país","Catastrófico",IF(K35="Impacto que afecte la ejecución presupuestal en un valor ≥0,5%.","Leve",IF(K35="Impacto que afecte la ejecución presupuestal en un valor ≥1%.","Menor",IF(K35="Impacto que afecte la ejecución presupuestal en un valor ≥5%.","Moderado",IF(K35="Impacto que afecte la ejecución presupuestal en un valor ≥20%.","Mayor",IF(K35="Impacto que afecte la ejecución presupuestal en un valor ≥50%.","Catastrófico",IF(K35="Incumplimiento máximo del 5% de la meta planeada","Leve",IF(K35="Incumplimiento máximo del 15% de la meta planeada","Menor",IF(K35="Incumplimiento máximo del 20% de la meta planeada","Moderado",IF(K35="Incumplimiento máximo del 50% de la meta planeada","Mayor",IF(K35="Incumplimiento máximo del 80% de la meta planeada","Catastrófico",IF(K35="Cualquier afectación a la violacion de los derechos de los ciudadanos se considera con consecuencias altas","Mayor",IF(K35="Cualquier afectación a la violacion de los derechos de los ciudadanos se considera con consecuencias desastrosas","Catastrófico",IF(K35="Afecta la Prestación del Servicio de Administración de Justicia en 5%","Leve",IF(K35="Afecta la Prestación del Servicio de Administración de Justicia en 10%","Menor",IF(K35="Afecta la Prestación del Servicio de Administración de Justicia en 15%","Moderado",IF(K35="Afecta la Prestación del Servicio de Administración de Justicia en 20%","Mayor",IF(K35="Afecta la Prestación del Servicio de Administración de Justicia en más del 50%","Catastrófico",IF(K35="Cualquier acto indebido de los servidores judiciales genera altas consecuencias para la entidad","Mayor",IF(K35="Cualquier acto indebido de los servidores judiciales genera consecuencias desastrosas para la entidad","Catastrófico",IF(K35="Si el hecho llegara a presentarse, tendría consecuencias o efectos mínimos sobre la entidad","Leve",IF(K35="Si el hecho llegara a presentarse, tendría bajo impacto o efecto sobre la entidad","Menor",IF(K35="Si el hecho llegara a presentarse, tendría medianas consecuencias o efectos sobre la entidad","Moderado",IF(K35="Si el hecho llegara a presentarse, tendría altas consecuencias o efectos sobre la entidad","Mayor",IF(K35="Si el hecho llegara a presentarse, tendría desastrosas consecuencias o efectos sobre la entidad","Catastrófico")))))))))))))))))))))))))))))</f>
        <v>Moderado</v>
      </c>
      <c r="M35" s="344" t="str">
        <f>IF(K35="El riesgo afecta la imagen de alguna área de la organización","20%",IF(K35="El riesgo afecta la imagen de la entidad internamente, de conocimiento general, nivel interno, alta dirección, contratista y/o de provedores","40%",IF(K35="El riesgo afecta la imagen de la entidad con algunos usuarios de relevancia frente al logro de los objetivos","60%",IF(K35="El riesgo afecta la imagen de de la entidad con efecto publicitario sostenido a nivel del sector justicia","80%",IF(K35="El riesgo afecta la imagen de la entidad a nivel nacional, con efecto publicitarios sostenible a nivel país","100%",IF(K35="Impacto que afecte la ejecución presupuestal en un valor ≥0,5%.","20%",IF(K35="Impacto que afecte la ejecución presupuestal en un valor ≥1%.","40%",IF(K35="Impacto que afecte la ejecución presupuestal en un valor ≥5%.","60%",IF(K35="Impacto que afecte la ejecución presupuestal en un valor ≥20%.","80%",IF(K35="Impacto que afecte la ejecución presupuestal en un valor ≥50%.","100%",IF(K35="Incumplimiento máximo del 5% de la meta planeada","20%",IF(K35="Incumplimiento máximo del 15% de la meta planeada","40%",IF(K35="Incumplimiento máximo del 20% de la meta planeada","60%",IF(K35="Incumplimiento máximo del 50% de la meta planeada","80%",IF(K35="Incumplimiento máximo del 80% de la meta planeada","100%",IF(K35="Cualquier afectación a la violacion de los derechos de los ciudadanos se considera con consecuencias altas","80%",IF(K35="Cualquier afectación a la violacion de los derechos de los ciudadanos se considera con consecuencias desastrosas","100%",IF(K35="Afecta la Prestación del Servicio de Administración de Justicia en 5%","20%",IF(K35="Afecta la Prestación del Servicio de Administración de Justicia en 10%","40%",IF(K35="Afecta la Prestación del Servicio de Administración de Justicia en 15%","60%",IF(K35="Afecta la Prestación del Servicio de Administración de Justicia en 20%","80%",IF(K35="Afecta la Prestación del Servicio de Administración de Justicia en más del 50%","100%",IF(K35="Cualquier acto indebido de los servidores judiciales genera altas consecuencias para la entidad","80%",IF(K35="Cualquier acto indebido de los servidores judiciales genera consecuencias desastrosas para la entidad","100%",IF(K35="Si el hecho llegara a presentarse, tendría consecuencias o efectos mínimos sobre la entidad","20%",IF(K35="Si el hecho llegara a presentarse, tendría bajo impacto o efecto sobre la entidad","40%",IF(K35="Si el hecho llegara a presentarse, tendría medianas consecuencias o efectos sobre la entidad","60%",IF(K35="Si el hecho llegara a presentarse, tendría altas consecuencias o efectos sobre la entidad","80%",IF(K35="Si el hecho llegara a presentarse, tendría desastrosas consecuencias o efectos sobre la entidad","100%")))))))))))))))))))))))))))))</f>
        <v>60%</v>
      </c>
      <c r="N35" s="344" t="str">
        <f>VLOOKUP((I35&amp;L35),Hoja1!$B$4:$C$28,2,0)</f>
        <v>Moderado</v>
      </c>
      <c r="O35" s="196">
        <v>1</v>
      </c>
      <c r="P35" s="200" t="s">
        <v>465</v>
      </c>
      <c r="Q35" s="196" t="str">
        <f t="shared" ref="Q35:Q39" si="20">IF(R35="Preventivo","Probabilidad",IF(R35="Detectivo","Probabilidad", IF(R35="Correctivo","Impacto")))</f>
        <v>Probabilidad</v>
      </c>
      <c r="R35" s="196" t="s">
        <v>52</v>
      </c>
      <c r="S35" s="196" t="s">
        <v>57</v>
      </c>
      <c r="T35" s="197">
        <f>VLOOKUP(R35&amp;S35,Hoja1!$Q$4:$R$9,2,0)</f>
        <v>0.45</v>
      </c>
      <c r="U35" s="278" t="s">
        <v>59</v>
      </c>
      <c r="V35" s="196" t="s">
        <v>62</v>
      </c>
      <c r="W35" s="196" t="s">
        <v>65</v>
      </c>
      <c r="X35" s="197">
        <f>IF(Q35="Probabilidad",($J$30*T35),IF(Q35="Impacto"," "))</f>
        <v>0.27</v>
      </c>
      <c r="Y35" s="197" t="str">
        <f>IF(Z35&lt;=20%,'Tabla probabilidad'!$B$5,IF(Z35&lt;=40%,'Tabla probabilidad'!$B$6,IF(Z35&lt;=60%,'Tabla probabilidad'!$B$7,IF(Z35&lt;=80%,'Tabla probabilidad'!$B$8,IF(Z35&lt;=100%,'Tabla probabilidad'!$B$9)))))</f>
        <v>Baja</v>
      </c>
      <c r="Z35" s="197">
        <f>IF(R35="Preventivo",($J$30-($J$30*T35)),IF(R35="Detectivo",($J$30-($J$30*T35)),IF(R35="Correctivo",($J$30))))</f>
        <v>0.32999999999999996</v>
      </c>
      <c r="AA35" s="355" t="str">
        <f>IF(AB35&lt;=20%,'Tabla probabilidad'!$B$5,IF(AB35&lt;=40%,'Tabla probabilidad'!$B$6,IF(AB35&lt;=60%,'Tabla probabilidad'!$B$7,IF(AB35&lt;=80%,'Tabla probabilidad'!$B$8,IF(AB35&lt;=100%,'Tabla probabilidad'!$B$9)))))</f>
        <v>Baja</v>
      </c>
      <c r="AB35" s="355">
        <f>AVERAGE(Z35:Z39)</f>
        <v>0.32999999999999996</v>
      </c>
      <c r="AC35" s="197" t="str">
        <f t="shared" ref="AC35:AC39" si="21">IF(AD35&lt;=20%,"Leve",IF(AD35&lt;=40%,"Menor",IF(AD35&lt;=60%,"Moderado",IF(AD35&lt;=80%,"Mayor",IF(AD35&lt;=100%,"Catastrófico")))))</f>
        <v>Moderado</v>
      </c>
      <c r="AD35" s="197">
        <f>IF(Q35="Probabilidad",(($M$30-0)),IF(Q35="Impacto",($M$30-($M$30*T35))))</f>
        <v>0.6</v>
      </c>
      <c r="AE35" s="355" t="str">
        <f>IF(AF35&lt;=20%,"Leve",IF(AF35&lt;=40%,"Menor",IF(AF35&lt;=60%,"Moderado",IF(AF35&lt;=80%,"Mayor",IF(AF35&lt;=100%,"Catastrófico")))))</f>
        <v>Moderado</v>
      </c>
      <c r="AF35" s="355">
        <f>AVERAGE(AD35:AD39)</f>
        <v>0.6</v>
      </c>
      <c r="AG35" s="345" t="str">
        <f>VLOOKUP(AA35&amp;AE35,Hoja1!$B$4:$C$28,2,0)</f>
        <v>Moderado</v>
      </c>
      <c r="AH35" s="344" t="s">
        <v>307</v>
      </c>
      <c r="AI35" s="344"/>
      <c r="AJ35" s="344"/>
      <c r="AK35" s="344"/>
      <c r="AL35" s="344"/>
      <c r="AM35" s="344"/>
      <c r="AN35" s="344"/>
    </row>
    <row r="36" spans="1:40" ht="98.25" customHeight="1" x14ac:dyDescent="0.25">
      <c r="A36" s="367"/>
      <c r="B36" s="367"/>
      <c r="C36" s="360"/>
      <c r="D36" s="414"/>
      <c r="E36" s="367"/>
      <c r="F36" s="346"/>
      <c r="G36" s="344"/>
      <c r="H36" s="344"/>
      <c r="I36" s="364"/>
      <c r="J36" s="365"/>
      <c r="K36" s="344"/>
      <c r="L36" s="354"/>
      <c r="M36" s="354"/>
      <c r="N36" s="344"/>
      <c r="O36" s="196">
        <v>2</v>
      </c>
      <c r="P36" s="200" t="s">
        <v>376</v>
      </c>
      <c r="Q36" s="196" t="str">
        <f t="shared" si="20"/>
        <v>Probabilidad</v>
      </c>
      <c r="R36" s="196" t="s">
        <v>52</v>
      </c>
      <c r="S36" s="196" t="s">
        <v>57</v>
      </c>
      <c r="T36" s="197">
        <f>VLOOKUP(R36&amp;S36,Hoja1!$Q$4:$R$9,2,0)</f>
        <v>0.45</v>
      </c>
      <c r="U36" s="278" t="s">
        <v>59</v>
      </c>
      <c r="V36" s="196" t="s">
        <v>62</v>
      </c>
      <c r="W36" s="196" t="s">
        <v>65</v>
      </c>
      <c r="X36" s="197">
        <f t="shared" ref="X36:X39" si="22">IF(Q36="Probabilidad",($J$30*T36),IF(Q36="Impacto"," "))</f>
        <v>0.27</v>
      </c>
      <c r="Y36" s="197" t="str">
        <f>IF(Z36&lt;=20%,'Tabla probabilidad'!$B$5,IF(Z36&lt;=40%,'Tabla probabilidad'!$B$6,IF(Z36&lt;=60%,'Tabla probabilidad'!$B$7,IF(Z36&lt;=80%,'Tabla probabilidad'!$B$8,IF(Z36&lt;=100%,'Tabla probabilidad'!$B$9)))))</f>
        <v>Baja</v>
      </c>
      <c r="Z36" s="197">
        <f t="shared" ref="Z36:Z39" si="23">IF(R36="Preventivo",($J$30-($J$30*T36)),IF(R36="Detectivo",($J$30-($J$30*T36)),IF(R36="Correctivo",($J$30))))</f>
        <v>0.32999999999999996</v>
      </c>
      <c r="AA36" s="356"/>
      <c r="AB36" s="356"/>
      <c r="AC36" s="197" t="str">
        <f t="shared" si="21"/>
        <v>Moderado</v>
      </c>
      <c r="AD36" s="197">
        <f t="shared" ref="AD36:AD39" si="24">IF(Q36="Probabilidad",(($M$30-0)),IF(Q36="Impacto",($M$30-($M$30*T36))))</f>
        <v>0.6</v>
      </c>
      <c r="AE36" s="356"/>
      <c r="AF36" s="356"/>
      <c r="AG36" s="346"/>
      <c r="AH36" s="344"/>
      <c r="AI36" s="344"/>
      <c r="AJ36" s="344"/>
      <c r="AK36" s="344"/>
      <c r="AL36" s="344"/>
      <c r="AM36" s="344"/>
      <c r="AN36" s="344"/>
    </row>
    <row r="37" spans="1:40" ht="78" customHeight="1" x14ac:dyDescent="0.25">
      <c r="A37" s="367"/>
      <c r="B37" s="367"/>
      <c r="C37" s="360"/>
      <c r="D37" s="414"/>
      <c r="E37" s="367"/>
      <c r="F37" s="346"/>
      <c r="G37" s="344"/>
      <c r="H37" s="344"/>
      <c r="I37" s="364"/>
      <c r="J37" s="365"/>
      <c r="K37" s="344"/>
      <c r="L37" s="354"/>
      <c r="M37" s="354"/>
      <c r="N37" s="344"/>
      <c r="O37" s="196">
        <v>3</v>
      </c>
      <c r="P37" s="199" t="s">
        <v>377</v>
      </c>
      <c r="Q37" s="196" t="str">
        <f t="shared" si="20"/>
        <v>Probabilidad</v>
      </c>
      <c r="R37" s="196" t="s">
        <v>52</v>
      </c>
      <c r="S37" s="196" t="s">
        <v>57</v>
      </c>
      <c r="T37" s="197">
        <f>VLOOKUP(R37&amp;S37,Hoja1!$Q$4:$R$9,2,0)</f>
        <v>0.45</v>
      </c>
      <c r="U37" s="278" t="s">
        <v>59</v>
      </c>
      <c r="V37" s="196" t="s">
        <v>62</v>
      </c>
      <c r="W37" s="196" t="s">
        <v>66</v>
      </c>
      <c r="X37" s="197">
        <f t="shared" si="22"/>
        <v>0.27</v>
      </c>
      <c r="Y37" s="197" t="str">
        <f>IF(Z37&lt;=20%,'Tabla probabilidad'!$B$5,IF(Z37&lt;=40%,'Tabla probabilidad'!$B$6,IF(Z37&lt;=60%,'Tabla probabilidad'!$B$7,IF(Z37&lt;=80%,'Tabla probabilidad'!$B$8,IF(Z37&lt;=100%,'Tabla probabilidad'!$B$9)))))</f>
        <v>Baja</v>
      </c>
      <c r="Z37" s="197">
        <f t="shared" si="23"/>
        <v>0.32999999999999996</v>
      </c>
      <c r="AA37" s="356"/>
      <c r="AB37" s="356"/>
      <c r="AC37" s="197" t="str">
        <f t="shared" si="21"/>
        <v>Moderado</v>
      </c>
      <c r="AD37" s="197">
        <f t="shared" si="24"/>
        <v>0.6</v>
      </c>
      <c r="AE37" s="356"/>
      <c r="AF37" s="356"/>
      <c r="AG37" s="346"/>
      <c r="AH37" s="344"/>
      <c r="AI37" s="344"/>
      <c r="AJ37" s="344"/>
      <c r="AK37" s="344"/>
      <c r="AL37" s="344"/>
      <c r="AM37" s="344"/>
      <c r="AN37" s="344"/>
    </row>
    <row r="38" spans="1:40" ht="50.1" customHeight="1" x14ac:dyDescent="0.25">
      <c r="A38" s="367"/>
      <c r="B38" s="367"/>
      <c r="C38" s="360"/>
      <c r="D38" s="414"/>
      <c r="E38" s="367"/>
      <c r="F38" s="346"/>
      <c r="G38" s="344"/>
      <c r="H38" s="344"/>
      <c r="I38" s="364"/>
      <c r="J38" s="365"/>
      <c r="K38" s="344"/>
      <c r="L38" s="354"/>
      <c r="M38" s="354"/>
      <c r="N38" s="344"/>
      <c r="O38" s="196">
        <v>4</v>
      </c>
      <c r="P38" s="182" t="s">
        <v>464</v>
      </c>
      <c r="Q38" s="196" t="str">
        <f t="shared" si="20"/>
        <v>Probabilidad</v>
      </c>
      <c r="R38" s="196" t="s">
        <v>52</v>
      </c>
      <c r="S38" s="196" t="s">
        <v>57</v>
      </c>
      <c r="T38" s="197">
        <f>VLOOKUP(R38&amp;S38,Hoja1!$Q$4:$R$9,2,0)</f>
        <v>0.45</v>
      </c>
      <c r="U38" s="196" t="s">
        <v>59</v>
      </c>
      <c r="V38" s="196" t="s">
        <v>62</v>
      </c>
      <c r="W38" s="196" t="s">
        <v>65</v>
      </c>
      <c r="X38" s="197">
        <f t="shared" si="22"/>
        <v>0.27</v>
      </c>
      <c r="Y38" s="197" t="str">
        <f>IF(Z38&lt;=20%,'Tabla probabilidad'!$B$5,IF(Z38&lt;=40%,'Tabla probabilidad'!$B$6,IF(Z38&lt;=60%,'Tabla probabilidad'!$B$7,IF(Z38&lt;=80%,'Tabla probabilidad'!$B$8,IF(Z38&lt;=100%,'Tabla probabilidad'!$B$9)))))</f>
        <v>Baja</v>
      </c>
      <c r="Z38" s="197">
        <f t="shared" si="23"/>
        <v>0.32999999999999996</v>
      </c>
      <c r="AA38" s="356"/>
      <c r="AB38" s="356"/>
      <c r="AC38" s="197" t="str">
        <f t="shared" si="21"/>
        <v>Moderado</v>
      </c>
      <c r="AD38" s="197">
        <f t="shared" si="24"/>
        <v>0.6</v>
      </c>
      <c r="AE38" s="356"/>
      <c r="AF38" s="356"/>
      <c r="AG38" s="346"/>
      <c r="AH38" s="344"/>
      <c r="AI38" s="344"/>
      <c r="AJ38" s="344"/>
      <c r="AK38" s="344"/>
      <c r="AL38" s="344"/>
      <c r="AM38" s="344"/>
      <c r="AN38" s="344"/>
    </row>
    <row r="39" spans="1:40" ht="51" customHeight="1" thickBot="1" x14ac:dyDescent="0.3">
      <c r="A39" s="368"/>
      <c r="B39" s="368"/>
      <c r="C39" s="360"/>
      <c r="D39" s="414"/>
      <c r="E39" s="368"/>
      <c r="F39" s="347"/>
      <c r="G39" s="344"/>
      <c r="H39" s="344"/>
      <c r="I39" s="364"/>
      <c r="J39" s="365"/>
      <c r="K39" s="344"/>
      <c r="L39" s="354"/>
      <c r="M39" s="354"/>
      <c r="N39" s="344"/>
      <c r="O39" s="196">
        <v>5</v>
      </c>
      <c r="P39" s="182" t="s">
        <v>690</v>
      </c>
      <c r="Q39" s="196" t="str">
        <f t="shared" si="20"/>
        <v>Probabilidad</v>
      </c>
      <c r="R39" s="196" t="s">
        <v>52</v>
      </c>
      <c r="S39" s="196" t="s">
        <v>57</v>
      </c>
      <c r="T39" s="197">
        <f>VLOOKUP(R39&amp;S39,Hoja1!$Q$4:$R$9,2,0)</f>
        <v>0.45</v>
      </c>
      <c r="U39" s="196" t="s">
        <v>59</v>
      </c>
      <c r="V39" s="196" t="s">
        <v>62</v>
      </c>
      <c r="W39" s="196" t="s">
        <v>65</v>
      </c>
      <c r="X39" s="197">
        <f t="shared" si="22"/>
        <v>0.27</v>
      </c>
      <c r="Y39" s="197" t="str">
        <f>IF(Z39&lt;=20%,'Tabla probabilidad'!$B$5,IF(Z39&lt;=40%,'Tabla probabilidad'!$B$6,IF(Z39&lt;=60%,'Tabla probabilidad'!$B$7,IF(Z39&lt;=80%,'Tabla probabilidad'!$B$8,IF(Z39&lt;=100%,'Tabla probabilidad'!$B$9)))))</f>
        <v>Baja</v>
      </c>
      <c r="Z39" s="197">
        <f t="shared" si="23"/>
        <v>0.32999999999999996</v>
      </c>
      <c r="AA39" s="357"/>
      <c r="AB39" s="357"/>
      <c r="AC39" s="197" t="str">
        <f t="shared" si="21"/>
        <v>Moderado</v>
      </c>
      <c r="AD39" s="197">
        <f t="shared" si="24"/>
        <v>0.6</v>
      </c>
      <c r="AE39" s="357"/>
      <c r="AF39" s="357"/>
      <c r="AG39" s="347"/>
      <c r="AH39" s="344"/>
      <c r="AI39" s="344"/>
      <c r="AJ39" s="344"/>
      <c r="AK39" s="344"/>
      <c r="AL39" s="344"/>
      <c r="AM39" s="344"/>
      <c r="AN39" s="344"/>
    </row>
    <row r="40" spans="1:40" ht="66.75" customHeight="1" thickBot="1" x14ac:dyDescent="0.3">
      <c r="A40" s="360">
        <v>7</v>
      </c>
      <c r="B40" s="366" t="s">
        <v>442</v>
      </c>
      <c r="C40" s="360" t="s">
        <v>345</v>
      </c>
      <c r="D40" s="361" t="s">
        <v>671</v>
      </c>
      <c r="E40" s="360" t="s">
        <v>344</v>
      </c>
      <c r="F40" s="344" t="s">
        <v>347</v>
      </c>
      <c r="G40" s="344" t="s">
        <v>331</v>
      </c>
      <c r="H40" s="344">
        <v>100</v>
      </c>
      <c r="I40" s="364" t="str">
        <f>IF(H40&lt;=2,'Tabla probabilidad'!$B$5,IF(H40&lt;=24,'Tabla probabilidad'!$B$6,IF(H40&lt;=500,'Tabla probabilidad'!$B$7,IF(H40&lt;=5000,'Tabla probabilidad'!$B$8,IF(H40&gt;5000,'Tabla probabilidad'!$B$9)))))</f>
        <v>Media</v>
      </c>
      <c r="J40" s="365">
        <f>IF(H40&lt;=2,'Tabla probabilidad'!$D$5,IF(H40&lt;=24,'Tabla probabilidad'!$D$6,IF(H40&lt;=500,'Tabla probabilidad'!$D$7,IF(H40&lt;=5000,'Tabla probabilidad'!$D$8,IF(H40&gt;5000,'Tabla probabilidad'!$D$9)))))</f>
        <v>0.6</v>
      </c>
      <c r="K40" s="344" t="s">
        <v>342</v>
      </c>
      <c r="L40" s="344" t="str">
        <f>IF(K40="El riesgo afecta la imagen de alguna área de la organización","Leve",IF(K40="El riesgo afecta la imagen de la entidad internamente, de conocimiento general, nivel interno, alta dirección, contratista y/o de provedores","Menor",IF(K40="El riesgo afecta la imagen de la entidad con algunos usuarios de relevancia frente al logro de los objetivos","Moderado",IF(K40="El riesgo afecta la imagen de de la entidad con efecto publicitario sostenido a nivel del sector justicia","Mayor",IF(K40="El riesgo afecta la imagen de la entidad a nivel nacional, con efecto publicitarios sostenible a nivel país","Catastrófico",IF(K40="Impacto que afecte la ejecución presupuestal en un valor ≥0,5%.","Leve",IF(K40="Impacto que afecte la ejecución presupuestal en un valor ≥1%.","Menor",IF(K40="Impacto que afecte la ejecución presupuestal en un valor ≥5%.","Moderado",IF(K40="Impacto que afecte la ejecución presupuestal en un valor ≥20%.","Mayor",IF(K40="Impacto que afecte la ejecución presupuestal en un valor ≥50%.","Catastrófico",IF(K40="Incumplimiento máximo del 5% de la meta planeada","Leve",IF(K40="Incumplimiento máximo del 15% de la meta planeada","Menor",IF(K40="Incumplimiento máximo del 20% de la meta planeada","Moderado",IF(K40="Incumplimiento máximo del 50% de la meta planeada","Mayor",IF(K40="Incumplimiento máximo del 80% de la meta planeada","Catastrófico",IF(K40="Cualquier afectación a la violacion de los derechos de los ciudadanos se considera con consecuencias altas","Mayor",IF(K40="Cualquier afectación a la violacion de los derechos de los ciudadanos se considera con consecuencias desastrosas","Catastrófico",IF(K40="Afecta la Prestación del Servicio de Administración de Justicia en 5%","Leve",IF(K40="Afecta la Prestación del Servicio de Administración de Justicia en 10%","Menor",IF(K40="Afecta la Prestación del Servicio de Administración de Justicia en 15%","Moderado",IF(K40="Afecta la Prestación del Servicio de Administración de Justicia en 20%","Mayor",IF(K40="Afecta la Prestación del Servicio de Administración de Justicia en más del 50%","Catastrófico",IF(K40="Cualquier acto indebido de los servidores judiciales genera altas consecuencias para la entidad","Mayor",IF(K40="Cualquier acto indebido de los servidores judiciales genera consecuencias desastrosas para la entidad","Catastrófico",IF(K40="Si el hecho llegara a presentarse, tendría consecuencias o efectos mínimos sobre la entidad","Leve",IF(K40="Si el hecho llegara a presentarse, tendría bajo impacto o efecto sobre la entidad","Menor",IF(K40="Si el hecho llegara a presentarse, tendría medianas consecuencias o efectos sobre la entidad","Moderado",IF(K40="Si el hecho llegara a presentarse, tendría altas consecuencias o efectos sobre la entidad","Mayor",IF(K40="Si el hecho llegara a presentarse, tendría desastrosas consecuencias o efectos sobre la entidad","Catastrófico")))))))))))))))))))))))))))))</f>
        <v>Mayor</v>
      </c>
      <c r="M40" s="344" t="str">
        <f>IF(K40="El riesgo afecta la imagen de alguna área de la organización","20%",IF(K40="El riesgo afecta la imagen de la entidad internamente, de conocimiento general, nivel interno, alta dirección, contratista y/o de provedores","40%",IF(K40="El riesgo afecta la imagen de la entidad con algunos usuarios de relevancia frente al logro de los objetivos","60%",IF(K40="El riesgo afecta la imagen de de la entidad con efecto publicitario sostenido a nivel del sector justicia","80%",IF(K40="El riesgo afecta la imagen de la entidad a nivel nacional, con efecto publicitarios sostenible a nivel país","100%",IF(K40="Impacto que afecte la ejecución presupuestal en un valor ≥0,5%.","20%",IF(K40="Impacto que afecte la ejecución presupuestal en un valor ≥1%.","40%",IF(K40="Impacto que afecte la ejecución presupuestal en un valor ≥5%.","60%",IF(K40="Impacto que afecte la ejecución presupuestal en un valor ≥20%.","80%",IF(K40="Impacto que afecte la ejecución presupuestal en un valor ≥50%.","100%",IF(K40="Incumplimiento máximo del 5% de la meta planeada","20%",IF(K40="Incumplimiento máximo del 15% de la meta planeada","40%",IF(K40="Incumplimiento máximo del 20% de la meta planeada","60%",IF(K40="Incumplimiento máximo del 50% de la meta planeada","80%",IF(K40="Incumplimiento máximo del 80% de la meta planeada","100%",IF(K40="Cualquier afectación a la violacion de los derechos de los ciudadanos se considera con consecuencias altas","80%",IF(K40="Cualquier afectación a la violacion de los derechos de los ciudadanos se considera con consecuencias desastrosas","100%",IF(K40="Afecta la Prestación del Servicio de Administración de Justicia en 5%","20%",IF(K40="Afecta la Prestación del Servicio de Administración de Justicia en 10%","40%",IF(K40="Afecta la Prestación del Servicio de Administración de Justicia en 15%","60%",IF(K40="Afecta la Prestación del Servicio de Administración de Justicia en 20%","80%",IF(K40="Afecta la Prestación del Servicio de Administración de Justicia en más del 50%","100%",IF(K40="Cualquier acto indebido de los servidores judiciales genera altas consecuencias para la entidad","80%",IF(K40="Cualquier acto indebido de los servidores judiciales genera consecuencias desastrosas para la entidad","100%",IF(K40="Si el hecho llegara a presentarse, tendría consecuencias o efectos mínimos sobre la entidad","20%",IF(K40="Si el hecho llegara a presentarse, tendría bajo impacto o efecto sobre la entidad","40%",IF(K40="Si el hecho llegara a presentarse, tendría medianas consecuencias o efectos sobre la entidad","60%",IF(K40="Si el hecho llegara a presentarse, tendría altas consecuencias o efectos sobre la entidad","80%",IF(K40="Si el hecho llegara a presentarse, tendría desastrosas consecuencias o efectos sobre la entidad","100%")))))))))))))))))))))))))))))</f>
        <v>80%</v>
      </c>
      <c r="N40" s="344" t="str">
        <f>VLOOKUP((I40&amp;L40),Hoja1!$B$4:$C$28,2,0)</f>
        <v xml:space="preserve">Alto </v>
      </c>
      <c r="O40" s="175">
        <v>1</v>
      </c>
      <c r="P40" s="189" t="s">
        <v>467</v>
      </c>
      <c r="Q40" s="175" t="str">
        <f t="shared" si="0"/>
        <v>Probabilidad</v>
      </c>
      <c r="R40" s="175" t="s">
        <v>52</v>
      </c>
      <c r="S40" s="175" t="s">
        <v>57</v>
      </c>
      <c r="T40" s="176">
        <f>VLOOKUP(R40&amp;S40,Hoja1!$Q$4:$R$9,2,0)</f>
        <v>0.45</v>
      </c>
      <c r="U40" s="175" t="s">
        <v>59</v>
      </c>
      <c r="V40" s="175" t="s">
        <v>62</v>
      </c>
      <c r="W40" s="175" t="s">
        <v>65</v>
      </c>
      <c r="X40" s="176">
        <f>IF(Q40="Probabilidad",($J$40*T40),IF(Q40="Impacto"," "))</f>
        <v>0.27</v>
      </c>
      <c r="Y40" s="176" t="str">
        <f>IF(Z40&lt;=20%,'Tabla probabilidad'!$B$5,IF(Z40&lt;=40%,'Tabla probabilidad'!$B$6,IF(Z40&lt;=60%,'Tabla probabilidad'!$B$7,IF(Z40&lt;=80%,'Tabla probabilidad'!$B$8,IF(Z40&lt;=100%,'Tabla probabilidad'!$B$9)))))</f>
        <v>Baja</v>
      </c>
      <c r="Z40" s="176">
        <f>IF(R40="Preventivo",(J40-(J40*T40)),IF(R40="Detectivo",(J40-(J40*T40)),IF(R40="Correctivo",(J40))))</f>
        <v>0.32999999999999996</v>
      </c>
      <c r="AA40" s="355" t="str">
        <f>IF(AB40&lt;=20%,'Tabla probabilidad'!$B$5,IF(AB40&lt;=40%,'Tabla probabilidad'!$B$6,IF(AB40&lt;=60%,'Tabla probabilidad'!$B$7,IF(AB40&lt;=80%,'Tabla probabilidad'!$B$8,IF(AB40&lt;=100%,'Tabla probabilidad'!$B$9)))))</f>
        <v>Baja</v>
      </c>
      <c r="AB40" s="355">
        <f>AVERAGE(Z40:Z44)</f>
        <v>0.32999999999999996</v>
      </c>
      <c r="AC40" s="176" t="str">
        <f t="shared" si="1"/>
        <v>Mayor</v>
      </c>
      <c r="AD40" s="176">
        <f>IF(Q40="Probabilidad",(($M$40-0)),IF(Q40="Impacto",($M$40-($M$40*T40))))</f>
        <v>0.8</v>
      </c>
      <c r="AE40" s="355" t="str">
        <f>IF(AF40&lt;=20%,"Leve",IF(AF40&lt;=40%,"Menor",IF(AF40&lt;=60%,"Moderado",IF(AF40&lt;=80%,"Mayor",IF(AF40&lt;=100%,"Catastrófico")))))</f>
        <v>Mayor</v>
      </c>
      <c r="AF40" s="355">
        <f>AVERAGE(AD40:AD44)</f>
        <v>0.8</v>
      </c>
      <c r="AG40" s="345" t="str">
        <f>VLOOKUP(AA40&amp;AE40,Hoja1!$B$4:$C$28,2,0)</f>
        <v xml:space="preserve">Alto </v>
      </c>
      <c r="AH40" s="344" t="s">
        <v>305</v>
      </c>
      <c r="AI40" s="344"/>
      <c r="AJ40" s="344" t="s">
        <v>468</v>
      </c>
      <c r="AK40" s="358">
        <v>44378</v>
      </c>
      <c r="AL40" s="359">
        <v>44531</v>
      </c>
      <c r="AM40" s="344"/>
      <c r="AN40" s="344" t="s">
        <v>177</v>
      </c>
    </row>
    <row r="41" spans="1:40" ht="48.75" customHeight="1" x14ac:dyDescent="0.25">
      <c r="A41" s="360"/>
      <c r="B41" s="367"/>
      <c r="C41" s="360"/>
      <c r="D41" s="362"/>
      <c r="E41" s="360"/>
      <c r="F41" s="344"/>
      <c r="G41" s="344"/>
      <c r="H41" s="344"/>
      <c r="I41" s="364"/>
      <c r="J41" s="365"/>
      <c r="K41" s="344"/>
      <c r="L41" s="354"/>
      <c r="M41" s="354"/>
      <c r="N41" s="344"/>
      <c r="O41" s="175">
        <v>2</v>
      </c>
      <c r="P41" s="189" t="s">
        <v>466</v>
      </c>
      <c r="Q41" s="175" t="str">
        <f t="shared" si="0"/>
        <v>Probabilidad</v>
      </c>
      <c r="R41" s="175" t="s">
        <v>52</v>
      </c>
      <c r="S41" s="175" t="s">
        <v>57</v>
      </c>
      <c r="T41" s="176">
        <f>VLOOKUP(R41&amp;S41,Hoja1!$Q$4:$R$9,2,0)</f>
        <v>0.45</v>
      </c>
      <c r="U41" s="175" t="s">
        <v>59</v>
      </c>
      <c r="V41" s="175" t="s">
        <v>62</v>
      </c>
      <c r="W41" s="175" t="s">
        <v>65</v>
      </c>
      <c r="X41" s="176">
        <f t="shared" ref="X41:X44" si="25">IF(Q41="Probabilidad",($J$40*T41),IF(Q41="Impacto"," "))</f>
        <v>0.27</v>
      </c>
      <c r="Y41" s="176" t="str">
        <f>IF(Z41&lt;=20%,'Tabla probabilidad'!$B$5,IF(Z41&lt;=40%,'Tabla probabilidad'!$B$6,IF(Z41&lt;=60%,'Tabla probabilidad'!$B$7,IF(Z41&lt;=80%,'Tabla probabilidad'!$B$8,IF(Z41&lt;=100%,'Tabla probabilidad'!$B$9)))))</f>
        <v>Baja</v>
      </c>
      <c r="Z41" s="176">
        <f>IF(R41="Preventivo",(J40-(J40*T41)),IF(R41="Detectivo",(J40-(J40*T41)),IF(R41="Correctivo",(J40))))</f>
        <v>0.32999999999999996</v>
      </c>
      <c r="AA41" s="356"/>
      <c r="AB41" s="356"/>
      <c r="AC41" s="176" t="str">
        <f t="shared" si="1"/>
        <v>Mayor</v>
      </c>
      <c r="AD41" s="176">
        <f t="shared" ref="AD41:AD44" si="26">IF(Q41="Probabilidad",(($M$40-0)),IF(Q41="Impacto",($M$40-($M$40*T41))))</f>
        <v>0.8</v>
      </c>
      <c r="AE41" s="356"/>
      <c r="AF41" s="356"/>
      <c r="AG41" s="346"/>
      <c r="AH41" s="344"/>
      <c r="AI41" s="344"/>
      <c r="AJ41" s="344"/>
      <c r="AK41" s="344"/>
      <c r="AL41" s="344"/>
      <c r="AM41" s="344"/>
      <c r="AN41" s="344"/>
    </row>
    <row r="42" spans="1:40" ht="76.5" customHeight="1" x14ac:dyDescent="0.25">
      <c r="A42" s="360"/>
      <c r="B42" s="367"/>
      <c r="C42" s="360"/>
      <c r="D42" s="362"/>
      <c r="E42" s="360"/>
      <c r="F42" s="344"/>
      <c r="G42" s="344"/>
      <c r="H42" s="344"/>
      <c r="I42" s="364"/>
      <c r="J42" s="365"/>
      <c r="K42" s="344"/>
      <c r="L42" s="354"/>
      <c r="M42" s="354"/>
      <c r="N42" s="344"/>
      <c r="O42" s="175">
        <v>3</v>
      </c>
      <c r="P42" s="190" t="s">
        <v>346</v>
      </c>
      <c r="Q42" s="175" t="str">
        <f t="shared" si="0"/>
        <v>Probabilidad</v>
      </c>
      <c r="R42" s="175" t="s">
        <v>52</v>
      </c>
      <c r="S42" s="175" t="s">
        <v>57</v>
      </c>
      <c r="T42" s="176">
        <f>VLOOKUP(R42&amp;S42,Hoja1!$Q$4:$R$9,2,0)</f>
        <v>0.45</v>
      </c>
      <c r="U42" s="175" t="s">
        <v>59</v>
      </c>
      <c r="V42" s="175" t="s">
        <v>62</v>
      </c>
      <c r="W42" s="175" t="s">
        <v>65</v>
      </c>
      <c r="X42" s="176">
        <f t="shared" si="25"/>
        <v>0.27</v>
      </c>
      <c r="Y42" s="176" t="str">
        <f>IF(Z42&lt;=20%,'Tabla probabilidad'!$B$5,IF(Z42&lt;=40%,'Tabla probabilidad'!$B$6,IF(Z42&lt;=60%,'Tabla probabilidad'!$B$7,IF(Z42&lt;=80%,'Tabla probabilidad'!$B$8,IF(Z42&lt;=100%,'Tabla probabilidad'!$B$9)))))</f>
        <v>Baja</v>
      </c>
      <c r="Z42" s="176">
        <f>IF(R42="Preventivo",(J40-(J40*T42)),IF(R42="Detectivo",(J40-(J40*T42)),IF(R42="Correctivo",(J40))))</f>
        <v>0.32999999999999996</v>
      </c>
      <c r="AA42" s="356"/>
      <c r="AB42" s="356"/>
      <c r="AC42" s="176" t="str">
        <f t="shared" si="1"/>
        <v>Mayor</v>
      </c>
      <c r="AD42" s="176">
        <f t="shared" si="26"/>
        <v>0.8</v>
      </c>
      <c r="AE42" s="356"/>
      <c r="AF42" s="356"/>
      <c r="AG42" s="346"/>
      <c r="AH42" s="344"/>
      <c r="AI42" s="344"/>
      <c r="AJ42" s="344"/>
      <c r="AK42" s="344"/>
      <c r="AL42" s="344"/>
      <c r="AM42" s="344"/>
      <c r="AN42" s="344"/>
    </row>
    <row r="43" spans="1:40" ht="54" customHeight="1" x14ac:dyDescent="0.25">
      <c r="A43" s="360"/>
      <c r="B43" s="367"/>
      <c r="C43" s="360"/>
      <c r="D43" s="362"/>
      <c r="E43" s="360"/>
      <c r="F43" s="344"/>
      <c r="G43" s="344"/>
      <c r="H43" s="344"/>
      <c r="I43" s="364"/>
      <c r="J43" s="365"/>
      <c r="K43" s="344"/>
      <c r="L43" s="354"/>
      <c r="M43" s="354"/>
      <c r="N43" s="344"/>
      <c r="O43" s="175">
        <v>4</v>
      </c>
      <c r="P43" s="190" t="s">
        <v>668</v>
      </c>
      <c r="Q43" s="175" t="str">
        <f t="shared" si="0"/>
        <v>Probabilidad</v>
      </c>
      <c r="R43" s="175" t="s">
        <v>52</v>
      </c>
      <c r="S43" s="175" t="s">
        <v>57</v>
      </c>
      <c r="T43" s="176">
        <f>VLOOKUP(R43&amp;S43,Hoja1!$Q$4:$R$9,2,0)</f>
        <v>0.45</v>
      </c>
      <c r="U43" s="175" t="s">
        <v>59</v>
      </c>
      <c r="V43" s="175" t="s">
        <v>62</v>
      </c>
      <c r="W43" s="175" t="s">
        <v>65</v>
      </c>
      <c r="X43" s="176">
        <f t="shared" si="25"/>
        <v>0.27</v>
      </c>
      <c r="Y43" s="176" t="str">
        <f>IF(Z43&lt;=20%,'Tabla probabilidad'!$B$5,IF(Z43&lt;=40%,'Tabla probabilidad'!$B$6,IF(Z43&lt;=60%,'Tabla probabilidad'!$B$7,IF(Z43&lt;=80%,'Tabla probabilidad'!$B$8,IF(Z43&lt;=100%,'Tabla probabilidad'!$B$9)))))</f>
        <v>Baja</v>
      </c>
      <c r="Z43" s="176">
        <f>IF(R43="Preventivo",(J40-(J40*T43)),IF(R43="Detectivo",(J40-(J40*T43)),IF(R43="Correctivo",(J40))))</f>
        <v>0.32999999999999996</v>
      </c>
      <c r="AA43" s="356"/>
      <c r="AB43" s="356"/>
      <c r="AC43" s="176" t="str">
        <f t="shared" si="1"/>
        <v>Mayor</v>
      </c>
      <c r="AD43" s="176">
        <f t="shared" si="26"/>
        <v>0.8</v>
      </c>
      <c r="AE43" s="356"/>
      <c r="AF43" s="356"/>
      <c r="AG43" s="346"/>
      <c r="AH43" s="344"/>
      <c r="AI43" s="344"/>
      <c r="AJ43" s="344"/>
      <c r="AK43" s="344"/>
      <c r="AL43" s="344"/>
      <c r="AM43" s="344"/>
      <c r="AN43" s="344"/>
    </row>
    <row r="44" spans="1:40" ht="78" customHeight="1" x14ac:dyDescent="0.25">
      <c r="A44" s="360"/>
      <c r="B44" s="368"/>
      <c r="C44" s="360"/>
      <c r="D44" s="363"/>
      <c r="E44" s="360"/>
      <c r="F44" s="344"/>
      <c r="G44" s="344"/>
      <c r="H44" s="344"/>
      <c r="I44" s="364"/>
      <c r="J44" s="365"/>
      <c r="K44" s="344"/>
      <c r="L44" s="354"/>
      <c r="M44" s="354"/>
      <c r="N44" s="344"/>
      <c r="O44" s="175">
        <v>5</v>
      </c>
      <c r="P44" s="195" t="s">
        <v>691</v>
      </c>
      <c r="Q44" s="193" t="str">
        <f t="shared" si="0"/>
        <v>Probabilidad</v>
      </c>
      <c r="R44" s="193" t="s">
        <v>52</v>
      </c>
      <c r="S44" s="193" t="s">
        <v>57</v>
      </c>
      <c r="T44" s="194">
        <f>VLOOKUP(R44&amp;S44,Hoja1!$Q$4:$R$9,2,0)</f>
        <v>0.45</v>
      </c>
      <c r="U44" s="193" t="s">
        <v>59</v>
      </c>
      <c r="V44" s="193" t="s">
        <v>62</v>
      </c>
      <c r="W44" s="193" t="s">
        <v>65</v>
      </c>
      <c r="X44" s="176">
        <f t="shared" si="25"/>
        <v>0.27</v>
      </c>
      <c r="Y44" s="176" t="str">
        <f>IF(Z44&lt;=20%,'Tabla probabilidad'!$B$5,IF(Z44&lt;=40%,'Tabla probabilidad'!$B$6,IF(Z44&lt;=60%,'Tabla probabilidad'!$B$7,IF(Z44&lt;=80%,'Tabla probabilidad'!$B$8,IF(Z44&lt;=100%,'Tabla probabilidad'!$B$9)))))</f>
        <v>Baja</v>
      </c>
      <c r="Z44" s="176">
        <f>IF(R44="Preventivo",(J40-(J40*T44)),IF(R44="Detectivo",(J40-(J40*T44)),IF(R44="Correctivo",(J40))))</f>
        <v>0.32999999999999996</v>
      </c>
      <c r="AA44" s="357"/>
      <c r="AB44" s="357"/>
      <c r="AC44" s="176" t="str">
        <f t="shared" si="1"/>
        <v>Mayor</v>
      </c>
      <c r="AD44" s="176">
        <f t="shared" si="26"/>
        <v>0.8</v>
      </c>
      <c r="AE44" s="357"/>
      <c r="AF44" s="357"/>
      <c r="AG44" s="347"/>
      <c r="AH44" s="344"/>
      <c r="AI44" s="344"/>
      <c r="AJ44" s="344"/>
      <c r="AK44" s="344"/>
      <c r="AL44" s="344"/>
      <c r="AM44" s="344"/>
      <c r="AN44" s="344"/>
    </row>
    <row r="45" spans="1:40" ht="61.5" customHeight="1" x14ac:dyDescent="0.25">
      <c r="A45" s="360">
        <v>8</v>
      </c>
      <c r="B45" s="366" t="s">
        <v>443</v>
      </c>
      <c r="C45" s="360" t="s">
        <v>438</v>
      </c>
      <c r="D45" s="361" t="s">
        <v>692</v>
      </c>
      <c r="E45" s="360" t="s">
        <v>348</v>
      </c>
      <c r="F45" s="344" t="s">
        <v>349</v>
      </c>
      <c r="G45" s="344" t="s">
        <v>43</v>
      </c>
      <c r="H45" s="344">
        <v>80</v>
      </c>
      <c r="I45" s="364" t="str">
        <f>IF(H45&lt;=2,'Tabla probabilidad'!$B$5,IF(H45&lt;=24,'Tabla probabilidad'!$B$6,IF(H45&lt;=500,'Tabla probabilidad'!$B$7,IF(H45&lt;=5000,'Tabla probabilidad'!$B$8,IF(H45&gt;5000,'Tabla probabilidad'!$B$9)))))</f>
        <v>Media</v>
      </c>
      <c r="J45" s="365">
        <f>IF(H45&lt;=2,'Tabla probabilidad'!$D$5,IF(H45&lt;=24,'Tabla probabilidad'!$D$6,IF(H45&lt;=500,'Tabla probabilidad'!$D$7,IF(H45&lt;=5000,'Tabla probabilidad'!$D$8,IF(H45&gt;5000,'Tabla probabilidad'!$D$9)))))</f>
        <v>0.6</v>
      </c>
      <c r="K45" s="344" t="s">
        <v>334</v>
      </c>
      <c r="L45" s="344" t="str">
        <f>IF(K45="El riesgo afecta la imagen de alguna área de la organización","Leve",IF(K45="El riesgo afecta la imagen de la entidad internamente, de conocimiento general, nivel interno, alta dirección, contratista y/o de provedores","Menor",IF(K45="El riesgo afecta la imagen de la entidad con algunos usuarios de relevancia frente al logro de los objetivos","Moderado",IF(K45="El riesgo afecta la imagen de de la entidad con efecto publicitario sostenido a nivel del sector justicia","Mayor",IF(K45="El riesgo afecta la imagen de la entidad a nivel nacional, con efecto publicitarios sostenible a nivel país","Catastrófico",IF(K45="Impacto que afecte la ejecución presupuestal en un valor ≥0,5%.","Leve",IF(K45="Impacto que afecte la ejecución presupuestal en un valor ≥1%.","Menor",IF(K45="Impacto que afecte la ejecución presupuestal en un valor ≥5%.","Moderado",IF(K45="Impacto que afecte la ejecución presupuestal en un valor ≥20%.","Mayor",IF(K45="Impacto que afecte la ejecución presupuestal en un valor ≥50%.","Catastrófico",IF(K45="Incumplimiento máximo del 5% de la meta planeada","Leve",IF(K45="Incumplimiento máximo del 15% de la meta planeada","Menor",IF(K45="Incumplimiento máximo del 20% de la meta planeada","Moderado",IF(K45="Incumplimiento máximo del 50% de la meta planeada","Mayor",IF(K45="Incumplimiento máximo del 80% de la meta planeada","Catastrófico",IF(K45="Cualquier afectación a la violacion de los derechos de los ciudadanos se considera con consecuencias altas","Mayor",IF(K45="Cualquier afectación a la violacion de los derechos de los ciudadanos se considera con consecuencias desastrosas","Catastrófico",IF(K45="Afecta la Prestación del Servicio de Administración de Justicia en 5%","Leve",IF(K45="Afecta la Prestación del Servicio de Administración de Justicia en 10%","Menor",IF(K45="Afecta la Prestación del Servicio de Administración de Justicia en 15%","Moderado",IF(K45="Afecta la Prestación del Servicio de Administración de Justicia en 20%","Mayor",IF(K45="Afecta la Prestación del Servicio de Administración de Justicia en más del 50%","Catastrófico",IF(K45="Cualquier acto indebido de los servidores judiciales genera altas consecuencias para la entidad","Mayor",IF(K45="Cualquier acto indebido de los servidores judiciales genera consecuencias desastrosas para la entidad","Catastrófico",IF(K45="Si el hecho llegara a presentarse, tendría consecuencias o efectos mínimos sobre la entidad","Leve",IF(K45="Si el hecho llegara a presentarse, tendría bajo impacto o efecto sobre la entidad","Menor",IF(K45="Si el hecho llegara a presentarse, tendría medianas consecuencias o efectos sobre la entidad","Moderado",IF(K45="Si el hecho llegara a presentarse, tendría altas consecuencias o efectos sobre la entidad","Mayor",IF(K45="Si el hecho llegara a presentarse, tendría desastrosas consecuencias o efectos sobre la entidad","Catastrófico")))))))))))))))))))))))))))))</f>
        <v>Mayor</v>
      </c>
      <c r="M45" s="344" t="str">
        <f>IF(K45="El riesgo afecta la imagen de alguna área de la organización","20%",IF(K45="El riesgo afecta la imagen de la entidad internamente, de conocimiento general, nivel interno, alta dirección, contratista y/o de provedores","40%",IF(K45="El riesgo afecta la imagen de la entidad con algunos usuarios de relevancia frente al logro de los objetivos","60%",IF(K45="El riesgo afecta la imagen de de la entidad con efecto publicitario sostenido a nivel del sector justicia","80%",IF(K45="El riesgo afecta la imagen de la entidad a nivel nacional, con efecto publicitarios sostenible a nivel país","100%",IF(K45="Impacto que afecte la ejecución presupuestal en un valor ≥0,5%.","20%",IF(K45="Impacto que afecte la ejecución presupuestal en un valor ≥1%.","40%",IF(K45="Impacto que afecte la ejecución presupuestal en un valor ≥5%.","60%",IF(K45="Impacto que afecte la ejecución presupuestal en un valor ≥20%.","80%",IF(K45="Impacto que afecte la ejecución presupuestal en un valor ≥50%.","100%",IF(K45="Incumplimiento máximo del 5% de la meta planeada","20%",IF(K45="Incumplimiento máximo del 15% de la meta planeada","40%",IF(K45="Incumplimiento máximo del 20% de la meta planeada","60%",IF(K45="Incumplimiento máximo del 50% de la meta planeada","80%",IF(K45="Incumplimiento máximo del 80% de la meta planeada","100%",IF(K45="Cualquier afectación a la violacion de los derechos de los ciudadanos se considera con consecuencias altas","80%",IF(K45="Cualquier afectación a la violacion de los derechos de los ciudadanos se considera con consecuencias desastrosas","100%",IF(K45="Afecta la Prestación del Servicio de Administración de Justicia en 5%","20%",IF(K45="Afecta la Prestación del Servicio de Administración de Justicia en 10%","40%",IF(K45="Afecta la Prestación del Servicio de Administración de Justicia en 15%","60%",IF(K45="Afecta la Prestación del Servicio de Administración de Justicia en 20%","80%",IF(K45="Afecta la Prestación del Servicio de Administración de Justicia en más del 50%","100%",IF(K45="Cualquier acto indebido de los servidores judiciales genera altas consecuencias para la entidad","80%",IF(K45="Cualquier acto indebido de los servidores judiciales genera consecuencias desastrosas para la entidad","100%",IF(K45="Si el hecho llegara a presentarse, tendría consecuencias o efectos mínimos sobre la entidad","20%",IF(K45="Si el hecho llegara a presentarse, tendría bajo impacto o efecto sobre la entidad","40%",IF(K45="Si el hecho llegara a presentarse, tendría medianas consecuencias o efectos sobre la entidad","60%",IF(K45="Si el hecho llegara a presentarse, tendría altas consecuencias o efectos sobre la entidad","80%",IF(K45="Si el hecho llegara a presentarse, tendría desastrosas consecuencias o efectos sobre la entidad","100%")))))))))))))))))))))))))))))</f>
        <v>80%</v>
      </c>
      <c r="N45" s="344" t="str">
        <f>VLOOKUP((I45&amp;L45),Hoja1!$B$4:$C$28,2,0)</f>
        <v xml:space="preserve">Alto </v>
      </c>
      <c r="O45" s="175">
        <v>1</v>
      </c>
      <c r="P45" s="191" t="s">
        <v>695</v>
      </c>
      <c r="Q45" s="175" t="str">
        <f t="shared" si="0"/>
        <v>Probabilidad</v>
      </c>
      <c r="R45" s="175" t="s">
        <v>52</v>
      </c>
      <c r="S45" s="175" t="s">
        <v>57</v>
      </c>
      <c r="T45" s="176">
        <f>VLOOKUP(R45&amp;S45,Hoja1!$Q$4:$R$9,2,0)</f>
        <v>0.45</v>
      </c>
      <c r="U45" s="175" t="s">
        <v>59</v>
      </c>
      <c r="V45" s="175" t="s">
        <v>62</v>
      </c>
      <c r="W45" s="175" t="s">
        <v>65</v>
      </c>
      <c r="X45" s="176">
        <f>IF(Q45="Probabilidad",($J$45*T45),IF(Q45="Impacto"," "))</f>
        <v>0.27</v>
      </c>
      <c r="Y45" s="176" t="str">
        <f>IF(Z45&lt;=20%,'Tabla probabilidad'!$B$5,IF(Z45&lt;=40%,'Tabla probabilidad'!$B$6,IF(Z45&lt;=60%,'Tabla probabilidad'!$B$7,IF(Z45&lt;=80%,'Tabla probabilidad'!$B$8,IF(Z45&lt;=100%,'Tabla probabilidad'!$B$9)))))</f>
        <v>Baja</v>
      </c>
      <c r="Z45" s="176">
        <f>IF(R45="Preventivo",(J45-(J45*T45)),IF(R45="Detectivo",(J45-(J45*T45)),IF(R45="Correctivo",(J45))))</f>
        <v>0.32999999999999996</v>
      </c>
      <c r="AA45" s="355" t="str">
        <f>IF(AB45&lt;=20%,'Tabla probabilidad'!$B$5,IF(AB45&lt;=40%,'Tabla probabilidad'!$B$6,IF(AB45&lt;=60%,'Tabla probabilidad'!$B$7,IF(AB45&lt;=80%,'Tabla probabilidad'!$B$8,IF(AB45&lt;=100%,'Tabla probabilidad'!$B$9)))))</f>
        <v>Baja</v>
      </c>
      <c r="AB45" s="355">
        <f>AVERAGE(Z45:Z49)</f>
        <v>0.35399999999999998</v>
      </c>
      <c r="AC45" s="176" t="str">
        <f t="shared" si="1"/>
        <v>Mayor</v>
      </c>
      <c r="AD45" s="176">
        <f>IF(Q45="Probabilidad",(($M$45-0)),IF(Q45="Impacto",($M$45-($M$45*T45))))</f>
        <v>0.8</v>
      </c>
      <c r="AE45" s="355" t="str">
        <f>IF(AF45&lt;=20%,"Leve",IF(AF45&lt;=40%,"Menor",IF(AF45&lt;=60%,"Moderado",IF(AF45&lt;=80%,"Mayor",IF(AF45&lt;=100%,"Catastrófico")))))</f>
        <v>Mayor</v>
      </c>
      <c r="AF45" s="355">
        <f>AVERAGE(AD45:AD49)</f>
        <v>0.8</v>
      </c>
      <c r="AG45" s="345" t="str">
        <f>VLOOKUP(AA45&amp;AE45,Hoja1!$B$4:$C$28,2,0)</f>
        <v xml:space="preserve">Alto </v>
      </c>
      <c r="AH45" s="344" t="s">
        <v>305</v>
      </c>
      <c r="AI45" s="344"/>
      <c r="AJ45" s="344" t="s">
        <v>458</v>
      </c>
      <c r="AK45" s="358">
        <v>44378</v>
      </c>
      <c r="AL45" s="359">
        <v>44531</v>
      </c>
      <c r="AM45" s="344"/>
      <c r="AN45" s="344" t="s">
        <v>177</v>
      </c>
    </row>
    <row r="46" spans="1:40" ht="65.25" customHeight="1" x14ac:dyDescent="0.25">
      <c r="A46" s="360"/>
      <c r="B46" s="367"/>
      <c r="C46" s="360"/>
      <c r="D46" s="362"/>
      <c r="E46" s="360"/>
      <c r="F46" s="344"/>
      <c r="G46" s="344"/>
      <c r="H46" s="344"/>
      <c r="I46" s="364"/>
      <c r="J46" s="365"/>
      <c r="K46" s="344"/>
      <c r="L46" s="354"/>
      <c r="M46" s="354"/>
      <c r="N46" s="344"/>
      <c r="O46" s="175">
        <v>2</v>
      </c>
      <c r="P46" s="191" t="s">
        <v>449</v>
      </c>
      <c r="Q46" s="175" t="str">
        <f t="shared" si="0"/>
        <v>Probabilidad</v>
      </c>
      <c r="R46" s="175" t="s">
        <v>52</v>
      </c>
      <c r="S46" s="175" t="s">
        <v>57</v>
      </c>
      <c r="T46" s="176">
        <f>VLOOKUP(R46&amp;S46,Hoja1!$Q$4:$R$9,2,0)</f>
        <v>0.45</v>
      </c>
      <c r="U46" s="175" t="s">
        <v>59</v>
      </c>
      <c r="V46" s="175" t="s">
        <v>62</v>
      </c>
      <c r="W46" s="175" t="s">
        <v>65</v>
      </c>
      <c r="X46" s="176">
        <f t="shared" ref="X46:X49" si="27">IF(Q46="Probabilidad",($J$45*T46),IF(Q46="Impacto"," "))</f>
        <v>0.27</v>
      </c>
      <c r="Y46" s="176" t="str">
        <f>IF(Z46&lt;=20%,'Tabla probabilidad'!$B$5,IF(Z46&lt;=40%,'Tabla probabilidad'!$B$6,IF(Z46&lt;=60%,'Tabla probabilidad'!$B$7,IF(Z46&lt;=80%,'Tabla probabilidad'!$B$8,IF(Z46&lt;=100%,'Tabla probabilidad'!$B$9)))))</f>
        <v>Baja</v>
      </c>
      <c r="Z46" s="176">
        <f>IF(R46="Preventivo",(J45-(J45*T46)),IF(R46="Detectivo",(J45-(J45*T46)),IF(R46="Correctivo",(J45))))</f>
        <v>0.32999999999999996</v>
      </c>
      <c r="AA46" s="356"/>
      <c r="AB46" s="356"/>
      <c r="AC46" s="176" t="str">
        <f t="shared" si="1"/>
        <v>Mayor</v>
      </c>
      <c r="AD46" s="176">
        <f t="shared" ref="AD46:AD49" si="28">IF(Q46="Probabilidad",(($M$45-0)),IF(Q46="Impacto",($M$45-($M$45*T46))))</f>
        <v>0.8</v>
      </c>
      <c r="AE46" s="356"/>
      <c r="AF46" s="356"/>
      <c r="AG46" s="346"/>
      <c r="AH46" s="344"/>
      <c r="AI46" s="344"/>
      <c r="AJ46" s="344"/>
      <c r="AK46" s="344"/>
      <c r="AL46" s="344"/>
      <c r="AM46" s="344"/>
      <c r="AN46" s="344"/>
    </row>
    <row r="47" spans="1:40" ht="96.75" customHeight="1" x14ac:dyDescent="0.25">
      <c r="A47" s="360"/>
      <c r="B47" s="367"/>
      <c r="C47" s="360"/>
      <c r="D47" s="362"/>
      <c r="E47" s="360"/>
      <c r="F47" s="344"/>
      <c r="G47" s="344"/>
      <c r="H47" s="344"/>
      <c r="I47" s="364"/>
      <c r="J47" s="365"/>
      <c r="K47" s="344"/>
      <c r="L47" s="354"/>
      <c r="M47" s="354"/>
      <c r="N47" s="344"/>
      <c r="O47" s="175">
        <v>3</v>
      </c>
      <c r="P47" s="191" t="s">
        <v>694</v>
      </c>
      <c r="Q47" s="175" t="str">
        <f t="shared" si="0"/>
        <v>Probabilidad</v>
      </c>
      <c r="R47" s="175" t="s">
        <v>52</v>
      </c>
      <c r="S47" s="175" t="s">
        <v>57</v>
      </c>
      <c r="T47" s="176">
        <f>VLOOKUP(R47&amp;S47,Hoja1!$Q$4:$R$9,2,0)</f>
        <v>0.45</v>
      </c>
      <c r="U47" s="175" t="s">
        <v>59</v>
      </c>
      <c r="V47" s="175" t="s">
        <v>62</v>
      </c>
      <c r="W47" s="175" t="s">
        <v>65</v>
      </c>
      <c r="X47" s="176">
        <f t="shared" si="27"/>
        <v>0.27</v>
      </c>
      <c r="Y47" s="176" t="str">
        <f>IF(Z47&lt;=20%,'Tabla probabilidad'!$B$5,IF(Z47&lt;=40%,'Tabla probabilidad'!$B$6,IF(Z47&lt;=60%,'Tabla probabilidad'!$B$7,IF(Z47&lt;=80%,'Tabla probabilidad'!$B$8,IF(Z47&lt;=100%,'Tabla probabilidad'!$B$9)))))</f>
        <v>Baja</v>
      </c>
      <c r="Z47" s="176">
        <f>IF(R47="Preventivo",(J45-(J45*T47)),IF(R47="Detectivo",(J45-(J45*T47)),IF(R47="Correctivo",(J45))))</f>
        <v>0.32999999999999996</v>
      </c>
      <c r="AA47" s="356"/>
      <c r="AB47" s="356"/>
      <c r="AC47" s="176" t="str">
        <f t="shared" si="1"/>
        <v>Mayor</v>
      </c>
      <c r="AD47" s="176">
        <f t="shared" si="28"/>
        <v>0.8</v>
      </c>
      <c r="AE47" s="356"/>
      <c r="AF47" s="356"/>
      <c r="AG47" s="346"/>
      <c r="AH47" s="344"/>
      <c r="AI47" s="344"/>
      <c r="AJ47" s="344"/>
      <c r="AK47" s="344"/>
      <c r="AL47" s="344"/>
      <c r="AM47" s="344"/>
      <c r="AN47" s="344"/>
    </row>
    <row r="48" spans="1:40" ht="81.75" customHeight="1" thickBot="1" x14ac:dyDescent="0.3">
      <c r="A48" s="360"/>
      <c r="B48" s="367"/>
      <c r="C48" s="360"/>
      <c r="D48" s="362"/>
      <c r="E48" s="360"/>
      <c r="F48" s="344"/>
      <c r="G48" s="344"/>
      <c r="H48" s="344"/>
      <c r="I48" s="364"/>
      <c r="J48" s="365"/>
      <c r="K48" s="344"/>
      <c r="L48" s="354"/>
      <c r="M48" s="354"/>
      <c r="N48" s="344"/>
      <c r="O48" s="175">
        <v>4</v>
      </c>
      <c r="P48" s="183" t="s">
        <v>693</v>
      </c>
      <c r="Q48" s="175" t="str">
        <f t="shared" si="0"/>
        <v>Probabilidad</v>
      </c>
      <c r="R48" s="175" t="s">
        <v>53</v>
      </c>
      <c r="S48" s="175" t="s">
        <v>57</v>
      </c>
      <c r="T48" s="176">
        <f>VLOOKUP(R48&amp;S48,Hoja1!$Q$4:$R$9,2,0)</f>
        <v>0.35</v>
      </c>
      <c r="U48" s="175" t="s">
        <v>59</v>
      </c>
      <c r="V48" s="175" t="s">
        <v>62</v>
      </c>
      <c r="W48" s="175" t="s">
        <v>65</v>
      </c>
      <c r="X48" s="176">
        <f t="shared" si="27"/>
        <v>0.21</v>
      </c>
      <c r="Y48" s="176" t="str">
        <f>IF(Z48&lt;=20%,'Tabla probabilidad'!$B$5,IF(Z48&lt;=40%,'Tabla probabilidad'!$B$6,IF(Z48&lt;=60%,'Tabla probabilidad'!$B$7,IF(Z48&lt;=80%,'Tabla probabilidad'!$B$8,IF(Z48&lt;=100%,'Tabla probabilidad'!$B$9)))))</f>
        <v>Baja</v>
      </c>
      <c r="Z48" s="176">
        <f>IF(R48="Preventivo",(J45-(J45*T48)),IF(R48="Detectivo",(J45-(J45*T48)),IF(R48="Correctivo",(J45))))</f>
        <v>0.39</v>
      </c>
      <c r="AA48" s="356"/>
      <c r="AB48" s="356"/>
      <c r="AC48" s="176" t="str">
        <f t="shared" si="1"/>
        <v>Mayor</v>
      </c>
      <c r="AD48" s="176">
        <f t="shared" si="28"/>
        <v>0.8</v>
      </c>
      <c r="AE48" s="356"/>
      <c r="AF48" s="356"/>
      <c r="AG48" s="346"/>
      <c r="AH48" s="344"/>
      <c r="AI48" s="344"/>
      <c r="AJ48" s="344"/>
      <c r="AK48" s="344"/>
      <c r="AL48" s="344"/>
      <c r="AM48" s="344"/>
      <c r="AN48" s="344"/>
    </row>
    <row r="49" spans="1:40" ht="74.25" customHeight="1" thickBot="1" x14ac:dyDescent="0.3">
      <c r="A49" s="360"/>
      <c r="B49" s="368"/>
      <c r="C49" s="360"/>
      <c r="D49" s="363"/>
      <c r="E49" s="360"/>
      <c r="F49" s="344"/>
      <c r="G49" s="344"/>
      <c r="H49" s="344"/>
      <c r="I49" s="364"/>
      <c r="J49" s="365"/>
      <c r="K49" s="344"/>
      <c r="L49" s="354"/>
      <c r="M49" s="354"/>
      <c r="N49" s="344"/>
      <c r="O49" s="175"/>
      <c r="P49" s="183"/>
      <c r="Q49" s="175" t="str">
        <f t="shared" si="0"/>
        <v>Probabilidad</v>
      </c>
      <c r="R49" s="175" t="s">
        <v>53</v>
      </c>
      <c r="S49" s="175" t="s">
        <v>57</v>
      </c>
      <c r="T49" s="176">
        <f>VLOOKUP(R49&amp;S49,Hoja1!$Q$4:$R$9,2,0)</f>
        <v>0.35</v>
      </c>
      <c r="U49" s="175" t="s">
        <v>59</v>
      </c>
      <c r="V49" s="175" t="s">
        <v>62</v>
      </c>
      <c r="W49" s="175" t="s">
        <v>65</v>
      </c>
      <c r="X49" s="176">
        <f t="shared" si="27"/>
        <v>0.21</v>
      </c>
      <c r="Y49" s="176" t="str">
        <f>IF(Z49&lt;=20%,'Tabla probabilidad'!$B$5,IF(Z49&lt;=40%,'Tabla probabilidad'!$B$6,IF(Z49&lt;=60%,'Tabla probabilidad'!$B$7,IF(Z49&lt;=80%,'Tabla probabilidad'!$B$8,IF(Z49&lt;=100%,'Tabla probabilidad'!$B$9)))))</f>
        <v>Baja</v>
      </c>
      <c r="Z49" s="176">
        <f>IF(R49="Preventivo",(J45-(J45*T49)),IF(R49="Detectivo",(J45-(J45*T49)),IF(R49="Correctivo",(J45))))</f>
        <v>0.39</v>
      </c>
      <c r="AA49" s="357"/>
      <c r="AB49" s="357"/>
      <c r="AC49" s="176" t="str">
        <f t="shared" si="1"/>
        <v>Mayor</v>
      </c>
      <c r="AD49" s="176">
        <f t="shared" si="28"/>
        <v>0.8</v>
      </c>
      <c r="AE49" s="357"/>
      <c r="AF49" s="357"/>
      <c r="AG49" s="347"/>
      <c r="AH49" s="344"/>
      <c r="AI49" s="344"/>
      <c r="AJ49" s="344"/>
      <c r="AK49" s="344"/>
      <c r="AL49" s="344"/>
      <c r="AM49" s="344"/>
      <c r="AN49" s="344"/>
    </row>
    <row r="50" spans="1:40" ht="48" customHeight="1" x14ac:dyDescent="0.25">
      <c r="A50" s="360">
        <v>9</v>
      </c>
      <c r="B50" s="366" t="s">
        <v>444</v>
      </c>
      <c r="C50" s="360" t="s">
        <v>345</v>
      </c>
      <c r="D50" s="361" t="s">
        <v>351</v>
      </c>
      <c r="E50" s="360" t="s">
        <v>356</v>
      </c>
      <c r="F50" s="344" t="s">
        <v>350</v>
      </c>
      <c r="G50" s="344" t="s">
        <v>331</v>
      </c>
      <c r="H50" s="344">
        <v>50</v>
      </c>
      <c r="I50" s="364" t="str">
        <f>IF(H50&lt;=2,'Tabla probabilidad'!$B$5,IF(H50&lt;=24,'Tabla probabilidad'!$B$6,IF(H50&lt;=500,'Tabla probabilidad'!$B$7,IF(H50&lt;=5000,'Tabla probabilidad'!$B$8,IF(H50&gt;5000,'Tabla probabilidad'!$B$9)))))</f>
        <v>Media</v>
      </c>
      <c r="J50" s="365">
        <f>IF(H50&lt;=2,'Tabla probabilidad'!$D$5,IF(H50&lt;=24,'Tabla probabilidad'!$D$6,IF(H50&lt;=500,'Tabla probabilidad'!$D$7,IF(H50&lt;=5000,'Tabla probabilidad'!$D$8,IF(H50&gt;5000,'Tabla probabilidad'!$D$9)))))</f>
        <v>0.6</v>
      </c>
      <c r="K50" s="344" t="s">
        <v>341</v>
      </c>
      <c r="L50" s="344" t="str">
        <f>IF(K50="El riesgo afecta la imagen de alguna área de la organización","Leve",IF(K50="El riesgo afecta la imagen de la entidad internamente, de conocimiento general, nivel interno, alta dirección, contratista y/o de provedores","Menor",IF(K50="El riesgo afecta la imagen de la entidad con algunos usuarios de relevancia frente al logro de los objetivos","Moderado",IF(K50="El riesgo afecta la imagen de de la entidad con efecto publicitario sostenido a nivel del sector justicia","Mayor",IF(K50="El riesgo afecta la imagen de la entidad a nivel nacional, con efecto publicitarios sostenible a nivel país","Catastrófico",IF(K50="Impacto que afecte la ejecución presupuestal en un valor ≥0,5%.","Leve",IF(K50="Impacto que afecte la ejecución presupuestal en un valor ≥1%.","Menor",IF(K50="Impacto que afecte la ejecución presupuestal en un valor ≥5%.","Moderado",IF(K50="Impacto que afecte la ejecución presupuestal en un valor ≥20%.","Mayor",IF(K50="Impacto que afecte la ejecución presupuestal en un valor ≥50%.","Catastrófico",IF(K50="Incumplimiento máximo del 5% de la meta planeada","Leve",IF(K50="Incumplimiento máximo del 15% de la meta planeada","Menor",IF(K50="Incumplimiento máximo del 20% de la meta planeada","Moderado",IF(K50="Incumplimiento máximo del 50% de la meta planeada","Mayor",IF(K50="Incumplimiento máximo del 80% de la meta planeada","Catastrófico",IF(K50="Cualquier afectación a la violacion de los derechos de los ciudadanos se considera con consecuencias altas","Mayor",IF(K50="Cualquier afectación a la violacion de los derechos de los ciudadanos se considera con consecuencias desastrosas","Catastrófico",IF(K50="Afecta la Prestación del Servicio de Administración de Justicia en 5%","Leve",IF(K50="Afecta la Prestación del Servicio de Administración de Justicia en 10%","Menor",IF(K50="Afecta la Prestación del Servicio de Administración de Justicia en 15%","Moderado",IF(K50="Afecta la Prestación del Servicio de Administración de Justicia en 20%","Mayor",IF(K50="Afecta la Prestación del Servicio de Administración de Justicia en más del 50%","Catastrófico",IF(K50="Cualquier acto indebido de los servidores judiciales genera altas consecuencias para la entidad","Mayor",IF(K50="Cualquier acto indebido de los servidores judiciales genera consecuencias desastrosas para la entidad","Catastrófico",IF(K50="Si el hecho llegara a presentarse, tendría consecuencias o efectos mínimos sobre la entidad","Leve",IF(K50="Si el hecho llegara a presentarse, tendría bajo impacto o efecto sobre la entidad","Menor",IF(K50="Si el hecho llegara a presentarse, tendría medianas consecuencias o efectos sobre la entidad","Moderado",IF(K50="Si el hecho llegara a presentarse, tendría altas consecuencias o efectos sobre la entidad","Mayor",IF(K50="Si el hecho llegara a presentarse, tendría desastrosas consecuencias o efectos sobre la entidad","Catastrófico")))))))))))))))))))))))))))))</f>
        <v>Moderado</v>
      </c>
      <c r="M50" s="344" t="str">
        <f>IF(K50="El riesgo afecta la imagen de alguna área de la organización","20%",IF(K50="El riesgo afecta la imagen de la entidad internamente, de conocimiento general, nivel interno, alta dirección, contratista y/o de provedores","40%",IF(K50="El riesgo afecta la imagen de la entidad con algunos usuarios de relevancia frente al logro de los objetivos","60%",IF(K50="El riesgo afecta la imagen de de la entidad con efecto publicitario sostenido a nivel del sector justicia","80%",IF(K50="El riesgo afecta la imagen de la entidad a nivel nacional, con efecto publicitarios sostenible a nivel país","100%",IF(K50="Impacto que afecte la ejecución presupuestal en un valor ≥0,5%.","20%",IF(K50="Impacto que afecte la ejecución presupuestal en un valor ≥1%.","40%",IF(K50="Impacto que afecte la ejecución presupuestal en un valor ≥5%.","60%",IF(K50="Impacto que afecte la ejecución presupuestal en un valor ≥20%.","80%",IF(K50="Impacto que afecte la ejecución presupuestal en un valor ≥50%.","100%",IF(K50="Incumplimiento máximo del 5% de la meta planeada","20%",IF(K50="Incumplimiento máximo del 15% de la meta planeada","40%",IF(K50="Incumplimiento máximo del 20% de la meta planeada","60%",IF(K50="Incumplimiento máximo del 50% de la meta planeada","80%",IF(K50="Incumplimiento máximo del 80% de la meta planeada","100%",IF(K50="Cualquier afectación a la violacion de los derechos de los ciudadanos se considera con consecuencias altas","80%",IF(K50="Cualquier afectación a la violacion de los derechos de los ciudadanos se considera con consecuencias desastrosas","100%",IF(K50="Afecta la Prestación del Servicio de Administración de Justicia en 5%","20%",IF(K50="Afecta la Prestación del Servicio de Administración de Justicia en 10%","40%",IF(K50="Afecta la Prestación del Servicio de Administración de Justicia en 15%","60%",IF(K50="Afecta la Prestación del Servicio de Administración de Justicia en 20%","80%",IF(K50="Afecta la Prestación del Servicio de Administración de Justicia en más del 50%","100%",IF(K50="Cualquier acto indebido de los servidores judiciales genera altas consecuencias para la entidad","80%",IF(K50="Cualquier acto indebido de los servidores judiciales genera consecuencias desastrosas para la entidad","100%",IF(K50="Si el hecho llegara a presentarse, tendría consecuencias o efectos mínimos sobre la entidad","20%",IF(K50="Si el hecho llegara a presentarse, tendría bajo impacto o efecto sobre la entidad","40%",IF(K50="Si el hecho llegara a presentarse, tendría medianas consecuencias o efectos sobre la entidad","60%",IF(K50="Si el hecho llegara a presentarse, tendría altas consecuencias o efectos sobre la entidad","80%",IF(K50="Si el hecho llegara a presentarse, tendría desastrosas consecuencias o efectos sobre la entidad","100%")))))))))))))))))))))))))))))</f>
        <v>60%</v>
      </c>
      <c r="N50" s="344" t="str">
        <f>VLOOKUP((I50&amp;L50),Hoja1!$B$4:$C$28,2,0)</f>
        <v>Moderado</v>
      </c>
      <c r="O50" s="175">
        <v>1</v>
      </c>
      <c r="P50" s="191" t="s">
        <v>352</v>
      </c>
      <c r="Q50" s="175" t="str">
        <f t="shared" si="0"/>
        <v>Probabilidad</v>
      </c>
      <c r="R50" s="175" t="s">
        <v>52</v>
      </c>
      <c r="S50" s="175" t="s">
        <v>57</v>
      </c>
      <c r="T50" s="176">
        <f>VLOOKUP(R50&amp;S50,Hoja1!$Q$4:$R$9,2,0)</f>
        <v>0.45</v>
      </c>
      <c r="U50" s="175" t="s">
        <v>59</v>
      </c>
      <c r="V50" s="175" t="s">
        <v>62</v>
      </c>
      <c r="W50" s="175" t="s">
        <v>65</v>
      </c>
      <c r="X50" s="176">
        <f>IF(Q50="Probabilidad",($J$50*T50),IF(Q50="Impacto"," "))</f>
        <v>0.27</v>
      </c>
      <c r="Y50" s="176" t="str">
        <f>IF(Z50&lt;=20%,'Tabla probabilidad'!$B$5,IF(Z50&lt;=40%,'Tabla probabilidad'!$B$6,IF(Z50&lt;=60%,'Tabla probabilidad'!$B$7,IF(Z50&lt;=80%,'Tabla probabilidad'!$B$8,IF(Z50&lt;=100%,'Tabla probabilidad'!$B$9)))))</f>
        <v>Baja</v>
      </c>
      <c r="Z50" s="176">
        <f>IF(R50="Preventivo",(J50-(J50*T50)),IF(R50="Detectivo",(J50-(J50*T50)),IF(R50="Correctivo",(J50))))</f>
        <v>0.32999999999999996</v>
      </c>
      <c r="AA50" s="355" t="str">
        <f>IF(AB50&lt;=20%,'Tabla probabilidad'!$B$5,IF(AB50&lt;=40%,'Tabla probabilidad'!$B$6,IF(AB50&lt;=60%,'Tabla probabilidad'!$B$7,IF(AB50&lt;=80%,'Tabla probabilidad'!$B$8,IF(AB50&lt;=100%,'Tabla probabilidad'!$B$9)))))</f>
        <v>Baja</v>
      </c>
      <c r="AB50" s="355">
        <f>AVERAGE(Z50:Z54)</f>
        <v>0.32999999999999996</v>
      </c>
      <c r="AC50" s="176" t="str">
        <f t="shared" si="1"/>
        <v>Moderado</v>
      </c>
      <c r="AD50" s="176">
        <f>IF(Q50="Probabilidad",(($M$50-0)),IF(Q50="Impacto",($M$50-($M$50*T50))))</f>
        <v>0.6</v>
      </c>
      <c r="AE50" s="355" t="str">
        <f>IF(AF50&lt;=20%,"Leve",IF(AF50&lt;=40%,"Menor",IF(AF50&lt;=60%,"Moderado",IF(AF50&lt;=80%,"Mayor",IF(AF50&lt;=100%,"Catastrófico")))))</f>
        <v>Moderado</v>
      </c>
      <c r="AF50" s="355">
        <f>AVERAGE(AD50:AD54)</f>
        <v>0.6</v>
      </c>
      <c r="AG50" s="345" t="str">
        <f>VLOOKUP(AA50&amp;AE50,Hoja1!$B$4:$C$28,2,0)</f>
        <v>Moderado</v>
      </c>
      <c r="AH50" s="344" t="s">
        <v>307</v>
      </c>
      <c r="AI50" s="344"/>
      <c r="AJ50" s="344" t="s">
        <v>672</v>
      </c>
      <c r="AK50" s="358">
        <v>44378</v>
      </c>
      <c r="AL50" s="359">
        <v>44531</v>
      </c>
      <c r="AM50" s="344"/>
      <c r="AN50" s="344" t="s">
        <v>177</v>
      </c>
    </row>
    <row r="51" spans="1:40" ht="55.5" customHeight="1" x14ac:dyDescent="0.25">
      <c r="A51" s="360"/>
      <c r="B51" s="367"/>
      <c r="C51" s="360"/>
      <c r="D51" s="362"/>
      <c r="E51" s="360"/>
      <c r="F51" s="344"/>
      <c r="G51" s="344"/>
      <c r="H51" s="344"/>
      <c r="I51" s="364"/>
      <c r="J51" s="365"/>
      <c r="K51" s="344"/>
      <c r="L51" s="354"/>
      <c r="M51" s="354"/>
      <c r="N51" s="344"/>
      <c r="O51" s="175">
        <v>2</v>
      </c>
      <c r="P51" s="191" t="s">
        <v>353</v>
      </c>
      <c r="Q51" s="175" t="str">
        <f t="shared" si="0"/>
        <v>Probabilidad</v>
      </c>
      <c r="R51" s="175" t="s">
        <v>52</v>
      </c>
      <c r="S51" s="175" t="s">
        <v>57</v>
      </c>
      <c r="T51" s="176">
        <f>VLOOKUP(R51&amp;S51,Hoja1!$Q$4:$R$9,2,0)</f>
        <v>0.45</v>
      </c>
      <c r="U51" s="175" t="s">
        <v>59</v>
      </c>
      <c r="V51" s="175" t="s">
        <v>62</v>
      </c>
      <c r="W51" s="175" t="s">
        <v>65</v>
      </c>
      <c r="X51" s="176">
        <f t="shared" ref="X51:X54" si="29">IF(Q51="Probabilidad",($J$50*T51),IF(Q51="Impacto"," "))</f>
        <v>0.27</v>
      </c>
      <c r="Y51" s="176" t="str">
        <f>IF(Z51&lt;=20%,'Tabla probabilidad'!$B$5,IF(Z51&lt;=40%,'Tabla probabilidad'!$B$6,IF(Z51&lt;=60%,'Tabla probabilidad'!$B$7,IF(Z51&lt;=80%,'Tabla probabilidad'!$B$8,IF(Z51&lt;=100%,'Tabla probabilidad'!$B$9)))))</f>
        <v>Baja</v>
      </c>
      <c r="Z51" s="176">
        <f>IF(R51="Preventivo",(J50-(J50*T51)),IF(R51="Detectivo",(J50-(J50*T51)),IF(R51="Correctivo",(J50))))</f>
        <v>0.32999999999999996</v>
      </c>
      <c r="AA51" s="356"/>
      <c r="AB51" s="356"/>
      <c r="AC51" s="176" t="str">
        <f t="shared" si="1"/>
        <v>Moderado</v>
      </c>
      <c r="AD51" s="176">
        <f t="shared" ref="AD51:AD54" si="30">IF(Q51="Probabilidad",(($M$50-0)),IF(Q51="Impacto",($M$50-($M$50*T51))))</f>
        <v>0.6</v>
      </c>
      <c r="AE51" s="356"/>
      <c r="AF51" s="356"/>
      <c r="AG51" s="346"/>
      <c r="AH51" s="344"/>
      <c r="AI51" s="344"/>
      <c r="AJ51" s="344"/>
      <c r="AK51" s="344"/>
      <c r="AL51" s="344"/>
      <c r="AM51" s="344"/>
      <c r="AN51" s="344"/>
    </row>
    <row r="52" spans="1:40" ht="42" customHeight="1" x14ac:dyDescent="0.25">
      <c r="A52" s="360"/>
      <c r="B52" s="367"/>
      <c r="C52" s="360"/>
      <c r="D52" s="362"/>
      <c r="E52" s="360"/>
      <c r="F52" s="344"/>
      <c r="G52" s="344"/>
      <c r="H52" s="344"/>
      <c r="I52" s="364"/>
      <c r="J52" s="365"/>
      <c r="K52" s="344"/>
      <c r="L52" s="354"/>
      <c r="M52" s="354"/>
      <c r="N52" s="344"/>
      <c r="O52" s="175">
        <v>3</v>
      </c>
      <c r="P52" s="191" t="s">
        <v>354</v>
      </c>
      <c r="Q52" s="175" t="str">
        <f t="shared" si="0"/>
        <v>Probabilidad</v>
      </c>
      <c r="R52" s="175" t="s">
        <v>52</v>
      </c>
      <c r="S52" s="175" t="s">
        <v>57</v>
      </c>
      <c r="T52" s="176">
        <f>VLOOKUP(R52&amp;S52,Hoja1!$Q$4:$R$9,2,0)</f>
        <v>0.45</v>
      </c>
      <c r="U52" s="175" t="s">
        <v>59</v>
      </c>
      <c r="V52" s="175" t="s">
        <v>62</v>
      </c>
      <c r="W52" s="175" t="s">
        <v>65</v>
      </c>
      <c r="X52" s="176">
        <f t="shared" si="29"/>
        <v>0.27</v>
      </c>
      <c r="Y52" s="176" t="str">
        <f>IF(Z52&lt;=20%,'Tabla probabilidad'!$B$5,IF(Z52&lt;=40%,'Tabla probabilidad'!$B$6,IF(Z52&lt;=60%,'Tabla probabilidad'!$B$7,IF(Z52&lt;=80%,'Tabla probabilidad'!$B$8,IF(Z52&lt;=100%,'Tabla probabilidad'!$B$9)))))</f>
        <v>Baja</v>
      </c>
      <c r="Z52" s="176">
        <f>IF(R52="Preventivo",(J50-(J50*T52)),IF(R52="Detectivo",(J50-(J50*T52)),IF(R52="Correctivo",(J50))))</f>
        <v>0.32999999999999996</v>
      </c>
      <c r="AA52" s="356"/>
      <c r="AB52" s="356"/>
      <c r="AC52" s="176" t="str">
        <f t="shared" si="1"/>
        <v>Moderado</v>
      </c>
      <c r="AD52" s="176">
        <f t="shared" si="30"/>
        <v>0.6</v>
      </c>
      <c r="AE52" s="356"/>
      <c r="AF52" s="356"/>
      <c r="AG52" s="346"/>
      <c r="AH52" s="344"/>
      <c r="AI52" s="344"/>
      <c r="AJ52" s="344"/>
      <c r="AK52" s="344"/>
      <c r="AL52" s="344"/>
      <c r="AM52" s="344"/>
      <c r="AN52" s="344"/>
    </row>
    <row r="53" spans="1:40" ht="96.75" customHeight="1" thickBot="1" x14ac:dyDescent="0.3">
      <c r="A53" s="360"/>
      <c r="B53" s="367"/>
      <c r="C53" s="360"/>
      <c r="D53" s="362"/>
      <c r="E53" s="360"/>
      <c r="F53" s="344"/>
      <c r="G53" s="344"/>
      <c r="H53" s="344"/>
      <c r="I53" s="364"/>
      <c r="J53" s="365"/>
      <c r="K53" s="344"/>
      <c r="L53" s="354"/>
      <c r="M53" s="354"/>
      <c r="N53" s="344"/>
      <c r="O53" s="175">
        <v>4</v>
      </c>
      <c r="P53" s="192" t="s">
        <v>696</v>
      </c>
      <c r="Q53" s="175" t="str">
        <f t="shared" si="0"/>
        <v>Probabilidad</v>
      </c>
      <c r="R53" s="175" t="s">
        <v>52</v>
      </c>
      <c r="S53" s="175" t="s">
        <v>57</v>
      </c>
      <c r="T53" s="176">
        <f>VLOOKUP(R53&amp;S53,Hoja1!$Q$4:$R$9,2,0)</f>
        <v>0.45</v>
      </c>
      <c r="U53" s="175" t="s">
        <v>59</v>
      </c>
      <c r="V53" s="175" t="s">
        <v>62</v>
      </c>
      <c r="W53" s="175" t="s">
        <v>65</v>
      </c>
      <c r="X53" s="176">
        <f t="shared" si="29"/>
        <v>0.27</v>
      </c>
      <c r="Y53" s="176" t="str">
        <f>IF(Z53&lt;=20%,'Tabla probabilidad'!$B$5,IF(Z53&lt;=40%,'Tabla probabilidad'!$B$6,IF(Z53&lt;=60%,'Tabla probabilidad'!$B$7,IF(Z53&lt;=80%,'Tabla probabilidad'!$B$8,IF(Z53&lt;=100%,'Tabla probabilidad'!$B$9)))))</f>
        <v>Baja</v>
      </c>
      <c r="Z53" s="176">
        <f>IF(R53="Preventivo",(J50-(J50*T53)),IF(R53="Detectivo",(J50-(J50*T53)),IF(R53="Correctivo",(J50))))</f>
        <v>0.32999999999999996</v>
      </c>
      <c r="AA53" s="356"/>
      <c r="AB53" s="356"/>
      <c r="AC53" s="176" t="str">
        <f t="shared" si="1"/>
        <v>Moderado</v>
      </c>
      <c r="AD53" s="176">
        <f t="shared" si="30"/>
        <v>0.6</v>
      </c>
      <c r="AE53" s="356"/>
      <c r="AF53" s="356"/>
      <c r="AG53" s="346"/>
      <c r="AH53" s="344"/>
      <c r="AI53" s="344"/>
      <c r="AJ53" s="344"/>
      <c r="AK53" s="344"/>
      <c r="AL53" s="344"/>
      <c r="AM53" s="344"/>
      <c r="AN53" s="344"/>
    </row>
    <row r="54" spans="1:40" ht="104.25" customHeight="1" x14ac:dyDescent="0.25">
      <c r="A54" s="366"/>
      <c r="B54" s="368"/>
      <c r="C54" s="360"/>
      <c r="D54" s="362"/>
      <c r="E54" s="366"/>
      <c r="F54" s="345"/>
      <c r="G54" s="345"/>
      <c r="H54" s="345"/>
      <c r="I54" s="416"/>
      <c r="J54" s="355"/>
      <c r="K54" s="344"/>
      <c r="L54" s="354"/>
      <c r="M54" s="354"/>
      <c r="N54" s="345"/>
      <c r="O54" s="187">
        <v>5</v>
      </c>
      <c r="P54" s="191" t="s">
        <v>355</v>
      </c>
      <c r="Q54" s="187" t="str">
        <f t="shared" si="0"/>
        <v>Probabilidad</v>
      </c>
      <c r="R54" s="187" t="s">
        <v>52</v>
      </c>
      <c r="S54" s="187" t="s">
        <v>57</v>
      </c>
      <c r="T54" s="188">
        <f>VLOOKUP(R54&amp;S54,Hoja1!$Q$4:$R$9,2,0)</f>
        <v>0.45</v>
      </c>
      <c r="U54" s="187" t="s">
        <v>59</v>
      </c>
      <c r="V54" s="187" t="s">
        <v>62</v>
      </c>
      <c r="W54" s="187" t="s">
        <v>65</v>
      </c>
      <c r="X54" s="188">
        <f t="shared" si="29"/>
        <v>0.27</v>
      </c>
      <c r="Y54" s="188" t="str">
        <f>IF(Z54&lt;=20%,'Tabla probabilidad'!$B$5,IF(Z54&lt;=40%,'Tabla probabilidad'!$B$6,IF(Z54&lt;=60%,'Tabla probabilidad'!$B$7,IF(Z54&lt;=80%,'Tabla probabilidad'!$B$8,IF(Z54&lt;=100%,'Tabla probabilidad'!$B$9)))))</f>
        <v>Baja</v>
      </c>
      <c r="Z54" s="188">
        <f>IF(R54="Preventivo",(J50-(J50*T54)),IF(R54="Detectivo",(J50-(J50*T54)),IF(R54="Correctivo",(J50))))</f>
        <v>0.32999999999999996</v>
      </c>
      <c r="AA54" s="356"/>
      <c r="AB54" s="356"/>
      <c r="AC54" s="188" t="str">
        <f t="shared" si="1"/>
        <v>Moderado</v>
      </c>
      <c r="AD54" s="188">
        <f t="shared" si="30"/>
        <v>0.6</v>
      </c>
      <c r="AE54" s="356"/>
      <c r="AF54" s="356"/>
      <c r="AG54" s="346"/>
      <c r="AH54" s="344"/>
      <c r="AI54" s="344"/>
      <c r="AJ54" s="344"/>
      <c r="AK54" s="344"/>
      <c r="AL54" s="344"/>
      <c r="AM54" s="344"/>
      <c r="AN54" s="344"/>
    </row>
    <row r="55" spans="1:40" ht="123.75" customHeight="1" x14ac:dyDescent="0.25">
      <c r="A55" s="360">
        <v>10</v>
      </c>
      <c r="B55" s="366" t="s">
        <v>445</v>
      </c>
      <c r="C55" s="360" t="s">
        <v>362</v>
      </c>
      <c r="D55" s="414" t="s">
        <v>697</v>
      </c>
      <c r="E55" s="360" t="s">
        <v>698</v>
      </c>
      <c r="F55" s="344" t="s">
        <v>357</v>
      </c>
      <c r="G55" s="344" t="s">
        <v>390</v>
      </c>
      <c r="H55" s="344">
        <v>40</v>
      </c>
      <c r="I55" s="364" t="str">
        <f>IF(H55&lt;=2,'Tabla probabilidad'!$B$5,IF(H55&lt;=24,'Tabla probabilidad'!$B$6,IF(H55&lt;=500,'Tabla probabilidad'!$B$7,IF(H55&lt;=5000,'Tabla probabilidad'!$B$8,IF(H55&gt;5000,'Tabla probabilidad'!$B$9)))))</f>
        <v>Media</v>
      </c>
      <c r="J55" s="365">
        <f>IF(H55&lt;=2,'Tabla probabilidad'!$D$5,IF(H55&lt;=24,'Tabla probabilidad'!$D$6,IF(H55&lt;=500,'Tabla probabilidad'!$D$7,IF(H55&lt;=5000,'Tabla probabilidad'!$D$8,IF(H55&gt;5000,'Tabla probabilidad'!$D$9)))))</f>
        <v>0.6</v>
      </c>
      <c r="K55" s="344" t="s">
        <v>367</v>
      </c>
      <c r="L55" s="344" t="str">
        <f>IF(K55="El riesgo afecta la imagen de alguna área de la organización","Leve",IF(K55="El riesgo afecta la imagen de la entidad internamente, de conocimiento general, nivel interno, alta dirección, contratista y/o de provedores","Menor",IF(K55="El riesgo afecta la imagen de la entidad con algunos usuarios de relevancia frente al logro de los objetivos","Moderado",IF(K55="El riesgo afecta la imagen de de la entidad con efecto publicitario sostenido a nivel del sector justicia","Mayor",IF(K55="El riesgo afecta la imagen de la entidad a nivel nacional, con efecto publicitarios sostenible a nivel país","Catastrófico",IF(K55="Impacto que afecte la ejecución presupuestal en un valor ≥0,5%.","Leve",IF(K55="Impacto que afecte la ejecución presupuestal en un valor ≥1%.","Menor",IF(K55="Impacto que afecte la ejecución presupuestal en un valor ≥5%.","Moderado",IF(K55="Impacto que afecte la ejecución presupuestal en un valor ≥20%.","Mayor",IF(K55="Impacto que afecte la ejecución presupuestal en un valor ≥50%.","Catastrófico",IF(K55="Incumplimiento máximo del 5% de la meta planeada","Leve",IF(K55="Incumplimiento máximo del 15% de la meta planeada","Menor",IF(K55="Incumplimiento máximo del 20% de la meta planeada","Moderado",IF(K55="Incumplimiento máximo del 50% de la meta planeada","Mayor",IF(K55="Incumplimiento máximo del 80% de la meta planeada","Catastrófico",IF(K55="Cualquier afectación a la violacion de los derechos de los ciudadanos se considera con consecuencias altas","Mayor",IF(K55="Cualquier afectación a la violacion de los derechos de los ciudadanos se considera con consecuencias desastrosas","Catastrófico",IF(K55="Afecta la Prestación del Servicio de Administración de Justicia en 5%","Leve",IF(K55="Afecta la Prestación del Servicio de Administración de Justicia en 10%","Menor",IF(K55="Afecta la Prestación del Servicio de Administración de Justicia en 15%","Moderado",IF(K55="Afecta la Prestación del Servicio de Administración de Justicia en 20%","Mayor",IF(K55="Afecta la Prestación del Servicio de Administración de Justicia en más del 50%","Catastrófico",IF(K55="Cualquier acto indebido de los servidores judiciales genera altas consecuencias para la entidad","Mayor",IF(K55="Cualquier acto indebido de los servidores judiciales genera consecuencias desastrosas para la entidad","Catastrófico",IF(K55="Si el hecho llegara a presentarse, tendría consecuencias o efectos mínimos sobre la entidad","Leve",IF(K55="Si el hecho llegara a presentarse, tendría bajo impacto o efecto sobre la entidad","Menor",IF(K55="Si el hecho llegara a presentarse, tendría medianas consecuencias o efectos sobre la entidad","Moderado",IF(K55="Si el hecho llegara a presentarse, tendría altas consecuencias o efectos sobre la entidad","Mayor",IF(K55="Si el hecho llegara a presentarse, tendría desastrosas consecuencias o efectos sobre la entidad","Catastrófico")))))))))))))))))))))))))))))</f>
        <v>Moderado</v>
      </c>
      <c r="M55" s="344" t="str">
        <f>IF(K55="El riesgo afecta la imagen de alguna área de la organización","20%",IF(K55="El riesgo afecta la imagen de la entidad internamente, de conocimiento general, nivel interno, alta dirección, contratista y/o de provedores","40%",IF(K55="El riesgo afecta la imagen de la entidad con algunos usuarios de relevancia frente al logro de los objetivos","60%",IF(K55="El riesgo afecta la imagen de de la entidad con efecto publicitario sostenido a nivel del sector justicia","80%",IF(K55="El riesgo afecta la imagen de la entidad a nivel nacional, con efecto publicitarios sostenible a nivel país","100%",IF(K55="Impacto que afecte la ejecución presupuestal en un valor ≥0,5%.","20%",IF(K55="Impacto que afecte la ejecución presupuestal en un valor ≥1%.","40%",IF(K55="Impacto que afecte la ejecución presupuestal en un valor ≥5%.","60%",IF(K55="Impacto que afecte la ejecución presupuestal en un valor ≥20%.","80%",IF(K55="Impacto que afecte la ejecución presupuestal en un valor ≥50%.","100%",IF(K55="Incumplimiento máximo del 5% de la meta planeada","20%",IF(K55="Incumplimiento máximo del 15% de la meta planeada","40%",IF(K55="Incumplimiento máximo del 20% de la meta planeada","60%",IF(K55="Incumplimiento máximo del 50% de la meta planeada","80%",IF(K55="Incumplimiento máximo del 80% de la meta planeada","100%",IF(K55="Cualquier afectación a la violacion de los derechos de los ciudadanos se considera con consecuencias altas","80%",IF(K55="Cualquier afectación a la violacion de los derechos de los ciudadanos se considera con consecuencias desastrosas","100%",IF(K55="Afecta la Prestación del Servicio de Administración de Justicia en 5%","20%",IF(K55="Afecta la Prestación del Servicio de Administración de Justicia en 10%","40%",IF(K55="Afecta la Prestación del Servicio de Administración de Justicia en 15%","60%",IF(K55="Afecta la Prestación del Servicio de Administración de Justicia en 20%","80%",IF(K55="Afecta la Prestación del Servicio de Administración de Justicia en más del 50%","100%",IF(K55="Cualquier acto indebido de los servidores judiciales genera altas consecuencias para la entidad","80%",IF(K55="Cualquier acto indebido de los servidores judiciales genera consecuencias desastrosas para la entidad","100%",IF(K55="Si el hecho llegara a presentarse, tendría consecuencias o efectos mínimos sobre la entidad","20%",IF(K55="Si el hecho llegara a presentarse, tendría bajo impacto o efecto sobre la entidad","40%",IF(K55="Si el hecho llegara a presentarse, tendría medianas consecuencias o efectos sobre la entidad","60%",IF(K55="Si el hecho llegara a presentarse, tendría altas consecuencias o efectos sobre la entidad","80%",IF(K55="Si el hecho llegara a presentarse, tendría desastrosas consecuencias o efectos sobre la entidad","100%")))))))))))))))))))))))))))))</f>
        <v>60%</v>
      </c>
      <c r="N55" s="344" t="str">
        <f>VLOOKUP((I55&amp;L55),Hoja1!$B$4:$C$28,2,0)</f>
        <v>Moderado</v>
      </c>
      <c r="O55" s="185">
        <v>1</v>
      </c>
      <c r="P55" s="539" t="s">
        <v>369</v>
      </c>
      <c r="Q55" s="185" t="str">
        <f t="shared" ref="Q55:Q59" si="31">IF(R55="Preventivo","Probabilidad",IF(R55="Detectivo","Probabilidad", IF(R55="Correctivo","Impacto")))</f>
        <v>Probabilidad</v>
      </c>
      <c r="R55" s="185" t="s">
        <v>52</v>
      </c>
      <c r="S55" s="185" t="s">
        <v>57</v>
      </c>
      <c r="T55" s="186">
        <f>VLOOKUP(R55&amp;S55,Hoja1!$Q$4:$R$9,2,0)</f>
        <v>0.45</v>
      </c>
      <c r="U55" s="185" t="s">
        <v>59</v>
      </c>
      <c r="V55" s="185" t="s">
        <v>62</v>
      </c>
      <c r="W55" s="185" t="s">
        <v>65</v>
      </c>
      <c r="X55" s="186">
        <f>IF(Q55="Probabilidad",($J$55*T55),IF(Q55="Impacto"," "))</f>
        <v>0.27</v>
      </c>
      <c r="Y55" s="186" t="str">
        <f>IF(Z55&lt;=20%,'Tabla probabilidad'!$B$5,IF(Z55&lt;=40%,'Tabla probabilidad'!$B$6,IF(Z55&lt;=60%,'Tabla probabilidad'!$B$7,IF(Z55&lt;=80%,'Tabla probabilidad'!$B$8,IF(Z55&lt;=100%,'Tabla probabilidad'!$B$9)))))</f>
        <v>Baja</v>
      </c>
      <c r="Z55" s="186">
        <f>IF(R55="Preventivo",(J55-(J55*T55)),IF(R55="Detectivo",(J55-(J55*T55)),IF(R55="Correctivo",(J55))))</f>
        <v>0.32999999999999996</v>
      </c>
      <c r="AA55" s="355" t="str">
        <f>IF(AB55&lt;=20%,'Tabla probabilidad'!$B$5,IF(AB55&lt;=40%,'Tabla probabilidad'!$B$6,IF(AB55&lt;=60%,'Tabla probabilidad'!$B$7,IF(AB55&lt;=80%,'Tabla probabilidad'!$B$8,IF(AB55&lt;=100%,'Tabla probabilidad'!$B$9)))))</f>
        <v>Baja</v>
      </c>
      <c r="AB55" s="355">
        <f>AVERAGE(Z55:Z59)</f>
        <v>0.34199999999999997</v>
      </c>
      <c r="AC55" s="186" t="str">
        <f t="shared" ref="AC55:AC59" si="32">IF(AD55&lt;=20%,"Leve",IF(AD55&lt;=40%,"Menor",IF(AD55&lt;=60%,"Moderado",IF(AD55&lt;=80%,"Mayor",IF(AD55&lt;=100%,"Catastrófico")))))</f>
        <v>Moderado</v>
      </c>
      <c r="AD55" s="186">
        <f>IF(Q55="Probabilidad",(($M$55-0)),IF(Q55="Impacto",($M$55-($M$55*T55))))</f>
        <v>0.6</v>
      </c>
      <c r="AE55" s="355" t="str">
        <f>IF(AF55&lt;=20%,"Leve",IF(AF55&lt;=40%,"Menor",IF(AF55&lt;=60%,"Moderado",IF(AF55&lt;=80%,"Mayor",IF(AF55&lt;=100%,"Catastrófico")))))</f>
        <v>Moderado</v>
      </c>
      <c r="AF55" s="355">
        <f>AVERAGE(AD55:AD59)</f>
        <v>0.6</v>
      </c>
      <c r="AG55" s="345" t="str">
        <f>VLOOKUP(AA55&amp;AE55,Hoja1!$B$4:$C$28,2,0)</f>
        <v>Moderado</v>
      </c>
      <c r="AH55" s="344" t="s">
        <v>307</v>
      </c>
      <c r="AI55" s="344"/>
      <c r="AJ55" s="344" t="s">
        <v>672</v>
      </c>
      <c r="AK55" s="358">
        <v>44378</v>
      </c>
      <c r="AL55" s="359">
        <v>44531</v>
      </c>
      <c r="AM55" s="344"/>
      <c r="AN55" s="344" t="s">
        <v>177</v>
      </c>
    </row>
    <row r="56" spans="1:40" ht="82.5" customHeight="1" x14ac:dyDescent="0.25">
      <c r="A56" s="360"/>
      <c r="B56" s="367"/>
      <c r="C56" s="360"/>
      <c r="D56" s="414"/>
      <c r="E56" s="360"/>
      <c r="F56" s="344"/>
      <c r="G56" s="344"/>
      <c r="H56" s="344"/>
      <c r="I56" s="364"/>
      <c r="J56" s="365"/>
      <c r="K56" s="344"/>
      <c r="L56" s="354"/>
      <c r="M56" s="354"/>
      <c r="N56" s="344"/>
      <c r="O56" s="185">
        <v>2</v>
      </c>
      <c r="P56" s="539" t="s">
        <v>446</v>
      </c>
      <c r="Q56" s="185" t="str">
        <f t="shared" si="31"/>
        <v>Probabilidad</v>
      </c>
      <c r="R56" s="185" t="s">
        <v>52</v>
      </c>
      <c r="S56" s="185" t="s">
        <v>57</v>
      </c>
      <c r="T56" s="186">
        <f>VLOOKUP(R56&amp;S56,Hoja1!$Q$4:$R$9,2,0)</f>
        <v>0.45</v>
      </c>
      <c r="U56" s="185" t="s">
        <v>59</v>
      </c>
      <c r="V56" s="185" t="s">
        <v>62</v>
      </c>
      <c r="W56" s="185" t="s">
        <v>65</v>
      </c>
      <c r="X56" s="186">
        <f t="shared" ref="X56:X59" si="33">IF(Q56="Probabilidad",($J$55*T56),IF(Q56="Impacto"," "))</f>
        <v>0.27</v>
      </c>
      <c r="Y56" s="186" t="str">
        <f>IF(Z56&lt;=20%,'Tabla probabilidad'!$B$5,IF(Z56&lt;=40%,'Tabla probabilidad'!$B$6,IF(Z56&lt;=60%,'Tabla probabilidad'!$B$7,IF(Z56&lt;=80%,'Tabla probabilidad'!$B$8,IF(Z56&lt;=100%,'Tabla probabilidad'!$B$9)))))</f>
        <v>Baja</v>
      </c>
      <c r="Z56" s="186">
        <f>IF(R56="Preventivo",(J55-(J55*T56)),IF(R56="Detectivo",(J55-(J55*T56)),IF(R56="Correctivo",(J55))))</f>
        <v>0.32999999999999996</v>
      </c>
      <c r="AA56" s="356"/>
      <c r="AB56" s="356"/>
      <c r="AC56" s="186" t="str">
        <f t="shared" si="32"/>
        <v>Moderado</v>
      </c>
      <c r="AD56" s="186">
        <f t="shared" ref="AD56:AD59" si="34">IF(Q56="Probabilidad",(($M$55-0)),IF(Q56="Impacto",($M$55-($M$55*T56))))</f>
        <v>0.6</v>
      </c>
      <c r="AE56" s="356"/>
      <c r="AF56" s="356"/>
      <c r="AG56" s="346"/>
      <c r="AH56" s="344"/>
      <c r="AI56" s="344"/>
      <c r="AJ56" s="344"/>
      <c r="AK56" s="344"/>
      <c r="AL56" s="344"/>
      <c r="AM56" s="344"/>
      <c r="AN56" s="344"/>
    </row>
    <row r="57" spans="1:40" ht="86.25" customHeight="1" x14ac:dyDescent="0.25">
      <c r="A57" s="360"/>
      <c r="B57" s="367"/>
      <c r="C57" s="360"/>
      <c r="D57" s="414"/>
      <c r="E57" s="360"/>
      <c r="F57" s="344"/>
      <c r="G57" s="344"/>
      <c r="H57" s="344"/>
      <c r="I57" s="364"/>
      <c r="J57" s="365"/>
      <c r="K57" s="344"/>
      <c r="L57" s="354"/>
      <c r="M57" s="354"/>
      <c r="N57" s="344"/>
      <c r="O57" s="185">
        <v>3</v>
      </c>
      <c r="P57" s="539" t="s">
        <v>370</v>
      </c>
      <c r="Q57" s="185" t="str">
        <f t="shared" si="31"/>
        <v>Probabilidad</v>
      </c>
      <c r="R57" s="185" t="s">
        <v>53</v>
      </c>
      <c r="S57" s="185" t="s">
        <v>57</v>
      </c>
      <c r="T57" s="186">
        <f>VLOOKUP(R57&amp;S57,Hoja1!$Q$4:$R$9,2,0)</f>
        <v>0.35</v>
      </c>
      <c r="U57" s="185" t="s">
        <v>59</v>
      </c>
      <c r="V57" s="185" t="s">
        <v>62</v>
      </c>
      <c r="W57" s="185" t="s">
        <v>65</v>
      </c>
      <c r="X57" s="186">
        <f t="shared" si="33"/>
        <v>0.21</v>
      </c>
      <c r="Y57" s="186" t="str">
        <f>IF(Z57&lt;=20%,'Tabla probabilidad'!$B$5,IF(Z57&lt;=40%,'Tabla probabilidad'!$B$6,IF(Z57&lt;=60%,'Tabla probabilidad'!$B$7,IF(Z57&lt;=80%,'Tabla probabilidad'!$B$8,IF(Z57&lt;=100%,'Tabla probabilidad'!$B$9)))))</f>
        <v>Baja</v>
      </c>
      <c r="Z57" s="186">
        <f>IF(R57="Preventivo",(J55-(J55*T57)),IF(R57="Detectivo",(J55-(J55*T57)),IF(R57="Correctivo",(J55))))</f>
        <v>0.39</v>
      </c>
      <c r="AA57" s="356"/>
      <c r="AB57" s="356"/>
      <c r="AC57" s="186" t="str">
        <f t="shared" si="32"/>
        <v>Moderado</v>
      </c>
      <c r="AD57" s="186">
        <f t="shared" si="34"/>
        <v>0.6</v>
      </c>
      <c r="AE57" s="356"/>
      <c r="AF57" s="356"/>
      <c r="AG57" s="346"/>
      <c r="AH57" s="344"/>
      <c r="AI57" s="344"/>
      <c r="AJ57" s="344"/>
      <c r="AK57" s="344"/>
      <c r="AL57" s="344"/>
      <c r="AM57" s="344"/>
      <c r="AN57" s="344"/>
    </row>
    <row r="58" spans="1:40" ht="123" customHeight="1" x14ac:dyDescent="0.25">
      <c r="A58" s="360"/>
      <c r="B58" s="367"/>
      <c r="C58" s="360"/>
      <c r="D58" s="414"/>
      <c r="E58" s="360"/>
      <c r="F58" s="344"/>
      <c r="G58" s="344"/>
      <c r="H58" s="344"/>
      <c r="I58" s="364"/>
      <c r="J58" s="365"/>
      <c r="K58" s="344"/>
      <c r="L58" s="354"/>
      <c r="M58" s="354"/>
      <c r="N58" s="344"/>
      <c r="O58" s="185">
        <v>4</v>
      </c>
      <c r="P58" s="539" t="s">
        <v>447</v>
      </c>
      <c r="Q58" s="185" t="str">
        <f t="shared" si="31"/>
        <v>Probabilidad</v>
      </c>
      <c r="R58" s="185" t="s">
        <v>52</v>
      </c>
      <c r="S58" s="185" t="s">
        <v>57</v>
      </c>
      <c r="T58" s="186">
        <f>VLOOKUP(R58&amp;S58,Hoja1!$Q$4:$R$9,2,0)</f>
        <v>0.45</v>
      </c>
      <c r="U58" s="185" t="s">
        <v>59</v>
      </c>
      <c r="V58" s="185" t="s">
        <v>62</v>
      </c>
      <c r="W58" s="185" t="s">
        <v>65</v>
      </c>
      <c r="X58" s="186">
        <f t="shared" si="33"/>
        <v>0.27</v>
      </c>
      <c r="Y58" s="186" t="str">
        <f>IF(Z58&lt;=20%,'Tabla probabilidad'!$B$5,IF(Z58&lt;=40%,'Tabla probabilidad'!$B$6,IF(Z58&lt;=60%,'Tabla probabilidad'!$B$7,IF(Z58&lt;=80%,'Tabla probabilidad'!$B$8,IF(Z58&lt;=100%,'Tabla probabilidad'!$B$9)))))</f>
        <v>Baja</v>
      </c>
      <c r="Z58" s="186">
        <f>IF(R58="Preventivo",(J55-(J55*T58)),IF(R58="Detectivo",(J55-(J55*T58)),IF(R58="Correctivo",(J55))))</f>
        <v>0.32999999999999996</v>
      </c>
      <c r="AA58" s="356"/>
      <c r="AB58" s="356"/>
      <c r="AC58" s="186" t="str">
        <f t="shared" si="32"/>
        <v>Moderado</v>
      </c>
      <c r="AD58" s="186">
        <f t="shared" si="34"/>
        <v>0.6</v>
      </c>
      <c r="AE58" s="356"/>
      <c r="AF58" s="356"/>
      <c r="AG58" s="346"/>
      <c r="AH58" s="344"/>
      <c r="AI58" s="344"/>
      <c r="AJ58" s="344"/>
      <c r="AK58" s="344"/>
      <c r="AL58" s="344"/>
      <c r="AM58" s="344"/>
      <c r="AN58" s="344"/>
    </row>
    <row r="59" spans="1:40" ht="174" customHeight="1" x14ac:dyDescent="0.25">
      <c r="A59" s="360"/>
      <c r="B59" s="368"/>
      <c r="C59" s="360"/>
      <c r="D59" s="414"/>
      <c r="E59" s="360"/>
      <c r="F59" s="344"/>
      <c r="G59" s="344"/>
      <c r="H59" s="344"/>
      <c r="I59" s="364"/>
      <c r="J59" s="365"/>
      <c r="K59" s="344"/>
      <c r="L59" s="354"/>
      <c r="M59" s="354"/>
      <c r="N59" s="344"/>
      <c r="O59" s="185">
        <v>5</v>
      </c>
      <c r="P59" s="540" t="s">
        <v>448</v>
      </c>
      <c r="Q59" s="185" t="str">
        <f t="shared" si="31"/>
        <v>Probabilidad</v>
      </c>
      <c r="R59" s="185" t="s">
        <v>52</v>
      </c>
      <c r="S59" s="185" t="s">
        <v>57</v>
      </c>
      <c r="T59" s="186">
        <f>VLOOKUP(R59&amp;S59,Hoja1!$Q$4:$R$9,2,0)</f>
        <v>0.45</v>
      </c>
      <c r="U59" s="185" t="s">
        <v>59</v>
      </c>
      <c r="V59" s="185" t="s">
        <v>62</v>
      </c>
      <c r="W59" s="185" t="s">
        <v>65</v>
      </c>
      <c r="X59" s="186">
        <f t="shared" si="33"/>
        <v>0.27</v>
      </c>
      <c r="Y59" s="186" t="str">
        <f>IF(Z59&lt;=20%,'Tabla probabilidad'!$B$5,IF(Z59&lt;=40%,'Tabla probabilidad'!$B$6,IF(Z59&lt;=60%,'Tabla probabilidad'!$B$7,IF(Z59&lt;=80%,'Tabla probabilidad'!$B$8,IF(Z59&lt;=100%,'Tabla probabilidad'!$B$9)))))</f>
        <v>Baja</v>
      </c>
      <c r="Z59" s="186">
        <f>IF(R59="Preventivo",(J55-(J55*T59)),IF(R59="Detectivo",(J55-(J55*T59)),IF(R59="Correctivo",(J55))))</f>
        <v>0.32999999999999996</v>
      </c>
      <c r="AA59" s="357"/>
      <c r="AB59" s="357"/>
      <c r="AC59" s="186" t="str">
        <f t="shared" si="32"/>
        <v>Moderado</v>
      </c>
      <c r="AD59" s="186">
        <f t="shared" si="34"/>
        <v>0.6</v>
      </c>
      <c r="AE59" s="357"/>
      <c r="AF59" s="357"/>
      <c r="AG59" s="347"/>
      <c r="AH59" s="344"/>
      <c r="AI59" s="344"/>
      <c r="AJ59" s="344"/>
      <c r="AK59" s="344"/>
      <c r="AL59" s="344"/>
      <c r="AM59" s="344"/>
      <c r="AN59" s="344"/>
    </row>
    <row r="60" spans="1:40" ht="42.75" customHeight="1" x14ac:dyDescent="0.25"/>
  </sheetData>
  <mergeCells count="306">
    <mergeCell ref="AN25:AN29"/>
    <mergeCell ref="F25:F29"/>
    <mergeCell ref="G25:G29"/>
    <mergeCell ref="H25:H29"/>
    <mergeCell ref="I25:I29"/>
    <mergeCell ref="AE25:AE29"/>
    <mergeCell ref="AF25:AF29"/>
    <mergeCell ref="AG25:AG29"/>
    <mergeCell ref="AH25:AH29"/>
    <mergeCell ref="AI25:AI29"/>
    <mergeCell ref="AJ25:AJ29"/>
    <mergeCell ref="AK25:AK29"/>
    <mergeCell ref="AL25:AL29"/>
    <mergeCell ref="AM25:AM29"/>
    <mergeCell ref="A25:A29"/>
    <mergeCell ref="B25:B29"/>
    <mergeCell ref="C25:C29"/>
    <mergeCell ref="D25:D29"/>
    <mergeCell ref="E25:E29"/>
    <mergeCell ref="M25:M29"/>
    <mergeCell ref="N25:N29"/>
    <mergeCell ref="AA25:AA29"/>
    <mergeCell ref="AB25:AB29"/>
    <mergeCell ref="A30:A34"/>
    <mergeCell ref="B30:B34"/>
    <mergeCell ref="C30:C34"/>
    <mergeCell ref="D30:D34"/>
    <mergeCell ref="E30:E34"/>
    <mergeCell ref="F30:F34"/>
    <mergeCell ref="G30:G34"/>
    <mergeCell ref="H30:H34"/>
    <mergeCell ref="I30:I34"/>
    <mergeCell ref="B20:B24"/>
    <mergeCell ref="K35:K39"/>
    <mergeCell ref="L35:L39"/>
    <mergeCell ref="M35:M39"/>
    <mergeCell ref="N35:N39"/>
    <mergeCell ref="AA35:AA39"/>
    <mergeCell ref="N50:N54"/>
    <mergeCell ref="AA50:AA54"/>
    <mergeCell ref="F20:F24"/>
    <mergeCell ref="K20:K24"/>
    <mergeCell ref="N40:N44"/>
    <mergeCell ref="J25:J29"/>
    <mergeCell ref="K25:K29"/>
    <mergeCell ref="L25:L29"/>
    <mergeCell ref="K40:K44"/>
    <mergeCell ref="L40:L44"/>
    <mergeCell ref="M40:M44"/>
    <mergeCell ref="A35:A39"/>
    <mergeCell ref="C35:C39"/>
    <mergeCell ref="D35:D39"/>
    <mergeCell ref="E35:E39"/>
    <mergeCell ref="F35:F39"/>
    <mergeCell ref="G35:G39"/>
    <mergeCell ref="H35:H39"/>
    <mergeCell ref="I35:I39"/>
    <mergeCell ref="J35:J39"/>
    <mergeCell ref="B35:B39"/>
    <mergeCell ref="AB35:AB39"/>
    <mergeCell ref="AE35:AE39"/>
    <mergeCell ref="AF35:AF39"/>
    <mergeCell ref="AG35:AG39"/>
    <mergeCell ref="J30:J34"/>
    <mergeCell ref="K30:K34"/>
    <mergeCell ref="L30:L34"/>
    <mergeCell ref="M30:M34"/>
    <mergeCell ref="N30:N34"/>
    <mergeCell ref="AA30:AA34"/>
    <mergeCell ref="AB30:AB34"/>
    <mergeCell ref="AE30:AE34"/>
    <mergeCell ref="AF30:AF34"/>
    <mergeCell ref="AG30:AG34"/>
    <mergeCell ref="AH50:AH54"/>
    <mergeCell ref="AI50:AI54"/>
    <mergeCell ref="AJ50:AJ54"/>
    <mergeCell ref="AK50:AK54"/>
    <mergeCell ref="AL50:AL54"/>
    <mergeCell ref="AM50:AM54"/>
    <mergeCell ref="AN50:AN54"/>
    <mergeCell ref="AH45:AH49"/>
    <mergeCell ref="AI45:AI49"/>
    <mergeCell ref="AJ45:AJ49"/>
    <mergeCell ref="AK45:AK49"/>
    <mergeCell ref="AL45:AL49"/>
    <mergeCell ref="AM45:AM49"/>
    <mergeCell ref="AN45:AN49"/>
    <mergeCell ref="A55:A59"/>
    <mergeCell ref="D55:D59"/>
    <mergeCell ref="E55:E59"/>
    <mergeCell ref="F55:F59"/>
    <mergeCell ref="C50:C54"/>
    <mergeCell ref="G55:G59"/>
    <mergeCell ref="H55:H59"/>
    <mergeCell ref="I55:I59"/>
    <mergeCell ref="AG45:AG49"/>
    <mergeCell ref="B45:B49"/>
    <mergeCell ref="B50:B54"/>
    <mergeCell ref="B55:B59"/>
    <mergeCell ref="C55:C59"/>
    <mergeCell ref="D50:D54"/>
    <mergeCell ref="E50:E54"/>
    <mergeCell ref="F50:F54"/>
    <mergeCell ref="G50:G54"/>
    <mergeCell ref="H50:H54"/>
    <mergeCell ref="I50:I54"/>
    <mergeCell ref="J50:J54"/>
    <mergeCell ref="J55:J59"/>
    <mergeCell ref="AN40:AN44"/>
    <mergeCell ref="AN15:AN19"/>
    <mergeCell ref="AE15:AE19"/>
    <mergeCell ref="AF15:AF19"/>
    <mergeCell ref="AG15:AG19"/>
    <mergeCell ref="AH15:AH19"/>
    <mergeCell ref="AI15:AI19"/>
    <mergeCell ref="A45:A49"/>
    <mergeCell ref="C45:C49"/>
    <mergeCell ref="D45:D49"/>
    <mergeCell ref="E45:E49"/>
    <mergeCell ref="F45:F49"/>
    <mergeCell ref="G45:G49"/>
    <mergeCell ref="H45:H49"/>
    <mergeCell ref="I45:I49"/>
    <mergeCell ref="J45:J49"/>
    <mergeCell ref="G20:G24"/>
    <mergeCell ref="H20:H24"/>
    <mergeCell ref="I20:I24"/>
    <mergeCell ref="J20:J24"/>
    <mergeCell ref="A20:A24"/>
    <mergeCell ref="C20:C24"/>
    <mergeCell ref="D20:D24"/>
    <mergeCell ref="E20:E24"/>
    <mergeCell ref="AI10:AI14"/>
    <mergeCell ref="AJ10:AJ14"/>
    <mergeCell ref="AK10:AK14"/>
    <mergeCell ref="AL10:AL14"/>
    <mergeCell ref="AM10:AM14"/>
    <mergeCell ref="AA40:AA44"/>
    <mergeCell ref="AB40:AB44"/>
    <mergeCell ref="AE40:AE44"/>
    <mergeCell ref="AF40:AF44"/>
    <mergeCell ref="AG40:AG44"/>
    <mergeCell ref="AH40:AH44"/>
    <mergeCell ref="AI40:AI44"/>
    <mergeCell ref="AJ40:AJ44"/>
    <mergeCell ref="AK40:AK44"/>
    <mergeCell ref="AL40:AL44"/>
    <mergeCell ref="AM40:AM44"/>
    <mergeCell ref="AM15:AM19"/>
    <mergeCell ref="AM20:AM24"/>
    <mergeCell ref="AJ20:AJ24"/>
    <mergeCell ref="AK20:AK24"/>
    <mergeCell ref="AL20:AL24"/>
    <mergeCell ref="AH35:AH39"/>
    <mergeCell ref="AI35:AI39"/>
    <mergeCell ref="AJ35:AJ39"/>
    <mergeCell ref="A10:A14"/>
    <mergeCell ref="C10:C14"/>
    <mergeCell ref="D10:D14"/>
    <mergeCell ref="E10:E14"/>
    <mergeCell ref="F10:F14"/>
    <mergeCell ref="L10:L14"/>
    <mergeCell ref="M10:M14"/>
    <mergeCell ref="G10:G14"/>
    <mergeCell ref="H10:H14"/>
    <mergeCell ref="I10:I14"/>
    <mergeCell ref="J10:J14"/>
    <mergeCell ref="K10:K14"/>
    <mergeCell ref="B10:B14"/>
    <mergeCell ref="AL8:AL9"/>
    <mergeCell ref="AM8:AM9"/>
    <mergeCell ref="AN8:AN9"/>
    <mergeCell ref="AI8:AI9"/>
    <mergeCell ref="AJ8:AJ9"/>
    <mergeCell ref="AG8:AG9"/>
    <mergeCell ref="AH8:AH9"/>
    <mergeCell ref="Z8:Z9"/>
    <mergeCell ref="N10:N14"/>
    <mergeCell ref="N8:N9"/>
    <mergeCell ref="X8:X9"/>
    <mergeCell ref="Q8:Q9"/>
    <mergeCell ref="R8:W8"/>
    <mergeCell ref="AH10:AH14"/>
    <mergeCell ref="Y8:Y9"/>
    <mergeCell ref="AC8:AC9"/>
    <mergeCell ref="AD8:AD9"/>
    <mergeCell ref="P8:P9"/>
    <mergeCell ref="AB10:AB14"/>
    <mergeCell ref="AA10:AA14"/>
    <mergeCell ref="AF10:AF14"/>
    <mergeCell ref="AE10:AE14"/>
    <mergeCell ref="AG10:AG14"/>
    <mergeCell ref="AN10:AN14"/>
    <mergeCell ref="K8:K9"/>
    <mergeCell ref="L8:L9"/>
    <mergeCell ref="M8:M9"/>
    <mergeCell ref="A8:A9"/>
    <mergeCell ref="C8:C9"/>
    <mergeCell ref="D8:D9"/>
    <mergeCell ref="E8:E9"/>
    <mergeCell ref="F8:F9"/>
    <mergeCell ref="AK8:AK9"/>
    <mergeCell ref="G8:G9"/>
    <mergeCell ref="H8:H9"/>
    <mergeCell ref="I8:I9"/>
    <mergeCell ref="J8:J9"/>
    <mergeCell ref="O8:O9"/>
    <mergeCell ref="B8:B9"/>
    <mergeCell ref="O7:W7"/>
    <mergeCell ref="D1:AK3"/>
    <mergeCell ref="AL1:AN3"/>
    <mergeCell ref="A4:C4"/>
    <mergeCell ref="D4:N4"/>
    <mergeCell ref="O4:Q4"/>
    <mergeCell ref="A1:C2"/>
    <mergeCell ref="A5:C5"/>
    <mergeCell ref="D5:N5"/>
    <mergeCell ref="A6:C6"/>
    <mergeCell ref="D6:N6"/>
    <mergeCell ref="A7:H7"/>
    <mergeCell ref="I7:N7"/>
    <mergeCell ref="AI7:AN7"/>
    <mergeCell ref="X7:AH7"/>
    <mergeCell ref="A15:A19"/>
    <mergeCell ref="C15:C19"/>
    <mergeCell ref="D15:D19"/>
    <mergeCell ref="E15:E19"/>
    <mergeCell ref="F15:F19"/>
    <mergeCell ref="AJ15:AJ19"/>
    <mergeCell ref="AK15:AK19"/>
    <mergeCell ref="AL15:AL19"/>
    <mergeCell ref="G15:G19"/>
    <mergeCell ref="H15:H19"/>
    <mergeCell ref="I15:I19"/>
    <mergeCell ref="J15:J19"/>
    <mergeCell ref="K15:K19"/>
    <mergeCell ref="L15:L19"/>
    <mergeCell ref="M15:M19"/>
    <mergeCell ref="N15:N19"/>
    <mergeCell ref="AA15:AA19"/>
    <mergeCell ref="AB15:AB19"/>
    <mergeCell ref="B15:B19"/>
    <mergeCell ref="AN20:AN24"/>
    <mergeCell ref="AE20:AE24"/>
    <mergeCell ref="AF20:AF24"/>
    <mergeCell ref="AG20:AG24"/>
    <mergeCell ref="AH20:AH24"/>
    <mergeCell ref="AI20:AI24"/>
    <mergeCell ref="L20:L24"/>
    <mergeCell ref="M20:M24"/>
    <mergeCell ref="N20:N24"/>
    <mergeCell ref="AA20:AA24"/>
    <mergeCell ref="AB20:AB24"/>
    <mergeCell ref="AG50:AG54"/>
    <mergeCell ref="A40:A44"/>
    <mergeCell ref="C40:C44"/>
    <mergeCell ref="D40:D44"/>
    <mergeCell ref="E40:E44"/>
    <mergeCell ref="F40:F44"/>
    <mergeCell ref="G40:G44"/>
    <mergeCell ref="H40:H44"/>
    <mergeCell ref="I40:I44"/>
    <mergeCell ref="J40:J44"/>
    <mergeCell ref="B40:B44"/>
    <mergeCell ref="A50:A54"/>
    <mergeCell ref="AB50:AB54"/>
    <mergeCell ref="AE50:AE54"/>
    <mergeCell ref="AF50:AF54"/>
    <mergeCell ref="K45:K49"/>
    <mergeCell ref="L45:L49"/>
    <mergeCell ref="M45:M49"/>
    <mergeCell ref="N45:N49"/>
    <mergeCell ref="AA45:AA49"/>
    <mergeCell ref="AB45:AB49"/>
    <mergeCell ref="AE45:AE49"/>
    <mergeCell ref="AF45:AF49"/>
    <mergeCell ref="K50:K54"/>
    <mergeCell ref="L50:L54"/>
    <mergeCell ref="M50:M54"/>
    <mergeCell ref="AM55:AM59"/>
    <mergeCell ref="AN55:AN59"/>
    <mergeCell ref="K55:K59"/>
    <mergeCell ref="L55:L59"/>
    <mergeCell ref="M55:M59"/>
    <mergeCell ref="N55:N59"/>
    <mergeCell ref="AA55:AA59"/>
    <mergeCell ref="AB55:AB59"/>
    <mergeCell ref="AE55:AE59"/>
    <mergeCell ref="AF55:AF59"/>
    <mergeCell ref="AG55:AG59"/>
    <mergeCell ref="AH55:AH59"/>
    <mergeCell ref="AI55:AI59"/>
    <mergeCell ref="AJ55:AJ59"/>
    <mergeCell ref="AK55:AK59"/>
    <mergeCell ref="AL55:AL59"/>
    <mergeCell ref="AK35:AK39"/>
    <mergeCell ref="AL35:AL39"/>
    <mergeCell ref="AM35:AM39"/>
    <mergeCell ref="AN35:AN39"/>
    <mergeCell ref="AH30:AH34"/>
    <mergeCell ref="AI30:AI34"/>
    <mergeCell ref="AJ30:AJ34"/>
    <mergeCell ref="AK30:AK34"/>
    <mergeCell ref="AL30:AL34"/>
    <mergeCell ref="AM30:AM34"/>
    <mergeCell ref="AN30:AN34"/>
  </mergeCells>
  <conditionalFormatting sqref="I10">
    <cfRule type="containsText" dxfId="3304" priority="665" operator="containsText" text="Muy Baja">
      <formula>NOT(ISERROR(SEARCH("Muy Baja",I10)))</formula>
    </cfRule>
    <cfRule type="containsText" dxfId="3303" priority="666" operator="containsText" text="Baja">
      <formula>NOT(ISERROR(SEARCH("Baja",I10)))</formula>
    </cfRule>
    <cfRule type="containsText" dxfId="3302" priority="790" operator="containsText" text="Muy Alta">
      <formula>NOT(ISERROR(SEARCH("Muy Alta",I10)))</formula>
    </cfRule>
    <cfRule type="containsText" dxfId="3301" priority="791" operator="containsText" text="Alta">
      <formula>NOT(ISERROR(SEARCH("Alta",I10)))</formula>
    </cfRule>
    <cfRule type="containsText" dxfId="3300" priority="792" operator="containsText" text="Media">
      <formula>NOT(ISERROR(SEARCH("Media",I10)))</formula>
    </cfRule>
    <cfRule type="containsText" dxfId="3299" priority="793" operator="containsText" text="Media">
      <formula>NOT(ISERROR(SEARCH("Media",I10)))</formula>
    </cfRule>
    <cfRule type="containsText" dxfId="3298" priority="794" operator="containsText" text="Media">
      <formula>NOT(ISERROR(SEARCH("Media",I10)))</formula>
    </cfRule>
    <cfRule type="containsText" dxfId="3297" priority="797" operator="containsText" text="Muy Baja">
      <formula>NOT(ISERROR(SEARCH("Muy Baja",I10)))</formula>
    </cfRule>
    <cfRule type="containsText" dxfId="3296" priority="798" operator="containsText" text="Baja">
      <formula>NOT(ISERROR(SEARCH("Baja",I10)))</formula>
    </cfRule>
    <cfRule type="containsText" dxfId="3295" priority="799" operator="containsText" text="Muy Baja">
      <formula>NOT(ISERROR(SEARCH("Muy Baja",I10)))</formula>
    </cfRule>
    <cfRule type="containsText" dxfId="3294" priority="800" operator="containsText" text="Muy Baja">
      <formula>NOT(ISERROR(SEARCH("Muy Baja",I10)))</formula>
    </cfRule>
    <cfRule type="containsText" dxfId="3293" priority="801" operator="containsText" text="Muy Baja">
      <formula>NOT(ISERROR(SEARCH("Muy Baja",I10)))</formula>
    </cfRule>
    <cfRule type="containsText" dxfId="3292" priority="802" operator="containsText" text="Muy Baja'Tabla probabilidad'!">
      <formula>NOT(ISERROR(SEARCH("Muy Baja'Tabla probabilidad'!",I10)))</formula>
    </cfRule>
    <cfRule type="containsText" dxfId="3291" priority="803" operator="containsText" text="Muy bajo">
      <formula>NOT(ISERROR(SEARCH("Muy bajo",I10)))</formula>
    </cfRule>
    <cfRule type="containsText" dxfId="3290" priority="812" operator="containsText" text="Alta">
      <formula>NOT(ISERROR(SEARCH("Alta",I10)))</formula>
    </cfRule>
    <cfRule type="containsText" dxfId="3289" priority="813" operator="containsText" text="Media">
      <formula>NOT(ISERROR(SEARCH("Media",I10)))</formula>
    </cfRule>
    <cfRule type="containsText" dxfId="3288" priority="814" operator="containsText" text="Baja">
      <formula>NOT(ISERROR(SEARCH("Baja",I10)))</formula>
    </cfRule>
    <cfRule type="containsText" dxfId="3287" priority="815" operator="containsText" text="Muy baja">
      <formula>NOT(ISERROR(SEARCH("Muy baja",I10)))</formula>
    </cfRule>
    <cfRule type="cellIs" dxfId="3286" priority="818" operator="between">
      <formula>1</formula>
      <formula>2</formula>
    </cfRule>
    <cfRule type="cellIs" dxfId="3285" priority="819" operator="between">
      <formula>0</formula>
      <formula>2</formula>
    </cfRule>
  </conditionalFormatting>
  <conditionalFormatting sqref="I10">
    <cfRule type="containsText" dxfId="3284" priority="668" operator="containsText" text="Muy Alta">
      <formula>NOT(ISERROR(SEARCH("Muy Alta",I10)))</formula>
    </cfRule>
  </conditionalFormatting>
  <conditionalFormatting sqref="L10">
    <cfRule type="containsText" dxfId="3283" priority="659" operator="containsText" text="Catastrófico">
      <formula>NOT(ISERROR(SEARCH("Catastrófico",L10)))</formula>
    </cfRule>
    <cfRule type="containsText" dxfId="3282" priority="660" operator="containsText" text="Mayor">
      <formula>NOT(ISERROR(SEARCH("Mayor",L10)))</formula>
    </cfRule>
    <cfRule type="containsText" dxfId="3281" priority="661" operator="containsText" text="Alta">
      <formula>NOT(ISERROR(SEARCH("Alta",L10)))</formula>
    </cfRule>
    <cfRule type="containsText" dxfId="3280" priority="662" operator="containsText" text="Moderado">
      <formula>NOT(ISERROR(SEARCH("Moderado",L10)))</formula>
    </cfRule>
    <cfRule type="containsText" dxfId="3279" priority="663" operator="containsText" text="Menor">
      <formula>NOT(ISERROR(SEARCH("Menor",L10)))</formula>
    </cfRule>
    <cfRule type="containsText" dxfId="3278" priority="664" operator="containsText" text="Leve">
      <formula>NOT(ISERROR(SEARCH("Leve",L10)))</formula>
    </cfRule>
  </conditionalFormatting>
  <conditionalFormatting sqref="N10 N15 N20 N40 N45 N25">
    <cfRule type="containsText" dxfId="3277" priority="654" operator="containsText" text="Extremo">
      <formula>NOT(ISERROR(SEARCH("Extremo",N10)))</formula>
    </cfRule>
    <cfRule type="containsText" dxfId="3276" priority="655" operator="containsText" text="Alto">
      <formula>NOT(ISERROR(SEARCH("Alto",N10)))</formula>
    </cfRule>
    <cfRule type="containsText" dxfId="3275" priority="656" operator="containsText" text="Bajo">
      <formula>NOT(ISERROR(SEARCH("Bajo",N10)))</formula>
    </cfRule>
    <cfRule type="containsText" dxfId="3274" priority="657" operator="containsText" text="Moderado">
      <formula>NOT(ISERROR(SEARCH("Moderado",N10)))</formula>
    </cfRule>
    <cfRule type="containsText" dxfId="3273" priority="658" operator="containsText" text="Extremo">
      <formula>NOT(ISERROR(SEARCH("Extremo",N10)))</formula>
    </cfRule>
  </conditionalFormatting>
  <conditionalFormatting sqref="M10">
    <cfRule type="containsText" dxfId="3272" priority="648" operator="containsText" text="Catastrófico">
      <formula>NOT(ISERROR(SEARCH("Catastrófico",M10)))</formula>
    </cfRule>
    <cfRule type="containsText" dxfId="3271" priority="649" operator="containsText" text="Mayor">
      <formula>NOT(ISERROR(SEARCH("Mayor",M10)))</formula>
    </cfRule>
    <cfRule type="containsText" dxfId="3270" priority="650" operator="containsText" text="Alta">
      <formula>NOT(ISERROR(SEARCH("Alta",M10)))</formula>
    </cfRule>
    <cfRule type="containsText" dxfId="3269" priority="651" operator="containsText" text="Moderado">
      <formula>NOT(ISERROR(SEARCH("Moderado",M10)))</formula>
    </cfRule>
    <cfRule type="containsText" dxfId="3268" priority="652" operator="containsText" text="Menor">
      <formula>NOT(ISERROR(SEARCH("Menor",M10)))</formula>
    </cfRule>
    <cfRule type="containsText" dxfId="3267" priority="653" operator="containsText" text="Leve">
      <formula>NOT(ISERROR(SEARCH("Leve",M10)))</formula>
    </cfRule>
  </conditionalFormatting>
  <conditionalFormatting sqref="Y10:Y14 Y30:Y34">
    <cfRule type="containsText" dxfId="3266" priority="582" operator="containsText" text="Muy Alta">
      <formula>NOT(ISERROR(SEARCH("Muy Alta",Y10)))</formula>
    </cfRule>
    <cfRule type="containsText" dxfId="3265" priority="583" operator="containsText" text="Alta">
      <formula>NOT(ISERROR(SEARCH("Alta",Y10)))</formula>
    </cfRule>
    <cfRule type="containsText" dxfId="3264" priority="584" operator="containsText" text="Media">
      <formula>NOT(ISERROR(SEARCH("Media",Y10)))</formula>
    </cfRule>
    <cfRule type="containsText" dxfId="3263" priority="585" operator="containsText" text="Muy Baja">
      <formula>NOT(ISERROR(SEARCH("Muy Baja",Y10)))</formula>
    </cfRule>
    <cfRule type="containsText" dxfId="3262" priority="586" operator="containsText" text="Baja">
      <formula>NOT(ISERROR(SEARCH("Baja",Y10)))</formula>
    </cfRule>
    <cfRule type="containsText" dxfId="3261" priority="587" operator="containsText" text="Muy Baja">
      <formula>NOT(ISERROR(SEARCH("Muy Baja",Y10)))</formula>
    </cfRule>
  </conditionalFormatting>
  <conditionalFormatting sqref="AC10:AC14 AC30:AC34">
    <cfRule type="containsText" dxfId="3260" priority="577" operator="containsText" text="Catastrófico">
      <formula>NOT(ISERROR(SEARCH("Catastrófico",AC10)))</formula>
    </cfRule>
    <cfRule type="containsText" dxfId="3259" priority="578" operator="containsText" text="Mayor">
      <formula>NOT(ISERROR(SEARCH("Mayor",AC10)))</formula>
    </cfRule>
    <cfRule type="containsText" dxfId="3258" priority="579" operator="containsText" text="Moderado">
      <formula>NOT(ISERROR(SEARCH("Moderado",AC10)))</formula>
    </cfRule>
    <cfRule type="containsText" dxfId="3257" priority="580" operator="containsText" text="Menor">
      <formula>NOT(ISERROR(SEARCH("Menor",AC10)))</formula>
    </cfRule>
    <cfRule type="containsText" dxfId="3256" priority="581" operator="containsText" text="Leve">
      <formula>NOT(ISERROR(SEARCH("Leve",AC10)))</formula>
    </cfRule>
  </conditionalFormatting>
  <conditionalFormatting sqref="AG10">
    <cfRule type="containsText" dxfId="3255" priority="568" operator="containsText" text="Extremo">
      <formula>NOT(ISERROR(SEARCH("Extremo",AG10)))</formula>
    </cfRule>
    <cfRule type="containsText" dxfId="3254" priority="569" operator="containsText" text="Alto">
      <formula>NOT(ISERROR(SEARCH("Alto",AG10)))</formula>
    </cfRule>
    <cfRule type="containsText" dxfId="3253" priority="570" operator="containsText" text="Moderado">
      <formula>NOT(ISERROR(SEARCH("Moderado",AG10)))</formula>
    </cfRule>
    <cfRule type="containsText" dxfId="3252" priority="571" operator="containsText" text="Menor">
      <formula>NOT(ISERROR(SEARCH("Menor",AG10)))</formula>
    </cfRule>
    <cfRule type="containsText" dxfId="3251" priority="572" operator="containsText" text="Bajo">
      <formula>NOT(ISERROR(SEARCH("Bajo",AG10)))</formula>
    </cfRule>
    <cfRule type="containsText" dxfId="3250" priority="573" operator="containsText" text="Moderado">
      <formula>NOT(ISERROR(SEARCH("Moderado",AG10)))</formula>
    </cfRule>
    <cfRule type="containsText" dxfId="3249" priority="574" operator="containsText" text="Extremo">
      <formula>NOT(ISERROR(SEARCH("Extremo",AG10)))</formula>
    </cfRule>
    <cfRule type="containsText" dxfId="3248" priority="575" operator="containsText" text="Baja">
      <formula>NOT(ISERROR(SEARCH("Baja",AG10)))</formula>
    </cfRule>
    <cfRule type="containsText" dxfId="3247" priority="576" operator="containsText" text="Alto">
      <formula>NOT(ISERROR(SEARCH("Alto",AG10)))</formula>
    </cfRule>
  </conditionalFormatting>
  <conditionalFormatting sqref="AA10:AA14 AA30">
    <cfRule type="containsText" dxfId="3246" priority="557" operator="containsText" text="Muy Alta">
      <formula>NOT(ISERROR(SEARCH("Muy Alta",AA10)))</formula>
    </cfRule>
    <cfRule type="containsText" dxfId="3245" priority="558" operator="containsText" text="Alta">
      <formula>NOT(ISERROR(SEARCH("Alta",AA10)))</formula>
    </cfRule>
    <cfRule type="containsText" dxfId="3244" priority="559" operator="containsText" text="Media">
      <formula>NOT(ISERROR(SEARCH("Media",AA10)))</formula>
    </cfRule>
    <cfRule type="containsText" dxfId="3243" priority="560" operator="containsText" text="Baja">
      <formula>NOT(ISERROR(SEARCH("Baja",AA10)))</formula>
    </cfRule>
    <cfRule type="containsText" dxfId="3242" priority="561" operator="containsText" text="Muy Baja">
      <formula>NOT(ISERROR(SEARCH("Muy Baja",AA10)))</formula>
    </cfRule>
  </conditionalFormatting>
  <conditionalFormatting sqref="AE10:AE14 AE30">
    <cfRule type="containsText" dxfId="3241" priority="552" operator="containsText" text="Catastrófico">
      <formula>NOT(ISERROR(SEARCH("Catastrófico",AE10)))</formula>
    </cfRule>
    <cfRule type="containsText" dxfId="3240" priority="553" operator="containsText" text="Moderado">
      <formula>NOT(ISERROR(SEARCH("Moderado",AE10)))</formula>
    </cfRule>
    <cfRule type="containsText" dxfId="3239" priority="554" operator="containsText" text="Menor">
      <formula>NOT(ISERROR(SEARCH("Menor",AE10)))</formula>
    </cfRule>
    <cfRule type="containsText" dxfId="3238" priority="555" operator="containsText" text="Leve">
      <formula>NOT(ISERROR(SEARCH("Leve",AE10)))</formula>
    </cfRule>
    <cfRule type="containsText" dxfId="3237" priority="556" operator="containsText" text="Mayor">
      <formula>NOT(ISERROR(SEARCH("Mayor",AE10)))</formula>
    </cfRule>
  </conditionalFormatting>
  <conditionalFormatting sqref="I15 I20 I40 I45 I25">
    <cfRule type="containsText" dxfId="3236" priority="529" operator="containsText" text="Muy Baja">
      <formula>NOT(ISERROR(SEARCH("Muy Baja",I15)))</formula>
    </cfRule>
    <cfRule type="containsText" dxfId="3235" priority="530" operator="containsText" text="Baja">
      <formula>NOT(ISERROR(SEARCH("Baja",I15)))</formula>
    </cfRule>
    <cfRule type="containsText" dxfId="3234" priority="532" operator="containsText" text="Muy Alta">
      <formula>NOT(ISERROR(SEARCH("Muy Alta",I15)))</formula>
    </cfRule>
    <cfRule type="containsText" dxfId="3233" priority="533" operator="containsText" text="Alta">
      <formula>NOT(ISERROR(SEARCH("Alta",I15)))</formula>
    </cfRule>
    <cfRule type="containsText" dxfId="3232" priority="534" operator="containsText" text="Media">
      <formula>NOT(ISERROR(SEARCH("Media",I15)))</formula>
    </cfRule>
    <cfRule type="containsText" dxfId="3231" priority="535" operator="containsText" text="Media">
      <formula>NOT(ISERROR(SEARCH("Media",I15)))</formula>
    </cfRule>
    <cfRule type="containsText" dxfId="3230" priority="536" operator="containsText" text="Media">
      <formula>NOT(ISERROR(SEARCH("Media",I15)))</formula>
    </cfRule>
    <cfRule type="containsText" dxfId="3229" priority="537" operator="containsText" text="Muy Baja">
      <formula>NOT(ISERROR(SEARCH("Muy Baja",I15)))</formula>
    </cfRule>
    <cfRule type="containsText" dxfId="3228" priority="538" operator="containsText" text="Baja">
      <formula>NOT(ISERROR(SEARCH("Baja",I15)))</formula>
    </cfRule>
    <cfRule type="containsText" dxfId="3227" priority="539" operator="containsText" text="Muy Baja">
      <formula>NOT(ISERROR(SEARCH("Muy Baja",I15)))</formula>
    </cfRule>
    <cfRule type="containsText" dxfId="3226" priority="540" operator="containsText" text="Muy Baja">
      <formula>NOT(ISERROR(SEARCH("Muy Baja",I15)))</formula>
    </cfRule>
    <cfRule type="containsText" dxfId="3225" priority="541" operator="containsText" text="Muy Baja">
      <formula>NOT(ISERROR(SEARCH("Muy Baja",I15)))</formula>
    </cfRule>
    <cfRule type="containsText" dxfId="3224" priority="542" operator="containsText" text="Muy Baja'Tabla probabilidad'!">
      <formula>NOT(ISERROR(SEARCH("Muy Baja'Tabla probabilidad'!",I15)))</formula>
    </cfRule>
    <cfRule type="containsText" dxfId="3223" priority="543" operator="containsText" text="Muy bajo">
      <formula>NOT(ISERROR(SEARCH("Muy bajo",I15)))</formula>
    </cfRule>
    <cfRule type="containsText" dxfId="3222" priority="544" operator="containsText" text="Alta">
      <formula>NOT(ISERROR(SEARCH("Alta",I15)))</formula>
    </cfRule>
    <cfRule type="containsText" dxfId="3221" priority="545" operator="containsText" text="Media">
      <formula>NOT(ISERROR(SEARCH("Media",I15)))</formula>
    </cfRule>
    <cfRule type="containsText" dxfId="3220" priority="546" operator="containsText" text="Baja">
      <formula>NOT(ISERROR(SEARCH("Baja",I15)))</formula>
    </cfRule>
    <cfRule type="containsText" dxfId="3219" priority="547" operator="containsText" text="Muy baja">
      <formula>NOT(ISERROR(SEARCH("Muy baja",I15)))</formula>
    </cfRule>
    <cfRule type="cellIs" dxfId="3218" priority="550" operator="between">
      <formula>1</formula>
      <formula>2</formula>
    </cfRule>
    <cfRule type="cellIs" dxfId="3217" priority="551" operator="between">
      <formula>0</formula>
      <formula>2</formula>
    </cfRule>
  </conditionalFormatting>
  <conditionalFormatting sqref="I15 I20 I40 I45 I25">
    <cfRule type="containsText" dxfId="3216" priority="531" operator="containsText" text="Muy Alta">
      <formula>NOT(ISERROR(SEARCH("Muy Alta",I15)))</formula>
    </cfRule>
  </conditionalFormatting>
  <conditionalFormatting sqref="Y15:Y19">
    <cfRule type="containsText" dxfId="3215" priority="523" operator="containsText" text="Muy Alta">
      <formula>NOT(ISERROR(SEARCH("Muy Alta",Y15)))</formula>
    </cfRule>
    <cfRule type="containsText" dxfId="3214" priority="524" operator="containsText" text="Alta">
      <formula>NOT(ISERROR(SEARCH("Alta",Y15)))</formula>
    </cfRule>
    <cfRule type="containsText" dxfId="3213" priority="525" operator="containsText" text="Media">
      <formula>NOT(ISERROR(SEARCH("Media",Y15)))</formula>
    </cfRule>
    <cfRule type="containsText" dxfId="3212" priority="526" operator="containsText" text="Muy Baja">
      <formula>NOT(ISERROR(SEARCH("Muy Baja",Y15)))</formula>
    </cfRule>
    <cfRule type="containsText" dxfId="3211" priority="527" operator="containsText" text="Baja">
      <formula>NOT(ISERROR(SEARCH("Baja",Y15)))</formula>
    </cfRule>
    <cfRule type="containsText" dxfId="3210" priority="528" operator="containsText" text="Muy Baja">
      <formula>NOT(ISERROR(SEARCH("Muy Baja",Y15)))</formula>
    </cfRule>
  </conditionalFormatting>
  <conditionalFormatting sqref="AC15:AC19">
    <cfRule type="containsText" dxfId="3209" priority="518" operator="containsText" text="Catastrófico">
      <formula>NOT(ISERROR(SEARCH("Catastrófico",AC15)))</formula>
    </cfRule>
    <cfRule type="containsText" dxfId="3208" priority="519" operator="containsText" text="Mayor">
      <formula>NOT(ISERROR(SEARCH("Mayor",AC15)))</formula>
    </cfRule>
    <cfRule type="containsText" dxfId="3207" priority="520" operator="containsText" text="Moderado">
      <formula>NOT(ISERROR(SEARCH("Moderado",AC15)))</formula>
    </cfRule>
    <cfRule type="containsText" dxfId="3206" priority="521" operator="containsText" text="Menor">
      <formula>NOT(ISERROR(SEARCH("Menor",AC15)))</formula>
    </cfRule>
    <cfRule type="containsText" dxfId="3205" priority="522" operator="containsText" text="Leve">
      <formula>NOT(ISERROR(SEARCH("Leve",AC15)))</formula>
    </cfRule>
  </conditionalFormatting>
  <conditionalFormatting sqref="AG15">
    <cfRule type="containsText" dxfId="3204" priority="509" operator="containsText" text="Extremo">
      <formula>NOT(ISERROR(SEARCH("Extremo",AG15)))</formula>
    </cfRule>
    <cfRule type="containsText" dxfId="3203" priority="510" operator="containsText" text="Alto">
      <formula>NOT(ISERROR(SEARCH("Alto",AG15)))</formula>
    </cfRule>
    <cfRule type="containsText" dxfId="3202" priority="511" operator="containsText" text="Moderado">
      <formula>NOT(ISERROR(SEARCH("Moderado",AG15)))</formula>
    </cfRule>
    <cfRule type="containsText" dxfId="3201" priority="512" operator="containsText" text="Menor">
      <formula>NOT(ISERROR(SEARCH("Menor",AG15)))</formula>
    </cfRule>
    <cfRule type="containsText" dxfId="3200" priority="513" operator="containsText" text="Bajo">
      <formula>NOT(ISERROR(SEARCH("Bajo",AG15)))</formula>
    </cfRule>
    <cfRule type="containsText" dxfId="3199" priority="514" operator="containsText" text="Moderado">
      <formula>NOT(ISERROR(SEARCH("Moderado",AG15)))</formula>
    </cfRule>
    <cfRule type="containsText" dxfId="3198" priority="515" operator="containsText" text="Extremo">
      <formula>NOT(ISERROR(SEARCH("Extremo",AG15)))</formula>
    </cfRule>
    <cfRule type="containsText" dxfId="3197" priority="516" operator="containsText" text="Baja">
      <formula>NOT(ISERROR(SEARCH("Baja",AG15)))</formula>
    </cfRule>
    <cfRule type="containsText" dxfId="3196" priority="517" operator="containsText" text="Alto">
      <formula>NOT(ISERROR(SEARCH("Alto",AG15)))</formula>
    </cfRule>
  </conditionalFormatting>
  <conditionalFormatting sqref="AA15:AA19">
    <cfRule type="containsText" dxfId="3195" priority="504" operator="containsText" text="Muy Alta">
      <formula>NOT(ISERROR(SEARCH("Muy Alta",AA15)))</formula>
    </cfRule>
    <cfRule type="containsText" dxfId="3194" priority="505" operator="containsText" text="Alta">
      <formula>NOT(ISERROR(SEARCH("Alta",AA15)))</formula>
    </cfRule>
    <cfRule type="containsText" dxfId="3193" priority="506" operator="containsText" text="Media">
      <formula>NOT(ISERROR(SEARCH("Media",AA15)))</formula>
    </cfRule>
    <cfRule type="containsText" dxfId="3192" priority="507" operator="containsText" text="Baja">
      <formula>NOT(ISERROR(SEARCH("Baja",AA15)))</formula>
    </cfRule>
    <cfRule type="containsText" dxfId="3191" priority="508" operator="containsText" text="Muy Baja">
      <formula>NOT(ISERROR(SEARCH("Muy Baja",AA15)))</formula>
    </cfRule>
  </conditionalFormatting>
  <conditionalFormatting sqref="AE15:AE19">
    <cfRule type="containsText" dxfId="3190" priority="499" operator="containsText" text="Catastrófico">
      <formula>NOT(ISERROR(SEARCH("Catastrófico",AE15)))</formula>
    </cfRule>
    <cfRule type="containsText" dxfId="3189" priority="500" operator="containsText" text="Moderado">
      <formula>NOT(ISERROR(SEARCH("Moderado",AE15)))</formula>
    </cfRule>
    <cfRule type="containsText" dxfId="3188" priority="501" operator="containsText" text="Menor">
      <formula>NOT(ISERROR(SEARCH("Menor",AE15)))</formula>
    </cfRule>
    <cfRule type="containsText" dxfId="3187" priority="502" operator="containsText" text="Leve">
      <formula>NOT(ISERROR(SEARCH("Leve",AE15)))</formula>
    </cfRule>
    <cfRule type="containsText" dxfId="3186" priority="503" operator="containsText" text="Mayor">
      <formula>NOT(ISERROR(SEARCH("Mayor",AE15)))</formula>
    </cfRule>
  </conditionalFormatting>
  <conditionalFormatting sqref="Y20:Y29">
    <cfRule type="containsText" dxfId="3185" priority="493" operator="containsText" text="Muy Alta">
      <formula>NOT(ISERROR(SEARCH("Muy Alta",Y20)))</formula>
    </cfRule>
    <cfRule type="containsText" dxfId="3184" priority="494" operator="containsText" text="Alta">
      <formula>NOT(ISERROR(SEARCH("Alta",Y20)))</formula>
    </cfRule>
    <cfRule type="containsText" dxfId="3183" priority="495" operator="containsText" text="Media">
      <formula>NOT(ISERROR(SEARCH("Media",Y20)))</formula>
    </cfRule>
    <cfRule type="containsText" dxfId="3182" priority="496" operator="containsText" text="Muy Baja">
      <formula>NOT(ISERROR(SEARCH("Muy Baja",Y20)))</formula>
    </cfRule>
    <cfRule type="containsText" dxfId="3181" priority="497" operator="containsText" text="Baja">
      <formula>NOT(ISERROR(SEARCH("Baja",Y20)))</formula>
    </cfRule>
    <cfRule type="containsText" dxfId="3180" priority="498" operator="containsText" text="Muy Baja">
      <formula>NOT(ISERROR(SEARCH("Muy Baja",Y20)))</formula>
    </cfRule>
  </conditionalFormatting>
  <conditionalFormatting sqref="AC20:AC29">
    <cfRule type="containsText" dxfId="3179" priority="488" operator="containsText" text="Catastrófico">
      <formula>NOT(ISERROR(SEARCH("Catastrófico",AC20)))</formula>
    </cfRule>
    <cfRule type="containsText" dxfId="3178" priority="489" operator="containsText" text="Mayor">
      <formula>NOT(ISERROR(SEARCH("Mayor",AC20)))</formula>
    </cfRule>
    <cfRule type="containsText" dxfId="3177" priority="490" operator="containsText" text="Moderado">
      <formula>NOT(ISERROR(SEARCH("Moderado",AC20)))</formula>
    </cfRule>
    <cfRule type="containsText" dxfId="3176" priority="491" operator="containsText" text="Menor">
      <formula>NOT(ISERROR(SEARCH("Menor",AC20)))</formula>
    </cfRule>
    <cfRule type="containsText" dxfId="3175" priority="492" operator="containsText" text="Leve">
      <formula>NOT(ISERROR(SEARCH("Leve",AC20)))</formula>
    </cfRule>
  </conditionalFormatting>
  <conditionalFormatting sqref="AG20 AG25">
    <cfRule type="containsText" dxfId="3174" priority="479" operator="containsText" text="Extremo">
      <formula>NOT(ISERROR(SEARCH("Extremo",AG20)))</formula>
    </cfRule>
    <cfRule type="containsText" dxfId="3173" priority="480" operator="containsText" text="Alto">
      <formula>NOT(ISERROR(SEARCH("Alto",AG20)))</formula>
    </cfRule>
    <cfRule type="containsText" dxfId="3172" priority="481" operator="containsText" text="Moderado">
      <formula>NOT(ISERROR(SEARCH("Moderado",AG20)))</formula>
    </cfRule>
    <cfRule type="containsText" dxfId="3171" priority="482" operator="containsText" text="Menor">
      <formula>NOT(ISERROR(SEARCH("Menor",AG20)))</formula>
    </cfRule>
    <cfRule type="containsText" dxfId="3170" priority="483" operator="containsText" text="Bajo">
      <formula>NOT(ISERROR(SEARCH("Bajo",AG20)))</formula>
    </cfRule>
    <cfRule type="containsText" dxfId="3169" priority="484" operator="containsText" text="Moderado">
      <formula>NOT(ISERROR(SEARCH("Moderado",AG20)))</formula>
    </cfRule>
    <cfRule type="containsText" dxfId="3168" priority="485" operator="containsText" text="Extremo">
      <formula>NOT(ISERROR(SEARCH("Extremo",AG20)))</formula>
    </cfRule>
    <cfRule type="containsText" dxfId="3167" priority="486" operator="containsText" text="Baja">
      <formula>NOT(ISERROR(SEARCH("Baja",AG20)))</formula>
    </cfRule>
    <cfRule type="containsText" dxfId="3166" priority="487" operator="containsText" text="Alto">
      <formula>NOT(ISERROR(SEARCH("Alto",AG20)))</formula>
    </cfRule>
  </conditionalFormatting>
  <conditionalFormatting sqref="AA20:AA25">
    <cfRule type="containsText" dxfId="3165" priority="474" operator="containsText" text="Muy Alta">
      <formula>NOT(ISERROR(SEARCH("Muy Alta",AA20)))</formula>
    </cfRule>
    <cfRule type="containsText" dxfId="3164" priority="475" operator="containsText" text="Alta">
      <formula>NOT(ISERROR(SEARCH("Alta",AA20)))</formula>
    </cfRule>
    <cfRule type="containsText" dxfId="3163" priority="476" operator="containsText" text="Media">
      <formula>NOT(ISERROR(SEARCH("Media",AA20)))</formula>
    </cfRule>
    <cfRule type="containsText" dxfId="3162" priority="477" operator="containsText" text="Baja">
      <formula>NOT(ISERROR(SEARCH("Baja",AA20)))</formula>
    </cfRule>
    <cfRule type="containsText" dxfId="3161" priority="478" operator="containsText" text="Muy Baja">
      <formula>NOT(ISERROR(SEARCH("Muy Baja",AA20)))</formula>
    </cfRule>
  </conditionalFormatting>
  <conditionalFormatting sqref="AE20:AE25">
    <cfRule type="containsText" dxfId="3160" priority="469" operator="containsText" text="Catastrófico">
      <formula>NOT(ISERROR(SEARCH("Catastrófico",AE20)))</formula>
    </cfRule>
    <cfRule type="containsText" dxfId="3159" priority="470" operator="containsText" text="Moderado">
      <formula>NOT(ISERROR(SEARCH("Moderado",AE20)))</formula>
    </cfRule>
    <cfRule type="containsText" dxfId="3158" priority="471" operator="containsText" text="Menor">
      <formula>NOT(ISERROR(SEARCH("Menor",AE20)))</formula>
    </cfRule>
    <cfRule type="containsText" dxfId="3157" priority="472" operator="containsText" text="Leve">
      <formula>NOT(ISERROR(SEARCH("Leve",AE20)))</formula>
    </cfRule>
    <cfRule type="containsText" dxfId="3156" priority="473" operator="containsText" text="Mayor">
      <formula>NOT(ISERROR(SEARCH("Mayor",AE20)))</formula>
    </cfRule>
  </conditionalFormatting>
  <conditionalFormatting sqref="Y40:Y44">
    <cfRule type="containsText" dxfId="3155" priority="463" operator="containsText" text="Muy Alta">
      <formula>NOT(ISERROR(SEARCH("Muy Alta",Y40)))</formula>
    </cfRule>
    <cfRule type="containsText" dxfId="3154" priority="464" operator="containsText" text="Alta">
      <formula>NOT(ISERROR(SEARCH("Alta",Y40)))</formula>
    </cfRule>
    <cfRule type="containsText" dxfId="3153" priority="465" operator="containsText" text="Media">
      <formula>NOT(ISERROR(SEARCH("Media",Y40)))</formula>
    </cfRule>
    <cfRule type="containsText" dxfId="3152" priority="466" operator="containsText" text="Muy Baja">
      <formula>NOT(ISERROR(SEARCH("Muy Baja",Y40)))</formula>
    </cfRule>
    <cfRule type="containsText" dxfId="3151" priority="467" operator="containsText" text="Baja">
      <formula>NOT(ISERROR(SEARCH("Baja",Y40)))</formula>
    </cfRule>
    <cfRule type="containsText" dxfId="3150" priority="468" operator="containsText" text="Muy Baja">
      <formula>NOT(ISERROR(SEARCH("Muy Baja",Y40)))</formula>
    </cfRule>
  </conditionalFormatting>
  <conditionalFormatting sqref="AC40:AC44">
    <cfRule type="containsText" dxfId="3149" priority="458" operator="containsText" text="Catastrófico">
      <formula>NOT(ISERROR(SEARCH("Catastrófico",AC40)))</formula>
    </cfRule>
    <cfRule type="containsText" dxfId="3148" priority="459" operator="containsText" text="Mayor">
      <formula>NOT(ISERROR(SEARCH("Mayor",AC40)))</formula>
    </cfRule>
    <cfRule type="containsText" dxfId="3147" priority="460" operator="containsText" text="Moderado">
      <formula>NOT(ISERROR(SEARCH("Moderado",AC40)))</formula>
    </cfRule>
    <cfRule type="containsText" dxfId="3146" priority="461" operator="containsText" text="Menor">
      <formula>NOT(ISERROR(SEARCH("Menor",AC40)))</formula>
    </cfRule>
    <cfRule type="containsText" dxfId="3145" priority="462" operator="containsText" text="Leve">
      <formula>NOT(ISERROR(SEARCH("Leve",AC40)))</formula>
    </cfRule>
  </conditionalFormatting>
  <conditionalFormatting sqref="AG40">
    <cfRule type="containsText" dxfId="3144" priority="449" operator="containsText" text="Extremo">
      <formula>NOT(ISERROR(SEARCH("Extremo",AG40)))</formula>
    </cfRule>
    <cfRule type="containsText" dxfId="3143" priority="450" operator="containsText" text="Alto">
      <formula>NOT(ISERROR(SEARCH("Alto",AG40)))</formula>
    </cfRule>
    <cfRule type="containsText" dxfId="3142" priority="451" operator="containsText" text="Moderado">
      <formula>NOT(ISERROR(SEARCH("Moderado",AG40)))</formula>
    </cfRule>
    <cfRule type="containsText" dxfId="3141" priority="452" operator="containsText" text="Menor">
      <formula>NOT(ISERROR(SEARCH("Menor",AG40)))</formula>
    </cfRule>
    <cfRule type="containsText" dxfId="3140" priority="453" operator="containsText" text="Bajo">
      <formula>NOT(ISERROR(SEARCH("Bajo",AG40)))</formula>
    </cfRule>
    <cfRule type="containsText" dxfId="3139" priority="454" operator="containsText" text="Moderado">
      <formula>NOT(ISERROR(SEARCH("Moderado",AG40)))</formula>
    </cfRule>
    <cfRule type="containsText" dxfId="3138" priority="455" operator="containsText" text="Extremo">
      <formula>NOT(ISERROR(SEARCH("Extremo",AG40)))</formula>
    </cfRule>
    <cfRule type="containsText" dxfId="3137" priority="456" operator="containsText" text="Baja">
      <formula>NOT(ISERROR(SEARCH("Baja",AG40)))</formula>
    </cfRule>
    <cfRule type="containsText" dxfId="3136" priority="457" operator="containsText" text="Alto">
      <formula>NOT(ISERROR(SEARCH("Alto",AG40)))</formula>
    </cfRule>
  </conditionalFormatting>
  <conditionalFormatting sqref="AA40:AA44">
    <cfRule type="containsText" dxfId="3135" priority="444" operator="containsText" text="Muy Alta">
      <formula>NOT(ISERROR(SEARCH("Muy Alta",AA40)))</formula>
    </cfRule>
    <cfRule type="containsText" dxfId="3134" priority="445" operator="containsText" text="Alta">
      <formula>NOT(ISERROR(SEARCH("Alta",AA40)))</formula>
    </cfRule>
    <cfRule type="containsText" dxfId="3133" priority="446" operator="containsText" text="Media">
      <formula>NOT(ISERROR(SEARCH("Media",AA40)))</formula>
    </cfRule>
    <cfRule type="containsText" dxfId="3132" priority="447" operator="containsText" text="Baja">
      <formula>NOT(ISERROR(SEARCH("Baja",AA40)))</formula>
    </cfRule>
    <cfRule type="containsText" dxfId="3131" priority="448" operator="containsText" text="Muy Baja">
      <formula>NOT(ISERROR(SEARCH("Muy Baja",AA40)))</formula>
    </cfRule>
  </conditionalFormatting>
  <conditionalFormatting sqref="AE40:AE44">
    <cfRule type="containsText" dxfId="3130" priority="439" operator="containsText" text="Catastrófico">
      <formula>NOT(ISERROR(SEARCH("Catastrófico",AE40)))</formula>
    </cfRule>
    <cfRule type="containsText" dxfId="3129" priority="440" operator="containsText" text="Moderado">
      <formula>NOT(ISERROR(SEARCH("Moderado",AE40)))</formula>
    </cfRule>
    <cfRule type="containsText" dxfId="3128" priority="441" operator="containsText" text="Menor">
      <formula>NOT(ISERROR(SEARCH("Menor",AE40)))</formula>
    </cfRule>
    <cfRule type="containsText" dxfId="3127" priority="442" operator="containsText" text="Leve">
      <formula>NOT(ISERROR(SEARCH("Leve",AE40)))</formula>
    </cfRule>
    <cfRule type="containsText" dxfId="3126" priority="443" operator="containsText" text="Mayor">
      <formula>NOT(ISERROR(SEARCH("Mayor",AE40)))</formula>
    </cfRule>
  </conditionalFormatting>
  <conditionalFormatting sqref="Y45:Y49">
    <cfRule type="containsText" dxfId="3125" priority="433" operator="containsText" text="Muy Alta">
      <formula>NOT(ISERROR(SEARCH("Muy Alta",Y45)))</formula>
    </cfRule>
    <cfRule type="containsText" dxfId="3124" priority="434" operator="containsText" text="Alta">
      <formula>NOT(ISERROR(SEARCH("Alta",Y45)))</formula>
    </cfRule>
    <cfRule type="containsText" dxfId="3123" priority="435" operator="containsText" text="Media">
      <formula>NOT(ISERROR(SEARCH("Media",Y45)))</formula>
    </cfRule>
    <cfRule type="containsText" dxfId="3122" priority="436" operator="containsText" text="Muy Baja">
      <formula>NOT(ISERROR(SEARCH("Muy Baja",Y45)))</formula>
    </cfRule>
    <cfRule type="containsText" dxfId="3121" priority="437" operator="containsText" text="Baja">
      <formula>NOT(ISERROR(SEARCH("Baja",Y45)))</formula>
    </cfRule>
    <cfRule type="containsText" dxfId="3120" priority="438" operator="containsText" text="Muy Baja">
      <formula>NOT(ISERROR(SEARCH("Muy Baja",Y45)))</formula>
    </cfRule>
  </conditionalFormatting>
  <conditionalFormatting sqref="AC45:AC49">
    <cfRule type="containsText" dxfId="3119" priority="428" operator="containsText" text="Catastrófico">
      <formula>NOT(ISERROR(SEARCH("Catastrófico",AC45)))</formula>
    </cfRule>
    <cfRule type="containsText" dxfId="3118" priority="429" operator="containsText" text="Mayor">
      <formula>NOT(ISERROR(SEARCH("Mayor",AC45)))</formula>
    </cfRule>
    <cfRule type="containsText" dxfId="3117" priority="430" operator="containsText" text="Moderado">
      <formula>NOT(ISERROR(SEARCH("Moderado",AC45)))</formula>
    </cfRule>
    <cfRule type="containsText" dxfId="3116" priority="431" operator="containsText" text="Menor">
      <formula>NOT(ISERROR(SEARCH("Menor",AC45)))</formula>
    </cfRule>
    <cfRule type="containsText" dxfId="3115" priority="432" operator="containsText" text="Leve">
      <formula>NOT(ISERROR(SEARCH("Leve",AC45)))</formula>
    </cfRule>
  </conditionalFormatting>
  <conditionalFormatting sqref="AG45">
    <cfRule type="containsText" dxfId="3114" priority="419" operator="containsText" text="Extremo">
      <formula>NOT(ISERROR(SEARCH("Extremo",AG45)))</formula>
    </cfRule>
    <cfRule type="containsText" dxfId="3113" priority="420" operator="containsText" text="Alto">
      <formula>NOT(ISERROR(SEARCH("Alto",AG45)))</formula>
    </cfRule>
    <cfRule type="containsText" dxfId="3112" priority="421" operator="containsText" text="Moderado">
      <formula>NOT(ISERROR(SEARCH("Moderado",AG45)))</formula>
    </cfRule>
    <cfRule type="containsText" dxfId="3111" priority="422" operator="containsText" text="Menor">
      <formula>NOT(ISERROR(SEARCH("Menor",AG45)))</formula>
    </cfRule>
    <cfRule type="containsText" dxfId="3110" priority="423" operator="containsText" text="Bajo">
      <formula>NOT(ISERROR(SEARCH("Bajo",AG45)))</formula>
    </cfRule>
    <cfRule type="containsText" dxfId="3109" priority="424" operator="containsText" text="Moderado">
      <formula>NOT(ISERROR(SEARCH("Moderado",AG45)))</formula>
    </cfRule>
    <cfRule type="containsText" dxfId="3108" priority="425" operator="containsText" text="Extremo">
      <formula>NOT(ISERROR(SEARCH("Extremo",AG45)))</formula>
    </cfRule>
    <cfRule type="containsText" dxfId="3107" priority="426" operator="containsText" text="Baja">
      <formula>NOT(ISERROR(SEARCH("Baja",AG45)))</formula>
    </cfRule>
    <cfRule type="containsText" dxfId="3106" priority="427" operator="containsText" text="Alto">
      <formula>NOT(ISERROR(SEARCH("Alto",AG45)))</formula>
    </cfRule>
  </conditionalFormatting>
  <conditionalFormatting sqref="AA45:AA49">
    <cfRule type="containsText" dxfId="3105" priority="414" operator="containsText" text="Muy Alta">
      <formula>NOT(ISERROR(SEARCH("Muy Alta",AA45)))</formula>
    </cfRule>
    <cfRule type="containsText" dxfId="3104" priority="415" operator="containsText" text="Alta">
      <formula>NOT(ISERROR(SEARCH("Alta",AA45)))</formula>
    </cfRule>
    <cfRule type="containsText" dxfId="3103" priority="416" operator="containsText" text="Media">
      <formula>NOT(ISERROR(SEARCH("Media",AA45)))</formula>
    </cfRule>
    <cfRule type="containsText" dxfId="3102" priority="417" operator="containsText" text="Baja">
      <formula>NOT(ISERROR(SEARCH("Baja",AA45)))</formula>
    </cfRule>
    <cfRule type="containsText" dxfId="3101" priority="418" operator="containsText" text="Muy Baja">
      <formula>NOT(ISERROR(SEARCH("Muy Baja",AA45)))</formula>
    </cfRule>
  </conditionalFormatting>
  <conditionalFormatting sqref="AE45:AE49">
    <cfRule type="containsText" dxfId="3100" priority="409" operator="containsText" text="Catastrófico">
      <formula>NOT(ISERROR(SEARCH("Catastrófico",AE45)))</formula>
    </cfRule>
    <cfRule type="containsText" dxfId="3099" priority="410" operator="containsText" text="Moderado">
      <formula>NOT(ISERROR(SEARCH("Moderado",AE45)))</formula>
    </cfRule>
    <cfRule type="containsText" dxfId="3098" priority="411" operator="containsText" text="Menor">
      <formula>NOT(ISERROR(SEARCH("Menor",AE45)))</formula>
    </cfRule>
    <cfRule type="containsText" dxfId="3097" priority="412" operator="containsText" text="Leve">
      <formula>NOT(ISERROR(SEARCH("Leve",AE45)))</formula>
    </cfRule>
    <cfRule type="containsText" dxfId="3096" priority="413" operator="containsText" text="Mayor">
      <formula>NOT(ISERROR(SEARCH("Mayor",AE45)))</formula>
    </cfRule>
  </conditionalFormatting>
  <conditionalFormatting sqref="N50 N55">
    <cfRule type="containsText" dxfId="3095" priority="398" operator="containsText" text="Extremo">
      <formula>NOT(ISERROR(SEARCH("Extremo",N50)))</formula>
    </cfRule>
    <cfRule type="containsText" dxfId="3094" priority="399" operator="containsText" text="Alto">
      <formula>NOT(ISERROR(SEARCH("Alto",N50)))</formula>
    </cfRule>
    <cfRule type="containsText" dxfId="3093" priority="400" operator="containsText" text="Bajo">
      <formula>NOT(ISERROR(SEARCH("Bajo",N50)))</formula>
    </cfRule>
    <cfRule type="containsText" dxfId="3092" priority="401" operator="containsText" text="Moderado">
      <formula>NOT(ISERROR(SEARCH("Moderado",N50)))</formula>
    </cfRule>
    <cfRule type="containsText" dxfId="3091" priority="402" operator="containsText" text="Extremo">
      <formula>NOT(ISERROR(SEARCH("Extremo",N50)))</formula>
    </cfRule>
  </conditionalFormatting>
  <conditionalFormatting sqref="I50 I55">
    <cfRule type="containsText" dxfId="3090" priority="369" operator="containsText" text="Muy Baja">
      <formula>NOT(ISERROR(SEARCH("Muy Baja",I50)))</formula>
    </cfRule>
    <cfRule type="containsText" dxfId="3089" priority="370" operator="containsText" text="Baja">
      <formula>NOT(ISERROR(SEARCH("Baja",I50)))</formula>
    </cfRule>
    <cfRule type="containsText" dxfId="3088" priority="372" operator="containsText" text="Muy Alta">
      <formula>NOT(ISERROR(SEARCH("Muy Alta",I50)))</formula>
    </cfRule>
    <cfRule type="containsText" dxfId="3087" priority="373" operator="containsText" text="Alta">
      <formula>NOT(ISERROR(SEARCH("Alta",I50)))</formula>
    </cfRule>
    <cfRule type="containsText" dxfId="3086" priority="374" operator="containsText" text="Media">
      <formula>NOT(ISERROR(SEARCH("Media",I50)))</formula>
    </cfRule>
    <cfRule type="containsText" dxfId="3085" priority="375" operator="containsText" text="Media">
      <formula>NOT(ISERROR(SEARCH("Media",I50)))</formula>
    </cfRule>
    <cfRule type="containsText" dxfId="3084" priority="376" operator="containsText" text="Media">
      <formula>NOT(ISERROR(SEARCH("Media",I50)))</formula>
    </cfRule>
    <cfRule type="containsText" dxfId="3083" priority="377" operator="containsText" text="Muy Baja">
      <formula>NOT(ISERROR(SEARCH("Muy Baja",I50)))</formula>
    </cfRule>
    <cfRule type="containsText" dxfId="3082" priority="378" operator="containsText" text="Baja">
      <formula>NOT(ISERROR(SEARCH("Baja",I50)))</formula>
    </cfRule>
    <cfRule type="containsText" dxfId="3081" priority="379" operator="containsText" text="Muy Baja">
      <formula>NOT(ISERROR(SEARCH("Muy Baja",I50)))</formula>
    </cfRule>
    <cfRule type="containsText" dxfId="3080" priority="380" operator="containsText" text="Muy Baja">
      <formula>NOT(ISERROR(SEARCH("Muy Baja",I50)))</formula>
    </cfRule>
    <cfRule type="containsText" dxfId="3079" priority="381" operator="containsText" text="Muy Baja">
      <formula>NOT(ISERROR(SEARCH("Muy Baja",I50)))</formula>
    </cfRule>
    <cfRule type="containsText" dxfId="3078" priority="382" operator="containsText" text="Muy Baja'Tabla probabilidad'!">
      <formula>NOT(ISERROR(SEARCH("Muy Baja'Tabla probabilidad'!",I50)))</formula>
    </cfRule>
    <cfRule type="containsText" dxfId="3077" priority="383" operator="containsText" text="Muy bajo">
      <formula>NOT(ISERROR(SEARCH("Muy bajo",I50)))</formula>
    </cfRule>
    <cfRule type="containsText" dxfId="3076" priority="384" operator="containsText" text="Alta">
      <formula>NOT(ISERROR(SEARCH("Alta",I50)))</formula>
    </cfRule>
    <cfRule type="containsText" dxfId="3075" priority="385" operator="containsText" text="Media">
      <formula>NOT(ISERROR(SEARCH("Media",I50)))</formula>
    </cfRule>
    <cfRule type="containsText" dxfId="3074" priority="386" operator="containsText" text="Baja">
      <formula>NOT(ISERROR(SEARCH("Baja",I50)))</formula>
    </cfRule>
    <cfRule type="containsText" dxfId="3073" priority="387" operator="containsText" text="Muy baja">
      <formula>NOT(ISERROR(SEARCH("Muy baja",I50)))</formula>
    </cfRule>
    <cfRule type="cellIs" dxfId="3072" priority="390" operator="between">
      <formula>1</formula>
      <formula>2</formula>
    </cfRule>
    <cfRule type="cellIs" dxfId="3071" priority="391" operator="between">
      <formula>0</formula>
      <formula>2</formula>
    </cfRule>
  </conditionalFormatting>
  <conditionalFormatting sqref="I50 I55">
    <cfRule type="containsText" dxfId="3070" priority="371" operator="containsText" text="Muy Alta">
      <formula>NOT(ISERROR(SEARCH("Muy Alta",I50)))</formula>
    </cfRule>
  </conditionalFormatting>
  <conditionalFormatting sqref="Y50:Y54">
    <cfRule type="containsText" dxfId="3069" priority="363" operator="containsText" text="Muy Alta">
      <formula>NOT(ISERROR(SEARCH("Muy Alta",Y50)))</formula>
    </cfRule>
    <cfRule type="containsText" dxfId="3068" priority="364" operator="containsText" text="Alta">
      <formula>NOT(ISERROR(SEARCH("Alta",Y50)))</formula>
    </cfRule>
    <cfRule type="containsText" dxfId="3067" priority="365" operator="containsText" text="Media">
      <formula>NOT(ISERROR(SEARCH("Media",Y50)))</formula>
    </cfRule>
    <cfRule type="containsText" dxfId="3066" priority="366" operator="containsText" text="Muy Baja">
      <formula>NOT(ISERROR(SEARCH("Muy Baja",Y50)))</formula>
    </cfRule>
    <cfRule type="containsText" dxfId="3065" priority="367" operator="containsText" text="Baja">
      <formula>NOT(ISERROR(SEARCH("Baja",Y50)))</formula>
    </cfRule>
    <cfRule type="containsText" dxfId="3064" priority="368" operator="containsText" text="Muy Baja">
      <formula>NOT(ISERROR(SEARCH("Muy Baja",Y50)))</formula>
    </cfRule>
  </conditionalFormatting>
  <conditionalFormatting sqref="AC50:AC54">
    <cfRule type="containsText" dxfId="3063" priority="358" operator="containsText" text="Catastrófico">
      <formula>NOT(ISERROR(SEARCH("Catastrófico",AC50)))</formula>
    </cfRule>
    <cfRule type="containsText" dxfId="3062" priority="359" operator="containsText" text="Mayor">
      <formula>NOT(ISERROR(SEARCH("Mayor",AC50)))</formula>
    </cfRule>
    <cfRule type="containsText" dxfId="3061" priority="360" operator="containsText" text="Moderado">
      <formula>NOT(ISERROR(SEARCH("Moderado",AC50)))</formula>
    </cfRule>
    <cfRule type="containsText" dxfId="3060" priority="361" operator="containsText" text="Menor">
      <formula>NOT(ISERROR(SEARCH("Menor",AC50)))</formula>
    </cfRule>
    <cfRule type="containsText" dxfId="3059" priority="362" operator="containsText" text="Leve">
      <formula>NOT(ISERROR(SEARCH("Leve",AC50)))</formula>
    </cfRule>
  </conditionalFormatting>
  <conditionalFormatting sqref="AG50">
    <cfRule type="containsText" dxfId="3058" priority="349" operator="containsText" text="Extremo">
      <formula>NOT(ISERROR(SEARCH("Extremo",AG50)))</formula>
    </cfRule>
    <cfRule type="containsText" dxfId="3057" priority="350" operator="containsText" text="Alto">
      <formula>NOT(ISERROR(SEARCH("Alto",AG50)))</formula>
    </cfRule>
    <cfRule type="containsText" dxfId="3056" priority="351" operator="containsText" text="Moderado">
      <formula>NOT(ISERROR(SEARCH("Moderado",AG50)))</formula>
    </cfRule>
    <cfRule type="containsText" dxfId="3055" priority="352" operator="containsText" text="Menor">
      <formula>NOT(ISERROR(SEARCH("Menor",AG50)))</formula>
    </cfRule>
    <cfRule type="containsText" dxfId="3054" priority="353" operator="containsText" text="Bajo">
      <formula>NOT(ISERROR(SEARCH("Bajo",AG50)))</formula>
    </cfRule>
    <cfRule type="containsText" dxfId="3053" priority="354" operator="containsText" text="Moderado">
      <formula>NOT(ISERROR(SEARCH("Moderado",AG50)))</formula>
    </cfRule>
    <cfRule type="containsText" dxfId="3052" priority="355" operator="containsText" text="Extremo">
      <formula>NOT(ISERROR(SEARCH("Extremo",AG50)))</formula>
    </cfRule>
    <cfRule type="containsText" dxfId="3051" priority="356" operator="containsText" text="Baja">
      <formula>NOT(ISERROR(SEARCH("Baja",AG50)))</formula>
    </cfRule>
    <cfRule type="containsText" dxfId="3050" priority="357" operator="containsText" text="Alto">
      <formula>NOT(ISERROR(SEARCH("Alto",AG50)))</formula>
    </cfRule>
  </conditionalFormatting>
  <conditionalFormatting sqref="AA50:AA54">
    <cfRule type="containsText" dxfId="3049" priority="344" operator="containsText" text="Muy Alta">
      <formula>NOT(ISERROR(SEARCH("Muy Alta",AA50)))</formula>
    </cfRule>
    <cfRule type="containsText" dxfId="3048" priority="345" operator="containsText" text="Alta">
      <formula>NOT(ISERROR(SEARCH("Alta",AA50)))</formula>
    </cfRule>
    <cfRule type="containsText" dxfId="3047" priority="346" operator="containsText" text="Media">
      <formula>NOT(ISERROR(SEARCH("Media",AA50)))</formula>
    </cfRule>
    <cfRule type="containsText" dxfId="3046" priority="347" operator="containsText" text="Baja">
      <formula>NOT(ISERROR(SEARCH("Baja",AA50)))</formula>
    </cfRule>
    <cfRule type="containsText" dxfId="3045" priority="348" operator="containsText" text="Muy Baja">
      <formula>NOT(ISERROR(SEARCH("Muy Baja",AA50)))</formula>
    </cfRule>
  </conditionalFormatting>
  <conditionalFormatting sqref="AE50:AE54">
    <cfRule type="containsText" dxfId="3044" priority="339" operator="containsText" text="Catastrófico">
      <formula>NOT(ISERROR(SEARCH("Catastrófico",AE50)))</formula>
    </cfRule>
    <cfRule type="containsText" dxfId="3043" priority="340" operator="containsText" text="Moderado">
      <formula>NOT(ISERROR(SEARCH("Moderado",AE50)))</formula>
    </cfRule>
    <cfRule type="containsText" dxfId="3042" priority="341" operator="containsText" text="Menor">
      <formula>NOT(ISERROR(SEARCH("Menor",AE50)))</formula>
    </cfRule>
    <cfRule type="containsText" dxfId="3041" priority="342" operator="containsText" text="Leve">
      <formula>NOT(ISERROR(SEARCH("Leve",AE50)))</formula>
    </cfRule>
    <cfRule type="containsText" dxfId="3040" priority="343" operator="containsText" text="Mayor">
      <formula>NOT(ISERROR(SEARCH("Mayor",AE50)))</formula>
    </cfRule>
  </conditionalFormatting>
  <conditionalFormatting sqref="Y55:Y59">
    <cfRule type="containsText" dxfId="3039" priority="273" operator="containsText" text="Muy Alta">
      <formula>NOT(ISERROR(SEARCH("Muy Alta",Y55)))</formula>
    </cfRule>
    <cfRule type="containsText" dxfId="3038" priority="274" operator="containsText" text="Alta">
      <formula>NOT(ISERROR(SEARCH("Alta",Y55)))</formula>
    </cfRule>
    <cfRule type="containsText" dxfId="3037" priority="275" operator="containsText" text="Media">
      <formula>NOT(ISERROR(SEARCH("Media",Y55)))</formula>
    </cfRule>
    <cfRule type="containsText" dxfId="3036" priority="276" operator="containsText" text="Muy Baja">
      <formula>NOT(ISERROR(SEARCH("Muy Baja",Y55)))</formula>
    </cfRule>
    <cfRule type="containsText" dxfId="3035" priority="277" operator="containsText" text="Baja">
      <formula>NOT(ISERROR(SEARCH("Baja",Y55)))</formula>
    </cfRule>
    <cfRule type="containsText" dxfId="3034" priority="278" operator="containsText" text="Muy Baja">
      <formula>NOT(ISERROR(SEARCH("Muy Baja",Y55)))</formula>
    </cfRule>
  </conditionalFormatting>
  <conditionalFormatting sqref="AC55:AC59">
    <cfRule type="containsText" dxfId="3033" priority="268" operator="containsText" text="Catastrófico">
      <formula>NOT(ISERROR(SEARCH("Catastrófico",AC55)))</formula>
    </cfRule>
    <cfRule type="containsText" dxfId="3032" priority="269" operator="containsText" text="Mayor">
      <formula>NOT(ISERROR(SEARCH("Mayor",AC55)))</formula>
    </cfRule>
    <cfRule type="containsText" dxfId="3031" priority="270" operator="containsText" text="Moderado">
      <formula>NOT(ISERROR(SEARCH("Moderado",AC55)))</formula>
    </cfRule>
    <cfRule type="containsText" dxfId="3030" priority="271" operator="containsText" text="Menor">
      <formula>NOT(ISERROR(SEARCH("Menor",AC55)))</formula>
    </cfRule>
    <cfRule type="containsText" dxfId="3029" priority="272" operator="containsText" text="Leve">
      <formula>NOT(ISERROR(SEARCH("Leve",AC55)))</formula>
    </cfRule>
  </conditionalFormatting>
  <conditionalFormatting sqref="AG55">
    <cfRule type="containsText" dxfId="3028" priority="259" operator="containsText" text="Extremo">
      <formula>NOT(ISERROR(SEARCH("Extremo",AG55)))</formula>
    </cfRule>
    <cfRule type="containsText" dxfId="3027" priority="260" operator="containsText" text="Alto">
      <formula>NOT(ISERROR(SEARCH("Alto",AG55)))</formula>
    </cfRule>
    <cfRule type="containsText" dxfId="3026" priority="261" operator="containsText" text="Moderado">
      <formula>NOT(ISERROR(SEARCH("Moderado",AG55)))</formula>
    </cfRule>
    <cfRule type="containsText" dxfId="3025" priority="262" operator="containsText" text="Menor">
      <formula>NOT(ISERROR(SEARCH("Menor",AG55)))</formula>
    </cfRule>
    <cfRule type="containsText" dxfId="3024" priority="263" operator="containsText" text="Bajo">
      <formula>NOT(ISERROR(SEARCH("Bajo",AG55)))</formula>
    </cfRule>
    <cfRule type="containsText" dxfId="3023" priority="264" operator="containsText" text="Moderado">
      <formula>NOT(ISERROR(SEARCH("Moderado",AG55)))</formula>
    </cfRule>
    <cfRule type="containsText" dxfId="3022" priority="265" operator="containsText" text="Extremo">
      <formula>NOT(ISERROR(SEARCH("Extremo",AG55)))</formula>
    </cfRule>
    <cfRule type="containsText" dxfId="3021" priority="266" operator="containsText" text="Baja">
      <formula>NOT(ISERROR(SEARCH("Baja",AG55)))</formula>
    </cfRule>
    <cfRule type="containsText" dxfId="3020" priority="267" operator="containsText" text="Alto">
      <formula>NOT(ISERROR(SEARCH("Alto",AG55)))</formula>
    </cfRule>
  </conditionalFormatting>
  <conditionalFormatting sqref="AA55:AA59">
    <cfRule type="containsText" dxfId="3019" priority="254" operator="containsText" text="Muy Alta">
      <formula>NOT(ISERROR(SEARCH("Muy Alta",AA55)))</formula>
    </cfRule>
    <cfRule type="containsText" dxfId="3018" priority="255" operator="containsText" text="Alta">
      <formula>NOT(ISERROR(SEARCH("Alta",AA55)))</formula>
    </cfRule>
    <cfRule type="containsText" dxfId="3017" priority="256" operator="containsText" text="Media">
      <formula>NOT(ISERROR(SEARCH("Media",AA55)))</formula>
    </cfRule>
    <cfRule type="containsText" dxfId="3016" priority="257" operator="containsText" text="Baja">
      <formula>NOT(ISERROR(SEARCH("Baja",AA55)))</formula>
    </cfRule>
    <cfRule type="containsText" dxfId="3015" priority="258" operator="containsText" text="Muy Baja">
      <formula>NOT(ISERROR(SEARCH("Muy Baja",AA55)))</formula>
    </cfRule>
  </conditionalFormatting>
  <conditionalFormatting sqref="AE55:AE59">
    <cfRule type="containsText" dxfId="3014" priority="249" operator="containsText" text="Catastrófico">
      <formula>NOT(ISERROR(SEARCH("Catastrófico",AE55)))</formula>
    </cfRule>
    <cfRule type="containsText" dxfId="3013" priority="250" operator="containsText" text="Moderado">
      <formula>NOT(ISERROR(SEARCH("Moderado",AE55)))</formula>
    </cfRule>
    <cfRule type="containsText" dxfId="3012" priority="251" operator="containsText" text="Menor">
      <formula>NOT(ISERROR(SEARCH("Menor",AE55)))</formula>
    </cfRule>
    <cfRule type="containsText" dxfId="3011" priority="252" operator="containsText" text="Leve">
      <formula>NOT(ISERROR(SEARCH("Leve",AE55)))</formula>
    </cfRule>
    <cfRule type="containsText" dxfId="3010" priority="253" operator="containsText" text="Mayor">
      <formula>NOT(ISERROR(SEARCH("Mayor",AE55)))</formula>
    </cfRule>
  </conditionalFormatting>
  <conditionalFormatting sqref="N30">
    <cfRule type="containsText" dxfId="3009" priority="244" operator="containsText" text="Extremo">
      <formula>NOT(ISERROR(SEARCH("Extremo",N30)))</formula>
    </cfRule>
    <cfRule type="containsText" dxfId="3008" priority="245" operator="containsText" text="Alto">
      <formula>NOT(ISERROR(SEARCH("Alto",N30)))</formula>
    </cfRule>
    <cfRule type="containsText" dxfId="3007" priority="246" operator="containsText" text="Bajo">
      <formula>NOT(ISERROR(SEARCH("Bajo",N30)))</formula>
    </cfRule>
    <cfRule type="containsText" dxfId="3006" priority="247" operator="containsText" text="Moderado">
      <formula>NOT(ISERROR(SEARCH("Moderado",N30)))</formula>
    </cfRule>
    <cfRule type="containsText" dxfId="3005" priority="248" operator="containsText" text="Extremo">
      <formula>NOT(ISERROR(SEARCH("Extremo",N30)))</formula>
    </cfRule>
  </conditionalFormatting>
  <conditionalFormatting sqref="I30">
    <cfRule type="containsText" dxfId="3004" priority="221" operator="containsText" text="Muy Baja">
      <formula>NOT(ISERROR(SEARCH("Muy Baja",I30)))</formula>
    </cfRule>
    <cfRule type="containsText" dxfId="3003" priority="222" operator="containsText" text="Baja">
      <formula>NOT(ISERROR(SEARCH("Baja",I30)))</formula>
    </cfRule>
    <cfRule type="containsText" dxfId="3002" priority="224" operator="containsText" text="Muy Alta">
      <formula>NOT(ISERROR(SEARCH("Muy Alta",I30)))</formula>
    </cfRule>
    <cfRule type="containsText" dxfId="3001" priority="225" operator="containsText" text="Alta">
      <formula>NOT(ISERROR(SEARCH("Alta",I30)))</formula>
    </cfRule>
    <cfRule type="containsText" dxfId="3000" priority="226" operator="containsText" text="Media">
      <formula>NOT(ISERROR(SEARCH("Media",I30)))</formula>
    </cfRule>
    <cfRule type="containsText" dxfId="2999" priority="227" operator="containsText" text="Media">
      <formula>NOT(ISERROR(SEARCH("Media",I30)))</formula>
    </cfRule>
    <cfRule type="containsText" dxfId="2998" priority="228" operator="containsText" text="Media">
      <formula>NOT(ISERROR(SEARCH("Media",I30)))</formula>
    </cfRule>
    <cfRule type="containsText" dxfId="2997" priority="229" operator="containsText" text="Muy Baja">
      <formula>NOT(ISERROR(SEARCH("Muy Baja",I30)))</formula>
    </cfRule>
    <cfRule type="containsText" dxfId="2996" priority="230" operator="containsText" text="Baja">
      <formula>NOT(ISERROR(SEARCH("Baja",I30)))</formula>
    </cfRule>
    <cfRule type="containsText" dxfId="2995" priority="231" operator="containsText" text="Muy Baja">
      <formula>NOT(ISERROR(SEARCH("Muy Baja",I30)))</formula>
    </cfRule>
    <cfRule type="containsText" dxfId="2994" priority="232" operator="containsText" text="Muy Baja">
      <formula>NOT(ISERROR(SEARCH("Muy Baja",I30)))</formula>
    </cfRule>
    <cfRule type="containsText" dxfId="2993" priority="233" operator="containsText" text="Muy Baja">
      <formula>NOT(ISERROR(SEARCH("Muy Baja",I30)))</formula>
    </cfRule>
    <cfRule type="containsText" dxfId="2992" priority="234" operator="containsText" text="Muy Baja'Tabla probabilidad'!">
      <formula>NOT(ISERROR(SEARCH("Muy Baja'Tabla probabilidad'!",I30)))</formula>
    </cfRule>
    <cfRule type="containsText" dxfId="2991" priority="235" operator="containsText" text="Muy bajo">
      <formula>NOT(ISERROR(SEARCH("Muy bajo",I30)))</formula>
    </cfRule>
    <cfRule type="containsText" dxfId="2990" priority="236" operator="containsText" text="Alta">
      <formula>NOT(ISERROR(SEARCH("Alta",I30)))</formula>
    </cfRule>
    <cfRule type="containsText" dxfId="2989" priority="237" operator="containsText" text="Media">
      <formula>NOT(ISERROR(SEARCH("Media",I30)))</formula>
    </cfRule>
    <cfRule type="containsText" dxfId="2988" priority="238" operator="containsText" text="Baja">
      <formula>NOT(ISERROR(SEARCH("Baja",I30)))</formula>
    </cfRule>
    <cfRule type="containsText" dxfId="2987" priority="239" operator="containsText" text="Muy baja">
      <formula>NOT(ISERROR(SEARCH("Muy baja",I30)))</formula>
    </cfRule>
    <cfRule type="cellIs" dxfId="2986" priority="242" operator="between">
      <formula>1</formula>
      <formula>2</formula>
    </cfRule>
    <cfRule type="cellIs" dxfId="2985" priority="243" operator="between">
      <formula>0</formula>
      <formula>2</formula>
    </cfRule>
  </conditionalFormatting>
  <conditionalFormatting sqref="I30">
    <cfRule type="containsText" dxfId="2984" priority="223" operator="containsText" text="Muy Alta">
      <formula>NOT(ISERROR(SEARCH("Muy Alta",I30)))</formula>
    </cfRule>
  </conditionalFormatting>
  <conditionalFormatting sqref="AG30">
    <cfRule type="containsText" dxfId="2983" priority="201" operator="containsText" text="Extremo">
      <formula>NOT(ISERROR(SEARCH("Extremo",AG30)))</formula>
    </cfRule>
    <cfRule type="containsText" dxfId="2982" priority="202" operator="containsText" text="Alto">
      <formula>NOT(ISERROR(SEARCH("Alto",AG30)))</formula>
    </cfRule>
    <cfRule type="containsText" dxfId="2981" priority="203" operator="containsText" text="Moderado">
      <formula>NOT(ISERROR(SEARCH("Moderado",AG30)))</formula>
    </cfRule>
    <cfRule type="containsText" dxfId="2980" priority="204" operator="containsText" text="Menor">
      <formula>NOT(ISERROR(SEARCH("Menor",AG30)))</formula>
    </cfRule>
    <cfRule type="containsText" dxfId="2979" priority="205" operator="containsText" text="Bajo">
      <formula>NOT(ISERROR(SEARCH("Bajo",AG30)))</formula>
    </cfRule>
    <cfRule type="containsText" dxfId="2978" priority="206" operator="containsText" text="Moderado">
      <formula>NOT(ISERROR(SEARCH("Moderado",AG30)))</formula>
    </cfRule>
    <cfRule type="containsText" dxfId="2977" priority="207" operator="containsText" text="Extremo">
      <formula>NOT(ISERROR(SEARCH("Extremo",AG30)))</formula>
    </cfRule>
    <cfRule type="containsText" dxfId="2976" priority="208" operator="containsText" text="Baja">
      <formula>NOT(ISERROR(SEARCH("Baja",AG30)))</formula>
    </cfRule>
    <cfRule type="containsText" dxfId="2975" priority="209" operator="containsText" text="Alto">
      <formula>NOT(ISERROR(SEARCH("Alto",AG30)))</formula>
    </cfRule>
  </conditionalFormatting>
  <conditionalFormatting sqref="N35">
    <cfRule type="containsText" dxfId="2974" priority="174" operator="containsText" text="Extremo">
      <formula>NOT(ISERROR(SEARCH("Extremo",N35)))</formula>
    </cfRule>
    <cfRule type="containsText" dxfId="2973" priority="175" operator="containsText" text="Alto">
      <formula>NOT(ISERROR(SEARCH("Alto",N35)))</formula>
    </cfRule>
    <cfRule type="containsText" dxfId="2972" priority="176" operator="containsText" text="Bajo">
      <formula>NOT(ISERROR(SEARCH("Bajo",N35)))</formula>
    </cfRule>
    <cfRule type="containsText" dxfId="2971" priority="177" operator="containsText" text="Moderado">
      <formula>NOT(ISERROR(SEARCH("Moderado",N35)))</formula>
    </cfRule>
    <cfRule type="containsText" dxfId="2970" priority="178" operator="containsText" text="Extremo">
      <formula>NOT(ISERROR(SEARCH("Extremo",N35)))</formula>
    </cfRule>
  </conditionalFormatting>
  <conditionalFormatting sqref="I35">
    <cfRule type="containsText" dxfId="2969" priority="151" operator="containsText" text="Muy Baja">
      <formula>NOT(ISERROR(SEARCH("Muy Baja",I35)))</formula>
    </cfRule>
    <cfRule type="containsText" dxfId="2968" priority="152" operator="containsText" text="Baja">
      <formula>NOT(ISERROR(SEARCH("Baja",I35)))</formula>
    </cfRule>
    <cfRule type="containsText" dxfId="2967" priority="154" operator="containsText" text="Muy Alta">
      <formula>NOT(ISERROR(SEARCH("Muy Alta",I35)))</formula>
    </cfRule>
    <cfRule type="containsText" dxfId="2966" priority="155" operator="containsText" text="Alta">
      <formula>NOT(ISERROR(SEARCH("Alta",I35)))</formula>
    </cfRule>
    <cfRule type="containsText" dxfId="2965" priority="156" operator="containsText" text="Media">
      <formula>NOT(ISERROR(SEARCH("Media",I35)))</formula>
    </cfRule>
    <cfRule type="containsText" dxfId="2964" priority="157" operator="containsText" text="Media">
      <formula>NOT(ISERROR(SEARCH("Media",I35)))</formula>
    </cfRule>
    <cfRule type="containsText" dxfId="2963" priority="158" operator="containsText" text="Media">
      <formula>NOT(ISERROR(SEARCH("Media",I35)))</formula>
    </cfRule>
    <cfRule type="containsText" dxfId="2962" priority="159" operator="containsText" text="Muy Baja">
      <formula>NOT(ISERROR(SEARCH("Muy Baja",I35)))</formula>
    </cfRule>
    <cfRule type="containsText" dxfId="2961" priority="160" operator="containsText" text="Baja">
      <formula>NOT(ISERROR(SEARCH("Baja",I35)))</formula>
    </cfRule>
    <cfRule type="containsText" dxfId="2960" priority="161" operator="containsText" text="Muy Baja">
      <formula>NOT(ISERROR(SEARCH("Muy Baja",I35)))</formula>
    </cfRule>
    <cfRule type="containsText" dxfId="2959" priority="162" operator="containsText" text="Muy Baja">
      <formula>NOT(ISERROR(SEARCH("Muy Baja",I35)))</formula>
    </cfRule>
    <cfRule type="containsText" dxfId="2958" priority="163" operator="containsText" text="Muy Baja">
      <formula>NOT(ISERROR(SEARCH("Muy Baja",I35)))</formula>
    </cfRule>
    <cfRule type="containsText" dxfId="2957" priority="164" operator="containsText" text="Muy Baja'Tabla probabilidad'!">
      <formula>NOT(ISERROR(SEARCH("Muy Baja'Tabla probabilidad'!",I35)))</formula>
    </cfRule>
    <cfRule type="containsText" dxfId="2956" priority="165" operator="containsText" text="Muy bajo">
      <formula>NOT(ISERROR(SEARCH("Muy bajo",I35)))</formula>
    </cfRule>
    <cfRule type="containsText" dxfId="2955" priority="166" operator="containsText" text="Alta">
      <formula>NOT(ISERROR(SEARCH("Alta",I35)))</formula>
    </cfRule>
    <cfRule type="containsText" dxfId="2954" priority="167" operator="containsText" text="Media">
      <formula>NOT(ISERROR(SEARCH("Media",I35)))</formula>
    </cfRule>
    <cfRule type="containsText" dxfId="2953" priority="168" operator="containsText" text="Baja">
      <formula>NOT(ISERROR(SEARCH("Baja",I35)))</formula>
    </cfRule>
    <cfRule type="containsText" dxfId="2952" priority="169" operator="containsText" text="Muy baja">
      <formula>NOT(ISERROR(SEARCH("Muy baja",I35)))</formula>
    </cfRule>
    <cfRule type="cellIs" dxfId="2951" priority="172" operator="between">
      <formula>1</formula>
      <formula>2</formula>
    </cfRule>
    <cfRule type="cellIs" dxfId="2950" priority="173" operator="between">
      <formula>0</formula>
      <formula>2</formula>
    </cfRule>
  </conditionalFormatting>
  <conditionalFormatting sqref="I35">
    <cfRule type="containsText" dxfId="2949" priority="153" operator="containsText" text="Muy Alta">
      <formula>NOT(ISERROR(SEARCH("Muy Alta",I35)))</formula>
    </cfRule>
  </conditionalFormatting>
  <conditionalFormatting sqref="Y35:Y39">
    <cfRule type="containsText" dxfId="2948" priority="145" operator="containsText" text="Muy Alta">
      <formula>NOT(ISERROR(SEARCH("Muy Alta",Y35)))</formula>
    </cfRule>
    <cfRule type="containsText" dxfId="2947" priority="146" operator="containsText" text="Alta">
      <formula>NOT(ISERROR(SEARCH("Alta",Y35)))</formula>
    </cfRule>
    <cfRule type="containsText" dxfId="2946" priority="147" operator="containsText" text="Media">
      <formula>NOT(ISERROR(SEARCH("Media",Y35)))</formula>
    </cfRule>
    <cfRule type="containsText" dxfId="2945" priority="148" operator="containsText" text="Muy Baja">
      <formula>NOT(ISERROR(SEARCH("Muy Baja",Y35)))</formula>
    </cfRule>
    <cfRule type="containsText" dxfId="2944" priority="149" operator="containsText" text="Baja">
      <formula>NOT(ISERROR(SEARCH("Baja",Y35)))</formula>
    </cfRule>
    <cfRule type="containsText" dxfId="2943" priority="150" operator="containsText" text="Muy Baja">
      <formula>NOT(ISERROR(SEARCH("Muy Baja",Y35)))</formula>
    </cfRule>
  </conditionalFormatting>
  <conditionalFormatting sqref="AC35:AC39">
    <cfRule type="containsText" dxfId="2942" priority="140" operator="containsText" text="Catastrófico">
      <formula>NOT(ISERROR(SEARCH("Catastrófico",AC35)))</formula>
    </cfRule>
    <cfRule type="containsText" dxfId="2941" priority="141" operator="containsText" text="Mayor">
      <formula>NOT(ISERROR(SEARCH("Mayor",AC35)))</formula>
    </cfRule>
    <cfRule type="containsText" dxfId="2940" priority="142" operator="containsText" text="Moderado">
      <formula>NOT(ISERROR(SEARCH("Moderado",AC35)))</formula>
    </cfRule>
    <cfRule type="containsText" dxfId="2939" priority="143" operator="containsText" text="Menor">
      <formula>NOT(ISERROR(SEARCH("Menor",AC35)))</formula>
    </cfRule>
    <cfRule type="containsText" dxfId="2938" priority="144" operator="containsText" text="Leve">
      <formula>NOT(ISERROR(SEARCH("Leve",AC35)))</formula>
    </cfRule>
  </conditionalFormatting>
  <conditionalFormatting sqref="AG35">
    <cfRule type="containsText" dxfId="2937" priority="131" operator="containsText" text="Extremo">
      <formula>NOT(ISERROR(SEARCH("Extremo",AG35)))</formula>
    </cfRule>
    <cfRule type="containsText" dxfId="2936" priority="132" operator="containsText" text="Alto">
      <formula>NOT(ISERROR(SEARCH("Alto",AG35)))</formula>
    </cfRule>
    <cfRule type="containsText" dxfId="2935" priority="133" operator="containsText" text="Moderado">
      <formula>NOT(ISERROR(SEARCH("Moderado",AG35)))</formula>
    </cfRule>
    <cfRule type="containsText" dxfId="2934" priority="134" operator="containsText" text="Menor">
      <formula>NOT(ISERROR(SEARCH("Menor",AG35)))</formula>
    </cfRule>
    <cfRule type="containsText" dxfId="2933" priority="135" operator="containsText" text="Bajo">
      <formula>NOT(ISERROR(SEARCH("Bajo",AG35)))</formula>
    </cfRule>
    <cfRule type="containsText" dxfId="2932" priority="136" operator="containsText" text="Moderado">
      <formula>NOT(ISERROR(SEARCH("Moderado",AG35)))</formula>
    </cfRule>
    <cfRule type="containsText" dxfId="2931" priority="137" operator="containsText" text="Extremo">
      <formula>NOT(ISERROR(SEARCH("Extremo",AG35)))</formula>
    </cfRule>
    <cfRule type="containsText" dxfId="2930" priority="138" operator="containsText" text="Baja">
      <formula>NOT(ISERROR(SEARCH("Baja",AG35)))</formula>
    </cfRule>
    <cfRule type="containsText" dxfId="2929" priority="139" operator="containsText" text="Alto">
      <formula>NOT(ISERROR(SEARCH("Alto",AG35)))</formula>
    </cfRule>
  </conditionalFormatting>
  <conditionalFormatting sqref="AA35:AA39">
    <cfRule type="containsText" dxfId="2928" priority="126" operator="containsText" text="Muy Alta">
      <formula>NOT(ISERROR(SEARCH("Muy Alta",AA35)))</formula>
    </cfRule>
    <cfRule type="containsText" dxfId="2927" priority="127" operator="containsText" text="Alta">
      <formula>NOT(ISERROR(SEARCH("Alta",AA35)))</formula>
    </cfRule>
    <cfRule type="containsText" dxfId="2926" priority="128" operator="containsText" text="Media">
      <formula>NOT(ISERROR(SEARCH("Media",AA35)))</formula>
    </cfRule>
    <cfRule type="containsText" dxfId="2925" priority="129" operator="containsText" text="Baja">
      <formula>NOT(ISERROR(SEARCH("Baja",AA35)))</formula>
    </cfRule>
    <cfRule type="containsText" dxfId="2924" priority="130" operator="containsText" text="Muy Baja">
      <formula>NOT(ISERROR(SEARCH("Muy Baja",AA35)))</formula>
    </cfRule>
  </conditionalFormatting>
  <conditionalFormatting sqref="AE35:AE39">
    <cfRule type="containsText" dxfId="2923" priority="121" operator="containsText" text="Catastrófico">
      <formula>NOT(ISERROR(SEARCH("Catastrófico",AE35)))</formula>
    </cfRule>
    <cfRule type="containsText" dxfId="2922" priority="122" operator="containsText" text="Moderado">
      <formula>NOT(ISERROR(SEARCH("Moderado",AE35)))</formula>
    </cfRule>
    <cfRule type="containsText" dxfId="2921" priority="123" operator="containsText" text="Menor">
      <formula>NOT(ISERROR(SEARCH("Menor",AE35)))</formula>
    </cfRule>
    <cfRule type="containsText" dxfId="2920" priority="124" operator="containsText" text="Leve">
      <formula>NOT(ISERROR(SEARCH("Leve",AE35)))</formula>
    </cfRule>
    <cfRule type="containsText" dxfId="2919" priority="125" operator="containsText" text="Mayor">
      <formula>NOT(ISERROR(SEARCH("Mayor",AE35)))</formula>
    </cfRule>
  </conditionalFormatting>
  <conditionalFormatting sqref="L15">
    <cfRule type="containsText" dxfId="2918" priority="103" operator="containsText" text="Catastrófico">
      <formula>NOT(ISERROR(SEARCH("Catastrófico",L15)))</formula>
    </cfRule>
    <cfRule type="containsText" dxfId="2917" priority="104" operator="containsText" text="Mayor">
      <formula>NOT(ISERROR(SEARCH("Mayor",L15)))</formula>
    </cfRule>
    <cfRule type="containsText" dxfId="2916" priority="105" operator="containsText" text="Alta">
      <formula>NOT(ISERROR(SEARCH("Alta",L15)))</formula>
    </cfRule>
    <cfRule type="containsText" dxfId="2915" priority="106" operator="containsText" text="Moderado">
      <formula>NOT(ISERROR(SEARCH("Moderado",L15)))</formula>
    </cfRule>
    <cfRule type="containsText" dxfId="2914" priority="107" operator="containsText" text="Menor">
      <formula>NOT(ISERROR(SEARCH("Menor",L15)))</formula>
    </cfRule>
    <cfRule type="containsText" dxfId="2913" priority="108" operator="containsText" text="Leve">
      <formula>NOT(ISERROR(SEARCH("Leve",L15)))</formula>
    </cfRule>
  </conditionalFormatting>
  <conditionalFormatting sqref="M15">
    <cfRule type="containsText" dxfId="2912" priority="97" operator="containsText" text="Catastrófico">
      <formula>NOT(ISERROR(SEARCH("Catastrófico",M15)))</formula>
    </cfRule>
    <cfRule type="containsText" dxfId="2911" priority="98" operator="containsText" text="Mayor">
      <formula>NOT(ISERROR(SEARCH("Mayor",M15)))</formula>
    </cfRule>
    <cfRule type="containsText" dxfId="2910" priority="99" operator="containsText" text="Alta">
      <formula>NOT(ISERROR(SEARCH("Alta",M15)))</formula>
    </cfRule>
    <cfRule type="containsText" dxfId="2909" priority="100" operator="containsText" text="Moderado">
      <formula>NOT(ISERROR(SEARCH("Moderado",M15)))</formula>
    </cfRule>
    <cfRule type="containsText" dxfId="2908" priority="101" operator="containsText" text="Menor">
      <formula>NOT(ISERROR(SEARCH("Menor",M15)))</formula>
    </cfRule>
    <cfRule type="containsText" dxfId="2907" priority="102" operator="containsText" text="Leve">
      <formula>NOT(ISERROR(SEARCH("Leve",M15)))</formula>
    </cfRule>
  </conditionalFormatting>
  <conditionalFormatting sqref="L20">
    <cfRule type="containsText" dxfId="2906" priority="91" operator="containsText" text="Catastrófico">
      <formula>NOT(ISERROR(SEARCH("Catastrófico",L20)))</formula>
    </cfRule>
    <cfRule type="containsText" dxfId="2905" priority="92" operator="containsText" text="Mayor">
      <formula>NOT(ISERROR(SEARCH("Mayor",L20)))</formula>
    </cfRule>
    <cfRule type="containsText" dxfId="2904" priority="93" operator="containsText" text="Alta">
      <formula>NOT(ISERROR(SEARCH("Alta",L20)))</formula>
    </cfRule>
    <cfRule type="containsText" dxfId="2903" priority="94" operator="containsText" text="Moderado">
      <formula>NOT(ISERROR(SEARCH("Moderado",L20)))</formula>
    </cfRule>
    <cfRule type="containsText" dxfId="2902" priority="95" operator="containsText" text="Menor">
      <formula>NOT(ISERROR(SEARCH("Menor",L20)))</formula>
    </cfRule>
    <cfRule type="containsText" dxfId="2901" priority="96" operator="containsText" text="Leve">
      <formula>NOT(ISERROR(SEARCH("Leve",L20)))</formula>
    </cfRule>
  </conditionalFormatting>
  <conditionalFormatting sqref="M20">
    <cfRule type="containsText" dxfId="2900" priority="85" operator="containsText" text="Catastrófico">
      <formula>NOT(ISERROR(SEARCH("Catastrófico",M20)))</formula>
    </cfRule>
    <cfRule type="containsText" dxfId="2899" priority="86" operator="containsText" text="Mayor">
      <formula>NOT(ISERROR(SEARCH("Mayor",M20)))</formula>
    </cfRule>
    <cfRule type="containsText" dxfId="2898" priority="87" operator="containsText" text="Alta">
      <formula>NOT(ISERROR(SEARCH("Alta",M20)))</formula>
    </cfRule>
    <cfRule type="containsText" dxfId="2897" priority="88" operator="containsText" text="Moderado">
      <formula>NOT(ISERROR(SEARCH("Moderado",M20)))</formula>
    </cfRule>
    <cfRule type="containsText" dxfId="2896" priority="89" operator="containsText" text="Menor">
      <formula>NOT(ISERROR(SEARCH("Menor",M20)))</formula>
    </cfRule>
    <cfRule type="containsText" dxfId="2895" priority="90" operator="containsText" text="Leve">
      <formula>NOT(ISERROR(SEARCH("Leve",M20)))</formula>
    </cfRule>
  </conditionalFormatting>
  <conditionalFormatting sqref="L25">
    <cfRule type="containsText" dxfId="2894" priority="79" operator="containsText" text="Catastrófico">
      <formula>NOT(ISERROR(SEARCH("Catastrófico",L25)))</formula>
    </cfRule>
    <cfRule type="containsText" dxfId="2893" priority="80" operator="containsText" text="Mayor">
      <formula>NOT(ISERROR(SEARCH("Mayor",L25)))</formula>
    </cfRule>
    <cfRule type="containsText" dxfId="2892" priority="81" operator="containsText" text="Alta">
      <formula>NOT(ISERROR(SEARCH("Alta",L25)))</formula>
    </cfRule>
    <cfRule type="containsText" dxfId="2891" priority="82" operator="containsText" text="Moderado">
      <formula>NOT(ISERROR(SEARCH("Moderado",L25)))</formula>
    </cfRule>
    <cfRule type="containsText" dxfId="2890" priority="83" operator="containsText" text="Menor">
      <formula>NOT(ISERROR(SEARCH("Menor",L25)))</formula>
    </cfRule>
    <cfRule type="containsText" dxfId="2889" priority="84" operator="containsText" text="Leve">
      <formula>NOT(ISERROR(SEARCH("Leve",L25)))</formula>
    </cfRule>
  </conditionalFormatting>
  <conditionalFormatting sqref="M25">
    <cfRule type="containsText" dxfId="2888" priority="73" operator="containsText" text="Catastrófico">
      <formula>NOT(ISERROR(SEARCH("Catastrófico",M25)))</formula>
    </cfRule>
    <cfRule type="containsText" dxfId="2887" priority="74" operator="containsText" text="Mayor">
      <formula>NOT(ISERROR(SEARCH("Mayor",M25)))</formula>
    </cfRule>
    <cfRule type="containsText" dxfId="2886" priority="75" operator="containsText" text="Alta">
      <formula>NOT(ISERROR(SEARCH("Alta",M25)))</formula>
    </cfRule>
    <cfRule type="containsText" dxfId="2885" priority="76" operator="containsText" text="Moderado">
      <formula>NOT(ISERROR(SEARCH("Moderado",M25)))</formula>
    </cfRule>
    <cfRule type="containsText" dxfId="2884" priority="77" operator="containsText" text="Menor">
      <formula>NOT(ISERROR(SEARCH("Menor",M25)))</formula>
    </cfRule>
    <cfRule type="containsText" dxfId="2883" priority="78" operator="containsText" text="Leve">
      <formula>NOT(ISERROR(SEARCH("Leve",M25)))</formula>
    </cfRule>
  </conditionalFormatting>
  <conditionalFormatting sqref="L30">
    <cfRule type="containsText" dxfId="2882" priority="67" operator="containsText" text="Catastrófico">
      <formula>NOT(ISERROR(SEARCH("Catastrófico",L30)))</formula>
    </cfRule>
    <cfRule type="containsText" dxfId="2881" priority="68" operator="containsText" text="Mayor">
      <formula>NOT(ISERROR(SEARCH("Mayor",L30)))</formula>
    </cfRule>
    <cfRule type="containsText" dxfId="2880" priority="69" operator="containsText" text="Alta">
      <formula>NOT(ISERROR(SEARCH("Alta",L30)))</formula>
    </cfRule>
    <cfRule type="containsText" dxfId="2879" priority="70" operator="containsText" text="Moderado">
      <formula>NOT(ISERROR(SEARCH("Moderado",L30)))</formula>
    </cfRule>
    <cfRule type="containsText" dxfId="2878" priority="71" operator="containsText" text="Menor">
      <formula>NOT(ISERROR(SEARCH("Menor",L30)))</formula>
    </cfRule>
    <cfRule type="containsText" dxfId="2877" priority="72" operator="containsText" text="Leve">
      <formula>NOT(ISERROR(SEARCH("Leve",L30)))</formula>
    </cfRule>
  </conditionalFormatting>
  <conditionalFormatting sqref="M30">
    <cfRule type="containsText" dxfId="2876" priority="61" operator="containsText" text="Catastrófico">
      <formula>NOT(ISERROR(SEARCH("Catastrófico",M30)))</formula>
    </cfRule>
    <cfRule type="containsText" dxfId="2875" priority="62" operator="containsText" text="Mayor">
      <formula>NOT(ISERROR(SEARCH("Mayor",M30)))</formula>
    </cfRule>
    <cfRule type="containsText" dxfId="2874" priority="63" operator="containsText" text="Alta">
      <formula>NOT(ISERROR(SEARCH("Alta",M30)))</formula>
    </cfRule>
    <cfRule type="containsText" dxfId="2873" priority="64" operator="containsText" text="Moderado">
      <formula>NOT(ISERROR(SEARCH("Moderado",M30)))</formula>
    </cfRule>
    <cfRule type="containsText" dxfId="2872" priority="65" operator="containsText" text="Menor">
      <formula>NOT(ISERROR(SEARCH("Menor",M30)))</formula>
    </cfRule>
    <cfRule type="containsText" dxfId="2871" priority="66" operator="containsText" text="Leve">
      <formula>NOT(ISERROR(SEARCH("Leve",M30)))</formula>
    </cfRule>
  </conditionalFormatting>
  <conditionalFormatting sqref="L35">
    <cfRule type="containsText" dxfId="2870" priority="55" operator="containsText" text="Catastrófico">
      <formula>NOT(ISERROR(SEARCH("Catastrófico",L35)))</formula>
    </cfRule>
    <cfRule type="containsText" dxfId="2869" priority="56" operator="containsText" text="Mayor">
      <formula>NOT(ISERROR(SEARCH("Mayor",L35)))</formula>
    </cfRule>
    <cfRule type="containsText" dxfId="2868" priority="57" operator="containsText" text="Alta">
      <formula>NOT(ISERROR(SEARCH("Alta",L35)))</formula>
    </cfRule>
    <cfRule type="containsText" dxfId="2867" priority="58" operator="containsText" text="Moderado">
      <formula>NOT(ISERROR(SEARCH("Moderado",L35)))</formula>
    </cfRule>
    <cfRule type="containsText" dxfId="2866" priority="59" operator="containsText" text="Menor">
      <formula>NOT(ISERROR(SEARCH("Menor",L35)))</formula>
    </cfRule>
    <cfRule type="containsText" dxfId="2865" priority="60" operator="containsText" text="Leve">
      <formula>NOT(ISERROR(SEARCH("Leve",L35)))</formula>
    </cfRule>
  </conditionalFormatting>
  <conditionalFormatting sqref="M35">
    <cfRule type="containsText" dxfId="2864" priority="49" operator="containsText" text="Catastrófico">
      <formula>NOT(ISERROR(SEARCH("Catastrófico",M35)))</formula>
    </cfRule>
    <cfRule type="containsText" dxfId="2863" priority="50" operator="containsText" text="Mayor">
      <formula>NOT(ISERROR(SEARCH("Mayor",M35)))</formula>
    </cfRule>
    <cfRule type="containsText" dxfId="2862" priority="51" operator="containsText" text="Alta">
      <formula>NOT(ISERROR(SEARCH("Alta",M35)))</formula>
    </cfRule>
    <cfRule type="containsText" dxfId="2861" priority="52" operator="containsText" text="Moderado">
      <formula>NOT(ISERROR(SEARCH("Moderado",M35)))</formula>
    </cfRule>
    <cfRule type="containsText" dxfId="2860" priority="53" operator="containsText" text="Menor">
      <formula>NOT(ISERROR(SEARCH("Menor",M35)))</formula>
    </cfRule>
    <cfRule type="containsText" dxfId="2859" priority="54" operator="containsText" text="Leve">
      <formula>NOT(ISERROR(SEARCH("Leve",M35)))</formula>
    </cfRule>
  </conditionalFormatting>
  <conditionalFormatting sqref="L40">
    <cfRule type="containsText" dxfId="2858" priority="43" operator="containsText" text="Catastrófico">
      <formula>NOT(ISERROR(SEARCH("Catastrófico",L40)))</formula>
    </cfRule>
    <cfRule type="containsText" dxfId="2857" priority="44" operator="containsText" text="Mayor">
      <formula>NOT(ISERROR(SEARCH("Mayor",L40)))</formula>
    </cfRule>
    <cfRule type="containsText" dxfId="2856" priority="45" operator="containsText" text="Alta">
      <formula>NOT(ISERROR(SEARCH("Alta",L40)))</formula>
    </cfRule>
    <cfRule type="containsText" dxfId="2855" priority="46" operator="containsText" text="Moderado">
      <formula>NOT(ISERROR(SEARCH("Moderado",L40)))</formula>
    </cfRule>
    <cfRule type="containsText" dxfId="2854" priority="47" operator="containsText" text="Menor">
      <formula>NOT(ISERROR(SEARCH("Menor",L40)))</formula>
    </cfRule>
    <cfRule type="containsText" dxfId="2853" priority="48" operator="containsText" text="Leve">
      <formula>NOT(ISERROR(SEARCH("Leve",L40)))</formula>
    </cfRule>
  </conditionalFormatting>
  <conditionalFormatting sqref="M40">
    <cfRule type="containsText" dxfId="2852" priority="37" operator="containsText" text="Catastrófico">
      <formula>NOT(ISERROR(SEARCH("Catastrófico",M40)))</formula>
    </cfRule>
    <cfRule type="containsText" dxfId="2851" priority="38" operator="containsText" text="Mayor">
      <formula>NOT(ISERROR(SEARCH("Mayor",M40)))</formula>
    </cfRule>
    <cfRule type="containsText" dxfId="2850" priority="39" operator="containsText" text="Alta">
      <formula>NOT(ISERROR(SEARCH("Alta",M40)))</formula>
    </cfRule>
    <cfRule type="containsText" dxfId="2849" priority="40" operator="containsText" text="Moderado">
      <formula>NOT(ISERROR(SEARCH("Moderado",M40)))</formula>
    </cfRule>
    <cfRule type="containsText" dxfId="2848" priority="41" operator="containsText" text="Menor">
      <formula>NOT(ISERROR(SEARCH("Menor",M40)))</formula>
    </cfRule>
    <cfRule type="containsText" dxfId="2847" priority="42" operator="containsText" text="Leve">
      <formula>NOT(ISERROR(SEARCH("Leve",M40)))</formula>
    </cfRule>
  </conditionalFormatting>
  <conditionalFormatting sqref="L45">
    <cfRule type="containsText" dxfId="2846" priority="31" operator="containsText" text="Catastrófico">
      <formula>NOT(ISERROR(SEARCH("Catastrófico",L45)))</formula>
    </cfRule>
    <cfRule type="containsText" dxfId="2845" priority="32" operator="containsText" text="Mayor">
      <formula>NOT(ISERROR(SEARCH("Mayor",L45)))</formula>
    </cfRule>
    <cfRule type="containsText" dxfId="2844" priority="33" operator="containsText" text="Alta">
      <formula>NOT(ISERROR(SEARCH("Alta",L45)))</formula>
    </cfRule>
    <cfRule type="containsText" dxfId="2843" priority="34" operator="containsText" text="Moderado">
      <formula>NOT(ISERROR(SEARCH("Moderado",L45)))</formula>
    </cfRule>
    <cfRule type="containsText" dxfId="2842" priority="35" operator="containsText" text="Menor">
      <formula>NOT(ISERROR(SEARCH("Menor",L45)))</formula>
    </cfRule>
    <cfRule type="containsText" dxfId="2841" priority="36" operator="containsText" text="Leve">
      <formula>NOT(ISERROR(SEARCH("Leve",L45)))</formula>
    </cfRule>
  </conditionalFormatting>
  <conditionalFormatting sqref="M45">
    <cfRule type="containsText" dxfId="2840" priority="25" operator="containsText" text="Catastrófico">
      <formula>NOT(ISERROR(SEARCH("Catastrófico",M45)))</formula>
    </cfRule>
    <cfRule type="containsText" dxfId="2839" priority="26" operator="containsText" text="Mayor">
      <formula>NOT(ISERROR(SEARCH("Mayor",M45)))</formula>
    </cfRule>
    <cfRule type="containsText" dxfId="2838" priority="27" operator="containsText" text="Alta">
      <formula>NOT(ISERROR(SEARCH("Alta",M45)))</formula>
    </cfRule>
    <cfRule type="containsText" dxfId="2837" priority="28" operator="containsText" text="Moderado">
      <formula>NOT(ISERROR(SEARCH("Moderado",M45)))</formula>
    </cfRule>
    <cfRule type="containsText" dxfId="2836" priority="29" operator="containsText" text="Menor">
      <formula>NOT(ISERROR(SEARCH("Menor",M45)))</formula>
    </cfRule>
    <cfRule type="containsText" dxfId="2835" priority="30" operator="containsText" text="Leve">
      <formula>NOT(ISERROR(SEARCH("Leve",M45)))</formula>
    </cfRule>
  </conditionalFormatting>
  <conditionalFormatting sqref="L50">
    <cfRule type="containsText" dxfId="2834" priority="19" operator="containsText" text="Catastrófico">
      <formula>NOT(ISERROR(SEARCH("Catastrófico",L50)))</formula>
    </cfRule>
    <cfRule type="containsText" dxfId="2833" priority="20" operator="containsText" text="Mayor">
      <formula>NOT(ISERROR(SEARCH("Mayor",L50)))</formula>
    </cfRule>
    <cfRule type="containsText" dxfId="2832" priority="21" operator="containsText" text="Alta">
      <formula>NOT(ISERROR(SEARCH("Alta",L50)))</formula>
    </cfRule>
    <cfRule type="containsText" dxfId="2831" priority="22" operator="containsText" text="Moderado">
      <formula>NOT(ISERROR(SEARCH("Moderado",L50)))</formula>
    </cfRule>
    <cfRule type="containsText" dxfId="2830" priority="23" operator="containsText" text="Menor">
      <formula>NOT(ISERROR(SEARCH("Menor",L50)))</formula>
    </cfRule>
    <cfRule type="containsText" dxfId="2829" priority="24" operator="containsText" text="Leve">
      <formula>NOT(ISERROR(SEARCH("Leve",L50)))</formula>
    </cfRule>
  </conditionalFormatting>
  <conditionalFormatting sqref="M50">
    <cfRule type="containsText" dxfId="2828" priority="13" operator="containsText" text="Catastrófico">
      <formula>NOT(ISERROR(SEARCH("Catastrófico",M50)))</formula>
    </cfRule>
    <cfRule type="containsText" dxfId="2827" priority="14" operator="containsText" text="Mayor">
      <formula>NOT(ISERROR(SEARCH("Mayor",M50)))</formula>
    </cfRule>
    <cfRule type="containsText" dxfId="2826" priority="15" operator="containsText" text="Alta">
      <formula>NOT(ISERROR(SEARCH("Alta",M50)))</formula>
    </cfRule>
    <cfRule type="containsText" dxfId="2825" priority="16" operator="containsText" text="Moderado">
      <formula>NOT(ISERROR(SEARCH("Moderado",M50)))</formula>
    </cfRule>
    <cfRule type="containsText" dxfId="2824" priority="17" operator="containsText" text="Menor">
      <formula>NOT(ISERROR(SEARCH("Menor",M50)))</formula>
    </cfRule>
    <cfRule type="containsText" dxfId="2823" priority="18" operator="containsText" text="Leve">
      <formula>NOT(ISERROR(SEARCH("Leve",M50)))</formula>
    </cfRule>
  </conditionalFormatting>
  <conditionalFormatting sqref="L55">
    <cfRule type="containsText" dxfId="2822" priority="7" operator="containsText" text="Catastrófico">
      <formula>NOT(ISERROR(SEARCH("Catastrófico",L55)))</formula>
    </cfRule>
    <cfRule type="containsText" dxfId="2821" priority="8" operator="containsText" text="Mayor">
      <formula>NOT(ISERROR(SEARCH("Mayor",L55)))</formula>
    </cfRule>
    <cfRule type="containsText" dxfId="2820" priority="9" operator="containsText" text="Alta">
      <formula>NOT(ISERROR(SEARCH("Alta",L55)))</formula>
    </cfRule>
    <cfRule type="containsText" dxfId="2819" priority="10" operator="containsText" text="Moderado">
      <formula>NOT(ISERROR(SEARCH("Moderado",L55)))</formula>
    </cfRule>
    <cfRule type="containsText" dxfId="2818" priority="11" operator="containsText" text="Menor">
      <formula>NOT(ISERROR(SEARCH("Menor",L55)))</formula>
    </cfRule>
    <cfRule type="containsText" dxfId="2817" priority="12" operator="containsText" text="Leve">
      <formula>NOT(ISERROR(SEARCH("Leve",L55)))</formula>
    </cfRule>
  </conditionalFormatting>
  <conditionalFormatting sqref="M55">
    <cfRule type="containsText" dxfId="2816" priority="1" operator="containsText" text="Catastrófico">
      <formula>NOT(ISERROR(SEARCH("Catastrófico",M55)))</formula>
    </cfRule>
    <cfRule type="containsText" dxfId="2815" priority="2" operator="containsText" text="Mayor">
      <formula>NOT(ISERROR(SEARCH("Mayor",M55)))</formula>
    </cfRule>
    <cfRule type="containsText" dxfId="2814" priority="3" operator="containsText" text="Alta">
      <formula>NOT(ISERROR(SEARCH("Alta",M55)))</formula>
    </cfRule>
    <cfRule type="containsText" dxfId="2813" priority="4" operator="containsText" text="Moderado">
      <formula>NOT(ISERROR(SEARCH("Moderado",M55)))</formula>
    </cfRule>
    <cfRule type="containsText" dxfId="2812" priority="5" operator="containsText" text="Menor">
      <formula>NOT(ISERROR(SEARCH("Menor",M55)))</formula>
    </cfRule>
    <cfRule type="containsText" dxfId="2811" priority="6" operator="containsText" text="Leve">
      <formula>NOT(ISERROR(SEARCH("Leve",M55)))</formula>
    </cfRule>
  </conditionalFormatting>
  <dataValidations count="1">
    <dataValidation allowBlank="1" showInputMessage="1" showErrorMessage="1" prompt="Enunciar cuál es el control" sqref="P41" xr:uid="{00000000-0002-0000-0400-000000000000}"/>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816" operator="containsText" id="{85F911A9-FF11-4B11-A4CC-F406EAB53E70}">
            <xm:f>NOT(ISERROR(SEARCH('Tabla probabilidad'!$B$5,I10)))</xm:f>
            <xm:f>'Tabla probabilidad'!$B$5</xm:f>
            <x14:dxf>
              <font>
                <color rgb="FF006100"/>
              </font>
              <fill>
                <patternFill>
                  <bgColor rgb="FFC6EFCE"/>
                </patternFill>
              </fill>
            </x14:dxf>
          </x14:cfRule>
          <x14:cfRule type="containsText" priority="817" operator="containsText" id="{C222FDBF-3C08-4113-9351-76033CF06434}">
            <xm:f>NOT(ISERROR(SEARCH('Tabla probabilidad'!$B$5,I10)))</xm:f>
            <xm:f>'Tabla probabilidad'!$B$5</xm:f>
            <x14:dxf>
              <font>
                <color rgb="FF9C0006"/>
              </font>
              <fill>
                <patternFill>
                  <bgColor rgb="FFFFC7CE"/>
                </patternFill>
              </fill>
            </x14:dxf>
          </x14:cfRule>
          <xm:sqref>I10</xm:sqref>
        </x14:conditionalFormatting>
        <x14:conditionalFormatting xmlns:xm="http://schemas.microsoft.com/office/excel/2006/main">
          <x14:cfRule type="containsText" priority="548" operator="containsText" id="{130BBF8F-6F36-4C1F-BB40-DA538C9DA4BA}">
            <xm:f>NOT(ISERROR(SEARCH('Tabla probabilidad'!$B$5,I15)))</xm:f>
            <xm:f>'Tabla probabilidad'!$B$5</xm:f>
            <x14:dxf>
              <font>
                <color rgb="FF006100"/>
              </font>
              <fill>
                <patternFill>
                  <bgColor rgb="FFC6EFCE"/>
                </patternFill>
              </fill>
            </x14:dxf>
          </x14:cfRule>
          <x14:cfRule type="containsText" priority="549" operator="containsText" id="{0DBD8F32-72F4-47FE-A8E8-92CA123A277C}">
            <xm:f>NOT(ISERROR(SEARCH('Tabla probabilidad'!$B$5,I15)))</xm:f>
            <xm:f>'Tabla probabilidad'!$B$5</xm:f>
            <x14:dxf>
              <font>
                <color rgb="FF9C0006"/>
              </font>
              <fill>
                <patternFill>
                  <bgColor rgb="FFFFC7CE"/>
                </patternFill>
              </fill>
            </x14:dxf>
          </x14:cfRule>
          <xm:sqref>I15 I20 I40 I45 I25</xm:sqref>
        </x14:conditionalFormatting>
        <x14:conditionalFormatting xmlns:xm="http://schemas.microsoft.com/office/excel/2006/main">
          <x14:cfRule type="containsText" priority="388" operator="containsText" id="{DF7D542B-1BF1-4317-8F9F-9E217298398A}">
            <xm:f>NOT(ISERROR(SEARCH('Tabla probabilidad'!$B$5,I50)))</xm:f>
            <xm:f>'Tabla probabilidad'!$B$5</xm:f>
            <x14:dxf>
              <font>
                <color rgb="FF006100"/>
              </font>
              <fill>
                <patternFill>
                  <bgColor rgb="FFC6EFCE"/>
                </patternFill>
              </fill>
            </x14:dxf>
          </x14:cfRule>
          <x14:cfRule type="containsText" priority="389" operator="containsText" id="{588CF624-76F0-4DA9-B250-68F531E8679C}">
            <xm:f>NOT(ISERROR(SEARCH('Tabla probabilidad'!$B$5,I50)))</xm:f>
            <xm:f>'Tabla probabilidad'!$B$5</xm:f>
            <x14:dxf>
              <font>
                <color rgb="FF9C0006"/>
              </font>
              <fill>
                <patternFill>
                  <bgColor rgb="FFFFC7CE"/>
                </patternFill>
              </fill>
            </x14:dxf>
          </x14:cfRule>
          <xm:sqref>I50 I55</xm:sqref>
        </x14:conditionalFormatting>
        <x14:conditionalFormatting xmlns:xm="http://schemas.microsoft.com/office/excel/2006/main">
          <x14:cfRule type="containsText" priority="240" operator="containsText" id="{D15E9E7A-1ACF-42DD-A6D0-2985EF17902B}">
            <xm:f>NOT(ISERROR(SEARCH('Tabla probabilidad'!$B$5,I30)))</xm:f>
            <xm:f>'Tabla probabilidad'!$B$5</xm:f>
            <x14:dxf>
              <font>
                <color rgb="FF006100"/>
              </font>
              <fill>
                <patternFill>
                  <bgColor rgb="FFC6EFCE"/>
                </patternFill>
              </fill>
            </x14:dxf>
          </x14:cfRule>
          <x14:cfRule type="containsText" priority="241" operator="containsText" id="{A9CE45D5-3841-41D4-9DAC-DCC189401BFD}">
            <xm:f>NOT(ISERROR(SEARCH('Tabla probabilidad'!$B$5,I30)))</xm:f>
            <xm:f>'Tabla probabilidad'!$B$5</xm:f>
            <x14:dxf>
              <font>
                <color rgb="FF9C0006"/>
              </font>
              <fill>
                <patternFill>
                  <bgColor rgb="FFFFC7CE"/>
                </patternFill>
              </fill>
            </x14:dxf>
          </x14:cfRule>
          <xm:sqref>I30</xm:sqref>
        </x14:conditionalFormatting>
        <x14:conditionalFormatting xmlns:xm="http://schemas.microsoft.com/office/excel/2006/main">
          <x14:cfRule type="containsText" priority="170" operator="containsText" id="{C099A4FD-1A81-40C7-BF7F-C3C45E35EAC3}">
            <xm:f>NOT(ISERROR(SEARCH('Tabla probabilidad'!$B$5,I35)))</xm:f>
            <xm:f>'Tabla probabilidad'!$B$5</xm:f>
            <x14:dxf>
              <font>
                <color rgb="FF006100"/>
              </font>
              <fill>
                <patternFill>
                  <bgColor rgb="FFC6EFCE"/>
                </patternFill>
              </fill>
            </x14:dxf>
          </x14:cfRule>
          <x14:cfRule type="containsText" priority="171" operator="containsText" id="{2BE689C2-80E6-4CDD-BD8F-AAF46B1C576F}">
            <xm:f>NOT(ISERROR(SEARCH('Tabla probabilidad'!$B$5,I35)))</xm:f>
            <xm:f>'Tabla probabilidad'!$B$5</xm:f>
            <x14:dxf>
              <font>
                <color rgb="FF9C0006"/>
              </font>
              <fill>
                <patternFill>
                  <bgColor rgb="FFFFC7CE"/>
                </patternFill>
              </fill>
            </x14:dxf>
          </x14:cfRule>
          <xm:sqref>I35</xm:sqref>
        </x14:conditionalFormatting>
      </x14:conditionalFormattings>
    </ext>
    <ext xmlns:x14="http://schemas.microsoft.com/office/spreadsheetml/2009/9/main" uri="{CCE6A557-97BC-4b89-ADB6-D9C93CAAB3DF}">
      <x14:dataValidations xmlns:xm="http://schemas.microsoft.com/office/excel/2006/main" count="11">
        <x14:dataValidation type="list" allowBlank="1" showInputMessage="1" showErrorMessage="1" xr:uid="{00000000-0002-0000-0400-000001000000}">
          <x14:formula1>
            <xm:f>LISTA!$C$3:$C$9</xm:f>
          </x14:formula1>
          <xm:sqref>G10 G15 G20 G40 G45 G50 G35 G25 G30</xm:sqref>
        </x14:dataValidation>
        <x14:dataValidation type="list" allowBlank="1" showInputMessage="1" showErrorMessage="1" xr:uid="{00000000-0002-0000-0400-000002000000}">
          <x14:formula1>
            <xm:f>LISTA!$J$3:$J$4</xm:f>
          </x14:formula1>
          <xm:sqref>AN10 AN45 AN15 AN35 AN40 AN20 AN25 AN30 AN50 AN55</xm:sqref>
        </x14:dataValidation>
        <x14:dataValidation type="list" allowBlank="1" showInputMessage="1" showErrorMessage="1" xr:uid="{00000000-0002-0000-0400-000003000000}">
          <x14:formula1>
            <xm:f>LISTA!$K$3:$K$6</xm:f>
          </x14:formula1>
          <xm:sqref>AH10 AH45 AH15 AH35 AH40 AH20 AH25 AH30 AH50 AH55</xm:sqref>
        </x14:dataValidation>
        <x14:dataValidation type="list" allowBlank="1" showInputMessage="1" showErrorMessage="1" xr:uid="{00000000-0002-0000-0400-000004000000}">
          <x14:formula1>
            <xm:f>LISTA!$C$3:$C$10</xm:f>
          </x14:formula1>
          <xm:sqref>G55:G59</xm:sqref>
        </x14:dataValidation>
        <x14:dataValidation type="list" allowBlank="1" showInputMessage="1" showErrorMessage="1" xr:uid="{00000000-0002-0000-0400-000005000000}">
          <x14:formula1>
            <xm:f>LISTA!$E$3:$E$5</xm:f>
          </x14:formula1>
          <xm:sqref>R10:R59</xm:sqref>
        </x14:dataValidation>
        <x14:dataValidation type="list" allowBlank="1" showInputMessage="1" showErrorMessage="1" xr:uid="{00000000-0002-0000-0400-000006000000}">
          <x14:formula1>
            <xm:f>LISTA!$F$3:$F$4</xm:f>
          </x14:formula1>
          <xm:sqref>S10:S59</xm:sqref>
        </x14:dataValidation>
        <x14:dataValidation type="list" allowBlank="1" showInputMessage="1" showErrorMessage="1" xr:uid="{00000000-0002-0000-0400-000007000000}">
          <x14:formula1>
            <xm:f>LISTA!$G$3:$G$4</xm:f>
          </x14:formula1>
          <xm:sqref>U10:U59</xm:sqref>
        </x14:dataValidation>
        <x14:dataValidation type="list" allowBlank="1" showInputMessage="1" showErrorMessage="1" xr:uid="{00000000-0002-0000-0400-000008000000}">
          <x14:formula1>
            <xm:f>LISTA!$H$3:$H$4</xm:f>
          </x14:formula1>
          <xm:sqref>V10:V59</xm:sqref>
        </x14:dataValidation>
        <x14:dataValidation type="list" allowBlank="1" showInputMessage="1" showErrorMessage="1" xr:uid="{00000000-0002-0000-0400-000009000000}">
          <x14:formula1>
            <xm:f>LISTA!$I$3:$I$4</xm:f>
          </x14:formula1>
          <xm:sqref>W10:W59</xm:sqref>
        </x14:dataValidation>
        <x14:dataValidation type="list" allowBlank="1" showInputMessage="1" showErrorMessage="1" xr:uid="{00000000-0002-0000-0400-00000A000000}">
          <x14:formula1>
            <xm:f>LISTA!$B$3:$B$9</xm:f>
          </x14:formula1>
          <xm:sqref>C35:C59 C10:C25 C30</xm:sqref>
        </x14:dataValidation>
        <x14:dataValidation type="list" allowBlank="1" showInputMessage="1" showErrorMessage="1" xr:uid="{00000000-0002-0000-0400-00000B000000}">
          <x14:formula1>
            <xm:f>LISTA!$D$3:$D$31</xm:f>
          </x14:formula1>
          <xm:sqref>K35:K59 K10:K25 K30:K33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sheetPr>
  <dimension ref="A3:I7"/>
  <sheetViews>
    <sheetView topLeftCell="B1" zoomScale="69" zoomScaleNormal="69" workbookViewId="0">
      <selection activeCell="H7" sqref="H7"/>
    </sheetView>
  </sheetViews>
  <sheetFormatPr baseColWidth="10" defaultColWidth="11.42578125" defaultRowHeight="15" x14ac:dyDescent="0.25"/>
  <cols>
    <col min="1" max="1" width="27.42578125" style="7" customWidth="1"/>
    <col min="2" max="2" width="39.7109375" style="7" customWidth="1"/>
    <col min="3" max="3" width="70.5703125" style="7" customWidth="1"/>
    <col min="4" max="4" width="46.5703125" style="7" customWidth="1"/>
    <col min="5" max="5" width="40.42578125" style="7" customWidth="1"/>
    <col min="6" max="6" width="41.28515625" style="7" customWidth="1"/>
    <col min="7" max="7" width="47.7109375" style="7" customWidth="1"/>
    <col min="8" max="8" width="47.42578125" style="7" customWidth="1"/>
    <col min="9" max="9" width="32.42578125" style="7" customWidth="1"/>
    <col min="10" max="16384" width="11.42578125" style="7"/>
  </cols>
  <sheetData>
    <row r="3" spans="1:9" x14ac:dyDescent="0.25">
      <c r="A3" s="422" t="s">
        <v>12</v>
      </c>
      <c r="B3" s="422"/>
      <c r="C3" s="422"/>
      <c r="D3" s="422"/>
      <c r="E3" s="422"/>
      <c r="F3" s="422"/>
      <c r="G3" s="422"/>
      <c r="H3" s="422"/>
    </row>
    <row r="4" spans="1:9" x14ac:dyDescent="0.25">
      <c r="A4" s="422"/>
      <c r="B4" s="422"/>
      <c r="C4" s="422"/>
      <c r="D4" s="422"/>
      <c r="E4" s="422"/>
      <c r="F4" s="422"/>
      <c r="G4" s="422"/>
      <c r="H4" s="422"/>
    </row>
    <row r="5" spans="1:9" ht="34.5" thickBot="1" x14ac:dyDescent="0.3">
      <c r="A5" s="19"/>
      <c r="B5" s="19"/>
      <c r="C5" s="19"/>
      <c r="D5" s="19"/>
      <c r="E5" s="19"/>
      <c r="F5" s="19"/>
      <c r="G5" s="19"/>
      <c r="H5" s="19"/>
    </row>
    <row r="6" spans="1:9" ht="70.5" customHeight="1" thickBot="1" x14ac:dyDescent="0.3">
      <c r="A6" s="423" t="s">
        <v>12</v>
      </c>
      <c r="B6" s="84" t="s">
        <v>93</v>
      </c>
      <c r="C6" s="85" t="s">
        <v>94</v>
      </c>
      <c r="D6" s="85" t="s">
        <v>95</v>
      </c>
      <c r="E6" s="85" t="s">
        <v>96</v>
      </c>
      <c r="F6" s="85" t="s">
        <v>97</v>
      </c>
      <c r="G6" s="179" t="s">
        <v>98</v>
      </c>
      <c r="H6" s="180" t="s">
        <v>99</v>
      </c>
      <c r="I6" s="84" t="s">
        <v>388</v>
      </c>
    </row>
    <row r="7" spans="1:9" ht="265.5" customHeight="1" thickBot="1" x14ac:dyDescent="0.3">
      <c r="A7" s="424"/>
      <c r="B7" s="20" t="s">
        <v>100</v>
      </c>
      <c r="C7" s="20" t="s">
        <v>101</v>
      </c>
      <c r="D7" s="20" t="s">
        <v>102</v>
      </c>
      <c r="E7" s="20" t="s">
        <v>103</v>
      </c>
      <c r="F7" s="20" t="s">
        <v>104</v>
      </c>
      <c r="G7" s="21" t="s">
        <v>105</v>
      </c>
      <c r="H7" s="181" t="s">
        <v>106</v>
      </c>
      <c r="I7" s="201" t="s">
        <v>389</v>
      </c>
    </row>
  </sheetData>
  <mergeCells count="2">
    <mergeCell ref="A3:H4"/>
    <mergeCell ref="A6:A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EG735"/>
  <sheetViews>
    <sheetView zoomScale="90" zoomScaleNormal="90" workbookViewId="0">
      <selection activeCell="C30" sqref="C30"/>
    </sheetView>
  </sheetViews>
  <sheetFormatPr baseColWidth="10" defaultColWidth="10.7109375" defaultRowHeight="15" x14ac:dyDescent="0.25"/>
  <cols>
    <col min="2" max="2" width="24.140625" customWidth="1"/>
    <col min="3" max="3" width="75.7109375" customWidth="1"/>
    <col min="4" max="4" width="29.85546875" customWidth="1"/>
    <col min="32" max="137" width="11.42578125" style="132"/>
  </cols>
  <sheetData>
    <row r="1" spans="1:31" s="132" customFormat="1" x14ac:dyDescent="0.25"/>
    <row r="2" spans="1:31" ht="23.25" x14ac:dyDescent="0.25">
      <c r="A2" s="7"/>
      <c r="B2" s="425" t="s">
        <v>107</v>
      </c>
      <c r="C2" s="425"/>
      <c r="D2" s="425"/>
      <c r="E2" s="7"/>
      <c r="F2" s="7"/>
      <c r="G2" s="7"/>
      <c r="H2" s="7"/>
      <c r="I2" s="7"/>
      <c r="J2" s="7"/>
      <c r="K2" s="7"/>
      <c r="L2" s="7"/>
      <c r="M2" s="7"/>
      <c r="N2" s="7"/>
      <c r="O2" s="7"/>
      <c r="P2" s="7"/>
      <c r="Q2" s="7"/>
      <c r="R2" s="7"/>
      <c r="S2" s="7"/>
      <c r="T2" s="7"/>
      <c r="U2" s="7"/>
      <c r="V2" s="7"/>
      <c r="W2" s="7"/>
      <c r="X2" s="7"/>
      <c r="Y2" s="7"/>
      <c r="Z2" s="7"/>
      <c r="AA2" s="7"/>
      <c r="AB2" s="7"/>
      <c r="AC2" s="7"/>
      <c r="AD2" s="7"/>
      <c r="AE2" s="7"/>
    </row>
    <row r="3" spans="1:31" x14ac:dyDescent="0.25">
      <c r="A3" s="7"/>
      <c r="B3" s="121"/>
      <c r="C3" s="121"/>
      <c r="D3" s="121"/>
      <c r="E3" s="7"/>
      <c r="F3" s="7"/>
      <c r="G3" s="7"/>
      <c r="H3" s="7"/>
      <c r="I3" s="7"/>
      <c r="J3" s="7"/>
      <c r="K3" s="7"/>
      <c r="L3" s="7"/>
      <c r="M3" s="7"/>
      <c r="N3" s="7"/>
      <c r="O3" s="7"/>
      <c r="P3" s="7"/>
      <c r="Q3" s="7"/>
      <c r="R3" s="7"/>
      <c r="S3" s="7"/>
      <c r="T3" s="7"/>
      <c r="U3" s="7"/>
      <c r="V3" s="7"/>
      <c r="W3" s="7"/>
      <c r="X3" s="7"/>
      <c r="Y3" s="7"/>
      <c r="Z3" s="7"/>
      <c r="AA3" s="7"/>
      <c r="AB3" s="7"/>
      <c r="AC3" s="7"/>
      <c r="AD3" s="7"/>
      <c r="AE3" s="7"/>
    </row>
    <row r="4" spans="1:31" ht="23.25" x14ac:dyDescent="0.25">
      <c r="A4" s="7"/>
      <c r="B4" s="22"/>
      <c r="C4" s="134" t="s">
        <v>108</v>
      </c>
      <c r="D4" s="134" t="s">
        <v>109</v>
      </c>
      <c r="E4" s="7"/>
      <c r="F4" s="7"/>
      <c r="G4" s="7"/>
      <c r="H4" s="7"/>
      <c r="I4" s="7"/>
      <c r="J4" s="7"/>
      <c r="K4" s="7"/>
      <c r="L4" s="7"/>
      <c r="M4" s="7"/>
      <c r="N4" s="7"/>
      <c r="O4" s="7"/>
      <c r="P4" s="7"/>
      <c r="Q4" s="7"/>
      <c r="R4" s="7"/>
      <c r="S4" s="7"/>
      <c r="T4" s="7"/>
      <c r="U4" s="7"/>
      <c r="V4" s="7"/>
      <c r="W4" s="7"/>
      <c r="X4" s="7"/>
      <c r="Y4" s="7"/>
      <c r="Z4" s="7"/>
      <c r="AA4" s="7"/>
      <c r="AB4" s="7"/>
      <c r="AC4" s="7"/>
      <c r="AD4" s="7"/>
      <c r="AE4" s="7"/>
    </row>
    <row r="5" spans="1:31" ht="46.5" x14ac:dyDescent="0.25">
      <c r="A5" s="7"/>
      <c r="B5" s="135" t="s">
        <v>110</v>
      </c>
      <c r="C5" s="136" t="s">
        <v>397</v>
      </c>
      <c r="D5" s="137">
        <v>0.2</v>
      </c>
      <c r="E5" s="7"/>
      <c r="F5" s="7"/>
      <c r="G5" s="7"/>
      <c r="H5" s="7"/>
      <c r="I5" s="7"/>
      <c r="J5" s="7"/>
      <c r="K5" s="7"/>
      <c r="L5" s="7"/>
      <c r="M5" s="7"/>
      <c r="N5" s="7"/>
      <c r="O5" s="7"/>
      <c r="P5" s="7"/>
      <c r="Q5" s="7"/>
      <c r="R5" s="7"/>
      <c r="S5" s="7"/>
      <c r="T5" s="7"/>
      <c r="U5" s="7"/>
      <c r="V5" s="7"/>
      <c r="W5" s="7"/>
      <c r="X5" s="7"/>
      <c r="Y5" s="7"/>
      <c r="Z5" s="7"/>
      <c r="AA5" s="7"/>
      <c r="AB5" s="7"/>
      <c r="AC5" s="7"/>
      <c r="AD5" s="7"/>
      <c r="AE5" s="7"/>
    </row>
    <row r="6" spans="1:31" ht="46.5" x14ac:dyDescent="0.25">
      <c r="A6" s="7"/>
      <c r="B6" s="138" t="s">
        <v>111</v>
      </c>
      <c r="C6" s="139" t="s">
        <v>112</v>
      </c>
      <c r="D6" s="140">
        <v>0.4</v>
      </c>
      <c r="E6" s="7"/>
      <c r="F6" s="7"/>
      <c r="G6" s="7"/>
      <c r="H6" s="7"/>
      <c r="I6" s="7"/>
      <c r="J6" s="7"/>
      <c r="K6" s="7"/>
      <c r="L6" s="7"/>
      <c r="M6" s="7"/>
      <c r="N6" s="7"/>
      <c r="O6" s="7"/>
      <c r="P6" s="7"/>
      <c r="Q6" s="7"/>
      <c r="R6" s="7"/>
      <c r="S6" s="7"/>
      <c r="T6" s="7"/>
      <c r="U6" s="7"/>
      <c r="V6" s="7"/>
      <c r="W6" s="7"/>
      <c r="X6" s="7"/>
      <c r="Y6" s="7"/>
      <c r="Z6" s="7"/>
      <c r="AA6" s="7"/>
      <c r="AB6" s="7"/>
      <c r="AC6" s="7"/>
      <c r="AD6" s="7"/>
      <c r="AE6" s="7"/>
    </row>
    <row r="7" spans="1:31" ht="46.5" x14ac:dyDescent="0.25">
      <c r="A7" s="7"/>
      <c r="B7" s="141" t="s">
        <v>113</v>
      </c>
      <c r="C7" s="139" t="s">
        <v>114</v>
      </c>
      <c r="D7" s="140">
        <v>0.6</v>
      </c>
      <c r="E7" s="7"/>
      <c r="F7" s="7"/>
      <c r="G7" s="7"/>
      <c r="H7" s="7"/>
      <c r="I7" s="7"/>
      <c r="J7" s="7"/>
      <c r="K7" s="7"/>
      <c r="L7" s="7"/>
      <c r="M7" s="7"/>
      <c r="N7" s="7"/>
      <c r="O7" s="7"/>
      <c r="P7" s="7"/>
      <c r="Q7" s="7"/>
      <c r="R7" s="7"/>
      <c r="S7" s="7"/>
      <c r="T7" s="7"/>
      <c r="U7" s="7"/>
      <c r="V7" s="7"/>
      <c r="W7" s="7"/>
      <c r="X7" s="7"/>
      <c r="Y7" s="7"/>
      <c r="Z7" s="7"/>
      <c r="AA7" s="7"/>
      <c r="AB7" s="7"/>
      <c r="AC7" s="7"/>
      <c r="AD7" s="7"/>
      <c r="AE7" s="7"/>
    </row>
    <row r="8" spans="1:31" ht="69.75" x14ac:dyDescent="0.25">
      <c r="A8" s="7"/>
      <c r="B8" s="142" t="s">
        <v>115</v>
      </c>
      <c r="C8" s="139" t="s">
        <v>116</v>
      </c>
      <c r="D8" s="140">
        <v>0.8</v>
      </c>
      <c r="E8" s="7"/>
      <c r="F8" s="7"/>
      <c r="G8" s="7"/>
      <c r="H8" s="7"/>
      <c r="I8" s="7"/>
      <c r="J8" s="7"/>
      <c r="K8" s="7"/>
      <c r="L8" s="7"/>
      <c r="M8" s="7"/>
      <c r="N8" s="7"/>
      <c r="O8" s="7"/>
      <c r="P8" s="7"/>
      <c r="Q8" s="7"/>
      <c r="R8" s="7"/>
      <c r="S8" s="7"/>
      <c r="T8" s="7"/>
      <c r="U8" s="7"/>
      <c r="V8" s="7"/>
      <c r="W8" s="7"/>
      <c r="X8" s="7"/>
      <c r="Y8" s="7"/>
      <c r="Z8" s="7"/>
      <c r="AA8" s="7"/>
      <c r="AB8" s="7"/>
      <c r="AC8" s="7"/>
      <c r="AD8" s="7"/>
      <c r="AE8" s="7"/>
    </row>
    <row r="9" spans="1:31" ht="46.5" x14ac:dyDescent="0.25">
      <c r="A9" s="7"/>
      <c r="B9" s="143" t="s">
        <v>117</v>
      </c>
      <c r="C9" s="139" t="s">
        <v>118</v>
      </c>
      <c r="D9" s="140">
        <v>1</v>
      </c>
      <c r="E9" s="7"/>
      <c r="F9" s="7"/>
      <c r="G9" s="7"/>
      <c r="H9" s="7"/>
      <c r="I9" s="7"/>
      <c r="J9" s="7"/>
      <c r="K9" s="7"/>
      <c r="L9" s="7"/>
      <c r="M9" s="7"/>
      <c r="N9" s="7"/>
      <c r="O9" s="7"/>
      <c r="P9" s="7"/>
      <c r="Q9" s="7"/>
      <c r="R9" s="7"/>
      <c r="S9" s="7"/>
      <c r="T9" s="7"/>
      <c r="U9" s="7"/>
      <c r="V9" s="7"/>
      <c r="W9" s="7"/>
      <c r="X9" s="7"/>
      <c r="Y9" s="7"/>
      <c r="Z9" s="7"/>
      <c r="AA9" s="7"/>
      <c r="AB9" s="7"/>
      <c r="AC9" s="7"/>
      <c r="AD9" s="7"/>
      <c r="AE9" s="7"/>
    </row>
    <row r="10" spans="1:31" x14ac:dyDescent="0.25">
      <c r="A10" s="7"/>
      <c r="B10" s="23"/>
      <c r="C10" s="23"/>
      <c r="D10" s="23"/>
      <c r="E10" s="7"/>
      <c r="F10" s="7"/>
      <c r="G10" s="7"/>
      <c r="H10" s="7"/>
      <c r="I10" s="7"/>
      <c r="J10" s="7"/>
      <c r="K10" s="7"/>
      <c r="L10" s="7"/>
      <c r="M10" s="7"/>
      <c r="N10" s="7"/>
      <c r="O10" s="7"/>
      <c r="P10" s="7"/>
      <c r="Q10" s="7"/>
      <c r="R10" s="7"/>
      <c r="S10" s="7"/>
      <c r="T10" s="7"/>
      <c r="U10" s="7"/>
      <c r="V10" s="7"/>
      <c r="W10" s="7"/>
      <c r="X10" s="7"/>
      <c r="Y10" s="7"/>
      <c r="Z10" s="7"/>
      <c r="AA10" s="7"/>
      <c r="AB10" s="7"/>
      <c r="AC10" s="7"/>
      <c r="AD10" s="7"/>
      <c r="AE10" s="7"/>
    </row>
    <row r="11" spans="1:31" ht="16.5" x14ac:dyDescent="0.25">
      <c r="A11" s="7"/>
      <c r="B11" s="24"/>
      <c r="C11" s="23"/>
      <c r="D11" s="23"/>
      <c r="E11" s="7"/>
      <c r="F11" s="7"/>
      <c r="G11" s="7"/>
      <c r="H11" s="7"/>
      <c r="I11" s="7"/>
      <c r="J11" s="7"/>
      <c r="K11" s="7"/>
      <c r="L11" s="7"/>
      <c r="M11" s="7"/>
      <c r="N11" s="7"/>
      <c r="O11" s="7"/>
      <c r="P11" s="7"/>
      <c r="Q11" s="7"/>
      <c r="R11" s="7"/>
      <c r="S11" s="7"/>
      <c r="T11" s="7"/>
      <c r="U11" s="7"/>
      <c r="V11" s="7"/>
      <c r="W11" s="7"/>
      <c r="X11" s="7"/>
      <c r="Y11" s="7"/>
      <c r="Z11" s="7"/>
      <c r="AA11" s="7"/>
      <c r="AB11" s="7"/>
      <c r="AC11" s="7"/>
      <c r="AD11" s="7"/>
      <c r="AE11" s="7"/>
    </row>
    <row r="12" spans="1:31" x14ac:dyDescent="0.25">
      <c r="A12" s="7"/>
      <c r="B12" s="23"/>
      <c r="C12" s="23"/>
      <c r="D12" s="23"/>
      <c r="E12" s="7"/>
      <c r="F12" s="7"/>
      <c r="G12" s="7"/>
      <c r="H12" s="7"/>
      <c r="I12" s="7"/>
      <c r="J12" s="7"/>
      <c r="K12" s="7"/>
      <c r="L12" s="7"/>
      <c r="M12" s="7"/>
      <c r="N12" s="7"/>
      <c r="O12" s="7"/>
      <c r="P12" s="7"/>
      <c r="Q12" s="7"/>
      <c r="R12" s="7"/>
      <c r="S12" s="7"/>
      <c r="T12" s="7"/>
      <c r="U12" s="7"/>
      <c r="V12" s="7"/>
      <c r="W12" s="7"/>
      <c r="X12" s="7"/>
      <c r="Y12" s="7"/>
      <c r="Z12" s="7"/>
      <c r="AA12" s="7"/>
      <c r="AB12" s="7"/>
      <c r="AC12" s="7"/>
      <c r="AD12" s="7"/>
      <c r="AE12" s="7"/>
    </row>
    <row r="13" spans="1:31" x14ac:dyDescent="0.25">
      <c r="A13" s="7"/>
      <c r="B13" s="23"/>
      <c r="C13" s="23"/>
      <c r="D13" s="23"/>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1" x14ac:dyDescent="0.25">
      <c r="A14" s="7"/>
      <c r="B14" s="23"/>
      <c r="C14" s="23"/>
      <c r="D14" s="23"/>
      <c r="E14" s="7"/>
      <c r="F14" s="7"/>
      <c r="G14" s="7"/>
      <c r="H14" s="7"/>
      <c r="I14" s="7"/>
      <c r="J14" s="7"/>
      <c r="K14" s="7"/>
      <c r="L14" s="7"/>
      <c r="M14" s="7"/>
      <c r="N14" s="7"/>
      <c r="O14" s="7"/>
      <c r="P14" s="7"/>
      <c r="Q14" s="7"/>
      <c r="R14" s="7"/>
      <c r="S14" s="7"/>
      <c r="T14" s="7"/>
      <c r="U14" s="7"/>
      <c r="V14" s="7"/>
      <c r="W14" s="7"/>
      <c r="X14" s="7"/>
      <c r="Y14" s="7"/>
      <c r="Z14" s="7"/>
      <c r="AA14" s="7"/>
      <c r="AB14" s="7"/>
      <c r="AC14" s="7"/>
      <c r="AD14" s="7"/>
      <c r="AE14" s="7"/>
    </row>
    <row r="15" spans="1:31" x14ac:dyDescent="0.25">
      <c r="A15" s="7"/>
      <c r="B15" s="23"/>
      <c r="C15" s="23"/>
      <c r="D15" s="23"/>
      <c r="E15" s="7"/>
      <c r="F15" s="7"/>
      <c r="G15" s="7"/>
      <c r="H15" s="7"/>
      <c r="I15" s="7"/>
      <c r="J15" s="7"/>
      <c r="K15" s="7"/>
      <c r="L15" s="7"/>
      <c r="M15" s="7"/>
      <c r="N15" s="7"/>
      <c r="O15" s="7"/>
      <c r="P15" s="7"/>
      <c r="Q15" s="7"/>
      <c r="R15" s="7"/>
      <c r="S15" s="7"/>
      <c r="T15" s="7"/>
      <c r="U15" s="7"/>
      <c r="V15" s="7"/>
      <c r="W15" s="7"/>
      <c r="X15" s="7"/>
      <c r="Y15" s="7"/>
      <c r="Z15" s="7"/>
      <c r="AA15" s="7"/>
      <c r="AB15" s="7"/>
      <c r="AC15" s="7"/>
      <c r="AD15" s="7"/>
      <c r="AE15" s="7"/>
    </row>
    <row r="16" spans="1:31" x14ac:dyDescent="0.25">
      <c r="A16" s="7"/>
      <c r="B16" s="23"/>
      <c r="C16" s="23"/>
      <c r="D16" s="23"/>
      <c r="E16" s="7"/>
      <c r="F16" s="7"/>
      <c r="G16" s="7"/>
      <c r="H16" s="7"/>
      <c r="I16" s="7"/>
      <c r="J16" s="7"/>
      <c r="K16" s="7"/>
      <c r="L16" s="7"/>
      <c r="M16" s="7"/>
      <c r="N16" s="7"/>
      <c r="O16" s="7"/>
      <c r="P16" s="7"/>
      <c r="Q16" s="7"/>
      <c r="R16" s="7"/>
      <c r="S16" s="7"/>
      <c r="T16" s="7"/>
      <c r="U16" s="7"/>
      <c r="V16" s="7"/>
      <c r="W16" s="7"/>
      <c r="X16" s="7"/>
      <c r="Y16" s="7"/>
      <c r="Z16" s="7"/>
      <c r="AA16" s="7"/>
      <c r="AB16" s="7"/>
      <c r="AC16" s="7"/>
      <c r="AD16" s="7"/>
      <c r="AE16" s="7"/>
    </row>
    <row r="17" spans="1:31" x14ac:dyDescent="0.25">
      <c r="A17" s="7"/>
      <c r="B17" s="23"/>
      <c r="C17" s="23"/>
      <c r="D17" s="23"/>
      <c r="E17" s="7"/>
      <c r="F17" s="7"/>
      <c r="G17" s="7"/>
      <c r="H17" s="7"/>
      <c r="I17" s="7"/>
      <c r="J17" s="7"/>
      <c r="K17" s="7"/>
      <c r="L17" s="7"/>
      <c r="M17" s="7"/>
      <c r="N17" s="7"/>
      <c r="O17" s="7"/>
      <c r="P17" s="7"/>
      <c r="Q17" s="7"/>
      <c r="R17" s="7"/>
      <c r="S17" s="7"/>
      <c r="T17" s="7"/>
      <c r="U17" s="7"/>
      <c r="V17" s="7"/>
      <c r="W17" s="7"/>
      <c r="X17" s="7"/>
      <c r="Y17" s="7"/>
      <c r="Z17" s="7"/>
      <c r="AA17" s="7"/>
      <c r="AB17" s="7"/>
      <c r="AC17" s="7"/>
      <c r="AD17" s="7"/>
      <c r="AE17" s="7"/>
    </row>
    <row r="18" spans="1:31" x14ac:dyDescent="0.25">
      <c r="A18" s="7"/>
      <c r="B18" s="23"/>
      <c r="C18" s="23"/>
      <c r="D18" s="23"/>
      <c r="E18" s="7"/>
      <c r="F18" s="7"/>
      <c r="G18" s="7"/>
      <c r="H18" s="7"/>
      <c r="I18" s="7"/>
      <c r="J18" s="7"/>
      <c r="K18" s="7"/>
      <c r="L18" s="7"/>
      <c r="M18" s="7"/>
      <c r="N18" s="7"/>
      <c r="O18" s="7"/>
      <c r="P18" s="7"/>
      <c r="Q18" s="7"/>
      <c r="R18" s="7"/>
      <c r="S18" s="7"/>
      <c r="T18" s="7"/>
      <c r="U18" s="7"/>
      <c r="V18" s="7"/>
      <c r="W18" s="7"/>
      <c r="X18" s="7"/>
      <c r="Y18" s="7"/>
      <c r="Z18" s="7"/>
      <c r="AA18" s="7"/>
      <c r="AB18" s="7"/>
      <c r="AC18" s="7"/>
      <c r="AD18" s="7"/>
      <c r="AE18" s="7"/>
    </row>
    <row r="19" spans="1:31" x14ac:dyDescent="0.25">
      <c r="A19" s="7"/>
      <c r="B19" s="23"/>
      <c r="C19" s="23"/>
      <c r="D19" s="23"/>
      <c r="E19" s="7"/>
      <c r="F19" s="7"/>
      <c r="G19" s="7"/>
      <c r="H19" s="7"/>
      <c r="I19" s="7"/>
      <c r="J19" s="7"/>
      <c r="K19" s="7"/>
      <c r="L19" s="7"/>
      <c r="M19" s="7"/>
      <c r="N19" s="7"/>
      <c r="O19" s="7"/>
      <c r="P19" s="7"/>
      <c r="Q19" s="7"/>
      <c r="R19" s="7"/>
      <c r="S19" s="7"/>
      <c r="T19" s="7"/>
      <c r="U19" s="7"/>
      <c r="V19" s="7"/>
      <c r="W19" s="7"/>
      <c r="X19" s="7"/>
      <c r="Y19" s="7"/>
      <c r="Z19" s="7"/>
      <c r="AA19" s="7"/>
      <c r="AB19" s="7"/>
      <c r="AC19" s="7"/>
      <c r="AD19" s="7"/>
      <c r="AE19" s="7"/>
    </row>
    <row r="20" spans="1:31" x14ac:dyDescent="0.2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row>
    <row r="21" spans="1:31" x14ac:dyDescent="0.2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row>
    <row r="22" spans="1:31" x14ac:dyDescent="0.2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row>
    <row r="23" spans="1:31" x14ac:dyDescent="0.25">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row>
    <row r="24" spans="1:31" x14ac:dyDescent="0.25">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row>
    <row r="25" spans="1:31" x14ac:dyDescent="0.25">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row>
    <row r="26" spans="1:31" x14ac:dyDescent="0.25">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row>
    <row r="27" spans="1:31" x14ac:dyDescent="0.25">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row>
    <row r="28" spans="1:31" x14ac:dyDescent="0.25">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row>
    <row r="29" spans="1:31" x14ac:dyDescent="0.25">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row>
    <row r="30" spans="1:31" x14ac:dyDescent="0.25">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row>
    <row r="31" spans="1:31" x14ac:dyDescent="0.25">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row>
    <row r="32" spans="1:31" x14ac:dyDescent="0.2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row>
    <row r="33" spans="1:31" x14ac:dyDescent="0.2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row>
    <row r="34" spans="1:31" s="132" customFormat="1" x14ac:dyDescent="0.25"/>
    <row r="35" spans="1:31" s="132" customFormat="1" x14ac:dyDescent="0.25"/>
    <row r="36" spans="1:31" s="132" customFormat="1" x14ac:dyDescent="0.25"/>
    <row r="37" spans="1:31" s="132" customFormat="1" x14ac:dyDescent="0.25"/>
    <row r="38" spans="1:31" s="132" customFormat="1" x14ac:dyDescent="0.25"/>
    <row r="39" spans="1:31" s="132" customFormat="1" x14ac:dyDescent="0.25"/>
    <row r="40" spans="1:31" s="132" customFormat="1" x14ac:dyDescent="0.25"/>
    <row r="41" spans="1:31" s="132" customFormat="1" x14ac:dyDescent="0.25"/>
    <row r="42" spans="1:31" s="132" customFormat="1" x14ac:dyDescent="0.25"/>
    <row r="43" spans="1:31" s="132" customFormat="1" x14ac:dyDescent="0.25"/>
    <row r="44" spans="1:31" s="132" customFormat="1" x14ac:dyDescent="0.25"/>
    <row r="45" spans="1:31" s="132" customFormat="1" x14ac:dyDescent="0.25"/>
    <row r="46" spans="1:31" s="132" customFormat="1" x14ac:dyDescent="0.25"/>
    <row r="47" spans="1:31" s="132" customFormat="1" x14ac:dyDescent="0.25"/>
    <row r="48" spans="1:31" s="132" customFormat="1" x14ac:dyDescent="0.25"/>
    <row r="49" s="132" customFormat="1" x14ac:dyDescent="0.25"/>
    <row r="50" s="132" customFormat="1" x14ac:dyDescent="0.25"/>
    <row r="51" s="132" customFormat="1" x14ac:dyDescent="0.25"/>
    <row r="52" s="132" customFormat="1" x14ac:dyDescent="0.25"/>
    <row r="53" s="132" customFormat="1" x14ac:dyDescent="0.25"/>
    <row r="54" s="132" customFormat="1" x14ac:dyDescent="0.25"/>
    <row r="55" s="132" customFormat="1" x14ac:dyDescent="0.25"/>
    <row r="56" s="132" customFormat="1" x14ac:dyDescent="0.25"/>
    <row r="57" s="132" customFormat="1" x14ac:dyDescent="0.25"/>
    <row r="58" s="132" customFormat="1" x14ac:dyDescent="0.25"/>
    <row r="59" s="132" customFormat="1" x14ac:dyDescent="0.25"/>
    <row r="60" s="132" customFormat="1" x14ac:dyDescent="0.25"/>
    <row r="61" s="132" customFormat="1" x14ac:dyDescent="0.25"/>
    <row r="62" s="132" customFormat="1" x14ac:dyDescent="0.25"/>
    <row r="63" s="132" customFormat="1" x14ac:dyDescent="0.25"/>
    <row r="64" s="132" customFormat="1" x14ac:dyDescent="0.25"/>
    <row r="65" s="132" customFormat="1" x14ac:dyDescent="0.25"/>
    <row r="66" s="132" customFormat="1" x14ac:dyDescent="0.25"/>
    <row r="67" s="132" customFormat="1" x14ac:dyDescent="0.25"/>
    <row r="68" s="132" customFormat="1" x14ac:dyDescent="0.25"/>
    <row r="69" s="132" customFormat="1" x14ac:dyDescent="0.25"/>
    <row r="70" s="132" customFormat="1" x14ac:dyDescent="0.25"/>
    <row r="71" s="132" customFormat="1" x14ac:dyDescent="0.25"/>
    <row r="72" s="132" customFormat="1" x14ac:dyDescent="0.25"/>
    <row r="73" s="132" customFormat="1" x14ac:dyDescent="0.25"/>
    <row r="74" s="132" customFormat="1" x14ac:dyDescent="0.25"/>
    <row r="75" s="132" customFormat="1" x14ac:dyDescent="0.25"/>
    <row r="76" s="132" customFormat="1" x14ac:dyDescent="0.25"/>
    <row r="77" s="132" customFormat="1" x14ac:dyDescent="0.25"/>
    <row r="78" s="132" customFormat="1" x14ac:dyDescent="0.25"/>
    <row r="79" s="132" customFormat="1" x14ac:dyDescent="0.25"/>
    <row r="80" s="132" customFormat="1" x14ac:dyDescent="0.25"/>
    <row r="81" s="132" customFormat="1" x14ac:dyDescent="0.25"/>
    <row r="82" s="132" customFormat="1" x14ac:dyDescent="0.25"/>
    <row r="83" s="132" customFormat="1" x14ac:dyDescent="0.25"/>
    <row r="84" s="132" customFormat="1" x14ac:dyDescent="0.25"/>
    <row r="85" s="132" customFormat="1" x14ac:dyDescent="0.25"/>
    <row r="86" s="132" customFormat="1" x14ac:dyDescent="0.25"/>
    <row r="87" s="132" customFormat="1" x14ac:dyDescent="0.25"/>
    <row r="88" s="132" customFormat="1" x14ac:dyDescent="0.25"/>
    <row r="89" s="132" customFormat="1" x14ac:dyDescent="0.25"/>
    <row r="90" s="132" customFormat="1" x14ac:dyDescent="0.25"/>
    <row r="91" s="132" customFormat="1" x14ac:dyDescent="0.25"/>
    <row r="92" s="132" customFormat="1" x14ac:dyDescent="0.25"/>
    <row r="93" s="132" customFormat="1" x14ac:dyDescent="0.25"/>
    <row r="94" s="132" customFormat="1" x14ac:dyDescent="0.25"/>
    <row r="95" s="132" customFormat="1" x14ac:dyDescent="0.25"/>
    <row r="96" s="132" customFormat="1" x14ac:dyDescent="0.25"/>
    <row r="97" s="132" customFormat="1" x14ac:dyDescent="0.25"/>
    <row r="98" s="132" customFormat="1" x14ac:dyDescent="0.25"/>
    <row r="99" s="132" customFormat="1" x14ac:dyDescent="0.25"/>
    <row r="100" s="132" customFormat="1" x14ac:dyDescent="0.25"/>
    <row r="101" s="132" customFormat="1" x14ac:dyDescent="0.25"/>
    <row r="102" s="132" customFormat="1" x14ac:dyDescent="0.25"/>
    <row r="103" s="132" customFormat="1" x14ac:dyDescent="0.25"/>
    <row r="104" s="132" customFormat="1" x14ac:dyDescent="0.25"/>
    <row r="105" s="132" customFormat="1" x14ac:dyDescent="0.25"/>
    <row r="106" s="132" customFormat="1" x14ac:dyDescent="0.25"/>
    <row r="107" s="132" customFormat="1" x14ac:dyDescent="0.25"/>
    <row r="108" s="132" customFormat="1" x14ac:dyDescent="0.25"/>
    <row r="109" s="132" customFormat="1" x14ac:dyDescent="0.25"/>
    <row r="110" s="132" customFormat="1" x14ac:dyDescent="0.25"/>
    <row r="111" s="132" customFormat="1" x14ac:dyDescent="0.25"/>
    <row r="112" s="132" customFormat="1" x14ac:dyDescent="0.25"/>
    <row r="113" s="132" customFormat="1" x14ac:dyDescent="0.25"/>
    <row r="114" s="132" customFormat="1" x14ac:dyDescent="0.25"/>
    <row r="115" s="132" customFormat="1" x14ac:dyDescent="0.25"/>
    <row r="116" s="132" customFormat="1" x14ac:dyDescent="0.25"/>
    <row r="117" s="132" customFormat="1" x14ac:dyDescent="0.25"/>
    <row r="118" s="132" customFormat="1" x14ac:dyDescent="0.25"/>
    <row r="119" s="132" customFormat="1" x14ac:dyDescent="0.25"/>
    <row r="120" s="132" customFormat="1" x14ac:dyDescent="0.25"/>
    <row r="121" s="132" customFormat="1" x14ac:dyDescent="0.25"/>
    <row r="122" s="132" customFormat="1" x14ac:dyDescent="0.25"/>
    <row r="123" s="132" customFormat="1" x14ac:dyDescent="0.25"/>
    <row r="124" s="132" customFormat="1" x14ac:dyDescent="0.25"/>
    <row r="125" s="132" customFormat="1" x14ac:dyDescent="0.25"/>
    <row r="126" s="132" customFormat="1" x14ac:dyDescent="0.25"/>
    <row r="127" s="132" customFormat="1" x14ac:dyDescent="0.25"/>
    <row r="128" s="132" customFormat="1" x14ac:dyDescent="0.25"/>
    <row r="129" s="132" customFormat="1" x14ac:dyDescent="0.25"/>
    <row r="130" s="132" customFormat="1" x14ac:dyDescent="0.25"/>
    <row r="131" s="132" customFormat="1" x14ac:dyDescent="0.25"/>
    <row r="132" s="132" customFormat="1" x14ac:dyDescent="0.25"/>
    <row r="133" s="132" customFormat="1" x14ac:dyDescent="0.25"/>
    <row r="134" s="132" customFormat="1" x14ac:dyDescent="0.25"/>
    <row r="135" s="132" customFormat="1" x14ac:dyDescent="0.25"/>
    <row r="136" s="132" customFormat="1" x14ac:dyDescent="0.25"/>
    <row r="137" s="132" customFormat="1" x14ac:dyDescent="0.25"/>
    <row r="138" s="132" customFormat="1" x14ac:dyDescent="0.25"/>
    <row r="139" s="132" customFormat="1" x14ac:dyDescent="0.25"/>
    <row r="140" s="132" customFormat="1" x14ac:dyDescent="0.25"/>
    <row r="141" s="132" customFormat="1" x14ac:dyDescent="0.25"/>
    <row r="142" s="132" customFormat="1" x14ac:dyDescent="0.25"/>
    <row r="143" s="132" customFormat="1" x14ac:dyDescent="0.25"/>
    <row r="144" s="132" customFormat="1" x14ac:dyDescent="0.25"/>
    <row r="145" s="132" customFormat="1" x14ac:dyDescent="0.25"/>
    <row r="146" s="132" customFormat="1" x14ac:dyDescent="0.25"/>
    <row r="147" s="132" customFormat="1" x14ac:dyDescent="0.25"/>
    <row r="148" s="132" customFormat="1" x14ac:dyDescent="0.25"/>
    <row r="149" s="132" customFormat="1" x14ac:dyDescent="0.25"/>
    <row r="150" s="132" customFormat="1" x14ac:dyDescent="0.25"/>
    <row r="151" s="132" customFormat="1" x14ac:dyDescent="0.25"/>
    <row r="152" s="132" customFormat="1" x14ac:dyDescent="0.25"/>
    <row r="153" s="132" customFormat="1" x14ac:dyDescent="0.25"/>
    <row r="154" s="132" customFormat="1" x14ac:dyDescent="0.25"/>
    <row r="155" s="132" customFormat="1" x14ac:dyDescent="0.25"/>
    <row r="156" s="132" customFormat="1" x14ac:dyDescent="0.25"/>
    <row r="157" s="132" customFormat="1" x14ac:dyDescent="0.25"/>
    <row r="158" s="132" customFormat="1" x14ac:dyDescent="0.25"/>
    <row r="159" s="132" customFormat="1" x14ac:dyDescent="0.25"/>
    <row r="160" s="132" customFormat="1" x14ac:dyDescent="0.25"/>
    <row r="161" s="132" customFormat="1" x14ac:dyDescent="0.25"/>
    <row r="162" s="132" customFormat="1" x14ac:dyDescent="0.25"/>
    <row r="163" s="132" customFormat="1" x14ac:dyDescent="0.25"/>
    <row r="164" s="132" customFormat="1" x14ac:dyDescent="0.25"/>
    <row r="165" s="132" customFormat="1" x14ac:dyDescent="0.25"/>
    <row r="166" s="132" customFormat="1" x14ac:dyDescent="0.25"/>
    <row r="167" s="132" customFormat="1" x14ac:dyDescent="0.25"/>
    <row r="168" s="132" customFormat="1" x14ac:dyDescent="0.25"/>
    <row r="169" s="132" customFormat="1" x14ac:dyDescent="0.25"/>
    <row r="170" s="132" customFormat="1" x14ac:dyDescent="0.25"/>
    <row r="171" s="132" customFormat="1" x14ac:dyDescent="0.25"/>
    <row r="172" s="132" customFormat="1" x14ac:dyDescent="0.25"/>
    <row r="173" s="132" customFormat="1" x14ac:dyDescent="0.25"/>
    <row r="174" s="132" customFormat="1" x14ac:dyDescent="0.25"/>
    <row r="175" s="132" customFormat="1" x14ac:dyDescent="0.25"/>
    <row r="176" s="132" customFormat="1" x14ac:dyDescent="0.25"/>
    <row r="177" s="132" customFormat="1" x14ac:dyDescent="0.25"/>
    <row r="178" s="132" customFormat="1" x14ac:dyDescent="0.25"/>
    <row r="179" s="132" customFormat="1" x14ac:dyDescent="0.25"/>
    <row r="180" s="132" customFormat="1" x14ac:dyDescent="0.25"/>
    <row r="181" s="132" customFormat="1" x14ac:dyDescent="0.25"/>
    <row r="182" s="132" customFormat="1" x14ac:dyDescent="0.25"/>
    <row r="183" s="132" customFormat="1" x14ac:dyDescent="0.25"/>
    <row r="184" s="132" customFormat="1" x14ac:dyDescent="0.25"/>
    <row r="185" s="132" customFormat="1" x14ac:dyDescent="0.25"/>
    <row r="186" s="132" customFormat="1" x14ac:dyDescent="0.25"/>
    <row r="187" s="132" customFormat="1" x14ac:dyDescent="0.25"/>
    <row r="188" s="132" customFormat="1" x14ac:dyDescent="0.25"/>
    <row r="189" s="132" customFormat="1" x14ac:dyDescent="0.25"/>
    <row r="190" s="132" customFormat="1" x14ac:dyDescent="0.25"/>
    <row r="191" s="132" customFormat="1" x14ac:dyDescent="0.25"/>
    <row r="192" s="132" customFormat="1" x14ac:dyDescent="0.25"/>
    <row r="193" s="132" customFormat="1" x14ac:dyDescent="0.25"/>
    <row r="194" s="132" customFormat="1" x14ac:dyDescent="0.25"/>
    <row r="195" s="132" customFormat="1" x14ac:dyDescent="0.25"/>
    <row r="196" s="132" customFormat="1" x14ac:dyDescent="0.25"/>
    <row r="197" s="132" customFormat="1" x14ac:dyDescent="0.25"/>
    <row r="198" s="132" customFormat="1" x14ac:dyDescent="0.25"/>
    <row r="199" s="132" customFormat="1" x14ac:dyDescent="0.25"/>
    <row r="200" s="132" customFormat="1" x14ac:dyDescent="0.25"/>
    <row r="201" s="132" customFormat="1" x14ac:dyDescent="0.25"/>
    <row r="202" s="132" customFormat="1" x14ac:dyDescent="0.25"/>
    <row r="203" s="132" customFormat="1" x14ac:dyDescent="0.25"/>
    <row r="204" s="132" customFormat="1" x14ac:dyDescent="0.25"/>
    <row r="205" s="132" customFormat="1" x14ac:dyDescent="0.25"/>
    <row r="206" s="132" customFormat="1" x14ac:dyDescent="0.25"/>
    <row r="207" s="132" customFormat="1" x14ac:dyDescent="0.25"/>
    <row r="208" s="132" customFormat="1" x14ac:dyDescent="0.25"/>
    <row r="209" s="132" customFormat="1" x14ac:dyDescent="0.25"/>
    <row r="210" s="132" customFormat="1" x14ac:dyDescent="0.25"/>
    <row r="211" s="132" customFormat="1" x14ac:dyDescent="0.25"/>
    <row r="212" s="132" customFormat="1" x14ac:dyDescent="0.25"/>
    <row r="213" s="132" customFormat="1" x14ac:dyDescent="0.25"/>
    <row r="214" s="132" customFormat="1" x14ac:dyDescent="0.25"/>
    <row r="215" s="132" customFormat="1" x14ac:dyDescent="0.25"/>
    <row r="216" s="132" customFormat="1" x14ac:dyDescent="0.25"/>
    <row r="217" s="132" customFormat="1" x14ac:dyDescent="0.25"/>
    <row r="218" s="132" customFormat="1" x14ac:dyDescent="0.25"/>
    <row r="219" s="132" customFormat="1" x14ac:dyDescent="0.25"/>
    <row r="220" s="132" customFormat="1" x14ac:dyDescent="0.25"/>
    <row r="221" s="132" customFormat="1" x14ac:dyDescent="0.25"/>
    <row r="222" s="132" customFormat="1" x14ac:dyDescent="0.25"/>
    <row r="223" s="132" customFormat="1" x14ac:dyDescent="0.25"/>
    <row r="224" s="132" customFormat="1" x14ac:dyDescent="0.25"/>
    <row r="225" s="132" customFormat="1" x14ac:dyDescent="0.25"/>
    <row r="226" s="132" customFormat="1" x14ac:dyDescent="0.25"/>
    <row r="227" s="132" customFormat="1" x14ac:dyDescent="0.25"/>
    <row r="228" s="132" customFormat="1" x14ac:dyDescent="0.25"/>
    <row r="229" s="132" customFormat="1" x14ac:dyDescent="0.25"/>
    <row r="230" s="132" customFormat="1" x14ac:dyDescent="0.25"/>
    <row r="231" s="132" customFormat="1" x14ac:dyDescent="0.25"/>
    <row r="232" s="132" customFormat="1" x14ac:dyDescent="0.25"/>
    <row r="233" s="132" customFormat="1" x14ac:dyDescent="0.25"/>
    <row r="234" s="132" customFormat="1" x14ac:dyDescent="0.25"/>
    <row r="235" s="132" customFormat="1" x14ac:dyDescent="0.25"/>
    <row r="236" s="132" customFormat="1" x14ac:dyDescent="0.25"/>
    <row r="237" s="132" customFormat="1" x14ac:dyDescent="0.25"/>
    <row r="238" s="132" customFormat="1" x14ac:dyDescent="0.25"/>
    <row r="239" s="132" customFormat="1" x14ac:dyDescent="0.25"/>
    <row r="240" s="132" customFormat="1" x14ac:dyDescent="0.25"/>
    <row r="241" s="132" customFormat="1" x14ac:dyDescent="0.25"/>
    <row r="242" s="132" customFormat="1" x14ac:dyDescent="0.25"/>
    <row r="243" s="132" customFormat="1" x14ac:dyDescent="0.25"/>
    <row r="244" s="132" customFormat="1" x14ac:dyDescent="0.25"/>
    <row r="245" s="132" customFormat="1" x14ac:dyDescent="0.25"/>
    <row r="246" s="132" customFormat="1" x14ac:dyDescent="0.25"/>
    <row r="247" s="132" customFormat="1" x14ac:dyDescent="0.25"/>
    <row r="248" s="132" customFormat="1" x14ac:dyDescent="0.25"/>
    <row r="249" s="132" customFormat="1" x14ac:dyDescent="0.25"/>
    <row r="250" s="132" customFormat="1" x14ac:dyDescent="0.25"/>
    <row r="251" s="132" customFormat="1" x14ac:dyDescent="0.25"/>
    <row r="252" s="132" customFormat="1" x14ac:dyDescent="0.25"/>
    <row r="253" s="132" customFormat="1" x14ac:dyDescent="0.25"/>
    <row r="254" s="132" customFormat="1" x14ac:dyDescent="0.25"/>
    <row r="255" s="132" customFormat="1" x14ac:dyDescent="0.25"/>
    <row r="256" s="132" customFormat="1" x14ac:dyDescent="0.25"/>
    <row r="257" s="132" customFormat="1" x14ac:dyDescent="0.25"/>
    <row r="258" s="132" customFormat="1" x14ac:dyDescent="0.25"/>
    <row r="259" s="132" customFormat="1" x14ac:dyDescent="0.25"/>
    <row r="260" s="132" customFormat="1" x14ac:dyDescent="0.25"/>
    <row r="261" s="132" customFormat="1" x14ac:dyDescent="0.25"/>
    <row r="262" s="132" customFormat="1" x14ac:dyDescent="0.25"/>
    <row r="263" s="132" customFormat="1" x14ac:dyDescent="0.25"/>
    <row r="264" s="132" customFormat="1" x14ac:dyDescent="0.25"/>
    <row r="265" s="132" customFormat="1" x14ac:dyDescent="0.25"/>
    <row r="266" s="132" customFormat="1" x14ac:dyDescent="0.25"/>
    <row r="267" s="132" customFormat="1" x14ac:dyDescent="0.25"/>
    <row r="268" s="132" customFormat="1" x14ac:dyDescent="0.25"/>
    <row r="269" s="132" customFormat="1" x14ac:dyDescent="0.25"/>
    <row r="270" s="132" customFormat="1" x14ac:dyDescent="0.25"/>
    <row r="271" s="132" customFormat="1" x14ac:dyDescent="0.25"/>
    <row r="272" s="132" customFormat="1" x14ac:dyDescent="0.25"/>
    <row r="273" s="132" customFormat="1" x14ac:dyDescent="0.25"/>
    <row r="274" s="132" customFormat="1" x14ac:dyDescent="0.25"/>
    <row r="275" s="132" customFormat="1" x14ac:dyDescent="0.25"/>
    <row r="276" s="132" customFormat="1" x14ac:dyDescent="0.25"/>
    <row r="277" s="132" customFormat="1" x14ac:dyDescent="0.25"/>
    <row r="278" s="132" customFormat="1" x14ac:dyDescent="0.25"/>
    <row r="279" s="132" customFormat="1" x14ac:dyDescent="0.25"/>
    <row r="280" s="132" customFormat="1" x14ac:dyDescent="0.25"/>
    <row r="281" s="132" customFormat="1" x14ac:dyDescent="0.25"/>
    <row r="282" s="132" customFormat="1" x14ac:dyDescent="0.25"/>
    <row r="283" s="132" customFormat="1" x14ac:dyDescent="0.25"/>
    <row r="284" s="132" customFormat="1" x14ac:dyDescent="0.25"/>
    <row r="285" s="132" customFormat="1" x14ac:dyDescent="0.25"/>
    <row r="286" s="132" customFormat="1" x14ac:dyDescent="0.25"/>
    <row r="287" s="132" customFormat="1" x14ac:dyDescent="0.25"/>
    <row r="288" s="132" customFormat="1" x14ac:dyDescent="0.25"/>
    <row r="289" s="132" customFormat="1" x14ac:dyDescent="0.25"/>
    <row r="290" s="132" customFormat="1" x14ac:dyDescent="0.25"/>
    <row r="291" s="132" customFormat="1" x14ac:dyDescent="0.25"/>
    <row r="292" s="132" customFormat="1" x14ac:dyDescent="0.25"/>
    <row r="293" s="132" customFormat="1" x14ac:dyDescent="0.25"/>
    <row r="294" s="132" customFormat="1" x14ac:dyDescent="0.25"/>
    <row r="295" s="132" customFormat="1" x14ac:dyDescent="0.25"/>
    <row r="296" s="132" customFormat="1" x14ac:dyDescent="0.25"/>
    <row r="297" s="132" customFormat="1" x14ac:dyDescent="0.25"/>
    <row r="298" s="132" customFormat="1" x14ac:dyDescent="0.25"/>
    <row r="299" s="132" customFormat="1" x14ac:dyDescent="0.25"/>
    <row r="300" s="132" customFormat="1" x14ac:dyDescent="0.25"/>
    <row r="301" s="132" customFormat="1" x14ac:dyDescent="0.25"/>
    <row r="302" s="132" customFormat="1" x14ac:dyDescent="0.25"/>
    <row r="303" s="132" customFormat="1" x14ac:dyDescent="0.25"/>
    <row r="304" s="132" customFormat="1" x14ac:dyDescent="0.25"/>
    <row r="305" s="132" customFormat="1" x14ac:dyDescent="0.25"/>
    <row r="306" s="132" customFormat="1" x14ac:dyDescent="0.25"/>
    <row r="307" s="132" customFormat="1" x14ac:dyDescent="0.25"/>
    <row r="308" s="132" customFormat="1" x14ac:dyDescent="0.25"/>
    <row r="309" s="132" customFormat="1" x14ac:dyDescent="0.25"/>
    <row r="310" s="132" customFormat="1" x14ac:dyDescent="0.25"/>
    <row r="311" s="132" customFormat="1" x14ac:dyDescent="0.25"/>
    <row r="312" s="132" customFormat="1" x14ac:dyDescent="0.25"/>
    <row r="313" s="132" customFormat="1" x14ac:dyDescent="0.25"/>
    <row r="314" s="132" customFormat="1" x14ac:dyDescent="0.25"/>
    <row r="315" s="132" customFormat="1" x14ac:dyDescent="0.25"/>
    <row r="316" s="132" customFormat="1" x14ac:dyDescent="0.25"/>
    <row r="317" s="132" customFormat="1" x14ac:dyDescent="0.25"/>
    <row r="318" s="132" customFormat="1" x14ac:dyDescent="0.25"/>
    <row r="319" s="132" customFormat="1" x14ac:dyDescent="0.25"/>
    <row r="320" s="132" customFormat="1" x14ac:dyDescent="0.25"/>
    <row r="321" s="132" customFormat="1" x14ac:dyDescent="0.25"/>
    <row r="322" s="132" customFormat="1" x14ac:dyDescent="0.25"/>
    <row r="323" s="132" customFormat="1" x14ac:dyDescent="0.25"/>
    <row r="324" s="132" customFormat="1" x14ac:dyDescent="0.25"/>
    <row r="325" s="132" customFormat="1" x14ac:dyDescent="0.25"/>
    <row r="326" s="132" customFormat="1" x14ac:dyDescent="0.25"/>
    <row r="327" s="132" customFormat="1" x14ac:dyDescent="0.25"/>
    <row r="328" s="132" customFormat="1" x14ac:dyDescent="0.25"/>
    <row r="329" s="132" customFormat="1" x14ac:dyDescent="0.25"/>
    <row r="330" s="132" customFormat="1" x14ac:dyDescent="0.25"/>
    <row r="331" s="132" customFormat="1" x14ac:dyDescent="0.25"/>
    <row r="332" s="132" customFormat="1" x14ac:dyDescent="0.25"/>
    <row r="333" s="132" customFormat="1" x14ac:dyDescent="0.25"/>
    <row r="334" s="132" customFormat="1" x14ac:dyDescent="0.25"/>
    <row r="335" s="132" customFormat="1" x14ac:dyDescent="0.25"/>
    <row r="336" s="132" customFormat="1" x14ac:dyDescent="0.25"/>
    <row r="337" s="132" customFormat="1" x14ac:dyDescent="0.25"/>
    <row r="338" s="132" customFormat="1" x14ac:dyDescent="0.25"/>
    <row r="339" s="132" customFormat="1" x14ac:dyDescent="0.25"/>
    <row r="340" s="132" customFormat="1" x14ac:dyDescent="0.25"/>
    <row r="341" s="132" customFormat="1" x14ac:dyDescent="0.25"/>
    <row r="342" s="132" customFormat="1" x14ac:dyDescent="0.25"/>
    <row r="343" s="132" customFormat="1" x14ac:dyDescent="0.25"/>
    <row r="344" s="132" customFormat="1" x14ac:dyDescent="0.25"/>
    <row r="345" s="132" customFormat="1" x14ac:dyDescent="0.25"/>
    <row r="346" s="132" customFormat="1" x14ac:dyDescent="0.25"/>
    <row r="347" s="132" customFormat="1" x14ac:dyDescent="0.25"/>
    <row r="348" s="132" customFormat="1" x14ac:dyDescent="0.25"/>
    <row r="349" s="132" customFormat="1" x14ac:dyDescent="0.25"/>
    <row r="350" s="132" customFormat="1" x14ac:dyDescent="0.25"/>
    <row r="351" s="132" customFormat="1" x14ac:dyDescent="0.25"/>
    <row r="352" s="132" customFormat="1" x14ac:dyDescent="0.25"/>
    <row r="353" s="132" customFormat="1" x14ac:dyDescent="0.25"/>
    <row r="354" s="132" customFormat="1" x14ac:dyDescent="0.25"/>
    <row r="355" s="132" customFormat="1" x14ac:dyDescent="0.25"/>
    <row r="356" s="132" customFormat="1" x14ac:dyDescent="0.25"/>
    <row r="357" s="132" customFormat="1" x14ac:dyDescent="0.25"/>
    <row r="358" s="132" customFormat="1" x14ac:dyDescent="0.25"/>
    <row r="359" s="132" customFormat="1" x14ac:dyDescent="0.25"/>
    <row r="360" s="132" customFormat="1" x14ac:dyDescent="0.25"/>
    <row r="361" s="132" customFormat="1" x14ac:dyDescent="0.25"/>
    <row r="362" s="132" customFormat="1" x14ac:dyDescent="0.25"/>
    <row r="363" s="132" customFormat="1" x14ac:dyDescent="0.25"/>
    <row r="364" s="132" customFormat="1" x14ac:dyDescent="0.25"/>
    <row r="365" s="132" customFormat="1" x14ac:dyDescent="0.25"/>
    <row r="366" s="132" customFormat="1" x14ac:dyDescent="0.25"/>
    <row r="367" s="132" customFormat="1" x14ac:dyDescent="0.25"/>
    <row r="368" s="132" customFormat="1" x14ac:dyDescent="0.25"/>
    <row r="369" s="132" customFormat="1" x14ac:dyDescent="0.25"/>
    <row r="370" s="132" customFormat="1" x14ac:dyDescent="0.25"/>
    <row r="371" s="132" customFormat="1" x14ac:dyDescent="0.25"/>
    <row r="372" s="132" customFormat="1" x14ac:dyDescent="0.25"/>
    <row r="373" s="132" customFormat="1" x14ac:dyDescent="0.25"/>
    <row r="374" s="132" customFormat="1" x14ac:dyDescent="0.25"/>
    <row r="375" s="132" customFormat="1" x14ac:dyDescent="0.25"/>
    <row r="376" s="132" customFormat="1" x14ac:dyDescent="0.25"/>
    <row r="377" s="132" customFormat="1" x14ac:dyDescent="0.25"/>
    <row r="378" s="132" customFormat="1" x14ac:dyDescent="0.25"/>
    <row r="379" s="132" customFormat="1" x14ac:dyDescent="0.25"/>
    <row r="380" s="132" customFormat="1" x14ac:dyDescent="0.25"/>
    <row r="381" s="132" customFormat="1" x14ac:dyDescent="0.25"/>
    <row r="382" s="132" customFormat="1" x14ac:dyDescent="0.25"/>
    <row r="383" s="132" customFormat="1" x14ac:dyDescent="0.25"/>
    <row r="384" s="132" customFormat="1" x14ac:dyDescent="0.25"/>
    <row r="385" s="132" customFormat="1" x14ac:dyDescent="0.25"/>
    <row r="386" s="132" customFormat="1" x14ac:dyDescent="0.25"/>
    <row r="387" s="132" customFormat="1" x14ac:dyDescent="0.25"/>
    <row r="388" s="132" customFormat="1" x14ac:dyDescent="0.25"/>
    <row r="389" s="132" customFormat="1" x14ac:dyDescent="0.25"/>
    <row r="390" s="132" customFormat="1" x14ac:dyDescent="0.25"/>
    <row r="391" s="132" customFormat="1" x14ac:dyDescent="0.25"/>
    <row r="392" s="132" customFormat="1" x14ac:dyDescent="0.25"/>
    <row r="393" s="132" customFormat="1" x14ac:dyDescent="0.25"/>
    <row r="394" s="132" customFormat="1" x14ac:dyDescent="0.25"/>
    <row r="395" s="132" customFormat="1" x14ac:dyDescent="0.25"/>
    <row r="396" s="132" customFormat="1" x14ac:dyDescent="0.25"/>
    <row r="397" s="132" customFormat="1" x14ac:dyDescent="0.25"/>
    <row r="398" s="132" customFormat="1" x14ac:dyDescent="0.25"/>
    <row r="399" s="132" customFormat="1" x14ac:dyDescent="0.25"/>
    <row r="400" s="132" customFormat="1" x14ac:dyDescent="0.25"/>
    <row r="401" s="132" customFormat="1" x14ac:dyDescent="0.25"/>
    <row r="402" s="132" customFormat="1" x14ac:dyDescent="0.25"/>
    <row r="403" s="132" customFormat="1" x14ac:dyDescent="0.25"/>
    <row r="404" s="132" customFormat="1" x14ac:dyDescent="0.25"/>
    <row r="405" s="132" customFormat="1" x14ac:dyDescent="0.25"/>
    <row r="406" s="132" customFormat="1" x14ac:dyDescent="0.25"/>
    <row r="407" s="132" customFormat="1" x14ac:dyDescent="0.25"/>
    <row r="408" s="132" customFormat="1" x14ac:dyDescent="0.25"/>
    <row r="409" s="132" customFormat="1" x14ac:dyDescent="0.25"/>
    <row r="410" s="132" customFormat="1" x14ac:dyDescent="0.25"/>
    <row r="411" s="132" customFormat="1" x14ac:dyDescent="0.25"/>
    <row r="412" s="132" customFormat="1" x14ac:dyDescent="0.25"/>
    <row r="413" s="132" customFormat="1" x14ac:dyDescent="0.25"/>
    <row r="414" s="132" customFormat="1" x14ac:dyDescent="0.25"/>
    <row r="415" s="132" customFormat="1" x14ac:dyDescent="0.25"/>
    <row r="416" s="132" customFormat="1" x14ac:dyDescent="0.25"/>
    <row r="417" s="132" customFormat="1" x14ac:dyDescent="0.25"/>
    <row r="418" s="132" customFormat="1" x14ac:dyDescent="0.25"/>
    <row r="419" s="132" customFormat="1" x14ac:dyDescent="0.25"/>
    <row r="420" s="132" customFormat="1" x14ac:dyDescent="0.25"/>
    <row r="421" s="132" customFormat="1" x14ac:dyDescent="0.25"/>
    <row r="422" s="132" customFormat="1" x14ac:dyDescent="0.25"/>
    <row r="423" s="132" customFormat="1" x14ac:dyDescent="0.25"/>
    <row r="424" s="132" customFormat="1" x14ac:dyDescent="0.25"/>
    <row r="425" s="132" customFormat="1" x14ac:dyDescent="0.25"/>
    <row r="426" s="132" customFormat="1" x14ac:dyDescent="0.25"/>
    <row r="427" s="132" customFormat="1" x14ac:dyDescent="0.25"/>
    <row r="428" s="132" customFormat="1" x14ac:dyDescent="0.25"/>
    <row r="429" s="132" customFormat="1" x14ac:dyDescent="0.25"/>
    <row r="430" s="132" customFormat="1" x14ac:dyDescent="0.25"/>
    <row r="431" s="132" customFormat="1" x14ac:dyDescent="0.25"/>
    <row r="432" s="132" customFormat="1" x14ac:dyDescent="0.25"/>
    <row r="433" s="132" customFormat="1" x14ac:dyDescent="0.25"/>
    <row r="434" s="132" customFormat="1" x14ac:dyDescent="0.25"/>
    <row r="435" s="132" customFormat="1" x14ac:dyDescent="0.25"/>
    <row r="436" s="132" customFormat="1" x14ac:dyDescent="0.25"/>
    <row r="437" s="132" customFormat="1" x14ac:dyDescent="0.25"/>
    <row r="438" s="132" customFormat="1" x14ac:dyDescent="0.25"/>
    <row r="439" s="132" customFormat="1" x14ac:dyDescent="0.25"/>
    <row r="440" s="132" customFormat="1" x14ac:dyDescent="0.25"/>
    <row r="441" s="132" customFormat="1" x14ac:dyDescent="0.25"/>
    <row r="442" s="132" customFormat="1" x14ac:dyDescent="0.25"/>
    <row r="443" s="132" customFormat="1" x14ac:dyDescent="0.25"/>
    <row r="444" s="132" customFormat="1" x14ac:dyDescent="0.25"/>
    <row r="445" s="132" customFormat="1" x14ac:dyDescent="0.25"/>
    <row r="446" s="132" customFormat="1" x14ac:dyDescent="0.25"/>
    <row r="447" s="132" customFormat="1" x14ac:dyDescent="0.25"/>
    <row r="448" s="132" customFormat="1" x14ac:dyDescent="0.25"/>
    <row r="449" s="132" customFormat="1" x14ac:dyDescent="0.25"/>
    <row r="450" s="132" customFormat="1" x14ac:dyDescent="0.25"/>
    <row r="451" s="132" customFormat="1" x14ac:dyDescent="0.25"/>
    <row r="452" s="132" customFormat="1" x14ac:dyDescent="0.25"/>
    <row r="453" s="132" customFormat="1" x14ac:dyDescent="0.25"/>
    <row r="454" s="132" customFormat="1" x14ac:dyDescent="0.25"/>
    <row r="455" s="132" customFormat="1" x14ac:dyDescent="0.25"/>
    <row r="456" s="132" customFormat="1" x14ac:dyDescent="0.25"/>
    <row r="457" s="132" customFormat="1" x14ac:dyDescent="0.25"/>
    <row r="458" s="132" customFormat="1" x14ac:dyDescent="0.25"/>
    <row r="459" s="132" customFormat="1" x14ac:dyDescent="0.25"/>
    <row r="460" s="132" customFormat="1" x14ac:dyDescent="0.25"/>
    <row r="461" s="132" customFormat="1" x14ac:dyDescent="0.25"/>
    <row r="462" s="132" customFormat="1" x14ac:dyDescent="0.25"/>
    <row r="463" s="132" customFormat="1" x14ac:dyDescent="0.25"/>
    <row r="464" s="132" customFormat="1" x14ac:dyDescent="0.25"/>
    <row r="465" s="132" customFormat="1" x14ac:dyDescent="0.25"/>
    <row r="466" s="132" customFormat="1" x14ac:dyDescent="0.25"/>
    <row r="467" s="132" customFormat="1" x14ac:dyDescent="0.25"/>
    <row r="468" s="132" customFormat="1" x14ac:dyDescent="0.25"/>
    <row r="469" s="132" customFormat="1" x14ac:dyDescent="0.25"/>
    <row r="470" s="132" customFormat="1" x14ac:dyDescent="0.25"/>
    <row r="471" s="132" customFormat="1" x14ac:dyDescent="0.25"/>
    <row r="472" s="132" customFormat="1" x14ac:dyDescent="0.25"/>
    <row r="473" s="132" customFormat="1" x14ac:dyDescent="0.25"/>
    <row r="474" s="132" customFormat="1" x14ac:dyDescent="0.25"/>
    <row r="475" s="132" customFormat="1" x14ac:dyDescent="0.25"/>
    <row r="476" s="132" customFormat="1" x14ac:dyDescent="0.25"/>
    <row r="477" s="132" customFormat="1" x14ac:dyDescent="0.25"/>
    <row r="478" s="132" customFormat="1" x14ac:dyDescent="0.25"/>
    <row r="479" s="132" customFormat="1" x14ac:dyDescent="0.25"/>
    <row r="480" s="132" customFormat="1" x14ac:dyDescent="0.25"/>
    <row r="481" s="132" customFormat="1" x14ac:dyDescent="0.25"/>
    <row r="482" s="132" customFormat="1" x14ac:dyDescent="0.25"/>
    <row r="483" s="132" customFormat="1" x14ac:dyDescent="0.25"/>
    <row r="484" s="132" customFormat="1" x14ac:dyDescent="0.25"/>
    <row r="485" s="132" customFormat="1" x14ac:dyDescent="0.25"/>
    <row r="486" s="132" customFormat="1" x14ac:dyDescent="0.25"/>
    <row r="487" s="132" customFormat="1" x14ac:dyDescent="0.25"/>
    <row r="488" s="132" customFormat="1" x14ac:dyDescent="0.25"/>
    <row r="489" s="132" customFormat="1" x14ac:dyDescent="0.25"/>
    <row r="490" s="132" customFormat="1" x14ac:dyDescent="0.25"/>
    <row r="491" s="132" customFormat="1" x14ac:dyDescent="0.25"/>
    <row r="492" s="132" customFormat="1" x14ac:dyDescent="0.25"/>
    <row r="493" s="132" customFormat="1" x14ac:dyDescent="0.25"/>
    <row r="494" s="132" customFormat="1" x14ac:dyDescent="0.25"/>
    <row r="495" s="132" customFormat="1" x14ac:dyDescent="0.25"/>
    <row r="496" s="132" customFormat="1" x14ac:dyDescent="0.25"/>
    <row r="497" s="132" customFormat="1" x14ac:dyDescent="0.25"/>
    <row r="498" s="132" customFormat="1" x14ac:dyDescent="0.25"/>
    <row r="499" s="132" customFormat="1" x14ac:dyDescent="0.25"/>
    <row r="500" s="132" customFormat="1" x14ac:dyDescent="0.25"/>
    <row r="501" s="132" customFormat="1" x14ac:dyDescent="0.25"/>
    <row r="502" s="132" customFormat="1" x14ac:dyDescent="0.25"/>
    <row r="503" s="132" customFormat="1" x14ac:dyDescent="0.25"/>
    <row r="504" s="132" customFormat="1" x14ac:dyDescent="0.25"/>
    <row r="505" s="132" customFormat="1" x14ac:dyDescent="0.25"/>
    <row r="506" s="132" customFormat="1" x14ac:dyDescent="0.25"/>
    <row r="507" s="132" customFormat="1" x14ac:dyDescent="0.25"/>
    <row r="508" s="132" customFormat="1" x14ac:dyDescent="0.25"/>
    <row r="509" s="132" customFormat="1" x14ac:dyDescent="0.25"/>
    <row r="510" s="132" customFormat="1" x14ac:dyDescent="0.25"/>
    <row r="511" s="132" customFormat="1" x14ac:dyDescent="0.25"/>
    <row r="512" s="132" customFormat="1" x14ac:dyDescent="0.25"/>
    <row r="513" s="132" customFormat="1" x14ac:dyDescent="0.25"/>
    <row r="514" s="132" customFormat="1" x14ac:dyDescent="0.25"/>
    <row r="515" s="132" customFormat="1" x14ac:dyDescent="0.25"/>
    <row r="516" s="132" customFormat="1" x14ac:dyDescent="0.25"/>
    <row r="517" s="132" customFormat="1" x14ac:dyDescent="0.25"/>
    <row r="518" s="132" customFormat="1" x14ac:dyDescent="0.25"/>
    <row r="519" s="132" customFormat="1" x14ac:dyDescent="0.25"/>
    <row r="520" s="132" customFormat="1" x14ac:dyDescent="0.25"/>
    <row r="521" s="132" customFormat="1" x14ac:dyDescent="0.25"/>
    <row r="522" s="132" customFormat="1" x14ac:dyDescent="0.25"/>
    <row r="523" s="132" customFormat="1" x14ac:dyDescent="0.25"/>
    <row r="524" s="132" customFormat="1" x14ac:dyDescent="0.25"/>
    <row r="525" s="132" customFormat="1" x14ac:dyDescent="0.25"/>
    <row r="526" s="132" customFormat="1" x14ac:dyDescent="0.25"/>
    <row r="527" s="132" customFormat="1" x14ac:dyDescent="0.25"/>
    <row r="528" s="132" customFormat="1" x14ac:dyDescent="0.25"/>
    <row r="529" s="132" customFormat="1" x14ac:dyDescent="0.25"/>
    <row r="530" s="132" customFormat="1" x14ac:dyDescent="0.25"/>
    <row r="531" s="132" customFormat="1" x14ac:dyDescent="0.25"/>
    <row r="532" s="132" customFormat="1" x14ac:dyDescent="0.25"/>
    <row r="533" s="132" customFormat="1" x14ac:dyDescent="0.25"/>
    <row r="534" s="132" customFormat="1" x14ac:dyDescent="0.25"/>
    <row r="535" s="132" customFormat="1" x14ac:dyDescent="0.25"/>
    <row r="536" s="132" customFormat="1" x14ac:dyDescent="0.25"/>
    <row r="537" s="132" customFormat="1" x14ac:dyDescent="0.25"/>
    <row r="538" s="132" customFormat="1" x14ac:dyDescent="0.25"/>
    <row r="539" s="132" customFormat="1" x14ac:dyDescent="0.25"/>
    <row r="540" s="132" customFormat="1" x14ac:dyDescent="0.25"/>
    <row r="541" s="132" customFormat="1" x14ac:dyDescent="0.25"/>
    <row r="542" s="132" customFormat="1" x14ac:dyDescent="0.25"/>
    <row r="543" s="132" customFormat="1" x14ac:dyDescent="0.25"/>
    <row r="544" s="132" customFormat="1" x14ac:dyDescent="0.25"/>
    <row r="545" s="132" customFormat="1" x14ac:dyDescent="0.25"/>
    <row r="546" s="132" customFormat="1" x14ac:dyDescent="0.25"/>
    <row r="547" s="132" customFormat="1" x14ac:dyDescent="0.25"/>
    <row r="548" s="132" customFormat="1" x14ac:dyDescent="0.25"/>
    <row r="549" s="132" customFormat="1" x14ac:dyDescent="0.25"/>
    <row r="550" s="132" customFormat="1" x14ac:dyDescent="0.25"/>
    <row r="551" s="132" customFormat="1" x14ac:dyDescent="0.25"/>
    <row r="552" s="132" customFormat="1" x14ac:dyDescent="0.25"/>
    <row r="553" s="132" customFormat="1" x14ac:dyDescent="0.25"/>
    <row r="554" s="132" customFormat="1" x14ac:dyDescent="0.25"/>
    <row r="555" s="132" customFormat="1" x14ac:dyDescent="0.25"/>
    <row r="556" s="132" customFormat="1" x14ac:dyDescent="0.25"/>
    <row r="557" s="132" customFormat="1" x14ac:dyDescent="0.25"/>
    <row r="558" s="132" customFormat="1" x14ac:dyDescent="0.25"/>
    <row r="559" s="132" customFormat="1" x14ac:dyDescent="0.25"/>
    <row r="560" s="132" customFormat="1" x14ac:dyDescent="0.25"/>
    <row r="561" s="132" customFormat="1" x14ac:dyDescent="0.25"/>
    <row r="562" s="132" customFormat="1" x14ac:dyDescent="0.25"/>
    <row r="563" s="132" customFormat="1" x14ac:dyDescent="0.25"/>
    <row r="564" s="132" customFormat="1" x14ac:dyDescent="0.25"/>
    <row r="565" s="132" customFormat="1" x14ac:dyDescent="0.25"/>
    <row r="566" s="132" customFormat="1" x14ac:dyDescent="0.25"/>
    <row r="567" s="132" customFormat="1" x14ac:dyDescent="0.25"/>
    <row r="568" s="132" customFormat="1" x14ac:dyDescent="0.25"/>
    <row r="569" s="132" customFormat="1" x14ac:dyDescent="0.25"/>
    <row r="570" s="132" customFormat="1" x14ac:dyDescent="0.25"/>
    <row r="571" s="132" customFormat="1" x14ac:dyDescent="0.25"/>
    <row r="572" s="132" customFormat="1" x14ac:dyDescent="0.25"/>
    <row r="573" s="132" customFormat="1" x14ac:dyDescent="0.25"/>
    <row r="574" s="132" customFormat="1" x14ac:dyDescent="0.25"/>
    <row r="575" s="132" customFormat="1" x14ac:dyDescent="0.25"/>
    <row r="576" s="132" customFormat="1" x14ac:dyDescent="0.25"/>
    <row r="577" s="132" customFormat="1" x14ac:dyDescent="0.25"/>
    <row r="578" s="132" customFormat="1" x14ac:dyDescent="0.25"/>
    <row r="579" s="132" customFormat="1" x14ac:dyDescent="0.25"/>
    <row r="580" s="132" customFormat="1" x14ac:dyDescent="0.25"/>
    <row r="581" s="132" customFormat="1" x14ac:dyDescent="0.25"/>
    <row r="582" s="132" customFormat="1" x14ac:dyDescent="0.25"/>
    <row r="583" s="132" customFormat="1" x14ac:dyDescent="0.25"/>
    <row r="584" s="132" customFormat="1" x14ac:dyDescent="0.25"/>
    <row r="585" s="132" customFormat="1" x14ac:dyDescent="0.25"/>
    <row r="586" s="132" customFormat="1" x14ac:dyDescent="0.25"/>
    <row r="587" s="132" customFormat="1" x14ac:dyDescent="0.25"/>
    <row r="588" s="132" customFormat="1" x14ac:dyDescent="0.25"/>
    <row r="589" s="132" customFormat="1" x14ac:dyDescent="0.25"/>
    <row r="590" s="132" customFormat="1" x14ac:dyDescent="0.25"/>
    <row r="591" s="132" customFormat="1" x14ac:dyDescent="0.25"/>
    <row r="592" s="132" customFormat="1" x14ac:dyDescent="0.25"/>
    <row r="593" s="132" customFormat="1" x14ac:dyDescent="0.25"/>
    <row r="594" s="132" customFormat="1" x14ac:dyDescent="0.25"/>
    <row r="595" s="132" customFormat="1" x14ac:dyDescent="0.25"/>
    <row r="596" s="132" customFormat="1" x14ac:dyDescent="0.25"/>
    <row r="597" s="132" customFormat="1" x14ac:dyDescent="0.25"/>
    <row r="598" s="132" customFormat="1" x14ac:dyDescent="0.25"/>
    <row r="599" s="132" customFormat="1" x14ac:dyDescent="0.25"/>
    <row r="600" s="132" customFormat="1" x14ac:dyDescent="0.25"/>
    <row r="601" s="132" customFormat="1" x14ac:dyDescent="0.25"/>
    <row r="602" s="132" customFormat="1" x14ac:dyDescent="0.25"/>
    <row r="603" s="132" customFormat="1" x14ac:dyDescent="0.25"/>
    <row r="604" s="132" customFormat="1" x14ac:dyDescent="0.25"/>
    <row r="605" s="132" customFormat="1" x14ac:dyDescent="0.25"/>
    <row r="606" s="132" customFormat="1" x14ac:dyDescent="0.25"/>
    <row r="607" s="132" customFormat="1" x14ac:dyDescent="0.25"/>
    <row r="608" s="132" customFormat="1" x14ac:dyDescent="0.25"/>
    <row r="609" s="132" customFormat="1" x14ac:dyDescent="0.25"/>
    <row r="610" s="132" customFormat="1" x14ac:dyDescent="0.25"/>
    <row r="611" s="132" customFormat="1" x14ac:dyDescent="0.25"/>
    <row r="612" s="132" customFormat="1" x14ac:dyDescent="0.25"/>
    <row r="613" s="132" customFormat="1" x14ac:dyDescent="0.25"/>
    <row r="614" s="132" customFormat="1" x14ac:dyDescent="0.25"/>
    <row r="615" s="132" customFormat="1" x14ac:dyDescent="0.25"/>
    <row r="616" s="132" customFormat="1" x14ac:dyDescent="0.25"/>
    <row r="617" s="132" customFormat="1" x14ac:dyDescent="0.25"/>
    <row r="618" s="132" customFormat="1" x14ac:dyDescent="0.25"/>
    <row r="619" s="132" customFormat="1" x14ac:dyDescent="0.25"/>
    <row r="620" s="132" customFormat="1" x14ac:dyDescent="0.25"/>
    <row r="621" s="132" customFormat="1" x14ac:dyDescent="0.25"/>
    <row r="622" s="132" customFormat="1" x14ac:dyDescent="0.25"/>
    <row r="623" s="132" customFormat="1" x14ac:dyDescent="0.25"/>
    <row r="624" s="132" customFormat="1" x14ac:dyDescent="0.25"/>
    <row r="625" s="132" customFormat="1" x14ac:dyDescent="0.25"/>
    <row r="626" s="132" customFormat="1" x14ac:dyDescent="0.25"/>
    <row r="627" s="132" customFormat="1" x14ac:dyDescent="0.25"/>
    <row r="628" s="132" customFormat="1" x14ac:dyDescent="0.25"/>
    <row r="629" s="132" customFormat="1" x14ac:dyDescent="0.25"/>
    <row r="630" s="132" customFormat="1" x14ac:dyDescent="0.25"/>
    <row r="631" s="132" customFormat="1" x14ac:dyDescent="0.25"/>
    <row r="632" s="132" customFormat="1" x14ac:dyDescent="0.25"/>
    <row r="633" s="132" customFormat="1" x14ac:dyDescent="0.25"/>
    <row r="634" s="132" customFormat="1" x14ac:dyDescent="0.25"/>
    <row r="635" s="132" customFormat="1" x14ac:dyDescent="0.25"/>
    <row r="636" s="132" customFormat="1" x14ac:dyDescent="0.25"/>
    <row r="637" s="132" customFormat="1" x14ac:dyDescent="0.25"/>
    <row r="638" s="132" customFormat="1" x14ac:dyDescent="0.25"/>
    <row r="639" s="132" customFormat="1" x14ac:dyDescent="0.25"/>
    <row r="640" s="132" customFormat="1" x14ac:dyDescent="0.25"/>
    <row r="641" s="132" customFormat="1" x14ac:dyDescent="0.25"/>
    <row r="642" s="132" customFormat="1" x14ac:dyDescent="0.25"/>
    <row r="643" s="132" customFormat="1" x14ac:dyDescent="0.25"/>
    <row r="644" s="132" customFormat="1" x14ac:dyDescent="0.25"/>
    <row r="645" s="132" customFormat="1" x14ac:dyDescent="0.25"/>
    <row r="646" s="132" customFormat="1" x14ac:dyDescent="0.25"/>
    <row r="647" s="132" customFormat="1" x14ac:dyDescent="0.25"/>
    <row r="648" s="132" customFormat="1" x14ac:dyDescent="0.25"/>
    <row r="649" s="132" customFormat="1" x14ac:dyDescent="0.25"/>
    <row r="650" s="132" customFormat="1" x14ac:dyDescent="0.25"/>
    <row r="651" s="132" customFormat="1" x14ac:dyDescent="0.25"/>
    <row r="652" s="132" customFormat="1" x14ac:dyDescent="0.25"/>
    <row r="653" s="132" customFormat="1" x14ac:dyDescent="0.25"/>
    <row r="654" s="132" customFormat="1" x14ac:dyDescent="0.25"/>
    <row r="655" s="132" customFormat="1" x14ac:dyDescent="0.25"/>
    <row r="656" s="132" customFormat="1" x14ac:dyDescent="0.25"/>
    <row r="657" s="132" customFormat="1" x14ac:dyDescent="0.25"/>
    <row r="658" s="132" customFormat="1" x14ac:dyDescent="0.25"/>
    <row r="659" s="132" customFormat="1" x14ac:dyDescent="0.25"/>
    <row r="660" s="132" customFormat="1" x14ac:dyDescent="0.25"/>
    <row r="661" s="132" customFormat="1" x14ac:dyDescent="0.25"/>
    <row r="662" s="132" customFormat="1" x14ac:dyDescent="0.25"/>
    <row r="663" s="132" customFormat="1" x14ac:dyDescent="0.25"/>
    <row r="664" s="132" customFormat="1" x14ac:dyDescent="0.25"/>
    <row r="665" s="132" customFormat="1" x14ac:dyDescent="0.25"/>
    <row r="666" s="132" customFormat="1" x14ac:dyDescent="0.25"/>
    <row r="667" s="132" customFormat="1" x14ac:dyDescent="0.25"/>
    <row r="668" s="132" customFormat="1" x14ac:dyDescent="0.25"/>
    <row r="669" s="132" customFormat="1" x14ac:dyDescent="0.25"/>
    <row r="670" s="132" customFormat="1" x14ac:dyDescent="0.25"/>
    <row r="671" s="132" customFormat="1" x14ac:dyDescent="0.25"/>
    <row r="672" s="132" customFormat="1" x14ac:dyDescent="0.25"/>
    <row r="673" s="132" customFormat="1" x14ac:dyDescent="0.25"/>
    <row r="674" s="132" customFormat="1" x14ac:dyDescent="0.25"/>
    <row r="675" s="132" customFormat="1" x14ac:dyDescent="0.25"/>
    <row r="676" s="132" customFormat="1" x14ac:dyDescent="0.25"/>
    <row r="677" s="132" customFormat="1" x14ac:dyDescent="0.25"/>
    <row r="678" s="132" customFormat="1" x14ac:dyDescent="0.25"/>
    <row r="679" s="132" customFormat="1" x14ac:dyDescent="0.25"/>
    <row r="680" s="132" customFormat="1" x14ac:dyDescent="0.25"/>
    <row r="681" s="132" customFormat="1" x14ac:dyDescent="0.25"/>
    <row r="682" s="132" customFormat="1" x14ac:dyDescent="0.25"/>
    <row r="683" s="132" customFormat="1" x14ac:dyDescent="0.25"/>
    <row r="684" s="132" customFormat="1" x14ac:dyDescent="0.25"/>
    <row r="685" s="132" customFormat="1" x14ac:dyDescent="0.25"/>
    <row r="686" s="132" customFormat="1" x14ac:dyDescent="0.25"/>
    <row r="687" s="132" customFormat="1" x14ac:dyDescent="0.25"/>
    <row r="688" s="132" customFormat="1" x14ac:dyDescent="0.25"/>
    <row r="689" s="132" customFormat="1" x14ac:dyDescent="0.25"/>
    <row r="690" s="132" customFormat="1" x14ac:dyDescent="0.25"/>
    <row r="691" s="132" customFormat="1" x14ac:dyDescent="0.25"/>
    <row r="692" s="132" customFormat="1" x14ac:dyDescent="0.25"/>
    <row r="693" s="132" customFormat="1" x14ac:dyDescent="0.25"/>
    <row r="694" s="132" customFormat="1" x14ac:dyDescent="0.25"/>
    <row r="695" s="132" customFormat="1" x14ac:dyDescent="0.25"/>
    <row r="696" s="132" customFormat="1" x14ac:dyDescent="0.25"/>
    <row r="697" s="132" customFormat="1" x14ac:dyDescent="0.25"/>
    <row r="698" s="132" customFormat="1" x14ac:dyDescent="0.25"/>
    <row r="699" s="132" customFormat="1" x14ac:dyDescent="0.25"/>
    <row r="700" s="132" customFormat="1" x14ac:dyDescent="0.25"/>
    <row r="701" s="132" customFormat="1" x14ac:dyDescent="0.25"/>
    <row r="702" s="132" customFormat="1" x14ac:dyDescent="0.25"/>
    <row r="703" s="132" customFormat="1" x14ac:dyDescent="0.25"/>
    <row r="704" s="132" customFormat="1" x14ac:dyDescent="0.25"/>
    <row r="705" s="132" customFormat="1" x14ac:dyDescent="0.25"/>
    <row r="706" s="132" customFormat="1" x14ac:dyDescent="0.25"/>
    <row r="707" s="132" customFormat="1" x14ac:dyDescent="0.25"/>
    <row r="708" s="132" customFormat="1" x14ac:dyDescent="0.25"/>
    <row r="709" s="132" customFormat="1" x14ac:dyDescent="0.25"/>
    <row r="710" s="132" customFormat="1" x14ac:dyDescent="0.25"/>
    <row r="711" s="132" customFormat="1" x14ac:dyDescent="0.25"/>
    <row r="712" s="132" customFormat="1" x14ac:dyDescent="0.25"/>
    <row r="713" s="132" customFormat="1" x14ac:dyDescent="0.25"/>
    <row r="714" s="132" customFormat="1" x14ac:dyDescent="0.25"/>
    <row r="715" s="132" customFormat="1" x14ac:dyDescent="0.25"/>
    <row r="716" s="132" customFormat="1" x14ac:dyDescent="0.25"/>
    <row r="717" s="132" customFormat="1" x14ac:dyDescent="0.25"/>
    <row r="718" s="132" customFormat="1" x14ac:dyDescent="0.25"/>
    <row r="719" s="132" customFormat="1" x14ac:dyDescent="0.25"/>
    <row r="720" s="132" customFormat="1" x14ac:dyDescent="0.25"/>
    <row r="721" s="132" customFormat="1" x14ac:dyDescent="0.25"/>
    <row r="722" s="132" customFormat="1" x14ac:dyDescent="0.25"/>
    <row r="723" s="132" customFormat="1" x14ac:dyDescent="0.25"/>
    <row r="724" s="132" customFormat="1" x14ac:dyDescent="0.25"/>
    <row r="725" s="132" customFormat="1" x14ac:dyDescent="0.25"/>
    <row r="726" s="132" customFormat="1" x14ac:dyDescent="0.25"/>
    <row r="727" s="132" customFormat="1" x14ac:dyDescent="0.25"/>
    <row r="728" s="132" customFormat="1" x14ac:dyDescent="0.25"/>
    <row r="729" s="132" customFormat="1" x14ac:dyDescent="0.25"/>
    <row r="730" s="132" customFormat="1" x14ac:dyDescent="0.25"/>
    <row r="731" s="132" customFormat="1" x14ac:dyDescent="0.25"/>
    <row r="732" s="132" customFormat="1" x14ac:dyDescent="0.25"/>
    <row r="733" s="132" customFormat="1" x14ac:dyDescent="0.25"/>
    <row r="734" s="132" customFormat="1" x14ac:dyDescent="0.25"/>
    <row r="735" s="132" customFormat="1" x14ac:dyDescent="0.25"/>
  </sheetData>
  <mergeCells count="1">
    <mergeCell ref="B2:D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IX260"/>
  <sheetViews>
    <sheetView topLeftCell="A4" zoomScale="67" zoomScaleNormal="67" workbookViewId="0">
      <selection activeCell="B22" sqref="B22"/>
    </sheetView>
  </sheetViews>
  <sheetFormatPr baseColWidth="10" defaultColWidth="10.7109375" defaultRowHeight="15" x14ac:dyDescent="0.25"/>
  <cols>
    <col min="2" max="2" width="40.42578125" customWidth="1"/>
    <col min="3" max="3" width="74.85546875" hidden="1" customWidth="1"/>
    <col min="4" max="4" width="147.85546875" customWidth="1"/>
    <col min="5" max="5" width="26.140625" style="144" customWidth="1"/>
    <col min="11" max="258" width="11.42578125" style="7"/>
  </cols>
  <sheetData>
    <row r="1" spans="1:10" s="7" customFormat="1" x14ac:dyDescent="0.25">
      <c r="E1" s="152"/>
    </row>
    <row r="2" spans="1:10" ht="33.75" x14ac:dyDescent="0.25">
      <c r="A2" s="7"/>
      <c r="B2" s="426" t="s">
        <v>119</v>
      </c>
      <c r="C2" s="426"/>
      <c r="D2" s="426"/>
      <c r="E2" s="426"/>
      <c r="F2" s="7"/>
      <c r="G2" s="7"/>
      <c r="H2" s="7"/>
      <c r="I2" s="7"/>
      <c r="J2" s="7"/>
    </row>
    <row r="3" spans="1:10" x14ac:dyDescent="0.25">
      <c r="A3" s="7"/>
      <c r="B3" s="121"/>
      <c r="C3" s="121"/>
      <c r="D3" s="121"/>
      <c r="E3" s="152"/>
      <c r="F3" s="7"/>
      <c r="G3" s="7"/>
      <c r="H3" s="7"/>
      <c r="I3" s="7"/>
      <c r="J3" s="7"/>
    </row>
    <row r="4" spans="1:10" ht="60" x14ac:dyDescent="0.25">
      <c r="A4" s="7"/>
      <c r="B4" s="25"/>
      <c r="C4" s="122" t="s">
        <v>120</v>
      </c>
      <c r="D4" s="122" t="s">
        <v>121</v>
      </c>
      <c r="E4" s="152"/>
      <c r="F4" s="7"/>
      <c r="G4" s="7"/>
      <c r="H4" s="7"/>
      <c r="I4" s="7"/>
      <c r="J4" s="7"/>
    </row>
    <row r="5" spans="1:10" ht="76.5" customHeight="1" x14ac:dyDescent="0.25">
      <c r="A5" s="26" t="s">
        <v>122</v>
      </c>
      <c r="B5" s="123" t="s">
        <v>293</v>
      </c>
      <c r="C5" s="124" t="s">
        <v>123</v>
      </c>
      <c r="D5" s="125" t="s">
        <v>47</v>
      </c>
      <c r="E5" s="153">
        <v>0.2</v>
      </c>
      <c r="F5" s="7"/>
      <c r="G5" s="7"/>
      <c r="H5" s="7"/>
      <c r="I5" s="7"/>
      <c r="J5" s="7"/>
    </row>
    <row r="6" spans="1:10" ht="99" x14ac:dyDescent="0.25">
      <c r="A6" s="26" t="s">
        <v>124</v>
      </c>
      <c r="B6" s="126" t="s">
        <v>124</v>
      </c>
      <c r="C6" s="127" t="s">
        <v>125</v>
      </c>
      <c r="D6" s="128" t="s">
        <v>48</v>
      </c>
      <c r="E6" s="153">
        <v>0.4</v>
      </c>
      <c r="F6" s="7"/>
      <c r="G6" s="7"/>
      <c r="H6" s="7"/>
      <c r="I6" s="7"/>
      <c r="J6" s="7"/>
    </row>
    <row r="7" spans="1:10" ht="66" x14ac:dyDescent="0.25">
      <c r="A7" s="26" t="s">
        <v>127</v>
      </c>
      <c r="B7" s="129" t="s">
        <v>294</v>
      </c>
      <c r="C7" s="127" t="s">
        <v>128</v>
      </c>
      <c r="D7" s="128" t="s">
        <v>129</v>
      </c>
      <c r="E7" s="153">
        <v>0.6</v>
      </c>
      <c r="F7" s="7"/>
      <c r="G7" s="7"/>
      <c r="H7" s="7"/>
      <c r="I7" s="7"/>
      <c r="J7" s="7"/>
    </row>
    <row r="8" spans="1:10" ht="66" x14ac:dyDescent="0.25">
      <c r="A8" s="26" t="s">
        <v>130</v>
      </c>
      <c r="B8" s="130" t="s">
        <v>295</v>
      </c>
      <c r="C8" s="127" t="s">
        <v>131</v>
      </c>
      <c r="D8" s="128" t="s">
        <v>333</v>
      </c>
      <c r="E8" s="153">
        <v>0.8</v>
      </c>
      <c r="F8" s="7"/>
      <c r="G8" s="7"/>
      <c r="H8" s="7"/>
      <c r="I8" s="7"/>
      <c r="J8" s="7"/>
    </row>
    <row r="9" spans="1:10" ht="66" x14ac:dyDescent="0.25">
      <c r="A9" s="26" t="s">
        <v>132</v>
      </c>
      <c r="B9" s="131" t="s">
        <v>296</v>
      </c>
      <c r="C9" s="127" t="s">
        <v>133</v>
      </c>
      <c r="D9" s="128" t="s">
        <v>50</v>
      </c>
      <c r="E9" s="153">
        <v>1</v>
      </c>
      <c r="F9" s="7"/>
      <c r="G9" s="7"/>
      <c r="H9" s="7"/>
      <c r="I9" s="7"/>
      <c r="J9" s="7"/>
    </row>
    <row r="10" spans="1:10" ht="20.25" x14ac:dyDescent="0.25">
      <c r="A10" s="26"/>
      <c r="B10" s="26"/>
      <c r="C10" s="27"/>
      <c r="D10" s="27"/>
      <c r="E10" s="152"/>
      <c r="F10" s="7"/>
      <c r="G10" s="7"/>
      <c r="H10" s="7"/>
      <c r="I10" s="7"/>
      <c r="J10" s="7"/>
    </row>
    <row r="11" spans="1:10" ht="60" x14ac:dyDescent="0.25">
      <c r="A11" s="26"/>
      <c r="B11" s="25"/>
      <c r="C11" s="122" t="s">
        <v>120</v>
      </c>
      <c r="D11" s="122" t="s">
        <v>311</v>
      </c>
      <c r="E11" s="152"/>
      <c r="F11" s="7"/>
      <c r="G11" s="7"/>
      <c r="H11" s="7"/>
      <c r="I11" s="7"/>
      <c r="J11" s="7"/>
    </row>
    <row r="12" spans="1:10" ht="79.5" customHeight="1" x14ac:dyDescent="0.25">
      <c r="A12" s="26"/>
      <c r="B12" s="123" t="s">
        <v>293</v>
      </c>
      <c r="C12" s="124" t="s">
        <v>123</v>
      </c>
      <c r="D12" s="167" t="s">
        <v>317</v>
      </c>
      <c r="E12" s="153">
        <v>0.2</v>
      </c>
      <c r="F12" s="7"/>
      <c r="G12" s="7"/>
      <c r="H12" s="7"/>
      <c r="I12" s="7"/>
      <c r="J12" s="7"/>
    </row>
    <row r="13" spans="1:10" ht="33" x14ac:dyDescent="0.25">
      <c r="A13" s="26"/>
      <c r="B13" s="126" t="s">
        <v>124</v>
      </c>
      <c r="C13" s="127" t="s">
        <v>125</v>
      </c>
      <c r="D13" s="167" t="s">
        <v>318</v>
      </c>
      <c r="E13" s="153">
        <v>0.4</v>
      </c>
      <c r="F13" s="7"/>
      <c r="G13" s="7"/>
      <c r="H13" s="7"/>
      <c r="I13" s="7"/>
      <c r="J13" s="7"/>
    </row>
    <row r="14" spans="1:10" ht="33" x14ac:dyDescent="0.25">
      <c r="A14" s="26"/>
      <c r="B14" s="129" t="s">
        <v>294</v>
      </c>
      <c r="C14" s="127" t="s">
        <v>128</v>
      </c>
      <c r="D14" s="167" t="s">
        <v>319</v>
      </c>
      <c r="E14" s="153">
        <v>0.6</v>
      </c>
      <c r="F14" s="7"/>
      <c r="G14" s="7"/>
      <c r="H14" s="7"/>
      <c r="I14" s="7"/>
      <c r="J14" s="7"/>
    </row>
    <row r="15" spans="1:10" ht="33" x14ac:dyDescent="0.25">
      <c r="A15" s="26"/>
      <c r="B15" s="130" t="s">
        <v>295</v>
      </c>
      <c r="C15" s="127" t="s">
        <v>131</v>
      </c>
      <c r="D15" s="167" t="s">
        <v>320</v>
      </c>
      <c r="E15" s="153">
        <v>0.8</v>
      </c>
      <c r="F15" s="7"/>
      <c r="G15" s="7"/>
      <c r="H15" s="7"/>
      <c r="I15" s="7"/>
      <c r="J15" s="7"/>
    </row>
    <row r="16" spans="1:10" ht="46.5" customHeight="1" x14ac:dyDescent="0.25">
      <c r="A16" s="26"/>
      <c r="B16" s="131" t="s">
        <v>296</v>
      </c>
      <c r="C16" s="127" t="s">
        <v>133</v>
      </c>
      <c r="D16" s="167" t="s">
        <v>321</v>
      </c>
      <c r="E16" s="153">
        <v>1</v>
      </c>
      <c r="F16" s="7"/>
      <c r="G16" s="7"/>
      <c r="H16" s="7"/>
      <c r="I16" s="7"/>
      <c r="J16" s="7"/>
    </row>
    <row r="17" spans="1:10" ht="20.25" x14ac:dyDescent="0.25">
      <c r="A17" s="26"/>
      <c r="B17" s="26"/>
      <c r="C17" s="27"/>
      <c r="D17" s="27"/>
      <c r="E17" s="152"/>
      <c r="F17" s="7"/>
      <c r="G17" s="7"/>
      <c r="H17" s="7"/>
      <c r="I17" s="7"/>
      <c r="J17" s="7"/>
    </row>
    <row r="18" spans="1:10" ht="16.5" x14ac:dyDescent="0.25">
      <c r="A18" s="26"/>
      <c r="B18" s="28"/>
      <c r="C18" s="28"/>
      <c r="D18" s="28"/>
      <c r="E18" s="152"/>
      <c r="F18" s="7"/>
      <c r="G18" s="7"/>
      <c r="H18" s="7"/>
      <c r="I18" s="7"/>
      <c r="J18" s="7"/>
    </row>
    <row r="19" spans="1:10" ht="60" x14ac:dyDescent="0.25">
      <c r="A19" s="26"/>
      <c r="B19" s="25"/>
      <c r="C19" s="122" t="s">
        <v>120</v>
      </c>
      <c r="D19" s="122" t="s">
        <v>328</v>
      </c>
      <c r="E19" s="152"/>
      <c r="F19" s="7"/>
      <c r="G19" s="7"/>
      <c r="H19" s="7"/>
      <c r="I19" s="7"/>
      <c r="J19" s="7"/>
    </row>
    <row r="20" spans="1:10" ht="57.75" customHeight="1" x14ac:dyDescent="0.25">
      <c r="A20" s="26"/>
      <c r="B20" s="123" t="s">
        <v>293</v>
      </c>
      <c r="C20" s="124" t="s">
        <v>123</v>
      </c>
      <c r="D20" s="167" t="s">
        <v>312</v>
      </c>
      <c r="E20" s="153">
        <v>0.2</v>
      </c>
      <c r="F20" s="7"/>
      <c r="G20" s="7"/>
      <c r="H20" s="7"/>
      <c r="I20" s="7"/>
      <c r="J20" s="7"/>
    </row>
    <row r="21" spans="1:10" ht="54" customHeight="1" x14ac:dyDescent="0.25">
      <c r="A21" s="26"/>
      <c r="B21" s="126" t="s">
        <v>124</v>
      </c>
      <c r="C21" s="127" t="s">
        <v>125</v>
      </c>
      <c r="D21" s="167" t="s">
        <v>313</v>
      </c>
      <c r="E21" s="153">
        <v>0.4</v>
      </c>
      <c r="F21" s="7"/>
      <c r="G21" s="7"/>
      <c r="H21" s="7"/>
      <c r="I21" s="7"/>
      <c r="J21" s="7"/>
    </row>
    <row r="22" spans="1:10" ht="64.5" customHeight="1" x14ac:dyDescent="0.25">
      <c r="A22" s="26"/>
      <c r="B22" s="129" t="s">
        <v>294</v>
      </c>
      <c r="C22" s="127" t="s">
        <v>128</v>
      </c>
      <c r="D22" s="167" t="s">
        <v>314</v>
      </c>
      <c r="E22" s="153">
        <v>0.6</v>
      </c>
      <c r="F22" s="7"/>
      <c r="G22" s="7"/>
      <c r="H22" s="7"/>
      <c r="I22" s="7"/>
      <c r="J22" s="7"/>
    </row>
    <row r="23" spans="1:10" ht="51.75" customHeight="1" x14ac:dyDescent="0.25">
      <c r="A23" s="26"/>
      <c r="B23" s="130" t="s">
        <v>295</v>
      </c>
      <c r="C23" s="127" t="s">
        <v>131</v>
      </c>
      <c r="D23" s="167" t="s">
        <v>315</v>
      </c>
      <c r="E23" s="153">
        <v>0.8</v>
      </c>
      <c r="F23" s="7"/>
      <c r="G23" s="7"/>
      <c r="H23" s="7"/>
      <c r="I23" s="7"/>
      <c r="J23" s="7"/>
    </row>
    <row r="24" spans="1:10" ht="51.75" customHeight="1" x14ac:dyDescent="0.25">
      <c r="A24" s="26"/>
      <c r="B24" s="131" t="s">
        <v>296</v>
      </c>
      <c r="C24" s="127" t="s">
        <v>133</v>
      </c>
      <c r="D24" s="167" t="s">
        <v>316</v>
      </c>
      <c r="E24" s="153">
        <v>1</v>
      </c>
      <c r="F24" s="7"/>
      <c r="G24" s="7"/>
      <c r="H24" s="7"/>
      <c r="I24" s="7"/>
      <c r="J24" s="7"/>
    </row>
    <row r="25" spans="1:10" ht="16.5" x14ac:dyDescent="0.25">
      <c r="A25" s="26"/>
      <c r="B25" s="28"/>
      <c r="C25" s="28"/>
      <c r="D25" s="28"/>
      <c r="E25" s="152"/>
      <c r="F25" s="7"/>
      <c r="G25" s="7"/>
      <c r="H25" s="7"/>
      <c r="I25" s="7"/>
      <c r="J25" s="7"/>
    </row>
    <row r="26" spans="1:10" ht="16.5" x14ac:dyDescent="0.25">
      <c r="A26" s="26"/>
      <c r="B26" s="28"/>
      <c r="C26" s="28"/>
      <c r="D26" s="28"/>
      <c r="E26" s="152"/>
      <c r="F26" s="7"/>
      <c r="G26" s="7"/>
      <c r="H26" s="7"/>
      <c r="I26" s="7"/>
      <c r="J26" s="7"/>
    </row>
    <row r="27" spans="1:10" ht="16.5" x14ac:dyDescent="0.25">
      <c r="A27" s="26"/>
      <c r="B27" s="28"/>
      <c r="C27" s="28"/>
      <c r="D27" s="28"/>
      <c r="E27" s="152"/>
      <c r="F27" s="7"/>
      <c r="G27" s="7"/>
      <c r="H27" s="7"/>
      <c r="I27" s="7"/>
      <c r="J27" s="7"/>
    </row>
    <row r="28" spans="1:10" ht="16.5" x14ac:dyDescent="0.25">
      <c r="A28" s="26"/>
      <c r="B28" s="28"/>
      <c r="C28" s="28"/>
      <c r="D28" s="28"/>
      <c r="E28" s="152"/>
      <c r="F28" s="7"/>
      <c r="G28" s="7"/>
      <c r="H28" s="7"/>
      <c r="I28" s="7"/>
      <c r="J28" s="7"/>
    </row>
    <row r="29" spans="1:10" ht="60" x14ac:dyDescent="0.25">
      <c r="A29" s="26"/>
      <c r="B29" s="25"/>
      <c r="C29" s="122" t="s">
        <v>120</v>
      </c>
      <c r="D29" s="122" t="s">
        <v>322</v>
      </c>
      <c r="E29" s="152"/>
      <c r="F29" s="7"/>
      <c r="G29" s="7"/>
      <c r="H29" s="7"/>
      <c r="I29" s="7"/>
      <c r="J29" s="7"/>
    </row>
    <row r="30" spans="1:10" ht="75.75" customHeight="1" x14ac:dyDescent="0.25">
      <c r="A30" s="26"/>
      <c r="B30" s="123" t="s">
        <v>293</v>
      </c>
      <c r="C30" s="124" t="s">
        <v>123</v>
      </c>
      <c r="D30" s="167" t="s">
        <v>336</v>
      </c>
      <c r="E30" s="153">
        <v>0.2</v>
      </c>
      <c r="F30" s="7"/>
      <c r="G30" s="7"/>
      <c r="H30" s="7"/>
      <c r="I30" s="7"/>
      <c r="J30" s="7"/>
    </row>
    <row r="31" spans="1:10" ht="65.25" customHeight="1" x14ac:dyDescent="0.25">
      <c r="A31" s="26"/>
      <c r="B31" s="126" t="s">
        <v>124</v>
      </c>
      <c r="C31" s="127" t="s">
        <v>125</v>
      </c>
      <c r="D31" s="167" t="s">
        <v>337</v>
      </c>
      <c r="E31" s="153">
        <v>0.4</v>
      </c>
      <c r="F31" s="7"/>
      <c r="G31" s="7"/>
      <c r="H31" s="7"/>
      <c r="I31" s="7"/>
      <c r="J31" s="7"/>
    </row>
    <row r="32" spans="1:10" ht="57" customHeight="1" x14ac:dyDescent="0.25">
      <c r="A32" s="26"/>
      <c r="B32" s="129" t="s">
        <v>294</v>
      </c>
      <c r="C32" s="127" t="s">
        <v>128</v>
      </c>
      <c r="D32" s="167" t="s">
        <v>323</v>
      </c>
      <c r="E32" s="153">
        <v>0.6</v>
      </c>
      <c r="F32" s="7"/>
      <c r="G32" s="7"/>
      <c r="H32" s="7"/>
      <c r="I32" s="7"/>
      <c r="J32" s="7"/>
    </row>
    <row r="33" spans="1:10" ht="66.75" customHeight="1" x14ac:dyDescent="0.25">
      <c r="A33" s="26"/>
      <c r="B33" s="130" t="s">
        <v>295</v>
      </c>
      <c r="C33" s="127" t="s">
        <v>131</v>
      </c>
      <c r="D33" s="167" t="s">
        <v>338</v>
      </c>
      <c r="E33" s="153">
        <v>0.8</v>
      </c>
      <c r="F33" s="7"/>
      <c r="G33" s="7"/>
      <c r="H33" s="7"/>
      <c r="I33" s="7"/>
      <c r="J33" s="7"/>
    </row>
    <row r="34" spans="1:10" ht="79.5" customHeight="1" x14ac:dyDescent="0.25">
      <c r="A34" s="26"/>
      <c r="B34" s="131" t="s">
        <v>296</v>
      </c>
      <c r="C34" s="127" t="s">
        <v>133</v>
      </c>
      <c r="D34" s="167" t="s">
        <v>339</v>
      </c>
      <c r="E34" s="153">
        <v>1</v>
      </c>
      <c r="F34" s="7"/>
      <c r="G34" s="7"/>
      <c r="H34" s="7"/>
      <c r="I34" s="7"/>
      <c r="J34" s="7"/>
    </row>
    <row r="35" spans="1:10" x14ac:dyDescent="0.25">
      <c r="A35" s="26"/>
      <c r="B35" s="26"/>
      <c r="C35" s="26" t="s">
        <v>134</v>
      </c>
      <c r="D35" s="26" t="s">
        <v>135</v>
      </c>
      <c r="E35" s="152"/>
      <c r="F35" s="7"/>
      <c r="G35" s="7"/>
      <c r="H35" s="7"/>
      <c r="I35" s="7"/>
      <c r="J35" s="7"/>
    </row>
    <row r="36" spans="1:10" x14ac:dyDescent="0.25">
      <c r="A36" s="26"/>
      <c r="B36" s="26"/>
      <c r="C36" s="26"/>
      <c r="D36" s="26"/>
      <c r="E36" s="152"/>
      <c r="F36" s="7"/>
      <c r="G36" s="7"/>
      <c r="H36" s="7"/>
      <c r="I36" s="7"/>
      <c r="J36" s="7"/>
    </row>
    <row r="37" spans="1:10" x14ac:dyDescent="0.25">
      <c r="A37" s="26"/>
      <c r="B37" s="26"/>
      <c r="C37" s="26"/>
      <c r="D37" s="26"/>
      <c r="E37" s="152"/>
      <c r="F37" s="7"/>
      <c r="G37" s="7"/>
      <c r="H37" s="7"/>
      <c r="I37" s="7"/>
      <c r="J37" s="7"/>
    </row>
    <row r="38" spans="1:10" ht="60" x14ac:dyDescent="0.25">
      <c r="A38" s="26"/>
      <c r="B38" s="25"/>
      <c r="C38" s="122" t="s">
        <v>120</v>
      </c>
      <c r="D38" s="122" t="s">
        <v>362</v>
      </c>
      <c r="E38" s="152"/>
      <c r="F38" s="7"/>
      <c r="G38" s="7"/>
      <c r="H38" s="7"/>
      <c r="I38" s="7"/>
      <c r="J38" s="7"/>
    </row>
    <row r="39" spans="1:10" ht="99" x14ac:dyDescent="0.25">
      <c r="A39" s="26"/>
      <c r="B39" s="123" t="s">
        <v>293</v>
      </c>
      <c r="C39" s="124" t="s">
        <v>123</v>
      </c>
      <c r="D39" s="168" t="s">
        <v>358</v>
      </c>
      <c r="E39" s="153">
        <v>0.2</v>
      </c>
      <c r="F39" s="7"/>
      <c r="G39" s="7"/>
      <c r="H39" s="7"/>
      <c r="I39" s="7"/>
      <c r="J39" s="7"/>
    </row>
    <row r="40" spans="1:10" ht="99" x14ac:dyDescent="0.25">
      <c r="A40" s="26"/>
      <c r="B40" s="126" t="s">
        <v>124</v>
      </c>
      <c r="C40" s="127" t="s">
        <v>125</v>
      </c>
      <c r="D40" s="168" t="s">
        <v>359</v>
      </c>
      <c r="E40" s="153">
        <v>0.4</v>
      </c>
      <c r="F40" s="7"/>
      <c r="G40" s="7"/>
      <c r="H40" s="7"/>
      <c r="I40" s="7"/>
      <c r="J40" s="7"/>
    </row>
    <row r="41" spans="1:10" ht="99" x14ac:dyDescent="0.25">
      <c r="A41" s="26"/>
      <c r="B41" s="129" t="s">
        <v>294</v>
      </c>
      <c r="C41" s="127" t="s">
        <v>128</v>
      </c>
      <c r="D41" s="168" t="s">
        <v>360</v>
      </c>
      <c r="E41" s="153">
        <v>0.6</v>
      </c>
      <c r="F41" s="7"/>
      <c r="G41" s="7"/>
      <c r="H41" s="7"/>
      <c r="I41" s="7"/>
      <c r="J41" s="7"/>
    </row>
    <row r="42" spans="1:10" ht="99" x14ac:dyDescent="0.25">
      <c r="A42" s="26"/>
      <c r="B42" s="130" t="s">
        <v>295</v>
      </c>
      <c r="C42" s="127" t="s">
        <v>131</v>
      </c>
      <c r="D42" s="168" t="s">
        <v>361</v>
      </c>
      <c r="E42" s="153">
        <v>0.8</v>
      </c>
      <c r="F42" s="7"/>
      <c r="G42" s="7"/>
      <c r="H42" s="7"/>
      <c r="I42" s="7"/>
      <c r="J42" s="7"/>
    </row>
    <row r="43" spans="1:10" ht="99" x14ac:dyDescent="0.25">
      <c r="A43" s="26"/>
      <c r="B43" s="131" t="s">
        <v>296</v>
      </c>
      <c r="C43" s="127" t="s">
        <v>133</v>
      </c>
      <c r="D43" s="168" t="s">
        <v>363</v>
      </c>
      <c r="E43" s="153">
        <v>1</v>
      </c>
      <c r="F43" s="7"/>
      <c r="G43" s="7"/>
      <c r="H43" s="7"/>
      <c r="I43" s="7"/>
      <c r="J43" s="7"/>
    </row>
    <row r="44" spans="1:10" x14ac:dyDescent="0.25">
      <c r="A44" s="26"/>
      <c r="B44" s="26"/>
      <c r="C44" s="26"/>
      <c r="D44" s="26"/>
      <c r="E44" s="152"/>
      <c r="F44" s="7"/>
      <c r="G44" s="7"/>
      <c r="H44" s="7"/>
      <c r="I44" s="7"/>
      <c r="J44" s="7"/>
    </row>
    <row r="45" spans="1:10" ht="56.25" customHeight="1" x14ac:dyDescent="0.25">
      <c r="A45" s="26"/>
      <c r="B45" s="26"/>
      <c r="C45" s="26"/>
      <c r="D45" s="122" t="s">
        <v>308</v>
      </c>
      <c r="E45" s="152"/>
      <c r="F45" s="7"/>
      <c r="G45" s="7"/>
      <c r="H45" s="7"/>
      <c r="I45" s="7"/>
      <c r="J45" s="7"/>
    </row>
    <row r="46" spans="1:10" ht="94.5" customHeight="1" x14ac:dyDescent="0.25">
      <c r="A46" s="26"/>
      <c r="B46" s="130" t="s">
        <v>295</v>
      </c>
      <c r="C46" s="26"/>
      <c r="D46" s="128" t="s">
        <v>436</v>
      </c>
      <c r="E46" s="153">
        <v>0.8</v>
      </c>
      <c r="F46" s="7"/>
      <c r="G46" s="7"/>
      <c r="H46" s="7"/>
      <c r="I46" s="7"/>
      <c r="J46" s="7"/>
    </row>
    <row r="47" spans="1:10" ht="105.75" customHeight="1" x14ac:dyDescent="0.25">
      <c r="A47" s="26"/>
      <c r="B47" s="131" t="s">
        <v>296</v>
      </c>
      <c r="C47" s="27"/>
      <c r="D47" s="128" t="s">
        <v>437</v>
      </c>
      <c r="E47" s="153">
        <v>1</v>
      </c>
      <c r="F47" s="7"/>
      <c r="G47" s="7"/>
      <c r="H47" s="7"/>
      <c r="I47" s="7"/>
      <c r="J47" s="7"/>
    </row>
    <row r="48" spans="1:10" x14ac:dyDescent="0.25">
      <c r="A48" s="26"/>
      <c r="B48" s="23"/>
      <c r="C48" s="23"/>
      <c r="D48" s="23"/>
      <c r="E48" s="152"/>
      <c r="F48" s="7"/>
      <c r="G48" s="7"/>
      <c r="H48" s="7"/>
      <c r="I48" s="7"/>
      <c r="J48" s="7"/>
    </row>
    <row r="49" spans="1:10" x14ac:dyDescent="0.25">
      <c r="A49" s="26"/>
      <c r="B49" s="23"/>
      <c r="C49" s="23"/>
      <c r="D49" s="23"/>
      <c r="E49" s="152"/>
      <c r="F49" s="7"/>
      <c r="G49" s="7"/>
      <c r="H49" s="7"/>
      <c r="I49" s="7"/>
      <c r="J49" s="7"/>
    </row>
    <row r="50" spans="1:10" ht="20.25" x14ac:dyDescent="0.25">
      <c r="A50" s="26"/>
      <c r="B50" s="26"/>
      <c r="C50" s="27"/>
      <c r="D50" s="27"/>
      <c r="E50" s="152"/>
      <c r="F50" s="7"/>
      <c r="G50" s="7"/>
      <c r="H50" s="7"/>
      <c r="I50" s="7"/>
      <c r="J50" s="7"/>
    </row>
    <row r="51" spans="1:10" ht="46.5" customHeight="1" x14ac:dyDescent="0.25">
      <c r="A51" s="26"/>
      <c r="B51" s="26"/>
      <c r="C51" s="26"/>
      <c r="D51" s="122" t="s">
        <v>438</v>
      </c>
      <c r="E51" s="152"/>
      <c r="F51" s="7"/>
      <c r="G51" s="7"/>
      <c r="H51" s="7"/>
      <c r="I51" s="7"/>
      <c r="J51" s="7"/>
    </row>
    <row r="52" spans="1:10" ht="90" customHeight="1" x14ac:dyDescent="0.25">
      <c r="A52" s="26"/>
      <c r="B52" s="130" t="s">
        <v>295</v>
      </c>
      <c r="C52" s="26"/>
      <c r="D52" s="128" t="s">
        <v>334</v>
      </c>
      <c r="E52" s="153">
        <v>0.8</v>
      </c>
      <c r="F52" s="7"/>
      <c r="G52" s="7"/>
      <c r="H52" s="7"/>
      <c r="I52" s="7"/>
      <c r="J52" s="7"/>
    </row>
    <row r="53" spans="1:10" ht="66" x14ac:dyDescent="0.25">
      <c r="A53" s="26"/>
      <c r="B53" s="131" t="s">
        <v>296</v>
      </c>
      <c r="C53" s="27"/>
      <c r="D53" s="128" t="s">
        <v>335</v>
      </c>
      <c r="E53" s="153">
        <v>1</v>
      </c>
      <c r="F53" s="7"/>
      <c r="G53" s="7"/>
      <c r="H53" s="7"/>
      <c r="I53" s="7"/>
      <c r="J53" s="7"/>
    </row>
    <row r="54" spans="1:10" ht="20.25" x14ac:dyDescent="0.25">
      <c r="A54" s="26"/>
      <c r="B54" s="26"/>
      <c r="C54" s="27"/>
      <c r="D54" s="27"/>
      <c r="E54" s="152"/>
      <c r="F54" s="7"/>
      <c r="G54" s="7"/>
      <c r="H54" s="7"/>
      <c r="I54" s="7"/>
      <c r="J54" s="7"/>
    </row>
    <row r="55" spans="1:10" ht="20.25" x14ac:dyDescent="0.25">
      <c r="A55" s="26"/>
      <c r="B55" s="26"/>
      <c r="C55" s="27"/>
      <c r="D55" s="27"/>
      <c r="E55" s="152"/>
      <c r="F55" s="7"/>
      <c r="G55" s="7"/>
      <c r="H55" s="7"/>
      <c r="I55" s="7"/>
      <c r="J55" s="7"/>
    </row>
    <row r="56" spans="1:10" ht="20.25" x14ac:dyDescent="0.25">
      <c r="A56" s="26"/>
      <c r="B56" s="26"/>
      <c r="C56" s="27"/>
      <c r="D56" s="27"/>
      <c r="E56" s="152"/>
      <c r="F56" s="7"/>
      <c r="G56" s="7"/>
      <c r="H56" s="7"/>
      <c r="I56" s="7"/>
      <c r="J56" s="7"/>
    </row>
    <row r="57" spans="1:10" ht="20.25" x14ac:dyDescent="0.25">
      <c r="A57" s="26"/>
      <c r="B57" s="26"/>
      <c r="C57" s="27"/>
      <c r="D57" s="27"/>
      <c r="E57" s="152"/>
      <c r="F57" s="7"/>
      <c r="G57" s="7"/>
      <c r="H57" s="7"/>
      <c r="I57" s="7"/>
      <c r="J57" s="7"/>
    </row>
    <row r="58" spans="1:10" ht="20.25" x14ac:dyDescent="0.25">
      <c r="A58" s="26"/>
      <c r="B58" s="26"/>
      <c r="C58" s="27"/>
      <c r="D58" s="27"/>
      <c r="E58" s="152"/>
      <c r="F58" s="7"/>
      <c r="G58" s="7"/>
      <c r="H58" s="7"/>
      <c r="I58" s="7"/>
      <c r="J58" s="7"/>
    </row>
    <row r="59" spans="1:10" ht="20.25" x14ac:dyDescent="0.25">
      <c r="A59" s="26"/>
      <c r="B59" s="26"/>
      <c r="C59" s="27"/>
      <c r="D59" s="27"/>
      <c r="E59" s="152"/>
      <c r="F59" s="7"/>
      <c r="G59" s="7"/>
      <c r="H59" s="7"/>
      <c r="I59" s="7"/>
      <c r="J59" s="7"/>
    </row>
    <row r="60" spans="1:10" ht="20.25" x14ac:dyDescent="0.25">
      <c r="A60" s="26"/>
      <c r="B60" s="26"/>
      <c r="C60" s="27"/>
      <c r="D60" s="27"/>
      <c r="E60" s="152"/>
      <c r="F60" s="7"/>
      <c r="G60" s="7"/>
      <c r="H60" s="7"/>
      <c r="I60" s="7"/>
      <c r="J60" s="7"/>
    </row>
    <row r="61" spans="1:10" ht="20.25" x14ac:dyDescent="0.25">
      <c r="A61" s="26"/>
      <c r="B61" s="26"/>
      <c r="C61" s="27"/>
      <c r="D61" s="27"/>
      <c r="E61" s="152"/>
      <c r="F61" s="7"/>
      <c r="G61" s="7"/>
      <c r="H61" s="7"/>
      <c r="I61" s="7"/>
      <c r="J61" s="7"/>
    </row>
    <row r="62" spans="1:10" ht="20.25" x14ac:dyDescent="0.25">
      <c r="A62" s="26"/>
      <c r="B62" s="26"/>
      <c r="C62" s="27"/>
      <c r="D62" s="27"/>
      <c r="E62" s="152"/>
      <c r="F62" s="7"/>
      <c r="G62" s="7"/>
      <c r="H62" s="7"/>
      <c r="I62" s="7"/>
      <c r="J62" s="7"/>
    </row>
    <row r="63" spans="1:10" ht="20.25" x14ac:dyDescent="0.25">
      <c r="A63" s="26"/>
      <c r="B63" s="26"/>
      <c r="C63" s="27"/>
      <c r="D63" s="27"/>
      <c r="E63" s="152"/>
      <c r="F63" s="7"/>
      <c r="G63" s="7"/>
      <c r="H63" s="7"/>
      <c r="I63" s="7"/>
      <c r="J63" s="7"/>
    </row>
    <row r="64" spans="1:10" ht="20.25" x14ac:dyDescent="0.25">
      <c r="A64" s="26"/>
      <c r="B64" s="26"/>
      <c r="C64" s="27"/>
      <c r="D64" s="27"/>
      <c r="E64" s="152"/>
      <c r="F64" s="7"/>
      <c r="G64" s="7"/>
      <c r="H64" s="7"/>
      <c r="I64" s="7"/>
      <c r="J64" s="7"/>
    </row>
    <row r="65" spans="1:10" ht="20.25" x14ac:dyDescent="0.25">
      <c r="A65" s="26"/>
      <c r="B65" s="26"/>
      <c r="C65" s="27"/>
      <c r="D65" s="27"/>
      <c r="E65" s="152"/>
      <c r="F65" s="7"/>
      <c r="G65" s="7"/>
      <c r="H65" s="7"/>
      <c r="I65" s="7"/>
      <c r="J65" s="7"/>
    </row>
    <row r="66" spans="1:10" ht="20.25" x14ac:dyDescent="0.25">
      <c r="A66" s="26"/>
      <c r="B66" s="26"/>
      <c r="C66" s="27"/>
      <c r="D66" s="27"/>
      <c r="E66" s="152"/>
      <c r="F66" s="7"/>
      <c r="G66" s="7"/>
      <c r="H66" s="7"/>
      <c r="I66" s="7"/>
      <c r="J66" s="7"/>
    </row>
    <row r="67" spans="1:10" ht="20.25" x14ac:dyDescent="0.25">
      <c r="A67" s="26"/>
      <c r="B67" s="26"/>
      <c r="C67" s="27"/>
      <c r="D67" s="27"/>
      <c r="E67" s="152"/>
      <c r="F67" s="7"/>
      <c r="G67" s="7"/>
      <c r="H67" s="7"/>
      <c r="I67" s="7"/>
      <c r="J67" s="7"/>
    </row>
    <row r="68" spans="1:10" ht="20.25" x14ac:dyDescent="0.25">
      <c r="A68" s="26"/>
      <c r="B68" s="26"/>
      <c r="C68" s="27"/>
      <c r="D68" s="27"/>
      <c r="E68" s="152"/>
      <c r="F68" s="7"/>
      <c r="G68" s="7"/>
      <c r="H68" s="7"/>
      <c r="I68" s="7"/>
      <c r="J68" s="7"/>
    </row>
    <row r="69" spans="1:10" ht="20.25" x14ac:dyDescent="0.25">
      <c r="A69" s="26"/>
      <c r="B69" s="26"/>
      <c r="C69" s="27"/>
      <c r="D69" s="27"/>
      <c r="E69" s="152"/>
      <c r="F69" s="7"/>
      <c r="G69" s="7"/>
      <c r="H69" s="7"/>
      <c r="I69" s="7"/>
      <c r="J69" s="7"/>
    </row>
    <row r="70" spans="1:10" ht="20.25" x14ac:dyDescent="0.25">
      <c r="A70" s="26"/>
      <c r="B70" s="26"/>
      <c r="C70" s="27"/>
      <c r="D70" s="27"/>
      <c r="E70" s="152"/>
      <c r="F70" s="7"/>
      <c r="G70" s="7"/>
      <c r="H70" s="7"/>
      <c r="I70" s="7"/>
      <c r="J70" s="7"/>
    </row>
    <row r="71" spans="1:10" ht="20.25" x14ac:dyDescent="0.25">
      <c r="A71" s="26"/>
      <c r="B71" s="26"/>
      <c r="C71" s="27"/>
      <c r="D71" s="27"/>
      <c r="E71" s="152"/>
      <c r="F71" s="7"/>
      <c r="G71" s="7"/>
      <c r="H71" s="7"/>
      <c r="I71" s="7"/>
      <c r="J71" s="7"/>
    </row>
    <row r="72" spans="1:10" ht="20.25" x14ac:dyDescent="0.25">
      <c r="A72" s="26"/>
      <c r="B72" s="26"/>
      <c r="C72" s="27"/>
      <c r="D72" s="27"/>
      <c r="E72" s="152"/>
      <c r="F72" s="7"/>
      <c r="G72" s="7"/>
      <c r="H72" s="7"/>
      <c r="I72" s="7"/>
      <c r="J72" s="7"/>
    </row>
    <row r="73" spans="1:10" ht="20.25" x14ac:dyDescent="0.25">
      <c r="A73" s="26"/>
      <c r="B73" s="26"/>
      <c r="C73" s="27"/>
      <c r="D73" s="27"/>
      <c r="E73" s="152"/>
      <c r="F73" s="7"/>
      <c r="G73" s="7"/>
      <c r="H73" s="7"/>
      <c r="I73" s="7"/>
      <c r="J73" s="7"/>
    </row>
    <row r="74" spans="1:10" ht="20.25" x14ac:dyDescent="0.25">
      <c r="A74" s="26"/>
      <c r="B74" s="26"/>
      <c r="C74" s="27"/>
      <c r="D74" s="27"/>
      <c r="E74" s="152"/>
      <c r="F74" s="7"/>
      <c r="G74" s="7"/>
      <c r="H74" s="7"/>
      <c r="I74" s="7"/>
      <c r="J74" s="7"/>
    </row>
    <row r="75" spans="1:10" ht="20.25" x14ac:dyDescent="0.25">
      <c r="A75" s="26"/>
      <c r="B75" s="26"/>
      <c r="C75" s="27"/>
      <c r="D75" s="27"/>
      <c r="E75" s="152"/>
      <c r="F75" s="7"/>
      <c r="G75" s="7"/>
      <c r="H75" s="7"/>
      <c r="I75" s="7"/>
      <c r="J75" s="7"/>
    </row>
    <row r="76" spans="1:10" ht="20.25" x14ac:dyDescent="0.25">
      <c r="A76" s="26"/>
      <c r="B76" s="26"/>
      <c r="C76" s="27"/>
      <c r="D76" s="27"/>
      <c r="E76" s="152"/>
      <c r="F76" s="7"/>
      <c r="G76" s="7"/>
      <c r="H76" s="7"/>
      <c r="I76" s="7"/>
      <c r="J76" s="7"/>
    </row>
    <row r="77" spans="1:10" ht="20.25" x14ac:dyDescent="0.25">
      <c r="A77" s="26"/>
      <c r="B77" s="26"/>
      <c r="C77" s="27"/>
      <c r="D77" s="27"/>
      <c r="E77" s="152"/>
      <c r="F77" s="7"/>
      <c r="G77" s="7"/>
      <c r="H77" s="7"/>
      <c r="I77" s="7"/>
      <c r="J77" s="7"/>
    </row>
    <row r="78" spans="1:10" ht="20.25" x14ac:dyDescent="0.25">
      <c r="A78" s="26"/>
      <c r="B78" s="26"/>
      <c r="C78" s="27"/>
      <c r="D78" s="27"/>
      <c r="E78" s="152"/>
      <c r="F78" s="7"/>
      <c r="G78" s="7"/>
      <c r="H78" s="7"/>
      <c r="I78" s="7"/>
      <c r="J78" s="7"/>
    </row>
    <row r="79" spans="1:10" ht="20.25" x14ac:dyDescent="0.25">
      <c r="A79" s="26"/>
      <c r="B79" s="26"/>
      <c r="C79" s="27"/>
      <c r="D79" s="27"/>
      <c r="E79" s="152"/>
      <c r="F79" s="7"/>
      <c r="G79" s="7"/>
      <c r="H79" s="7"/>
      <c r="I79" s="7"/>
      <c r="J79" s="7"/>
    </row>
    <row r="80" spans="1:10" s="7" customFormat="1" ht="20.25" x14ac:dyDescent="0.25">
      <c r="A80" s="26"/>
      <c r="B80" s="26"/>
      <c r="C80" s="27"/>
      <c r="D80" s="27"/>
      <c r="E80" s="152"/>
    </row>
    <row r="81" spans="1:5" s="7" customFormat="1" ht="20.25" x14ac:dyDescent="0.25">
      <c r="A81" s="26"/>
      <c r="B81" s="26"/>
      <c r="C81" s="27"/>
      <c r="D81" s="27"/>
      <c r="E81" s="152"/>
    </row>
    <row r="82" spans="1:5" s="7" customFormat="1" ht="20.25" x14ac:dyDescent="0.25">
      <c r="A82" s="26"/>
      <c r="B82" s="26"/>
      <c r="C82" s="27"/>
      <c r="D82" s="27"/>
      <c r="E82" s="152"/>
    </row>
    <row r="83" spans="1:5" s="7" customFormat="1" ht="20.25" x14ac:dyDescent="0.25">
      <c r="A83" s="26"/>
      <c r="B83" s="26"/>
      <c r="C83" s="27"/>
      <c r="D83" s="27"/>
      <c r="E83" s="152"/>
    </row>
    <row r="84" spans="1:5" s="7" customFormat="1" ht="20.25" x14ac:dyDescent="0.25">
      <c r="A84" s="26"/>
      <c r="B84" s="26"/>
      <c r="C84" s="27"/>
      <c r="D84" s="27"/>
      <c r="E84" s="152"/>
    </row>
    <row r="85" spans="1:5" s="7" customFormat="1" ht="20.25" x14ac:dyDescent="0.25">
      <c r="A85" s="26"/>
      <c r="B85" s="26"/>
      <c r="C85" s="27"/>
      <c r="D85" s="27"/>
      <c r="E85" s="152"/>
    </row>
    <row r="86" spans="1:5" s="7" customFormat="1" ht="20.25" x14ac:dyDescent="0.25">
      <c r="A86" s="26"/>
      <c r="B86" s="26"/>
      <c r="C86" s="27"/>
      <c r="D86" s="27"/>
      <c r="E86" s="152"/>
    </row>
    <row r="87" spans="1:5" s="7" customFormat="1" ht="20.25" x14ac:dyDescent="0.25">
      <c r="A87" s="26"/>
      <c r="B87" s="26"/>
      <c r="C87" s="27"/>
      <c r="D87" s="27"/>
      <c r="E87" s="152"/>
    </row>
    <row r="88" spans="1:5" s="7" customFormat="1" ht="20.25" x14ac:dyDescent="0.25">
      <c r="A88" s="26"/>
      <c r="B88" s="26"/>
      <c r="C88" s="27"/>
      <c r="D88" s="27"/>
      <c r="E88" s="152"/>
    </row>
    <row r="89" spans="1:5" s="7" customFormat="1" ht="20.25" x14ac:dyDescent="0.25">
      <c r="A89" s="26"/>
      <c r="B89" s="26"/>
      <c r="C89" s="27"/>
      <c r="D89" s="27"/>
      <c r="E89" s="152"/>
    </row>
    <row r="90" spans="1:5" s="7" customFormat="1" ht="20.25" x14ac:dyDescent="0.25">
      <c r="A90" s="26"/>
      <c r="B90" s="26"/>
      <c r="C90" s="27"/>
      <c r="D90" s="27"/>
      <c r="E90" s="152"/>
    </row>
    <row r="91" spans="1:5" s="7" customFormat="1" ht="20.25" x14ac:dyDescent="0.25">
      <c r="A91" s="26"/>
      <c r="B91" s="26"/>
      <c r="C91" s="27"/>
      <c r="D91" s="27"/>
      <c r="E91" s="152"/>
    </row>
    <row r="92" spans="1:5" s="7" customFormat="1" ht="20.25" x14ac:dyDescent="0.25">
      <c r="A92" s="26"/>
      <c r="B92" s="26"/>
      <c r="C92" s="27"/>
      <c r="D92" s="27"/>
      <c r="E92" s="152"/>
    </row>
    <row r="93" spans="1:5" s="7" customFormat="1" ht="20.25" x14ac:dyDescent="0.25">
      <c r="A93" s="26"/>
      <c r="B93" s="26"/>
      <c r="C93" s="27"/>
      <c r="D93" s="27"/>
      <c r="E93" s="152"/>
    </row>
    <row r="94" spans="1:5" s="7" customFormat="1" ht="20.25" x14ac:dyDescent="0.25">
      <c r="A94" s="26"/>
      <c r="B94" s="26"/>
      <c r="C94" s="27"/>
      <c r="D94" s="27"/>
      <c r="E94" s="152"/>
    </row>
    <row r="95" spans="1:5" s="7" customFormat="1" ht="20.25" x14ac:dyDescent="0.25">
      <c r="A95" s="26"/>
      <c r="B95" s="26"/>
      <c r="C95" s="27"/>
      <c r="D95" s="27"/>
      <c r="E95" s="152"/>
    </row>
    <row r="96" spans="1:5" s="7" customFormat="1" ht="20.25" x14ac:dyDescent="0.25">
      <c r="A96" s="26"/>
      <c r="B96" s="26"/>
      <c r="C96" s="27"/>
      <c r="D96" s="27"/>
      <c r="E96" s="152"/>
    </row>
    <row r="97" spans="1:5" s="7" customFormat="1" ht="20.25" x14ac:dyDescent="0.25">
      <c r="A97" s="26"/>
      <c r="B97" s="26"/>
      <c r="C97" s="27"/>
      <c r="D97" s="27"/>
      <c r="E97" s="152"/>
    </row>
    <row r="98" spans="1:5" s="7" customFormat="1" ht="20.25" x14ac:dyDescent="0.25">
      <c r="A98" s="26"/>
      <c r="B98" s="26"/>
      <c r="C98" s="27"/>
      <c r="D98" s="27"/>
      <c r="E98" s="152"/>
    </row>
    <row r="99" spans="1:5" s="7" customFormat="1" ht="20.25" x14ac:dyDescent="0.25">
      <c r="A99" s="26"/>
      <c r="B99" s="26"/>
      <c r="C99" s="27"/>
      <c r="D99" s="27"/>
      <c r="E99" s="152"/>
    </row>
    <row r="100" spans="1:5" s="7" customFormat="1" ht="20.25" x14ac:dyDescent="0.25">
      <c r="A100" s="26"/>
      <c r="B100" s="26"/>
      <c r="C100" s="27"/>
      <c r="D100" s="27"/>
      <c r="E100" s="152"/>
    </row>
    <row r="101" spans="1:5" s="7" customFormat="1" ht="20.25" x14ac:dyDescent="0.25">
      <c r="A101" s="26"/>
      <c r="B101" s="26"/>
      <c r="C101" s="27"/>
      <c r="D101" s="27"/>
      <c r="E101" s="152"/>
    </row>
    <row r="102" spans="1:5" s="7" customFormat="1" ht="20.25" x14ac:dyDescent="0.25">
      <c r="A102" s="26"/>
      <c r="B102" s="26"/>
      <c r="C102" s="27"/>
      <c r="D102" s="27"/>
      <c r="E102" s="152"/>
    </row>
    <row r="103" spans="1:5" s="7" customFormat="1" ht="20.25" x14ac:dyDescent="0.25">
      <c r="A103" s="26"/>
      <c r="B103" s="26"/>
      <c r="C103" s="27"/>
      <c r="D103" s="27"/>
      <c r="E103" s="152"/>
    </row>
    <row r="104" spans="1:5" s="7" customFormat="1" ht="20.25" x14ac:dyDescent="0.25">
      <c r="A104" s="26"/>
      <c r="B104" s="26"/>
      <c r="C104" s="27"/>
      <c r="D104" s="27"/>
      <c r="E104" s="152"/>
    </row>
    <row r="105" spans="1:5" s="7" customFormat="1" ht="20.25" x14ac:dyDescent="0.25">
      <c r="A105" s="26"/>
      <c r="B105" s="26"/>
      <c r="C105" s="27"/>
      <c r="D105" s="27"/>
      <c r="E105" s="152"/>
    </row>
    <row r="106" spans="1:5" s="7" customFormat="1" ht="20.25" x14ac:dyDescent="0.25">
      <c r="A106" s="26"/>
      <c r="B106" s="26"/>
      <c r="C106" s="27"/>
      <c r="D106" s="27"/>
      <c r="E106" s="152"/>
    </row>
    <row r="107" spans="1:5" s="7" customFormat="1" ht="20.25" x14ac:dyDescent="0.25">
      <c r="A107" s="26"/>
      <c r="B107" s="26"/>
      <c r="C107" s="27"/>
      <c r="D107" s="27"/>
      <c r="E107" s="152"/>
    </row>
    <row r="108" spans="1:5" s="7" customFormat="1" ht="20.25" x14ac:dyDescent="0.25">
      <c r="A108" s="26"/>
      <c r="B108" s="26"/>
      <c r="C108" s="27"/>
      <c r="D108" s="27"/>
      <c r="E108" s="152"/>
    </row>
    <row r="109" spans="1:5" s="7" customFormat="1" ht="20.25" x14ac:dyDescent="0.25">
      <c r="A109" s="26"/>
      <c r="B109" s="26"/>
      <c r="C109" s="27"/>
      <c r="D109" s="27"/>
      <c r="E109" s="152"/>
    </row>
    <row r="110" spans="1:5" s="7" customFormat="1" ht="20.25" x14ac:dyDescent="0.25">
      <c r="A110" s="26"/>
      <c r="B110" s="26"/>
      <c r="C110" s="27"/>
      <c r="D110" s="27"/>
      <c r="E110" s="152"/>
    </row>
    <row r="111" spans="1:5" s="7" customFormat="1" ht="20.25" x14ac:dyDescent="0.25">
      <c r="A111" s="26"/>
      <c r="B111" s="26"/>
      <c r="C111" s="27"/>
      <c r="D111" s="27"/>
      <c r="E111" s="152"/>
    </row>
    <row r="112" spans="1:5" s="7" customFormat="1" ht="20.25" x14ac:dyDescent="0.25">
      <c r="A112" s="26"/>
      <c r="B112" s="26"/>
      <c r="C112" s="27"/>
      <c r="D112" s="27"/>
      <c r="E112" s="152"/>
    </row>
    <row r="113" spans="1:5" s="7" customFormat="1" ht="20.25" x14ac:dyDescent="0.25">
      <c r="A113" s="26"/>
      <c r="B113" s="26"/>
      <c r="C113" s="27"/>
      <c r="D113" s="27"/>
      <c r="E113" s="152"/>
    </row>
    <row r="114" spans="1:5" s="7" customFormat="1" ht="20.25" x14ac:dyDescent="0.25">
      <c r="A114" s="26"/>
      <c r="B114" s="26"/>
      <c r="C114" s="27"/>
      <c r="D114" s="27"/>
      <c r="E114" s="152"/>
    </row>
    <row r="115" spans="1:5" s="7" customFormat="1" ht="20.25" x14ac:dyDescent="0.25">
      <c r="A115" s="26"/>
      <c r="B115" s="26"/>
      <c r="C115" s="27"/>
      <c r="D115" s="27"/>
      <c r="E115" s="152"/>
    </row>
    <row r="116" spans="1:5" s="7" customFormat="1" ht="20.25" x14ac:dyDescent="0.25">
      <c r="A116" s="26"/>
      <c r="B116" s="26"/>
      <c r="C116" s="27"/>
      <c r="D116" s="27"/>
      <c r="E116" s="152"/>
    </row>
    <row r="117" spans="1:5" s="7" customFormat="1" ht="20.25" x14ac:dyDescent="0.25">
      <c r="A117" s="26"/>
      <c r="B117" s="26"/>
      <c r="C117" s="27"/>
      <c r="D117" s="27"/>
      <c r="E117" s="152"/>
    </row>
    <row r="118" spans="1:5" s="7" customFormat="1" ht="20.25" x14ac:dyDescent="0.25">
      <c r="A118" s="26"/>
      <c r="B118" s="26"/>
      <c r="C118" s="27"/>
      <c r="D118" s="27"/>
      <c r="E118" s="152"/>
    </row>
    <row r="119" spans="1:5" s="7" customFormat="1" ht="20.25" x14ac:dyDescent="0.25">
      <c r="A119" s="26"/>
      <c r="B119" s="26"/>
      <c r="C119" s="27"/>
      <c r="D119" s="27"/>
      <c r="E119" s="152"/>
    </row>
    <row r="120" spans="1:5" s="7" customFormat="1" ht="20.25" x14ac:dyDescent="0.25">
      <c r="A120" s="26"/>
      <c r="B120" s="26"/>
      <c r="C120" s="27"/>
      <c r="D120" s="27"/>
      <c r="E120" s="152"/>
    </row>
    <row r="121" spans="1:5" s="7" customFormat="1" ht="20.25" x14ac:dyDescent="0.25">
      <c r="A121" s="26"/>
      <c r="B121" s="26"/>
      <c r="C121" s="27"/>
      <c r="D121" s="27"/>
      <c r="E121" s="152"/>
    </row>
    <row r="122" spans="1:5" s="7" customFormat="1" ht="20.25" x14ac:dyDescent="0.25">
      <c r="A122" s="26"/>
      <c r="B122" s="26"/>
      <c r="C122" s="27"/>
      <c r="D122" s="27"/>
      <c r="E122" s="152"/>
    </row>
    <row r="123" spans="1:5" s="7" customFormat="1" ht="20.25" x14ac:dyDescent="0.25">
      <c r="A123" s="26"/>
      <c r="B123" s="26"/>
      <c r="C123" s="27"/>
      <c r="D123" s="27"/>
      <c r="E123" s="152"/>
    </row>
    <row r="124" spans="1:5" s="7" customFormat="1" ht="20.25" x14ac:dyDescent="0.25">
      <c r="A124" s="26"/>
      <c r="B124" s="26"/>
      <c r="C124" s="27"/>
      <c r="D124" s="27"/>
      <c r="E124" s="152"/>
    </row>
    <row r="125" spans="1:5" s="7" customFormat="1" ht="20.25" x14ac:dyDescent="0.25">
      <c r="A125" s="26"/>
      <c r="B125" s="26"/>
      <c r="C125" s="27"/>
      <c r="D125" s="27"/>
      <c r="E125" s="152"/>
    </row>
    <row r="126" spans="1:5" s="7" customFormat="1" ht="20.25" x14ac:dyDescent="0.25">
      <c r="A126" s="26"/>
      <c r="B126" s="26"/>
      <c r="C126" s="27"/>
      <c r="D126" s="27"/>
      <c r="E126" s="152"/>
    </row>
    <row r="127" spans="1:5" s="7" customFormat="1" ht="20.25" x14ac:dyDescent="0.25">
      <c r="A127" s="26"/>
      <c r="B127" s="26"/>
      <c r="C127" s="27"/>
      <c r="D127" s="27"/>
      <c r="E127" s="152"/>
    </row>
    <row r="128" spans="1:5" s="7" customFormat="1" ht="20.25" x14ac:dyDescent="0.25">
      <c r="A128" s="26"/>
      <c r="B128" s="26"/>
      <c r="C128" s="27"/>
      <c r="D128" s="27"/>
      <c r="E128" s="152"/>
    </row>
    <row r="129" spans="1:5" s="7" customFormat="1" ht="20.25" x14ac:dyDescent="0.25">
      <c r="A129" s="26"/>
      <c r="B129" s="26"/>
      <c r="C129" s="27"/>
      <c r="D129" s="27"/>
      <c r="E129" s="152"/>
    </row>
    <row r="130" spans="1:5" s="7" customFormat="1" ht="20.25" x14ac:dyDescent="0.25">
      <c r="A130" s="26"/>
      <c r="B130" s="26"/>
      <c r="C130" s="27"/>
      <c r="D130" s="27"/>
      <c r="E130" s="152"/>
    </row>
    <row r="131" spans="1:5" s="7" customFormat="1" ht="20.25" x14ac:dyDescent="0.25">
      <c r="A131" s="26"/>
      <c r="B131" s="26"/>
      <c r="C131" s="27"/>
      <c r="D131" s="27"/>
      <c r="E131" s="152"/>
    </row>
    <row r="132" spans="1:5" s="7" customFormat="1" ht="20.25" x14ac:dyDescent="0.25">
      <c r="A132" s="26"/>
      <c r="B132" s="26"/>
      <c r="C132" s="27"/>
      <c r="D132" s="27"/>
      <c r="E132" s="152"/>
    </row>
    <row r="133" spans="1:5" s="7" customFormat="1" ht="20.25" x14ac:dyDescent="0.25">
      <c r="A133" s="26"/>
      <c r="B133" s="26"/>
      <c r="C133" s="27"/>
      <c r="D133" s="27"/>
      <c r="E133" s="152"/>
    </row>
    <row r="134" spans="1:5" s="7" customFormat="1" ht="20.25" x14ac:dyDescent="0.25">
      <c r="A134" s="26"/>
      <c r="B134" s="26"/>
      <c r="C134" s="27"/>
      <c r="D134" s="27"/>
      <c r="E134" s="152"/>
    </row>
    <row r="135" spans="1:5" s="7" customFormat="1" ht="20.25" x14ac:dyDescent="0.25">
      <c r="A135" s="26"/>
      <c r="B135" s="26"/>
      <c r="C135" s="27"/>
      <c r="D135" s="27"/>
      <c r="E135" s="152"/>
    </row>
    <row r="136" spans="1:5" s="7" customFormat="1" ht="20.25" x14ac:dyDescent="0.25">
      <c r="A136" s="26"/>
      <c r="B136" s="26"/>
      <c r="C136" s="27"/>
      <c r="D136" s="27"/>
      <c r="E136" s="152"/>
    </row>
    <row r="137" spans="1:5" s="7" customFormat="1" ht="20.25" x14ac:dyDescent="0.25">
      <c r="A137" s="26"/>
      <c r="B137" s="26"/>
      <c r="C137" s="27"/>
      <c r="D137" s="27"/>
      <c r="E137" s="152"/>
    </row>
    <row r="138" spans="1:5" s="7" customFormat="1" ht="20.25" x14ac:dyDescent="0.25">
      <c r="A138" s="26"/>
      <c r="B138" s="26"/>
      <c r="C138" s="27"/>
      <c r="D138" s="27"/>
      <c r="E138" s="152"/>
    </row>
    <row r="139" spans="1:5" s="7" customFormat="1" ht="20.25" x14ac:dyDescent="0.25">
      <c r="A139" s="26"/>
      <c r="B139" s="26"/>
      <c r="C139" s="27"/>
      <c r="D139" s="27"/>
      <c r="E139" s="152"/>
    </row>
    <row r="140" spans="1:5" s="7" customFormat="1" ht="20.25" x14ac:dyDescent="0.25">
      <c r="A140" s="26"/>
      <c r="B140" s="26"/>
      <c r="C140" s="27"/>
      <c r="D140" s="27"/>
      <c r="E140" s="152"/>
    </row>
    <row r="141" spans="1:5" s="7" customFormat="1" ht="20.25" x14ac:dyDescent="0.25">
      <c r="A141" s="26"/>
      <c r="B141" s="26"/>
      <c r="C141" s="27"/>
      <c r="D141" s="27"/>
      <c r="E141" s="152"/>
    </row>
    <row r="142" spans="1:5" s="7" customFormat="1" ht="20.25" x14ac:dyDescent="0.25">
      <c r="A142" s="26"/>
      <c r="B142" s="26"/>
      <c r="C142" s="27"/>
      <c r="D142" s="27"/>
      <c r="E142" s="152"/>
    </row>
    <row r="143" spans="1:5" s="7" customFormat="1" ht="20.25" x14ac:dyDescent="0.25">
      <c r="A143" s="26"/>
      <c r="B143" s="26"/>
      <c r="C143" s="27"/>
      <c r="D143" s="27"/>
      <c r="E143" s="152"/>
    </row>
    <row r="144" spans="1:5" s="7" customFormat="1" ht="20.25" x14ac:dyDescent="0.25">
      <c r="A144" s="26"/>
      <c r="B144" s="26"/>
      <c r="C144" s="27"/>
      <c r="D144" s="27"/>
      <c r="E144" s="152"/>
    </row>
    <row r="145" spans="1:5" s="7" customFormat="1" ht="20.25" x14ac:dyDescent="0.25">
      <c r="A145" s="26"/>
      <c r="B145" s="26"/>
      <c r="C145" s="27"/>
      <c r="D145" s="27"/>
      <c r="E145" s="152"/>
    </row>
    <row r="146" spans="1:5" s="7" customFormat="1" ht="20.25" x14ac:dyDescent="0.25">
      <c r="A146" s="26"/>
      <c r="B146" s="26"/>
      <c r="C146" s="27"/>
      <c r="D146" s="27"/>
      <c r="E146" s="152"/>
    </row>
    <row r="147" spans="1:5" s="7" customFormat="1" ht="20.25" x14ac:dyDescent="0.25">
      <c r="A147" s="26"/>
      <c r="B147" s="26"/>
      <c r="C147" s="27"/>
      <c r="D147" s="27"/>
      <c r="E147" s="152"/>
    </row>
    <row r="148" spans="1:5" s="7" customFormat="1" ht="20.25" x14ac:dyDescent="0.25">
      <c r="A148" s="26"/>
      <c r="B148" s="26"/>
      <c r="C148" s="27"/>
      <c r="D148" s="27"/>
      <c r="E148" s="152"/>
    </row>
    <row r="149" spans="1:5" s="7" customFormat="1" ht="20.25" x14ac:dyDescent="0.25">
      <c r="A149" s="26"/>
      <c r="B149" s="26"/>
      <c r="C149" s="27"/>
      <c r="D149" s="27"/>
      <c r="E149" s="152"/>
    </row>
    <row r="150" spans="1:5" s="7" customFormat="1" ht="20.25" x14ac:dyDescent="0.25">
      <c r="A150" s="26"/>
      <c r="B150" s="26"/>
      <c r="C150" s="27"/>
      <c r="D150" s="27"/>
      <c r="E150" s="152"/>
    </row>
    <row r="151" spans="1:5" s="7" customFormat="1" ht="20.25" x14ac:dyDescent="0.25">
      <c r="A151" s="26"/>
      <c r="B151" s="26"/>
      <c r="C151" s="27"/>
      <c r="D151" s="27"/>
      <c r="E151" s="152"/>
    </row>
    <row r="152" spans="1:5" s="7" customFormat="1" ht="20.25" x14ac:dyDescent="0.25">
      <c r="A152" s="26"/>
      <c r="B152" s="26"/>
      <c r="C152" s="27"/>
      <c r="D152" s="27"/>
      <c r="E152" s="152"/>
    </row>
    <row r="153" spans="1:5" s="7" customFormat="1" ht="20.25" x14ac:dyDescent="0.25">
      <c r="A153" s="26"/>
      <c r="B153" s="26"/>
      <c r="C153" s="27"/>
      <c r="D153" s="27"/>
      <c r="E153" s="152"/>
    </row>
    <row r="154" spans="1:5" s="7" customFormat="1" ht="20.25" x14ac:dyDescent="0.25">
      <c r="A154" s="26"/>
      <c r="B154" s="26"/>
      <c r="C154" s="27"/>
      <c r="D154" s="27"/>
      <c r="E154" s="152"/>
    </row>
    <row r="155" spans="1:5" s="7" customFormat="1" ht="20.25" x14ac:dyDescent="0.25">
      <c r="A155" s="26"/>
      <c r="B155" s="26"/>
      <c r="C155" s="27"/>
      <c r="D155" s="27"/>
      <c r="E155" s="152"/>
    </row>
    <row r="156" spans="1:5" s="7" customFormat="1" ht="20.25" x14ac:dyDescent="0.25">
      <c r="A156" s="26"/>
      <c r="B156" s="26"/>
      <c r="C156" s="27"/>
      <c r="D156" s="27"/>
      <c r="E156" s="152"/>
    </row>
    <row r="157" spans="1:5" s="7" customFormat="1" ht="20.25" x14ac:dyDescent="0.25">
      <c r="A157" s="26"/>
      <c r="B157" s="26"/>
      <c r="C157" s="27"/>
      <c r="D157" s="27"/>
      <c r="E157" s="152"/>
    </row>
    <row r="158" spans="1:5" s="7" customFormat="1" ht="20.25" x14ac:dyDescent="0.25">
      <c r="A158" s="26"/>
      <c r="B158" s="26"/>
      <c r="C158" s="27"/>
      <c r="D158" s="27"/>
      <c r="E158" s="152"/>
    </row>
    <row r="159" spans="1:5" s="7" customFormat="1" ht="20.25" x14ac:dyDescent="0.25">
      <c r="A159" s="26"/>
      <c r="B159" s="26"/>
      <c r="C159" s="27"/>
      <c r="D159" s="27"/>
      <c r="E159" s="152"/>
    </row>
    <row r="160" spans="1:5" s="7" customFormat="1" ht="20.25" x14ac:dyDescent="0.25">
      <c r="A160" s="26"/>
      <c r="B160" s="26"/>
      <c r="C160" s="27"/>
      <c r="D160" s="27"/>
      <c r="E160" s="152"/>
    </row>
    <row r="161" spans="1:5" s="7" customFormat="1" ht="20.25" x14ac:dyDescent="0.25">
      <c r="A161" s="26"/>
      <c r="B161" s="26"/>
      <c r="C161" s="27"/>
      <c r="D161" s="27"/>
      <c r="E161" s="152"/>
    </row>
    <row r="162" spans="1:5" s="7" customFormat="1" ht="20.25" x14ac:dyDescent="0.25">
      <c r="A162" s="26"/>
      <c r="B162" s="26"/>
      <c r="C162" s="27"/>
      <c r="D162" s="27"/>
      <c r="E162" s="152"/>
    </row>
    <row r="163" spans="1:5" s="7" customFormat="1" ht="20.25" x14ac:dyDescent="0.25">
      <c r="A163" s="26"/>
      <c r="B163" s="26"/>
      <c r="C163" s="27"/>
      <c r="D163" s="27"/>
      <c r="E163" s="152"/>
    </row>
    <row r="164" spans="1:5" s="7" customFormat="1" ht="20.25" x14ac:dyDescent="0.25">
      <c r="A164" s="26"/>
      <c r="B164" s="26"/>
      <c r="C164" s="27"/>
      <c r="D164" s="27"/>
      <c r="E164" s="152"/>
    </row>
    <row r="165" spans="1:5" s="7" customFormat="1" ht="20.25" x14ac:dyDescent="0.25">
      <c r="A165" s="26"/>
      <c r="B165" s="26"/>
      <c r="C165" s="27"/>
      <c r="D165" s="27"/>
      <c r="E165" s="152"/>
    </row>
    <row r="166" spans="1:5" s="7" customFormat="1" ht="20.25" x14ac:dyDescent="0.25">
      <c r="A166" s="26"/>
      <c r="B166" s="26"/>
      <c r="C166" s="27"/>
      <c r="D166" s="27"/>
      <c r="E166" s="152"/>
    </row>
    <row r="167" spans="1:5" s="7" customFormat="1" ht="20.25" x14ac:dyDescent="0.25">
      <c r="A167" s="26"/>
      <c r="B167" s="26"/>
      <c r="C167" s="27"/>
      <c r="D167" s="27"/>
      <c r="E167" s="152"/>
    </row>
    <row r="168" spans="1:5" s="7" customFormat="1" ht="20.25" x14ac:dyDescent="0.25">
      <c r="A168" s="26"/>
      <c r="B168" s="26"/>
      <c r="C168" s="27"/>
      <c r="D168" s="27"/>
      <c r="E168" s="152"/>
    </row>
    <row r="169" spans="1:5" s="7" customFormat="1" ht="20.25" x14ac:dyDescent="0.25">
      <c r="A169" s="26"/>
      <c r="B169" s="26"/>
      <c r="C169" s="27"/>
      <c r="D169" s="27"/>
      <c r="E169" s="152"/>
    </row>
    <row r="170" spans="1:5" s="7" customFormat="1" ht="20.25" x14ac:dyDescent="0.25">
      <c r="A170" s="26"/>
      <c r="B170" s="26"/>
      <c r="C170" s="27"/>
      <c r="D170" s="27"/>
      <c r="E170" s="152"/>
    </row>
    <row r="171" spans="1:5" s="7" customFormat="1" ht="20.25" x14ac:dyDescent="0.25">
      <c r="A171" s="26"/>
      <c r="B171" s="26"/>
      <c r="C171" s="27"/>
      <c r="D171" s="27"/>
      <c r="E171" s="152"/>
    </row>
    <row r="172" spans="1:5" s="7" customFormat="1" ht="20.25" x14ac:dyDescent="0.25">
      <c r="A172" s="26"/>
      <c r="B172" s="26"/>
      <c r="C172" s="27"/>
      <c r="D172" s="27"/>
      <c r="E172" s="152"/>
    </row>
    <row r="173" spans="1:5" s="7" customFormat="1" ht="20.25" x14ac:dyDescent="0.25">
      <c r="A173" s="26"/>
      <c r="B173" s="26"/>
      <c r="C173" s="27"/>
      <c r="D173" s="27"/>
      <c r="E173" s="152"/>
    </row>
    <row r="174" spans="1:5" s="7" customFormat="1" ht="20.25" x14ac:dyDescent="0.25">
      <c r="A174" s="26"/>
      <c r="B174" s="26"/>
      <c r="C174" s="27"/>
      <c r="D174" s="27"/>
      <c r="E174" s="152"/>
    </row>
    <row r="175" spans="1:5" s="7" customFormat="1" ht="20.25" x14ac:dyDescent="0.25">
      <c r="A175" s="26"/>
      <c r="B175" s="26"/>
      <c r="C175" s="27"/>
      <c r="D175" s="27"/>
      <c r="E175" s="152"/>
    </row>
    <row r="176" spans="1:5" s="7" customFormat="1" ht="20.25" x14ac:dyDescent="0.25">
      <c r="A176" s="26"/>
      <c r="B176" s="26"/>
      <c r="C176" s="27"/>
      <c r="D176" s="27"/>
      <c r="E176" s="152"/>
    </row>
    <row r="177" spans="1:5" s="7" customFormat="1" ht="20.25" x14ac:dyDescent="0.25">
      <c r="A177" s="26"/>
      <c r="B177" s="26"/>
      <c r="C177" s="27"/>
      <c r="D177" s="27"/>
      <c r="E177" s="152"/>
    </row>
    <row r="178" spans="1:5" s="7" customFormat="1" ht="20.25" x14ac:dyDescent="0.25">
      <c r="A178" s="26"/>
      <c r="B178" s="26"/>
      <c r="C178" s="27"/>
      <c r="D178" s="27"/>
      <c r="E178" s="152"/>
    </row>
    <row r="179" spans="1:5" s="7" customFormat="1" ht="20.25" x14ac:dyDescent="0.25">
      <c r="A179" s="26"/>
      <c r="B179" s="26"/>
      <c r="C179" s="27"/>
      <c r="D179" s="27"/>
      <c r="E179" s="152"/>
    </row>
    <row r="180" spans="1:5" s="7" customFormat="1" ht="20.25" x14ac:dyDescent="0.25">
      <c r="A180" s="26"/>
      <c r="B180" s="26"/>
      <c r="C180" s="27"/>
      <c r="D180" s="27"/>
      <c r="E180" s="152"/>
    </row>
    <row r="181" spans="1:5" s="7" customFormat="1" ht="20.25" x14ac:dyDescent="0.25">
      <c r="A181" s="26"/>
      <c r="B181" s="26"/>
      <c r="C181" s="27"/>
      <c r="D181" s="27"/>
      <c r="E181" s="152"/>
    </row>
    <row r="182" spans="1:5" s="7" customFormat="1" ht="20.25" x14ac:dyDescent="0.25">
      <c r="A182" s="26"/>
      <c r="B182" s="26"/>
      <c r="C182" s="27"/>
      <c r="D182" s="27"/>
      <c r="E182" s="152"/>
    </row>
    <row r="183" spans="1:5" s="7" customFormat="1" ht="20.25" x14ac:dyDescent="0.25">
      <c r="A183" s="26"/>
      <c r="B183" s="26"/>
      <c r="C183" s="27"/>
      <c r="D183" s="27"/>
      <c r="E183" s="152"/>
    </row>
    <row r="184" spans="1:5" s="7" customFormat="1" ht="20.25" x14ac:dyDescent="0.25">
      <c r="A184" s="26"/>
      <c r="B184" s="26"/>
      <c r="C184" s="27"/>
      <c r="D184" s="27"/>
      <c r="E184" s="152"/>
    </row>
    <row r="185" spans="1:5" s="7" customFormat="1" ht="20.25" x14ac:dyDescent="0.25">
      <c r="A185" s="26"/>
      <c r="B185" s="26"/>
      <c r="C185" s="27"/>
      <c r="D185" s="27"/>
      <c r="E185" s="152"/>
    </row>
    <row r="186" spans="1:5" s="7" customFormat="1" ht="20.25" x14ac:dyDescent="0.25">
      <c r="A186" s="26"/>
      <c r="B186" s="26"/>
      <c r="C186" s="27"/>
      <c r="D186" s="27"/>
      <c r="E186" s="152"/>
    </row>
    <row r="187" spans="1:5" s="7" customFormat="1" ht="20.25" x14ac:dyDescent="0.25">
      <c r="A187" s="26"/>
      <c r="B187" s="26"/>
      <c r="C187" s="27"/>
      <c r="D187" s="27"/>
      <c r="E187" s="152"/>
    </row>
    <row r="188" spans="1:5" s="7" customFormat="1" ht="20.25" x14ac:dyDescent="0.25">
      <c r="A188" s="26"/>
      <c r="B188" s="26"/>
      <c r="C188" s="27"/>
      <c r="D188" s="27"/>
      <c r="E188" s="152"/>
    </row>
    <row r="189" spans="1:5" s="7" customFormat="1" ht="20.25" x14ac:dyDescent="0.25">
      <c r="A189" s="26"/>
      <c r="B189" s="26"/>
      <c r="C189" s="27"/>
      <c r="D189" s="27"/>
      <c r="E189" s="152"/>
    </row>
    <row r="190" spans="1:5" s="7" customFormat="1" ht="20.25" x14ac:dyDescent="0.25">
      <c r="A190" s="26"/>
      <c r="B190" s="26"/>
      <c r="C190" s="27"/>
      <c r="D190" s="27"/>
      <c r="E190" s="152"/>
    </row>
    <row r="191" spans="1:5" s="7" customFormat="1" ht="20.25" x14ac:dyDescent="0.25">
      <c r="A191" s="26"/>
      <c r="B191" s="26"/>
      <c r="C191" s="27"/>
      <c r="D191" s="27"/>
      <c r="E191" s="152"/>
    </row>
    <row r="192" spans="1:5" s="7" customFormat="1" ht="20.25" x14ac:dyDescent="0.25">
      <c r="A192" s="26"/>
      <c r="B192" s="26"/>
      <c r="C192" s="27"/>
      <c r="D192" s="27"/>
      <c r="E192" s="152"/>
    </row>
    <row r="193" spans="1:5" s="7" customFormat="1" ht="20.25" x14ac:dyDescent="0.25">
      <c r="A193" s="26"/>
      <c r="B193" s="26"/>
      <c r="C193" s="27"/>
      <c r="D193" s="27"/>
      <c r="E193" s="152"/>
    </row>
    <row r="194" spans="1:5" s="7" customFormat="1" ht="20.25" x14ac:dyDescent="0.25">
      <c r="A194" s="26"/>
      <c r="B194" s="26"/>
      <c r="C194" s="27"/>
      <c r="D194" s="27"/>
      <c r="E194" s="152"/>
    </row>
    <row r="195" spans="1:5" s="7" customFormat="1" ht="20.25" x14ac:dyDescent="0.25">
      <c r="A195" s="26"/>
      <c r="B195" s="26"/>
      <c r="C195" s="27"/>
      <c r="D195" s="27"/>
      <c r="E195" s="152"/>
    </row>
    <row r="196" spans="1:5" s="7" customFormat="1" ht="20.25" x14ac:dyDescent="0.25">
      <c r="A196" s="26"/>
      <c r="B196" s="26"/>
      <c r="C196" s="27"/>
      <c r="D196" s="27"/>
      <c r="E196" s="152"/>
    </row>
    <row r="197" spans="1:5" s="7" customFormat="1" ht="20.25" x14ac:dyDescent="0.25">
      <c r="A197" s="26"/>
      <c r="B197" s="26"/>
      <c r="C197" s="27"/>
      <c r="D197" s="27"/>
      <c r="E197" s="152"/>
    </row>
    <row r="198" spans="1:5" s="7" customFormat="1" ht="20.25" x14ac:dyDescent="0.25">
      <c r="A198" s="26"/>
      <c r="B198" s="26"/>
      <c r="C198" s="27"/>
      <c r="D198" s="27"/>
      <c r="E198" s="152"/>
    </row>
    <row r="199" spans="1:5" s="7" customFormat="1" ht="20.25" x14ac:dyDescent="0.25">
      <c r="A199" s="26"/>
      <c r="B199" s="26"/>
      <c r="C199" s="27"/>
      <c r="D199" s="27"/>
      <c r="E199" s="152"/>
    </row>
    <row r="200" spans="1:5" s="7" customFormat="1" ht="20.25" x14ac:dyDescent="0.25">
      <c r="A200" s="26"/>
      <c r="B200" s="26"/>
      <c r="C200" s="27"/>
      <c r="D200" s="27"/>
      <c r="E200" s="152"/>
    </row>
    <row r="201" spans="1:5" s="7" customFormat="1" ht="20.25" x14ac:dyDescent="0.25">
      <c r="A201" s="26"/>
      <c r="B201" s="26"/>
      <c r="C201" s="27"/>
      <c r="D201" s="27"/>
      <c r="E201" s="152"/>
    </row>
    <row r="202" spans="1:5" s="7" customFormat="1" ht="20.25" x14ac:dyDescent="0.25">
      <c r="A202" s="26"/>
      <c r="B202" s="26"/>
      <c r="C202" s="27"/>
      <c r="D202" s="27"/>
      <c r="E202" s="152"/>
    </row>
    <row r="203" spans="1:5" s="7" customFormat="1" ht="20.25" x14ac:dyDescent="0.25">
      <c r="A203" s="26"/>
      <c r="B203" s="26"/>
      <c r="C203" s="27"/>
      <c r="D203" s="27"/>
      <c r="E203" s="152"/>
    </row>
    <row r="204" spans="1:5" s="7" customFormat="1" ht="20.25" x14ac:dyDescent="0.25">
      <c r="A204" s="26"/>
      <c r="B204" s="26"/>
      <c r="C204" s="27"/>
      <c r="D204" s="27"/>
      <c r="E204" s="152"/>
    </row>
    <row r="205" spans="1:5" s="7" customFormat="1" ht="20.25" x14ac:dyDescent="0.25">
      <c r="A205" s="26"/>
      <c r="B205" s="26"/>
      <c r="C205" s="27"/>
      <c r="D205" s="27"/>
      <c r="E205" s="152"/>
    </row>
    <row r="206" spans="1:5" s="7" customFormat="1" ht="20.25" x14ac:dyDescent="0.25">
      <c r="A206" s="26"/>
      <c r="B206" s="26"/>
      <c r="C206" s="27"/>
      <c r="D206" s="27"/>
      <c r="E206" s="152"/>
    </row>
    <row r="207" spans="1:5" s="7" customFormat="1" ht="20.25" x14ac:dyDescent="0.25">
      <c r="A207" s="26"/>
      <c r="B207" s="26"/>
      <c r="C207" s="27"/>
      <c r="D207" s="27"/>
      <c r="E207" s="152"/>
    </row>
    <row r="208" spans="1:5" s="7" customFormat="1" ht="20.25" x14ac:dyDescent="0.25">
      <c r="A208" s="26"/>
      <c r="B208" s="26"/>
      <c r="C208" s="27"/>
      <c r="D208" s="27"/>
      <c r="E208" s="152"/>
    </row>
    <row r="209" spans="1:5" s="7" customFormat="1" ht="20.25" x14ac:dyDescent="0.25">
      <c r="A209" s="26"/>
      <c r="B209" s="26"/>
      <c r="C209" s="27"/>
      <c r="D209" s="27"/>
      <c r="E209" s="152"/>
    </row>
    <row r="210" spans="1:5" s="7" customFormat="1" ht="20.25" x14ac:dyDescent="0.25">
      <c r="A210" s="26"/>
      <c r="B210" s="26"/>
      <c r="C210" s="27"/>
      <c r="D210" s="27"/>
      <c r="E210" s="152"/>
    </row>
    <row r="211" spans="1:5" s="7" customFormat="1" ht="20.25" x14ac:dyDescent="0.25">
      <c r="A211" s="26"/>
      <c r="B211" s="26"/>
      <c r="C211" s="27"/>
      <c r="D211" s="27"/>
      <c r="E211" s="152"/>
    </row>
    <row r="212" spans="1:5" s="7" customFormat="1" ht="20.25" x14ac:dyDescent="0.25">
      <c r="A212" s="26"/>
      <c r="B212" s="26"/>
      <c r="C212" s="27"/>
      <c r="D212" s="27"/>
      <c r="E212" s="152"/>
    </row>
    <row r="213" spans="1:5" s="7" customFormat="1" ht="20.25" x14ac:dyDescent="0.25">
      <c r="A213" s="26"/>
      <c r="B213" s="26"/>
      <c r="C213" s="27"/>
      <c r="D213" s="27"/>
      <c r="E213" s="152"/>
    </row>
    <row r="214" spans="1:5" s="7" customFormat="1" ht="20.25" x14ac:dyDescent="0.25">
      <c r="A214" s="26"/>
      <c r="B214" s="26"/>
      <c r="C214" s="27"/>
      <c r="D214" s="27"/>
      <c r="E214" s="152"/>
    </row>
    <row r="215" spans="1:5" s="7" customFormat="1" ht="20.25" x14ac:dyDescent="0.25">
      <c r="A215" s="26"/>
      <c r="B215" s="26"/>
      <c r="C215" s="27"/>
      <c r="D215" s="27"/>
      <c r="E215" s="152"/>
    </row>
    <row r="216" spans="1:5" s="7" customFormat="1" ht="20.25" x14ac:dyDescent="0.25">
      <c r="A216" s="26"/>
      <c r="B216" s="26"/>
      <c r="C216" s="27"/>
      <c r="D216" s="27"/>
      <c r="E216" s="152"/>
    </row>
    <row r="217" spans="1:5" s="7" customFormat="1" ht="20.25" x14ac:dyDescent="0.25">
      <c r="A217" s="26"/>
      <c r="B217" s="26"/>
      <c r="C217" s="27"/>
      <c r="D217" s="27"/>
      <c r="E217" s="152"/>
    </row>
    <row r="218" spans="1:5" s="7" customFormat="1" ht="20.25" x14ac:dyDescent="0.25">
      <c r="A218" s="26"/>
      <c r="B218" s="26"/>
      <c r="C218" s="27"/>
      <c r="D218" s="27"/>
      <c r="E218" s="152"/>
    </row>
    <row r="219" spans="1:5" s="7" customFormat="1" ht="20.25" x14ac:dyDescent="0.25">
      <c r="A219" s="26"/>
      <c r="B219" s="26"/>
      <c r="C219" s="27"/>
      <c r="D219" s="27"/>
      <c r="E219" s="152"/>
    </row>
    <row r="220" spans="1:5" s="7" customFormat="1" ht="20.25" x14ac:dyDescent="0.25">
      <c r="A220" s="26"/>
      <c r="B220" s="26"/>
      <c r="C220" s="27"/>
      <c r="D220" s="27"/>
      <c r="E220" s="152"/>
    </row>
    <row r="221" spans="1:5" s="7" customFormat="1" ht="20.25" x14ac:dyDescent="0.25">
      <c r="A221" s="26"/>
      <c r="B221" s="26"/>
      <c r="C221" s="27"/>
      <c r="D221" s="27"/>
      <c r="E221" s="152"/>
    </row>
    <row r="222" spans="1:5" s="7" customFormat="1" ht="20.25" x14ac:dyDescent="0.25">
      <c r="A222" s="26"/>
      <c r="B222" s="26"/>
      <c r="C222" s="27"/>
      <c r="D222" s="27"/>
      <c r="E222" s="152"/>
    </row>
    <row r="223" spans="1:5" s="7" customFormat="1" ht="20.25" x14ac:dyDescent="0.25">
      <c r="A223" s="26"/>
      <c r="B223" s="26"/>
      <c r="C223" s="27"/>
      <c r="D223" s="27"/>
      <c r="E223" s="152"/>
    </row>
    <row r="224" spans="1:5" s="7" customFormat="1" ht="20.25" x14ac:dyDescent="0.25">
      <c r="A224" s="26"/>
      <c r="B224" s="26"/>
      <c r="C224" s="27"/>
      <c r="D224" s="27"/>
      <c r="E224" s="152"/>
    </row>
    <row r="225" spans="1:7" s="7" customFormat="1" ht="20.25" x14ac:dyDescent="0.25">
      <c r="A225" s="26"/>
      <c r="B225" s="26"/>
      <c r="C225" s="27"/>
      <c r="D225" s="27"/>
      <c r="E225" s="152"/>
    </row>
    <row r="226" spans="1:7" s="7" customFormat="1" ht="20.25" x14ac:dyDescent="0.25">
      <c r="A226" s="26"/>
      <c r="B226" s="26"/>
      <c r="C226" s="27"/>
      <c r="D226" s="27"/>
      <c r="E226" s="152"/>
    </row>
    <row r="227" spans="1:7" s="7" customFormat="1" ht="20.25" x14ac:dyDescent="0.25">
      <c r="A227" s="26"/>
      <c r="B227" s="26"/>
      <c r="C227" s="27"/>
      <c r="D227" s="27"/>
      <c r="E227" s="152"/>
    </row>
    <row r="228" spans="1:7" s="7" customFormat="1" ht="20.25" x14ac:dyDescent="0.25">
      <c r="A228" s="26"/>
      <c r="B228" s="26"/>
      <c r="C228" s="27"/>
      <c r="D228" s="27"/>
      <c r="E228" s="152"/>
    </row>
    <row r="229" spans="1:7" s="7" customFormat="1" ht="20.25" x14ac:dyDescent="0.25">
      <c r="A229" s="26"/>
      <c r="B229" s="26"/>
      <c r="C229" s="27"/>
      <c r="D229" s="27"/>
      <c r="E229" s="152"/>
    </row>
    <row r="230" spans="1:7" s="7" customFormat="1" ht="20.25" x14ac:dyDescent="0.25">
      <c r="A230" s="26"/>
      <c r="B230" s="26"/>
      <c r="C230" s="27"/>
      <c r="D230" s="27"/>
      <c r="E230" s="152"/>
    </row>
    <row r="231" spans="1:7" ht="20.25" x14ac:dyDescent="0.25">
      <c r="A231" s="26"/>
      <c r="B231" s="29"/>
      <c r="C231" s="30"/>
      <c r="D231" s="30"/>
    </row>
    <row r="232" spans="1:7" ht="20.25" x14ac:dyDescent="0.25">
      <c r="A232" s="26"/>
      <c r="B232" s="29"/>
      <c r="C232" s="30"/>
      <c r="D232" s="30"/>
    </row>
    <row r="233" spans="1:7" ht="20.25" x14ac:dyDescent="0.25">
      <c r="A233" s="26"/>
      <c r="B233" s="29"/>
      <c r="C233" s="30"/>
      <c r="D233" s="30"/>
    </row>
    <row r="234" spans="1:7" ht="20.25" x14ac:dyDescent="0.25">
      <c r="A234" s="26"/>
      <c r="B234" s="29"/>
      <c r="C234" s="30"/>
      <c r="D234" s="30"/>
    </row>
    <row r="235" spans="1:7" ht="20.25" x14ac:dyDescent="0.25">
      <c r="A235" s="26"/>
      <c r="B235" s="29"/>
      <c r="C235" s="30"/>
      <c r="D235" s="30"/>
    </row>
    <row r="236" spans="1:7" x14ac:dyDescent="0.25">
      <c r="A236" s="7"/>
      <c r="B236" s="29"/>
      <c r="C236" s="29"/>
      <c r="D236" s="29"/>
    </row>
    <row r="237" spans="1:7" ht="20.25" x14ac:dyDescent="0.25">
      <c r="A237" s="7"/>
      <c r="B237" s="31" t="s">
        <v>136</v>
      </c>
      <c r="C237" s="31" t="s">
        <v>137</v>
      </c>
      <c r="D237" t="s">
        <v>136</v>
      </c>
      <c r="E237" s="144" t="s">
        <v>137</v>
      </c>
    </row>
    <row r="238" spans="1:7" ht="21" x14ac:dyDescent="0.35">
      <c r="A238" s="7"/>
      <c r="B238" s="32" t="s">
        <v>138</v>
      </c>
      <c r="C238" s="32" t="s">
        <v>139</v>
      </c>
      <c r="D238" t="s">
        <v>138</v>
      </c>
      <c r="F238" t="s">
        <v>138</v>
      </c>
      <c r="G238" t="e">
        <f>IF(NOT(ISERROR(MATCH(F238,_xlfn.ANCHORARRAY(B249),0))),#REF!&amp;"Por favor no seleccionar los criterios de impacto",F238)</f>
        <v>#REF!</v>
      </c>
    </row>
    <row r="239" spans="1:7" ht="21" x14ac:dyDescent="0.35">
      <c r="A239" s="7"/>
      <c r="B239" s="32" t="s">
        <v>138</v>
      </c>
      <c r="C239" s="32" t="s">
        <v>125</v>
      </c>
      <c r="E239" s="144" t="s">
        <v>139</v>
      </c>
    </row>
    <row r="240" spans="1:7" ht="21" x14ac:dyDescent="0.35">
      <c r="A240" s="7"/>
      <c r="B240" s="32" t="s">
        <v>138</v>
      </c>
      <c r="C240" s="32" t="s">
        <v>128</v>
      </c>
      <c r="E240" s="144" t="s">
        <v>125</v>
      </c>
    </row>
    <row r="241" spans="1:5" ht="21" x14ac:dyDescent="0.35">
      <c r="A241" s="7"/>
      <c r="B241" s="32" t="s">
        <v>138</v>
      </c>
      <c r="C241" s="32" t="s">
        <v>131</v>
      </c>
      <c r="E241" s="144" t="s">
        <v>128</v>
      </c>
    </row>
    <row r="242" spans="1:5" ht="21" x14ac:dyDescent="0.35">
      <c r="A242" s="7"/>
      <c r="B242" s="32" t="s">
        <v>138</v>
      </c>
      <c r="C242" s="32" t="s">
        <v>133</v>
      </c>
      <c r="E242" s="144" t="s">
        <v>131</v>
      </c>
    </row>
    <row r="243" spans="1:5" ht="21" x14ac:dyDescent="0.35">
      <c r="A243" s="7"/>
      <c r="B243" s="32" t="s">
        <v>121</v>
      </c>
      <c r="C243" s="32" t="s">
        <v>47</v>
      </c>
      <c r="E243" s="144" t="s">
        <v>133</v>
      </c>
    </row>
    <row r="244" spans="1:5" ht="21" x14ac:dyDescent="0.35">
      <c r="A244" s="7"/>
      <c r="B244" s="32" t="s">
        <v>121</v>
      </c>
      <c r="C244" s="32" t="s">
        <v>126</v>
      </c>
      <c r="D244" t="s">
        <v>121</v>
      </c>
    </row>
    <row r="245" spans="1:5" ht="21" x14ac:dyDescent="0.35">
      <c r="A245" s="7"/>
      <c r="B245" s="32" t="s">
        <v>121</v>
      </c>
      <c r="C245" s="32" t="s">
        <v>129</v>
      </c>
      <c r="E245" s="144" t="s">
        <v>47</v>
      </c>
    </row>
    <row r="246" spans="1:5" ht="21" x14ac:dyDescent="0.35">
      <c r="A246" s="7"/>
      <c r="B246" s="32" t="s">
        <v>121</v>
      </c>
      <c r="C246" s="32" t="s">
        <v>49</v>
      </c>
      <c r="E246" s="144" t="s">
        <v>126</v>
      </c>
    </row>
    <row r="247" spans="1:5" ht="21" x14ac:dyDescent="0.35">
      <c r="A247" s="7"/>
      <c r="B247" s="32" t="s">
        <v>121</v>
      </c>
      <c r="C247" s="32" t="s">
        <v>50</v>
      </c>
      <c r="E247" s="144" t="s">
        <v>129</v>
      </c>
    </row>
    <row r="248" spans="1:5" x14ac:dyDescent="0.25">
      <c r="A248" s="7"/>
      <c r="B248" s="33"/>
      <c r="C248" s="33"/>
      <c r="E248" s="144" t="s">
        <v>49</v>
      </c>
    </row>
    <row r="249" spans="1:5" x14ac:dyDescent="0.25">
      <c r="A249" s="7"/>
      <c r="B249" s="33" t="str" cm="1">
        <f t="array" ref="B249:B251">_xlfn.UNIQUE(Tabla13[[#All],[Criterios]])</f>
        <v>Criterios</v>
      </c>
      <c r="C249" s="33"/>
      <c r="E249" s="144" t="s">
        <v>50</v>
      </c>
    </row>
    <row r="250" spans="1:5" x14ac:dyDescent="0.25">
      <c r="A250" s="7"/>
      <c r="B250" s="33" t="str">
        <v>Afectación Económica o presupuestal</v>
      </c>
      <c r="C250" s="33"/>
    </row>
    <row r="251" spans="1:5" x14ac:dyDescent="0.25">
      <c r="B251" s="33" t="str">
        <v>Pérdida Reputacional</v>
      </c>
      <c r="C251" s="33"/>
    </row>
    <row r="252" spans="1:5" x14ac:dyDescent="0.25">
      <c r="B252" s="34"/>
      <c r="C252" s="34"/>
    </row>
    <row r="253" spans="1:5" x14ac:dyDescent="0.25">
      <c r="B253" s="34"/>
      <c r="C253" s="34"/>
    </row>
    <row r="254" spans="1:5" x14ac:dyDescent="0.25">
      <c r="B254" s="34"/>
      <c r="C254" s="34"/>
    </row>
    <row r="255" spans="1:5" x14ac:dyDescent="0.25">
      <c r="B255" s="34"/>
      <c r="C255" s="34"/>
      <c r="D255" s="34"/>
    </row>
    <row r="256" spans="1:5" x14ac:dyDescent="0.25">
      <c r="B256" s="34"/>
      <c r="C256" s="34"/>
      <c r="D256" s="34"/>
    </row>
    <row r="257" spans="2:4" x14ac:dyDescent="0.25">
      <c r="B257" s="34"/>
      <c r="C257" s="34"/>
      <c r="D257" s="34"/>
    </row>
    <row r="258" spans="2:4" x14ac:dyDescent="0.25">
      <c r="B258" s="34"/>
      <c r="C258" s="34"/>
      <c r="D258" s="34"/>
    </row>
    <row r="259" spans="2:4" x14ac:dyDescent="0.25">
      <c r="B259" s="34"/>
      <c r="C259" s="34"/>
      <c r="D259" s="34"/>
    </row>
    <row r="260" spans="2:4" x14ac:dyDescent="0.25">
      <c r="B260" s="34"/>
      <c r="C260" s="34"/>
      <c r="D260" s="34"/>
    </row>
  </sheetData>
  <mergeCells count="1">
    <mergeCell ref="B2:E2"/>
  </mergeCells>
  <dataValidations count="1">
    <dataValidation type="list" allowBlank="1" showInputMessage="1" showErrorMessage="1" sqref="F238" xr:uid="{00000000-0002-0000-0700-000000000000}">
      <formula1>#REF!</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Z61"/>
  <sheetViews>
    <sheetView topLeftCell="J4" workbookViewId="0">
      <selection activeCell="Q15" sqref="Q15"/>
    </sheetView>
  </sheetViews>
  <sheetFormatPr baseColWidth="10" defaultColWidth="10.7109375" defaultRowHeight="15" x14ac:dyDescent="0.25"/>
  <cols>
    <col min="2" max="2" width="25.5703125" customWidth="1"/>
    <col min="6" max="6" width="27.42578125" customWidth="1"/>
    <col min="7" max="7" width="24.7109375" style="146" customWidth="1"/>
    <col min="8" max="8" width="11.42578125" style="146"/>
    <col min="9" max="9" width="18.28515625" style="146" customWidth="1"/>
    <col min="10" max="12" width="11.42578125" style="146"/>
    <col min="17" max="17" width="21.5703125" customWidth="1"/>
    <col min="18" max="18" width="17.5703125" bestFit="1" customWidth="1"/>
    <col min="19" max="19" width="23.85546875" bestFit="1" customWidth="1"/>
    <col min="21" max="21" width="15.5703125" bestFit="1" customWidth="1"/>
    <col min="22" max="22" width="25.28515625" bestFit="1" customWidth="1"/>
    <col min="24" max="24" width="21" bestFit="1" customWidth="1"/>
  </cols>
  <sheetData>
    <row r="1" spans="2:26" x14ac:dyDescent="0.25">
      <c r="G1" s="146" t="s">
        <v>23</v>
      </c>
      <c r="H1" s="146" t="s">
        <v>15</v>
      </c>
    </row>
    <row r="4" spans="2:26" x14ac:dyDescent="0.25">
      <c r="B4" t="s">
        <v>231</v>
      </c>
      <c r="C4" t="s">
        <v>166</v>
      </c>
      <c r="F4" t="s">
        <v>52</v>
      </c>
      <c r="G4" s="145" t="s">
        <v>256</v>
      </c>
      <c r="H4" s="145">
        <v>0.2</v>
      </c>
      <c r="I4" s="145"/>
      <c r="K4" s="145"/>
      <c r="Q4" t="s">
        <v>257</v>
      </c>
      <c r="R4" s="145">
        <v>0.5</v>
      </c>
      <c r="S4" s="146" t="s">
        <v>111</v>
      </c>
      <c r="T4" s="145">
        <v>0.3</v>
      </c>
      <c r="U4" s="146" t="s">
        <v>124</v>
      </c>
      <c r="V4" s="145">
        <v>0.4</v>
      </c>
      <c r="W4" s="146" t="s">
        <v>127</v>
      </c>
    </row>
    <row r="5" spans="2:26" x14ac:dyDescent="0.25">
      <c r="B5" t="s">
        <v>232</v>
      </c>
      <c r="C5" t="s">
        <v>166</v>
      </c>
      <c r="F5" t="s">
        <v>53</v>
      </c>
      <c r="G5" s="145" t="s">
        <v>256</v>
      </c>
      <c r="H5" s="145">
        <v>0.2</v>
      </c>
      <c r="I5" s="145"/>
      <c r="K5" s="145"/>
      <c r="Q5" t="s">
        <v>258</v>
      </c>
      <c r="R5" s="145">
        <v>0.45</v>
      </c>
      <c r="S5" s="146" t="s">
        <v>111</v>
      </c>
      <c r="T5" s="145">
        <v>0.36</v>
      </c>
      <c r="U5" s="146" t="s">
        <v>124</v>
      </c>
      <c r="V5" s="145">
        <v>0.4</v>
      </c>
      <c r="W5" s="146" t="s">
        <v>127</v>
      </c>
    </row>
    <row r="6" spans="2:26" x14ac:dyDescent="0.25">
      <c r="B6" t="s">
        <v>233</v>
      </c>
      <c r="C6" t="s">
        <v>127</v>
      </c>
      <c r="F6" t="s">
        <v>54</v>
      </c>
      <c r="G6" s="145" t="s">
        <v>113</v>
      </c>
      <c r="H6" s="145">
        <v>0.6</v>
      </c>
      <c r="I6" s="145" t="s">
        <v>289</v>
      </c>
      <c r="K6" s="145"/>
      <c r="Q6" t="s">
        <v>259</v>
      </c>
      <c r="R6" s="145">
        <v>0.4</v>
      </c>
      <c r="S6" s="146" t="s">
        <v>111</v>
      </c>
      <c r="T6" s="145">
        <v>0.36</v>
      </c>
      <c r="U6" s="146" t="s">
        <v>124</v>
      </c>
      <c r="V6" s="145">
        <v>0.4</v>
      </c>
      <c r="W6" s="146" t="s">
        <v>127</v>
      </c>
    </row>
    <row r="7" spans="2:26" x14ac:dyDescent="0.25">
      <c r="B7" t="s">
        <v>234</v>
      </c>
      <c r="C7" t="s">
        <v>230</v>
      </c>
      <c r="G7" s="145"/>
      <c r="I7" s="145"/>
      <c r="K7" s="145"/>
      <c r="Q7" t="s">
        <v>260</v>
      </c>
      <c r="R7" s="145">
        <v>0.35</v>
      </c>
      <c r="S7" s="146" t="s">
        <v>113</v>
      </c>
      <c r="T7" s="145">
        <v>0.42</v>
      </c>
      <c r="U7" s="146" t="s">
        <v>124</v>
      </c>
      <c r="V7" s="145">
        <v>0.4</v>
      </c>
      <c r="W7" s="146" t="s">
        <v>127</v>
      </c>
    </row>
    <row r="8" spans="2:26" x14ac:dyDescent="0.25">
      <c r="B8" t="s">
        <v>235</v>
      </c>
      <c r="C8" t="s">
        <v>161</v>
      </c>
      <c r="G8" s="145"/>
      <c r="I8" s="145"/>
      <c r="K8" s="145"/>
      <c r="Q8" t="s">
        <v>261</v>
      </c>
      <c r="R8" s="145">
        <v>0.35</v>
      </c>
      <c r="S8" s="146" t="s">
        <v>113</v>
      </c>
      <c r="T8" s="145">
        <v>0.6</v>
      </c>
      <c r="U8" s="146" t="s">
        <v>124</v>
      </c>
      <c r="V8" s="145">
        <v>0.26</v>
      </c>
      <c r="W8" s="146" t="s">
        <v>127</v>
      </c>
    </row>
    <row r="9" spans="2:26" x14ac:dyDescent="0.25">
      <c r="B9" t="s">
        <v>237</v>
      </c>
      <c r="C9" t="s">
        <v>166</v>
      </c>
      <c r="G9" s="145"/>
      <c r="I9" s="145"/>
      <c r="K9" s="145"/>
      <c r="Q9" t="s">
        <v>262</v>
      </c>
      <c r="R9" s="145">
        <v>0.3</v>
      </c>
      <c r="S9" s="146" t="s">
        <v>113</v>
      </c>
      <c r="T9" s="145">
        <v>0.6</v>
      </c>
      <c r="U9" s="146" t="s">
        <v>124</v>
      </c>
      <c r="V9" s="145">
        <v>0.3</v>
      </c>
      <c r="W9" s="146" t="s">
        <v>127</v>
      </c>
    </row>
    <row r="10" spans="2:26" x14ac:dyDescent="0.25">
      <c r="B10" t="s">
        <v>238</v>
      </c>
      <c r="C10" t="s">
        <v>127</v>
      </c>
    </row>
    <row r="11" spans="2:26" x14ac:dyDescent="0.25">
      <c r="B11" t="s">
        <v>239</v>
      </c>
      <c r="C11" t="s">
        <v>127</v>
      </c>
      <c r="F11" t="s">
        <v>231</v>
      </c>
      <c r="G11" s="146" t="s">
        <v>110</v>
      </c>
      <c r="H11" s="145">
        <v>0.1</v>
      </c>
      <c r="I11" s="146" t="s">
        <v>256</v>
      </c>
      <c r="J11" s="145">
        <v>0.2</v>
      </c>
      <c r="K11" s="146" t="s">
        <v>166</v>
      </c>
    </row>
    <row r="12" spans="2:26" x14ac:dyDescent="0.25">
      <c r="B12" t="s">
        <v>240</v>
      </c>
      <c r="C12" t="s">
        <v>230</v>
      </c>
      <c r="F12" t="s">
        <v>232</v>
      </c>
      <c r="G12" s="146" t="s">
        <v>110</v>
      </c>
      <c r="H12" s="145">
        <v>0.1</v>
      </c>
      <c r="I12" s="146" t="s">
        <v>124</v>
      </c>
      <c r="J12" s="145">
        <v>0.4</v>
      </c>
      <c r="K12" s="146" t="s">
        <v>166</v>
      </c>
      <c r="Q12" t="s">
        <v>14</v>
      </c>
      <c r="R12" t="s">
        <v>290</v>
      </c>
      <c r="S12" s="146" t="s">
        <v>18</v>
      </c>
      <c r="T12" t="s">
        <v>31</v>
      </c>
      <c r="U12" s="146" t="s">
        <v>32</v>
      </c>
      <c r="V12" t="s">
        <v>291</v>
      </c>
      <c r="W12" s="146" t="s">
        <v>15</v>
      </c>
      <c r="X12" t="s">
        <v>23</v>
      </c>
      <c r="Y12" s="146" t="s">
        <v>15</v>
      </c>
      <c r="Z12" t="s">
        <v>292</v>
      </c>
    </row>
    <row r="13" spans="2:26" x14ac:dyDescent="0.25">
      <c r="B13" t="s">
        <v>241</v>
      </c>
      <c r="C13" t="s">
        <v>161</v>
      </c>
      <c r="F13" t="s">
        <v>233</v>
      </c>
      <c r="G13" s="146" t="s">
        <v>110</v>
      </c>
      <c r="H13" s="145">
        <v>0.1</v>
      </c>
      <c r="I13" s="146" t="s">
        <v>127</v>
      </c>
      <c r="J13" s="145">
        <v>0.6</v>
      </c>
      <c r="K13" s="146" t="s">
        <v>127</v>
      </c>
      <c r="Q13" t="s">
        <v>110</v>
      </c>
      <c r="R13" t="s">
        <v>256</v>
      </c>
      <c r="S13" t="s">
        <v>166</v>
      </c>
      <c r="T13" t="s">
        <v>52</v>
      </c>
      <c r="U13" t="s">
        <v>56</v>
      </c>
      <c r="V13" t="s">
        <v>110</v>
      </c>
      <c r="W13" s="144">
        <v>0.1</v>
      </c>
      <c r="X13" t="s">
        <v>256</v>
      </c>
      <c r="Y13" s="144">
        <v>0.2</v>
      </c>
      <c r="Z13" t="s">
        <v>166</v>
      </c>
    </row>
    <row r="14" spans="2:26" x14ac:dyDescent="0.25">
      <c r="B14" t="s">
        <v>242</v>
      </c>
      <c r="C14" t="s">
        <v>127</v>
      </c>
      <c r="F14" t="s">
        <v>234</v>
      </c>
      <c r="G14" s="146" t="s">
        <v>110</v>
      </c>
      <c r="H14" s="145">
        <v>0.1</v>
      </c>
      <c r="I14" s="146" t="s">
        <v>130</v>
      </c>
      <c r="J14" s="145">
        <v>0.8</v>
      </c>
      <c r="K14" s="146" t="s">
        <v>163</v>
      </c>
      <c r="Q14" t="s">
        <v>110</v>
      </c>
      <c r="R14" t="s">
        <v>124</v>
      </c>
      <c r="S14" t="s">
        <v>166</v>
      </c>
      <c r="T14" t="s">
        <v>52</v>
      </c>
      <c r="U14" t="s">
        <v>56</v>
      </c>
      <c r="V14" t="s">
        <v>110</v>
      </c>
      <c r="W14" s="144">
        <v>0.1</v>
      </c>
      <c r="X14" t="s">
        <v>124</v>
      </c>
      <c r="Y14" s="144">
        <v>0.4</v>
      </c>
      <c r="Z14" t="s">
        <v>166</v>
      </c>
    </row>
    <row r="15" spans="2:26" x14ac:dyDescent="0.25">
      <c r="B15" t="s">
        <v>236</v>
      </c>
      <c r="C15" t="s">
        <v>127</v>
      </c>
      <c r="F15" t="s">
        <v>235</v>
      </c>
      <c r="G15" s="146" t="s">
        <v>110</v>
      </c>
      <c r="H15" s="145">
        <v>0.1</v>
      </c>
      <c r="I15" s="146" t="s">
        <v>132</v>
      </c>
      <c r="J15" s="145">
        <v>1</v>
      </c>
      <c r="K15" s="146" t="s">
        <v>161</v>
      </c>
      <c r="Q15" t="s">
        <v>110</v>
      </c>
      <c r="R15" t="s">
        <v>127</v>
      </c>
      <c r="S15" t="s">
        <v>127</v>
      </c>
      <c r="T15" t="s">
        <v>52</v>
      </c>
      <c r="U15" t="s">
        <v>56</v>
      </c>
      <c r="V15" t="s">
        <v>110</v>
      </c>
      <c r="W15" s="144">
        <v>0.1</v>
      </c>
      <c r="X15" t="s">
        <v>127</v>
      </c>
      <c r="Y15" s="144">
        <v>0.6</v>
      </c>
      <c r="Z15" t="s">
        <v>127</v>
      </c>
    </row>
    <row r="16" spans="2:26" x14ac:dyDescent="0.25">
      <c r="B16" t="s">
        <v>252</v>
      </c>
      <c r="C16" t="s">
        <v>127</v>
      </c>
      <c r="F16" t="s">
        <v>237</v>
      </c>
      <c r="G16" s="146" t="s">
        <v>110</v>
      </c>
      <c r="H16" s="145">
        <v>0.2</v>
      </c>
      <c r="I16" s="146" t="s">
        <v>256</v>
      </c>
      <c r="J16" s="145">
        <v>0.2</v>
      </c>
      <c r="K16" s="146" t="s">
        <v>166</v>
      </c>
      <c r="T16" t="s">
        <v>52</v>
      </c>
      <c r="U16" t="s">
        <v>56</v>
      </c>
    </row>
    <row r="17" spans="2:21" x14ac:dyDescent="0.25">
      <c r="B17" t="s">
        <v>243</v>
      </c>
      <c r="C17" t="s">
        <v>230</v>
      </c>
      <c r="F17" t="s">
        <v>238</v>
      </c>
      <c r="G17" s="146" t="s">
        <v>110</v>
      </c>
      <c r="H17" s="145">
        <v>0.2</v>
      </c>
      <c r="I17" s="146" t="s">
        <v>124</v>
      </c>
      <c r="J17" s="145">
        <v>0.4</v>
      </c>
      <c r="K17" s="146" t="s">
        <v>166</v>
      </c>
      <c r="R17" s="145">
        <v>0.5</v>
      </c>
      <c r="S17" s="144">
        <v>0.5</v>
      </c>
      <c r="T17" t="s">
        <v>52</v>
      </c>
      <c r="U17" t="s">
        <v>56</v>
      </c>
    </row>
    <row r="18" spans="2:21" x14ac:dyDescent="0.25">
      <c r="B18" t="s">
        <v>244</v>
      </c>
      <c r="C18" t="s">
        <v>161</v>
      </c>
      <c r="F18" t="s">
        <v>239</v>
      </c>
      <c r="G18" s="146" t="s">
        <v>110</v>
      </c>
      <c r="H18" s="145">
        <v>0.2</v>
      </c>
      <c r="I18" s="146" t="s">
        <v>127</v>
      </c>
      <c r="J18" s="145">
        <v>0.6</v>
      </c>
      <c r="K18" s="146" t="s">
        <v>127</v>
      </c>
      <c r="R18" s="145">
        <v>0.45</v>
      </c>
      <c r="S18" s="144">
        <v>0.35</v>
      </c>
      <c r="T18" t="s">
        <v>52</v>
      </c>
      <c r="U18" t="s">
        <v>56</v>
      </c>
    </row>
    <row r="19" spans="2:21" x14ac:dyDescent="0.25">
      <c r="B19" t="s">
        <v>245</v>
      </c>
      <c r="C19" t="s">
        <v>127</v>
      </c>
      <c r="F19" t="s">
        <v>240</v>
      </c>
      <c r="G19" s="146" t="s">
        <v>110</v>
      </c>
      <c r="H19" s="145">
        <v>0.2</v>
      </c>
      <c r="I19" s="146" t="s">
        <v>130</v>
      </c>
      <c r="J19" s="145">
        <v>0.8</v>
      </c>
      <c r="K19" s="146" t="s">
        <v>163</v>
      </c>
      <c r="R19" s="145">
        <v>0.4</v>
      </c>
      <c r="T19" t="s">
        <v>52</v>
      </c>
      <c r="U19" t="s">
        <v>56</v>
      </c>
    </row>
    <row r="20" spans="2:21" x14ac:dyDescent="0.25">
      <c r="B20" t="s">
        <v>246</v>
      </c>
      <c r="C20" t="s">
        <v>127</v>
      </c>
      <c r="F20" t="s">
        <v>241</v>
      </c>
      <c r="G20" s="146" t="s">
        <v>110</v>
      </c>
      <c r="H20" s="145">
        <v>0.2</v>
      </c>
      <c r="I20" s="146" t="s">
        <v>132</v>
      </c>
      <c r="J20" s="145">
        <v>1</v>
      </c>
      <c r="K20" s="146" t="s">
        <v>161</v>
      </c>
      <c r="R20" s="145">
        <v>0.35</v>
      </c>
      <c r="T20" t="s">
        <v>52</v>
      </c>
      <c r="U20" t="s">
        <v>56</v>
      </c>
    </row>
    <row r="21" spans="2:21" x14ac:dyDescent="0.25">
      <c r="B21" t="s">
        <v>247</v>
      </c>
      <c r="C21" t="s">
        <v>230</v>
      </c>
      <c r="F21" t="s">
        <v>242</v>
      </c>
      <c r="G21" s="146" t="s">
        <v>111</v>
      </c>
      <c r="H21" s="145">
        <v>0.3</v>
      </c>
      <c r="I21" s="146" t="s">
        <v>256</v>
      </c>
      <c r="J21" s="145">
        <v>0.2</v>
      </c>
      <c r="K21" s="146" t="s">
        <v>166</v>
      </c>
      <c r="R21" s="145">
        <v>0.35</v>
      </c>
      <c r="T21" t="s">
        <v>52</v>
      </c>
      <c r="U21" t="s">
        <v>56</v>
      </c>
    </row>
    <row r="22" spans="2:21" x14ac:dyDescent="0.25">
      <c r="B22" t="s">
        <v>248</v>
      </c>
      <c r="C22" t="s">
        <v>230</v>
      </c>
      <c r="F22" t="s">
        <v>236</v>
      </c>
      <c r="G22" s="146" t="s">
        <v>111</v>
      </c>
      <c r="H22" s="145">
        <v>0.3</v>
      </c>
      <c r="I22" s="146" t="s">
        <v>124</v>
      </c>
      <c r="J22" s="145">
        <v>0.4</v>
      </c>
      <c r="K22" s="146" t="s">
        <v>127</v>
      </c>
      <c r="R22" s="145">
        <v>0.3</v>
      </c>
      <c r="T22" t="s">
        <v>52</v>
      </c>
      <c r="U22" t="s">
        <v>56</v>
      </c>
    </row>
    <row r="23" spans="2:21" x14ac:dyDescent="0.25">
      <c r="B23" t="s">
        <v>249</v>
      </c>
      <c r="C23" t="s">
        <v>161</v>
      </c>
      <c r="F23" t="s">
        <v>252</v>
      </c>
      <c r="G23" s="146" t="s">
        <v>111</v>
      </c>
      <c r="H23" s="145">
        <v>0.3</v>
      </c>
      <c r="I23" s="146" t="s">
        <v>127</v>
      </c>
      <c r="J23" s="145">
        <v>0.6</v>
      </c>
      <c r="K23" s="146" t="s">
        <v>127</v>
      </c>
      <c r="T23" t="s">
        <v>52</v>
      </c>
      <c r="U23" t="s">
        <v>56</v>
      </c>
    </row>
    <row r="24" spans="2:21" x14ac:dyDescent="0.25">
      <c r="B24" t="s">
        <v>297</v>
      </c>
      <c r="C24" t="s">
        <v>230</v>
      </c>
      <c r="F24" t="s">
        <v>243</v>
      </c>
      <c r="G24" s="146" t="s">
        <v>111</v>
      </c>
      <c r="H24" s="145">
        <v>0.3</v>
      </c>
      <c r="I24" s="146" t="s">
        <v>130</v>
      </c>
      <c r="J24" s="145">
        <v>0.8</v>
      </c>
      <c r="K24" s="146" t="s">
        <v>163</v>
      </c>
      <c r="T24" t="s">
        <v>52</v>
      </c>
      <c r="U24" t="s">
        <v>56</v>
      </c>
    </row>
    <row r="25" spans="2:21" x14ac:dyDescent="0.25">
      <c r="B25" t="s">
        <v>298</v>
      </c>
      <c r="C25" t="s">
        <v>230</v>
      </c>
      <c r="F25" t="s">
        <v>244</v>
      </c>
      <c r="G25" s="146" t="s">
        <v>111</v>
      </c>
      <c r="H25" s="145">
        <v>0.3</v>
      </c>
      <c r="I25" s="146" t="s">
        <v>132</v>
      </c>
      <c r="J25" s="145">
        <v>1</v>
      </c>
      <c r="K25" s="146" t="s">
        <v>161</v>
      </c>
    </row>
    <row r="26" spans="2:21" x14ac:dyDescent="0.25">
      <c r="B26" t="s">
        <v>299</v>
      </c>
      <c r="C26" t="s">
        <v>230</v>
      </c>
      <c r="F26" t="s">
        <v>245</v>
      </c>
      <c r="G26" s="146" t="s">
        <v>111</v>
      </c>
      <c r="H26" s="145">
        <v>0.4</v>
      </c>
      <c r="I26" s="146" t="s">
        <v>256</v>
      </c>
      <c r="J26" s="145">
        <v>0.2</v>
      </c>
      <c r="K26" s="146" t="s">
        <v>166</v>
      </c>
    </row>
    <row r="27" spans="2:21" x14ac:dyDescent="0.25">
      <c r="B27" t="s">
        <v>300</v>
      </c>
      <c r="C27" t="s">
        <v>230</v>
      </c>
      <c r="F27" t="s">
        <v>246</v>
      </c>
      <c r="G27" s="146" t="s">
        <v>111</v>
      </c>
      <c r="H27" s="145">
        <v>0.4</v>
      </c>
      <c r="I27" s="146" t="s">
        <v>124</v>
      </c>
      <c r="J27" s="145">
        <v>0.4</v>
      </c>
      <c r="K27" s="146" t="s">
        <v>127</v>
      </c>
    </row>
    <row r="28" spans="2:21" x14ac:dyDescent="0.25">
      <c r="B28" t="s">
        <v>301</v>
      </c>
      <c r="C28" t="s">
        <v>161</v>
      </c>
      <c r="F28" t="s">
        <v>247</v>
      </c>
      <c r="G28" s="146" t="s">
        <v>111</v>
      </c>
      <c r="H28" s="145">
        <v>0.4</v>
      </c>
      <c r="I28" s="146" t="s">
        <v>127</v>
      </c>
      <c r="J28" s="145">
        <v>0.6</v>
      </c>
      <c r="K28" s="146" t="s">
        <v>127</v>
      </c>
    </row>
    <row r="29" spans="2:21" x14ac:dyDescent="0.25">
      <c r="F29" t="s">
        <v>248</v>
      </c>
      <c r="G29" s="146" t="s">
        <v>111</v>
      </c>
      <c r="H29" s="145">
        <v>0.4</v>
      </c>
      <c r="I29" s="146" t="s">
        <v>130</v>
      </c>
      <c r="J29" s="145">
        <v>0.8</v>
      </c>
      <c r="K29" s="146" t="s">
        <v>163</v>
      </c>
    </row>
    <row r="30" spans="2:21" x14ac:dyDescent="0.25">
      <c r="F30" t="s">
        <v>249</v>
      </c>
      <c r="G30" s="146" t="s">
        <v>111</v>
      </c>
      <c r="H30" s="145">
        <v>0.4</v>
      </c>
      <c r="I30" s="146" t="s">
        <v>132</v>
      </c>
      <c r="J30" s="145">
        <v>1</v>
      </c>
      <c r="K30" s="146" t="s">
        <v>161</v>
      </c>
    </row>
    <row r="31" spans="2:21" x14ac:dyDescent="0.25">
      <c r="F31" t="s">
        <v>250</v>
      </c>
      <c r="G31" s="146" t="s">
        <v>113</v>
      </c>
      <c r="H31" s="145">
        <v>0.5</v>
      </c>
      <c r="I31" s="146" t="s">
        <v>256</v>
      </c>
      <c r="J31" s="145">
        <v>0.2</v>
      </c>
      <c r="K31" s="146" t="s">
        <v>127</v>
      </c>
    </row>
    <row r="32" spans="2:21" x14ac:dyDescent="0.25">
      <c r="F32" t="s">
        <v>251</v>
      </c>
      <c r="G32" s="146" t="s">
        <v>113</v>
      </c>
      <c r="H32" s="145">
        <v>0.5</v>
      </c>
      <c r="I32" s="146" t="s">
        <v>124</v>
      </c>
      <c r="J32" s="145">
        <v>0.4</v>
      </c>
      <c r="K32" s="146" t="s">
        <v>127</v>
      </c>
    </row>
    <row r="33" spans="6:11" x14ac:dyDescent="0.25">
      <c r="F33" t="s">
        <v>253</v>
      </c>
      <c r="G33" s="146" t="s">
        <v>113</v>
      </c>
      <c r="H33" s="145">
        <v>0.5</v>
      </c>
      <c r="I33" s="146" t="s">
        <v>127</v>
      </c>
      <c r="J33" s="145">
        <v>0.6</v>
      </c>
      <c r="K33" s="146" t="s">
        <v>127</v>
      </c>
    </row>
    <row r="34" spans="6:11" x14ac:dyDescent="0.25">
      <c r="F34" t="s">
        <v>255</v>
      </c>
      <c r="G34" s="146" t="s">
        <v>113</v>
      </c>
      <c r="H34" s="145">
        <v>0.5</v>
      </c>
      <c r="I34" s="146" t="s">
        <v>130</v>
      </c>
      <c r="J34" s="145">
        <v>0.8</v>
      </c>
      <c r="K34" s="146" t="s">
        <v>163</v>
      </c>
    </row>
    <row r="35" spans="6:11" x14ac:dyDescent="0.25">
      <c r="F35" t="s">
        <v>254</v>
      </c>
      <c r="G35" s="146" t="s">
        <v>113</v>
      </c>
      <c r="H35" s="145">
        <v>0.5</v>
      </c>
      <c r="I35" s="146" t="s">
        <v>132</v>
      </c>
      <c r="J35" s="145">
        <v>1</v>
      </c>
      <c r="K35" s="146" t="s">
        <v>161</v>
      </c>
    </row>
    <row r="37" spans="6:11" ht="45" x14ac:dyDescent="0.25">
      <c r="G37" s="147" t="s">
        <v>264</v>
      </c>
    </row>
    <row r="38" spans="6:11" ht="105" x14ac:dyDescent="0.25">
      <c r="G38" s="147" t="s">
        <v>265</v>
      </c>
    </row>
    <row r="39" spans="6:11" ht="75" x14ac:dyDescent="0.25">
      <c r="G39" s="147" t="s">
        <v>266</v>
      </c>
    </row>
    <row r="40" spans="6:11" ht="75" x14ac:dyDescent="0.25">
      <c r="G40" s="147" t="s">
        <v>267</v>
      </c>
    </row>
    <row r="41" spans="6:11" ht="75" x14ac:dyDescent="0.25">
      <c r="G41" s="147" t="s">
        <v>268</v>
      </c>
    </row>
    <row r="42" spans="6:11" ht="45" x14ac:dyDescent="0.25">
      <c r="G42" s="147" t="s">
        <v>269</v>
      </c>
    </row>
    <row r="43" spans="6:11" ht="105" x14ac:dyDescent="0.25">
      <c r="G43" s="147" t="s">
        <v>270</v>
      </c>
    </row>
    <row r="44" spans="6:11" ht="75" x14ac:dyDescent="0.25">
      <c r="G44" s="147" t="s">
        <v>271</v>
      </c>
    </row>
    <row r="45" spans="6:11" ht="75" x14ac:dyDescent="0.25">
      <c r="G45" s="147" t="s">
        <v>272</v>
      </c>
    </row>
    <row r="46" spans="6:11" ht="75" x14ac:dyDescent="0.25">
      <c r="G46" s="147" t="s">
        <v>273</v>
      </c>
    </row>
    <row r="47" spans="6:11" ht="45" x14ac:dyDescent="0.25">
      <c r="G47" s="147" t="s">
        <v>274</v>
      </c>
    </row>
    <row r="48" spans="6:11" ht="105" x14ac:dyDescent="0.25">
      <c r="G48" s="147" t="s">
        <v>275</v>
      </c>
    </row>
    <row r="49" spans="7:7" ht="75" x14ac:dyDescent="0.25">
      <c r="G49" s="147" t="s">
        <v>276</v>
      </c>
    </row>
    <row r="50" spans="7:7" ht="75" x14ac:dyDescent="0.25">
      <c r="G50" s="147" t="s">
        <v>277</v>
      </c>
    </row>
    <row r="51" spans="7:7" ht="75" x14ac:dyDescent="0.25">
      <c r="G51" s="147" t="s">
        <v>278</v>
      </c>
    </row>
    <row r="52" spans="7:7" ht="45" x14ac:dyDescent="0.25">
      <c r="G52" s="147" t="s">
        <v>279</v>
      </c>
    </row>
    <row r="53" spans="7:7" ht="105" x14ac:dyDescent="0.25">
      <c r="G53" s="147" t="s">
        <v>280</v>
      </c>
    </row>
    <row r="54" spans="7:7" ht="75" x14ac:dyDescent="0.25">
      <c r="G54" s="147" t="s">
        <v>281</v>
      </c>
    </row>
    <row r="55" spans="7:7" ht="75" x14ac:dyDescent="0.25">
      <c r="G55" s="147" t="s">
        <v>282</v>
      </c>
    </row>
    <row r="56" spans="7:7" ht="75" x14ac:dyDescent="0.25">
      <c r="G56" s="147" t="s">
        <v>283</v>
      </c>
    </row>
    <row r="57" spans="7:7" ht="45" x14ac:dyDescent="0.25">
      <c r="G57" s="147" t="s">
        <v>284</v>
      </c>
    </row>
    <row r="58" spans="7:7" ht="105" x14ac:dyDescent="0.25">
      <c r="G58" s="147" t="s">
        <v>285</v>
      </c>
    </row>
    <row r="59" spans="7:7" ht="75" x14ac:dyDescent="0.25">
      <c r="G59" s="147" t="s">
        <v>286</v>
      </c>
    </row>
    <row r="60" spans="7:7" ht="75" x14ac:dyDescent="0.25">
      <c r="G60" s="147" t="s">
        <v>287</v>
      </c>
    </row>
    <row r="61" spans="7:7" ht="75" x14ac:dyDescent="0.25">
      <c r="G61" s="147"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Presentacion </vt:lpstr>
      <vt:lpstr>Análisis de Contexto </vt:lpstr>
      <vt:lpstr>Estrategias</vt:lpstr>
      <vt:lpstr>Instructivo</vt:lpstr>
      <vt:lpstr>Mapa Final</vt:lpstr>
      <vt:lpstr>Clasificación Riesgo</vt:lpstr>
      <vt:lpstr>Tabla probabilidad</vt:lpstr>
      <vt:lpstr>Tabla Impacto </vt:lpstr>
      <vt:lpstr>Hoja1</vt:lpstr>
      <vt:lpstr>LISTA</vt:lpstr>
      <vt:lpstr>Tabla Valoración de Controles</vt:lpstr>
      <vt:lpstr>Matriz de Calor</vt:lpstr>
      <vt:lpstr>Seguimiento 1 Trimestre</vt:lpstr>
      <vt:lpstr>Seguimiento 2 Trimestre</vt:lpstr>
      <vt:lpstr>Seguimiento 3 Trimestre</vt:lpstr>
      <vt:lpstr>Seguimiento 4 Trimestre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2021-04-16T16:11:31Z</dcterms:created>
  <dcterms:modified xsi:type="dcterms:W3CDTF">2021-08-03T15:46:53Z</dcterms:modified>
</cp:coreProperties>
</file>