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01"/>
  <workbookPr hidePivotFieldList="1" defaultThemeVersion="166925"/>
  <mc:AlternateContent xmlns:mc="http://schemas.openxmlformats.org/markup-compatibility/2006">
    <mc:Choice Requires="x15">
      <x15ac:absPath xmlns:x15ac="http://schemas.microsoft.com/office/spreadsheetml/2010/11/ac" url="C:\Users\Marcela\Desktop\SIGMA 2021\"/>
    </mc:Choice>
  </mc:AlternateContent>
  <xr:revisionPtr revIDLastSave="161" documentId="8_{4E4EA4A8-E422-4919-BDD4-2B797466E773}" xr6:coauthVersionLast="47" xr6:coauthVersionMax="47" xr10:uidLastSave="{A268641C-B853-4AF2-A49C-64541CF0340B}"/>
  <bookViews>
    <workbookView xWindow="-120" yWindow="-120" windowWidth="20730" windowHeight="11160" firstSheet="13" activeTab="12" xr2:uid="{3E3DCF31-E9A4-4BF8-A2F1-A5D8E6F10397}"/>
  </bookViews>
  <sheets>
    <sheet name="Presentacion " sheetId="10" r:id="rId1"/>
    <sheet name="Análisis de Contexto " sheetId="12" r:id="rId2"/>
    <sheet name="Estrategias" sheetId="11" r:id="rId3"/>
    <sheet name="Instructivo" sheetId="20" r:id="rId4"/>
    <sheet name="Mapa Final" sheetId="1" r:id="rId5"/>
    <sheet name="Clasificación Riesgo" sheetId="4" r:id="rId6"/>
    <sheet name="Tabla probabilidad" sheetId="5" r:id="rId7"/>
    <sheet name="Tabla Impacto " sheetId="21" r:id="rId8"/>
    <sheet name="Hoja1" sheetId="13" state="hidden" r:id="rId9"/>
    <sheet name="LISTA" sheetId="2" state="hidden" r:id="rId10"/>
    <sheet name="Tabla Valoración de Controles" sheetId="7" r:id="rId11"/>
    <sheet name="Matriz de Calor" sheetId="15" r:id="rId12"/>
    <sheet name="Seguimiento 1 Trimestre" sheetId="16" r:id="rId13"/>
    <sheet name="Seguimiento 2 Trimestre" sheetId="22" r:id="rId14"/>
    <sheet name="Seguimiento 3 Trimestre" sheetId="23" r:id="rId15"/>
    <sheet name="Seguimiento 4 Trimestre" sheetId="24"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5572"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22" l="1"/>
  <c r="T27" i="1"/>
  <c r="Q27" i="1"/>
  <c r="T26" i="1"/>
  <c r="Q26" i="1"/>
  <c r="N40" i="24"/>
  <c r="G40" i="24"/>
  <c r="F40" i="24"/>
  <c r="E40" i="24"/>
  <c r="D40" i="24"/>
  <c r="C40" i="24"/>
  <c r="B40" i="24"/>
  <c r="A40" i="24"/>
  <c r="N35" i="24"/>
  <c r="G35" i="24"/>
  <c r="F35" i="24"/>
  <c r="E35" i="24"/>
  <c r="D35" i="24"/>
  <c r="C35" i="24"/>
  <c r="B35" i="24"/>
  <c r="A35" i="24"/>
  <c r="N30" i="24"/>
  <c r="G30" i="24"/>
  <c r="F30" i="24"/>
  <c r="E30" i="24"/>
  <c r="D30" i="24"/>
  <c r="C30" i="24"/>
  <c r="B30" i="24"/>
  <c r="A30" i="24"/>
  <c r="N25" i="24"/>
  <c r="G25" i="24"/>
  <c r="F25" i="24"/>
  <c r="E25" i="24"/>
  <c r="D25" i="24"/>
  <c r="C25" i="24"/>
  <c r="B25" i="24"/>
  <c r="A25" i="24"/>
  <c r="N20" i="24"/>
  <c r="G20" i="24"/>
  <c r="F20" i="24"/>
  <c r="E20" i="24"/>
  <c r="D20" i="24"/>
  <c r="C20" i="24"/>
  <c r="B20" i="24"/>
  <c r="A20" i="24"/>
  <c r="N15" i="24"/>
  <c r="G15" i="24"/>
  <c r="F15" i="24"/>
  <c r="E15" i="24"/>
  <c r="D15" i="24"/>
  <c r="C15" i="24"/>
  <c r="B15" i="24"/>
  <c r="A15" i="24"/>
  <c r="N10" i="24"/>
  <c r="G10" i="24"/>
  <c r="F10" i="24"/>
  <c r="E10" i="24"/>
  <c r="D10" i="24"/>
  <c r="C10" i="24"/>
  <c r="B10" i="24"/>
  <c r="A10" i="24"/>
  <c r="D6" i="24"/>
  <c r="D5" i="24"/>
  <c r="D4" i="24"/>
  <c r="N40" i="23"/>
  <c r="G40" i="23"/>
  <c r="F40" i="23"/>
  <c r="E40" i="23"/>
  <c r="D40" i="23"/>
  <c r="C40" i="23"/>
  <c r="B40" i="23"/>
  <c r="A40" i="23"/>
  <c r="N35" i="23"/>
  <c r="G35" i="23"/>
  <c r="F35" i="23"/>
  <c r="E35" i="23"/>
  <c r="D35" i="23"/>
  <c r="C35" i="23"/>
  <c r="B35" i="23"/>
  <c r="A35" i="23"/>
  <c r="N30" i="23"/>
  <c r="G30" i="23"/>
  <c r="F30" i="23"/>
  <c r="E30" i="23"/>
  <c r="D30" i="23"/>
  <c r="C30" i="23"/>
  <c r="B30" i="23"/>
  <c r="A30" i="23"/>
  <c r="N25" i="23"/>
  <c r="G25" i="23"/>
  <c r="F25" i="23"/>
  <c r="E25" i="23"/>
  <c r="D25" i="23"/>
  <c r="C25" i="23"/>
  <c r="B25" i="23"/>
  <c r="A25" i="23"/>
  <c r="N20" i="23"/>
  <c r="G20" i="23"/>
  <c r="F20" i="23"/>
  <c r="E20" i="23"/>
  <c r="D20" i="23"/>
  <c r="C20" i="23"/>
  <c r="B20" i="23"/>
  <c r="A20" i="23"/>
  <c r="N15" i="23"/>
  <c r="G15" i="23"/>
  <c r="F15" i="23"/>
  <c r="E15" i="23"/>
  <c r="D15" i="23"/>
  <c r="C15" i="23"/>
  <c r="B15" i="23"/>
  <c r="A15" i="23"/>
  <c r="N10" i="23"/>
  <c r="G10" i="23"/>
  <c r="F10" i="23"/>
  <c r="E10" i="23"/>
  <c r="D10" i="23"/>
  <c r="C10" i="23"/>
  <c r="B10" i="23"/>
  <c r="A10" i="23"/>
  <c r="D6" i="23"/>
  <c r="D5" i="23"/>
  <c r="D4" i="23"/>
  <c r="N40" i="22"/>
  <c r="G40" i="22"/>
  <c r="F40" i="22"/>
  <c r="E40" i="22"/>
  <c r="D40" i="22"/>
  <c r="C40" i="22"/>
  <c r="B40" i="22"/>
  <c r="A40" i="22"/>
  <c r="N35" i="22"/>
  <c r="G35" i="22"/>
  <c r="F35" i="22"/>
  <c r="E35" i="22"/>
  <c r="D35" i="22"/>
  <c r="C35" i="22"/>
  <c r="B35" i="22"/>
  <c r="A35" i="22"/>
  <c r="N30" i="22"/>
  <c r="G30" i="22"/>
  <c r="F30" i="22"/>
  <c r="E30" i="22"/>
  <c r="D30" i="22"/>
  <c r="C30" i="22"/>
  <c r="B30" i="22"/>
  <c r="A30" i="22"/>
  <c r="N25" i="22"/>
  <c r="G25" i="22"/>
  <c r="F25" i="22"/>
  <c r="E25" i="22"/>
  <c r="D25" i="22"/>
  <c r="C25" i="22"/>
  <c r="B25" i="22"/>
  <c r="A25" i="22"/>
  <c r="N20" i="22"/>
  <c r="G20" i="22"/>
  <c r="F20" i="22"/>
  <c r="E20" i="22"/>
  <c r="D20" i="22"/>
  <c r="C20" i="22"/>
  <c r="B20" i="22"/>
  <c r="A20" i="22"/>
  <c r="N15" i="22"/>
  <c r="G15" i="22"/>
  <c r="F15" i="22"/>
  <c r="E15" i="22"/>
  <c r="C15" i="22"/>
  <c r="B15" i="22"/>
  <c r="A15" i="22"/>
  <c r="N10" i="22"/>
  <c r="G10" i="22"/>
  <c r="F10" i="22"/>
  <c r="E10" i="22"/>
  <c r="D10" i="22"/>
  <c r="C10" i="22"/>
  <c r="B10" i="22"/>
  <c r="A10" i="22"/>
  <c r="D6" i="22"/>
  <c r="D5" i="22"/>
  <c r="D4" i="22"/>
  <c r="B40" i="16"/>
  <c r="B35" i="16"/>
  <c r="B30" i="16"/>
  <c r="B25" i="16"/>
  <c r="B20" i="16"/>
  <c r="B15" i="16"/>
  <c r="B10" i="16"/>
  <c r="M39" i="1" l="1"/>
  <c r="L39" i="1"/>
  <c r="M34" i="1"/>
  <c r="L34" i="1"/>
  <c r="M29" i="1"/>
  <c r="L29" i="1"/>
  <c r="M22" i="1"/>
  <c r="L22" i="1"/>
  <c r="M19" i="1"/>
  <c r="L19" i="1"/>
  <c r="M14" i="1"/>
  <c r="L14" i="1"/>
  <c r="I15" i="23" l="1"/>
  <c r="I15" i="24"/>
  <c r="I15" i="22"/>
  <c r="I20" i="22"/>
  <c r="I20" i="23"/>
  <c r="I20" i="24"/>
  <c r="I25" i="22"/>
  <c r="I25" i="23"/>
  <c r="I25" i="24"/>
  <c r="I30" i="23"/>
  <c r="I30" i="24"/>
  <c r="I30" i="22"/>
  <c r="I40" i="23"/>
  <c r="I40" i="24"/>
  <c r="I40" i="22"/>
  <c r="I35" i="23"/>
  <c r="I35" i="22"/>
  <c r="I35" i="24"/>
  <c r="M10" i="1"/>
  <c r="L10" i="1"/>
  <c r="I10" i="24" l="1"/>
  <c r="I10" i="22"/>
  <c r="I10" i="23"/>
  <c r="B249" i="21" a="1"/>
  <c r="B249" i="21" s="1"/>
  <c r="G238" i="21" s="1"/>
  <c r="N40" i="16" l="1"/>
  <c r="G40" i="16"/>
  <c r="F40" i="16"/>
  <c r="E40" i="16"/>
  <c r="D40" i="16"/>
  <c r="C40" i="16"/>
  <c r="A40" i="16"/>
  <c r="N35" i="16"/>
  <c r="G35" i="16"/>
  <c r="F35" i="16"/>
  <c r="E35" i="16"/>
  <c r="D35" i="16"/>
  <c r="C35" i="16"/>
  <c r="A35" i="16"/>
  <c r="N30" i="16"/>
  <c r="G30" i="16"/>
  <c r="F30" i="16"/>
  <c r="E30" i="16"/>
  <c r="D30" i="16"/>
  <c r="C30" i="16"/>
  <c r="A30" i="16"/>
  <c r="N25" i="16"/>
  <c r="G25" i="16"/>
  <c r="F25" i="16"/>
  <c r="E25" i="16"/>
  <c r="D25" i="16"/>
  <c r="C25" i="16"/>
  <c r="A25" i="16"/>
  <c r="N20" i="16"/>
  <c r="G20" i="16"/>
  <c r="F20" i="16"/>
  <c r="E20" i="16"/>
  <c r="D20" i="16"/>
  <c r="C20" i="16"/>
  <c r="A20" i="16"/>
  <c r="N15" i="16"/>
  <c r="G15" i="16"/>
  <c r="F15" i="16"/>
  <c r="E15" i="16"/>
  <c r="D15" i="16"/>
  <c r="C15" i="16"/>
  <c r="A15" i="16"/>
  <c r="D6" i="16"/>
  <c r="D5" i="16"/>
  <c r="D4" i="16"/>
  <c r="N10" i="16"/>
  <c r="G10" i="16"/>
  <c r="F10" i="16"/>
  <c r="E10" i="16"/>
  <c r="D10" i="16"/>
  <c r="C10" i="16"/>
  <c r="A10" i="16"/>
  <c r="T43" i="1" l="1"/>
  <c r="Q43" i="1"/>
  <c r="T42" i="1"/>
  <c r="Q42" i="1"/>
  <c r="T41" i="1"/>
  <c r="Q41" i="1"/>
  <c r="T40" i="1"/>
  <c r="Q40" i="1"/>
  <c r="T39" i="1"/>
  <c r="Q39" i="1"/>
  <c r="J39" i="1"/>
  <c r="I39" i="1"/>
  <c r="H40" i="22" l="1"/>
  <c r="H40" i="23"/>
  <c r="H40" i="24"/>
  <c r="I15" i="16"/>
  <c r="I35" i="16"/>
  <c r="I20" i="16"/>
  <c r="I40" i="16"/>
  <c r="H40" i="16"/>
  <c r="I25" i="16"/>
  <c r="I10" i="16"/>
  <c r="I30" i="16"/>
  <c r="AD43" i="1"/>
  <c r="AC43" i="1" s="1"/>
  <c r="X43" i="1"/>
  <c r="X42" i="1"/>
  <c r="Z42" i="1"/>
  <c r="Y42" i="1" s="1"/>
  <c r="X40" i="1"/>
  <c r="X41" i="1"/>
  <c r="Z39" i="1"/>
  <c r="Y39" i="1" s="1"/>
  <c r="Z43" i="1"/>
  <c r="Y43" i="1" s="1"/>
  <c r="Z41" i="1"/>
  <c r="Y41" i="1" s="1"/>
  <c r="X39" i="1"/>
  <c r="N39" i="1"/>
  <c r="AD42" i="1"/>
  <c r="AC42" i="1" s="1"/>
  <c r="AD40" i="1"/>
  <c r="AC40" i="1" s="1"/>
  <c r="AD41" i="1"/>
  <c r="AC41" i="1" s="1"/>
  <c r="AD39" i="1"/>
  <c r="Z40" i="1"/>
  <c r="Y40" i="1" s="1"/>
  <c r="T38" i="1"/>
  <c r="Q38" i="1"/>
  <c r="T37" i="1"/>
  <c r="Q37" i="1"/>
  <c r="AD37" i="1" s="1"/>
  <c r="AC37" i="1" s="1"/>
  <c r="T36" i="1"/>
  <c r="Q36" i="1"/>
  <c r="T35" i="1"/>
  <c r="Q35" i="1"/>
  <c r="T34" i="1"/>
  <c r="Q34" i="1"/>
  <c r="J34" i="1"/>
  <c r="I34" i="1"/>
  <c r="J40" i="24" l="1"/>
  <c r="J40" i="22"/>
  <c r="J40" i="23"/>
  <c r="H35" i="24"/>
  <c r="H35" i="22"/>
  <c r="H35" i="23"/>
  <c r="H35" i="16"/>
  <c r="J40" i="16"/>
  <c r="Z38" i="1"/>
  <c r="Y38" i="1" s="1"/>
  <c r="AC39" i="1"/>
  <c r="AF39" i="1"/>
  <c r="AE39" i="1" s="1"/>
  <c r="AB39" i="1"/>
  <c r="AA39" i="1" s="1"/>
  <c r="AD36" i="1"/>
  <c r="AC36" i="1" s="1"/>
  <c r="AD35" i="1"/>
  <c r="AC35" i="1" s="1"/>
  <c r="AD38" i="1"/>
  <c r="AC38" i="1" s="1"/>
  <c r="N34" i="1"/>
  <c r="AD34" i="1"/>
  <c r="X37" i="1"/>
  <c r="Z35" i="1"/>
  <c r="Y35" i="1" s="1"/>
  <c r="X35" i="1"/>
  <c r="X36" i="1"/>
  <c r="Z37" i="1"/>
  <c r="Y37" i="1" s="1"/>
  <c r="Z36" i="1"/>
  <c r="Y36" i="1" s="1"/>
  <c r="X34" i="1"/>
  <c r="X38" i="1"/>
  <c r="Z34" i="1"/>
  <c r="K40" i="22" l="1"/>
  <c r="K40" i="23"/>
  <c r="K40" i="24"/>
  <c r="L40" i="22"/>
  <c r="L40" i="23"/>
  <c r="L40" i="24"/>
  <c r="J35" i="23"/>
  <c r="J35" i="22"/>
  <c r="J35" i="24"/>
  <c r="K40" i="16"/>
  <c r="L40" i="16"/>
  <c r="J35" i="16"/>
  <c r="AG39" i="1"/>
  <c r="AF34" i="1"/>
  <c r="AE34" i="1" s="1"/>
  <c r="AC34" i="1"/>
  <c r="AB34" i="1"/>
  <c r="AA34" i="1" s="1"/>
  <c r="Y34" i="1"/>
  <c r="M40" i="23" l="1"/>
  <c r="M40" i="24"/>
  <c r="M40" i="22"/>
  <c r="K35" i="22"/>
  <c r="K35" i="23"/>
  <c r="K35" i="24"/>
  <c r="L35" i="23"/>
  <c r="L35" i="24"/>
  <c r="L35" i="22"/>
  <c r="K35" i="16"/>
  <c r="L35" i="16"/>
  <c r="M40" i="16"/>
  <c r="AG34" i="1"/>
  <c r="M35" i="23" l="1"/>
  <c r="M35" i="22"/>
  <c r="M35" i="24"/>
  <c r="M35" i="16"/>
  <c r="T33" i="1"/>
  <c r="Q33" i="1"/>
  <c r="T32" i="1"/>
  <c r="Q32" i="1"/>
  <c r="T31" i="1"/>
  <c r="Q31" i="1"/>
  <c r="T30" i="1"/>
  <c r="Q30" i="1"/>
  <c r="T29" i="1"/>
  <c r="Q29" i="1"/>
  <c r="J29" i="1"/>
  <c r="I29" i="1"/>
  <c r="H30" i="22" l="1"/>
  <c r="H30" i="23"/>
  <c r="H30" i="24"/>
  <c r="H30" i="16"/>
  <c r="X32" i="1"/>
  <c r="Z33" i="1"/>
  <c r="Y33" i="1" s="1"/>
  <c r="X29" i="1"/>
  <c r="X33" i="1"/>
  <c r="X31" i="1"/>
  <c r="X30" i="1"/>
  <c r="AD30" i="1"/>
  <c r="AC30" i="1" s="1"/>
  <c r="AD32" i="1"/>
  <c r="AC32" i="1" s="1"/>
  <c r="AD31" i="1"/>
  <c r="AD33" i="1"/>
  <c r="AC33" i="1" s="1"/>
  <c r="AD29" i="1"/>
  <c r="AC29" i="1" s="1"/>
  <c r="Z31" i="1"/>
  <c r="Y31" i="1" s="1"/>
  <c r="Z29" i="1"/>
  <c r="Y29" i="1" s="1"/>
  <c r="N29" i="1"/>
  <c r="Z32" i="1"/>
  <c r="Y32" i="1" s="1"/>
  <c r="Z30" i="1"/>
  <c r="Y30" i="1" s="1"/>
  <c r="J30" i="24" l="1"/>
  <c r="J30" i="22"/>
  <c r="J30" i="23"/>
  <c r="J30" i="16"/>
  <c r="AF29" i="1"/>
  <c r="AE29" i="1" s="1"/>
  <c r="AC31" i="1"/>
  <c r="AB29" i="1"/>
  <c r="AA29" i="1" s="1"/>
  <c r="L30" i="22" l="1"/>
  <c r="L30" i="23"/>
  <c r="L30" i="24"/>
  <c r="K30" i="22"/>
  <c r="K30" i="23"/>
  <c r="K30" i="24"/>
  <c r="K30" i="16"/>
  <c r="L30" i="16"/>
  <c r="AG29" i="1"/>
  <c r="T28" i="1"/>
  <c r="Q28" i="1"/>
  <c r="T25" i="1"/>
  <c r="Q25" i="1"/>
  <c r="T24" i="1"/>
  <c r="Q24" i="1"/>
  <c r="T23" i="1"/>
  <c r="Q23" i="1"/>
  <c r="T22" i="1"/>
  <c r="Q22" i="1"/>
  <c r="J22" i="1"/>
  <c r="I22" i="1"/>
  <c r="M30" i="23" l="1"/>
  <c r="M30" i="24"/>
  <c r="M30" i="22"/>
  <c r="H25" i="24"/>
  <c r="H25" i="22"/>
  <c r="H25" i="23"/>
  <c r="H25" i="16"/>
  <c r="M30" i="16"/>
  <c r="X24" i="1"/>
  <c r="X23" i="1"/>
  <c r="Z24" i="1"/>
  <c r="Y24" i="1" s="1"/>
  <c r="Z28" i="1"/>
  <c r="Y28" i="1" s="1"/>
  <c r="X25" i="1"/>
  <c r="AD23" i="1"/>
  <c r="AC23" i="1" s="1"/>
  <c r="X22" i="1"/>
  <c r="X28" i="1"/>
  <c r="AD28" i="1"/>
  <c r="AC28" i="1" s="1"/>
  <c r="AD24" i="1"/>
  <c r="AC24" i="1" s="1"/>
  <c r="AD22" i="1"/>
  <c r="AC22" i="1" s="1"/>
  <c r="AD25" i="1"/>
  <c r="AC25" i="1" s="1"/>
  <c r="Z23" i="1"/>
  <c r="Y23" i="1" s="1"/>
  <c r="Z25" i="1"/>
  <c r="Y25" i="1" s="1"/>
  <c r="Z22" i="1"/>
  <c r="Y22" i="1" s="1"/>
  <c r="N22" i="1"/>
  <c r="T21" i="1"/>
  <c r="Q21" i="1"/>
  <c r="T20" i="1"/>
  <c r="Q20" i="1"/>
  <c r="T19" i="1"/>
  <c r="Q19" i="1"/>
  <c r="I19" i="1"/>
  <c r="T18" i="1"/>
  <c r="Q18" i="1"/>
  <c r="T17" i="1"/>
  <c r="Q17" i="1"/>
  <c r="T16" i="1"/>
  <c r="Q16" i="1"/>
  <c r="T15" i="1"/>
  <c r="Q15" i="1"/>
  <c r="T14" i="1"/>
  <c r="Q14" i="1"/>
  <c r="J14" i="1"/>
  <c r="I14" i="1"/>
  <c r="H15" i="23" l="1"/>
  <c r="H15" i="24"/>
  <c r="H15" i="22"/>
  <c r="H20" i="24"/>
  <c r="H20" i="22"/>
  <c r="H20" i="23"/>
  <c r="J25" i="23"/>
  <c r="J25" i="24"/>
  <c r="J25" i="22"/>
  <c r="J25" i="16"/>
  <c r="H20" i="16"/>
  <c r="H15" i="16"/>
  <c r="Z18" i="1"/>
  <c r="Y18" i="1" s="1"/>
  <c r="Z14" i="1"/>
  <c r="Y14" i="1" s="1"/>
  <c r="Z16" i="1"/>
  <c r="Y16" i="1" s="1"/>
  <c r="Z17" i="1"/>
  <c r="Y17" i="1" s="1"/>
  <c r="Z15" i="1"/>
  <c r="Y15" i="1" s="1"/>
  <c r="Z20" i="1"/>
  <c r="Y20" i="1" s="1"/>
  <c r="Z21" i="1"/>
  <c r="Y21" i="1" s="1"/>
  <c r="Z19" i="1"/>
  <c r="Y19" i="1" s="1"/>
  <c r="X20" i="1"/>
  <c r="X17" i="1"/>
  <c r="X14" i="1"/>
  <c r="X18" i="1"/>
  <c r="X21" i="1"/>
  <c r="X15" i="1"/>
  <c r="X16" i="1"/>
  <c r="X19" i="1"/>
  <c r="AB22" i="1"/>
  <c r="AA22" i="1" s="1"/>
  <c r="AF22" i="1"/>
  <c r="AE22" i="1" s="1"/>
  <c r="N14" i="1"/>
  <c r="AD17" i="1"/>
  <c r="AD18" i="1"/>
  <c r="AD14" i="1"/>
  <c r="AD16" i="1"/>
  <c r="AD15" i="1"/>
  <c r="AD20" i="1"/>
  <c r="AD19" i="1"/>
  <c r="AD21" i="1"/>
  <c r="N19" i="1"/>
  <c r="J15" i="24" l="1"/>
  <c r="J15" i="22"/>
  <c r="J15" i="23"/>
  <c r="J20" i="22"/>
  <c r="J20" i="23"/>
  <c r="J20" i="24"/>
  <c r="L25" i="24"/>
  <c r="L25" i="22"/>
  <c r="L25" i="23"/>
  <c r="K25" i="23"/>
  <c r="K25" i="24"/>
  <c r="K25" i="22"/>
  <c r="J15" i="16"/>
  <c r="L25" i="16"/>
  <c r="K25" i="16"/>
  <c r="J20" i="16"/>
  <c r="AG22" i="1"/>
  <c r="AB19" i="1"/>
  <c r="AA19" i="1" s="1"/>
  <c r="AB14" i="1"/>
  <c r="AA14" i="1" s="1"/>
  <c r="M25" i="22" l="1"/>
  <c r="M25" i="23"/>
  <c r="M25" i="24"/>
  <c r="K15" i="22"/>
  <c r="K15" i="23"/>
  <c r="K15" i="24"/>
  <c r="K20" i="23"/>
  <c r="K20" i="24"/>
  <c r="K20" i="22"/>
  <c r="K15" i="16"/>
  <c r="K20" i="16"/>
  <c r="M25" i="16"/>
  <c r="T13" i="1"/>
  <c r="Q13" i="1"/>
  <c r="T12" i="1"/>
  <c r="Q12" i="1"/>
  <c r="AC20" i="1" l="1"/>
  <c r="AC18" i="1"/>
  <c r="AC21" i="1"/>
  <c r="AC17" i="1"/>
  <c r="AC15" i="1"/>
  <c r="AC16" i="1"/>
  <c r="AD12" i="1"/>
  <c r="AC12" i="1" s="1"/>
  <c r="AD13" i="1"/>
  <c r="AC13" i="1" s="1"/>
  <c r="Q11" i="1"/>
  <c r="T11" i="1"/>
  <c r="T10" i="1"/>
  <c r="AF19" i="1" l="1"/>
  <c r="AE19" i="1" s="1"/>
  <c r="AC19" i="1"/>
  <c r="AF14" i="1"/>
  <c r="AE14" i="1" s="1"/>
  <c r="AC14" i="1"/>
  <c r="AD11" i="1"/>
  <c r="Q10" i="1"/>
  <c r="AD10" i="1" s="1"/>
  <c r="J10" i="1"/>
  <c r="L20" i="24" l="1"/>
  <c r="L20" i="22"/>
  <c r="L20" i="23"/>
  <c r="L15" i="23"/>
  <c r="L15" i="24"/>
  <c r="L15" i="22"/>
  <c r="AG14" i="1"/>
  <c r="L15" i="16"/>
  <c r="AG19" i="1"/>
  <c r="L20" i="16"/>
  <c r="Z12" i="1"/>
  <c r="Z10" i="1"/>
  <c r="Y10" i="1" s="1"/>
  <c r="Z11" i="1"/>
  <c r="Z13" i="1"/>
  <c r="AC11" i="1"/>
  <c r="X13" i="1"/>
  <c r="X12" i="1"/>
  <c r="AC10" i="1"/>
  <c r="X10" i="1"/>
  <c r="X11" i="1"/>
  <c r="I10" i="1"/>
  <c r="M20" i="22" l="1"/>
  <c r="M20" i="23"/>
  <c r="M20" i="24"/>
  <c r="M15" i="23"/>
  <c r="M15" i="24"/>
  <c r="M15" i="22"/>
  <c r="H10" i="22"/>
  <c r="H10" i="23"/>
  <c r="H10" i="24"/>
  <c r="M20" i="16"/>
  <c r="N10" i="1"/>
  <c r="H10" i="16"/>
  <c r="M15" i="16"/>
  <c r="AF10" i="1"/>
  <c r="AE10" i="1" s="1"/>
  <c r="Y13" i="1"/>
  <c r="Y12" i="1"/>
  <c r="Y11" i="1"/>
  <c r="AB10" i="1"/>
  <c r="AA10" i="1" s="1"/>
  <c r="L10" i="22" l="1"/>
  <c r="L10" i="23"/>
  <c r="L10" i="24"/>
  <c r="J10" i="23"/>
  <c r="J10" i="24"/>
  <c r="J10" i="22"/>
  <c r="K10" i="24"/>
  <c r="K10" i="22"/>
  <c r="K10" i="23"/>
  <c r="L10" i="16"/>
  <c r="J10" i="16"/>
  <c r="K10" i="16"/>
  <c r="AG10" i="1"/>
  <c r="M10" i="22" l="1"/>
  <c r="M10" i="23"/>
  <c r="M10" i="24"/>
  <c r="M10" i="16"/>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<sst xmlns="http://schemas.openxmlformats.org/spreadsheetml/2006/main" count="2780" uniqueCount="625">
  <si>
    <t xml:space="preserve">                                                                         Consejo Superior de la Judicatura</t>
  </si>
  <si>
    <t xml:space="preserve"> MAPA DE RIESGOS SIGCMA</t>
  </si>
  <si>
    <t>DEPENDENCIA (Unidad misional del CSJ o Unidad de la DEAJ o Seccional o CSJ en caso de despachos judiciales certificados)</t>
  </si>
  <si>
    <t>CONSEJO SUPERIOR DE LA JUDICATURA</t>
  </si>
  <si>
    <t>PROCESO (indique el tipo de proceso si es Estratégico. Misional, Apoyo, Evaluación y Mejora y especifique el nombre del proceso)</t>
  </si>
  <si>
    <t>Misionales</t>
  </si>
  <si>
    <t>ADMINISTRACIÓN DE JUSTICIA</t>
  </si>
  <si>
    <t>CONSEJO SECCIONAL DE LA JUDICATURA</t>
  </si>
  <si>
    <t>DIRECCIÓN SECCIONAL DE ADMINISTRACIÓN JUDICIAL</t>
  </si>
  <si>
    <t>DESPACHO JUDICIAL CERTIFICADO</t>
  </si>
  <si>
    <t>X</t>
  </si>
  <si>
    <t>FECHA</t>
  </si>
  <si>
    <t>10 de mayo 2021</t>
  </si>
  <si>
    <t>Consejo Superior de la Judicatura</t>
  </si>
  <si>
    <t>Análisis de Contexto</t>
  </si>
  <si>
    <t>ESPECIALIDAD:</t>
  </si>
  <si>
    <t xml:space="preserve">PROCESO </t>
  </si>
  <si>
    <t>ADMINISTRACIÓN DE JUSTICIA Y ACCIONES CONSTITUCIONALES</t>
  </si>
  <si>
    <t>DEPENDENCIA JUDICIAL CERTIFICADA:</t>
  </si>
  <si>
    <t>DESPACHOS JUDICIALES</t>
  </si>
  <si>
    <t xml:space="preserve">OBJETIVO DEL PROCESO: </t>
  </si>
  <si>
    <t>Administrar justicia ordinaria civil, laboral, penal, familia y constitucional  con base en la normatividad vigente.</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</si>
  <si>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</si>
  <si>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</si>
  <si>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</si>
  <si>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</si>
  <si>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</si>
  <si>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</si>
  <si>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</si>
  <si>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t>
  </si>
  <si>
    <t>Actualización del Marco normativo.</t>
  </si>
  <si>
    <t>Modificacion y fortalecimiento de la estructura organizacional de la Rama Judicial o del régimen de Carrera Judicial.</t>
  </si>
  <si>
    <t>Implementación de buenas practicas en la Jurisdicción Ordinaria  a fin de  agilizar las actuaciones procesales acorde a los nuevos cambios normativo.</t>
  </si>
  <si>
    <t>Aplicabilidad de nuevas normas a consencuencia del COVID-19</t>
  </si>
  <si>
    <r>
      <t xml:space="preserve">Económicos y Financieros( disponibilidad de capital, liquidez, mercados financieros, </t>
    </r>
    <r>
      <rPr>
        <sz val="11"/>
        <rFont val="Arial"/>
        <family val="2"/>
      </rPr>
      <t xml:space="preserve">desempleo, </t>
    </r>
    <r>
      <rPr>
        <sz val="11"/>
        <color rgb="FF000000"/>
        <rFont val="Arial"/>
        <family val="2"/>
      </rPr>
      <t>competencia.)</t>
    </r>
  </si>
  <si>
    <t xml:space="preserve">Afectacion en la economia incrementa la criminalidad generado por el desempleo ocasionando una mayor demanda y congestión judicial </t>
  </si>
  <si>
    <t>Planeación a partir de las necesidades reales.</t>
  </si>
  <si>
    <t>No realización de audiencias presenciales por falta de recursos económicos para acudir a las sedes judiciales y desconocimiento de los lineamientos de la prestación del servicio virtualmente</t>
  </si>
  <si>
    <t>Incremento del presupuesto asignado a la Rama Judicial para el desarrollo misional de la administración de justicia.</t>
  </si>
  <si>
    <t>Sociales  y culturales ( cultura, religión, demografía, responsabilidad social, orden público.)</t>
  </si>
  <si>
    <t>Insuficiencia de los medios tecnológicos y conectividad en las depedencias de la Rama Judicial</t>
  </si>
  <si>
    <t>Incremento de la credibilidad y confianza en la administracion de justicia en la comunidad.</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</si>
  <si>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</si>
  <si>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</si>
  <si>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Ampliación de los canales virtuales y su socialización acorde con las politicas de MinTics.</t>
  </si>
  <si>
    <t>Falta de una herramienta tecnólogica que integre  actividades interdependientes entre dos o más entidades (Fiscalía, defensoría del pueblo, policia,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</si>
  <si>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</si>
  <si>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Desactualización en cambios normativos y jurisprudenciales</t>
  </si>
  <si>
    <t>Avance paulatino en la ampliación de la cobertura del programa Gobierno en Línea que integre toda la información que debe ser de conocimiento público.</t>
  </si>
  <si>
    <t>Legales y reglamentarios (estándares nacionales, internacionales, regulacion )</t>
  </si>
  <si>
    <t>La declaratoria de Pandemia por Contagio de la Covid 19 </t>
  </si>
  <si>
    <t>Capacitaciones de los cambios normativos por las plataformas digitales en las diferentes jurisdicciones.</t>
  </si>
  <si>
    <t>AMBIENTALES: emisiones y residuos, energía, catástrofes naturales, desarrollo sostenible.</t>
  </si>
  <si>
    <t>No comtemplar las modificaciones en materia ambiental de acuerdo con las disposiciones legales nacionales y locales.</t>
  </si>
  <si>
    <t>Existencia de protocolos de bioseguridad específicos para el sector justicia</t>
  </si>
  <si>
    <t>Inadecuada disposición de residuos e inservibles  acordes con la legislación ambiental en la materia acorde con las políticas del Gobierno Nacional y Local.</t>
  </si>
  <si>
    <t>Estrategias del Gobierno Nacional definidas en el Plan de Desarrollo 2018 -2022, donde se busca fortalecer el modelo de desarrollo economico, ambiental y social. Economía Circular.</t>
  </si>
  <si>
    <t xml:space="preserve">Contemplación de los fenomenos naturales (Inundación, quema de bosques, sismo, vendavales).
</t>
  </si>
  <si>
    <t>Realización de jornadas de concientización sobre la importancia del carácter imperativo sobre el manejo y disposición de los residuos e inservibles.</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</si>
  <si>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</si>
  <si>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</si>
  <si>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</si>
  <si>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</si>
  <si>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</si>
  <si>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</si>
  <si>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</si>
  <si>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Elaboración e implementación del Plan de acción para la jurisdicción Ordinaria,</t>
  </si>
  <si>
    <t>Falta de liderazgo y trabajo en equipo de los líderes de proceso en el despacho judicial.</t>
  </si>
  <si>
    <t>Personal integrado por servidores judiciales de alto nivel profesional y capacitado para llevar a cabo las funciones asignadas. </t>
  </si>
  <si>
    <t>El desconocimiento del SIGCMA para la calidad del sistema y un mejor servicio a las partes interesadas.</t>
  </si>
  <si>
    <t>Avance en la formación del Juez como Lider de Proceso con bases orientadas al direccionamiento de la planeación y gestión de su despacho.</t>
  </si>
  <si>
    <t>Ausencia de apropiación del rol asignado en el  SIGCMA.</t>
  </si>
  <si>
    <t>Cualificación de los requisitos para el ingreso y permanencia de servidores judiciales en la Rama Judicial</t>
  </si>
  <si>
    <t>Falta de estandarización de los procesos y procedimientos del SIGCMA por especialidad y jurisdicción.</t>
  </si>
  <si>
    <t>Asignación de responsabilidades mediante acto administrativo y rotación de funciones como líder.</t>
  </si>
  <si>
    <t>Falta de tiempo para asistir a las capacitaciones y actualizaciones en las herramientas del SIGCMA.</t>
  </si>
  <si>
    <t>Capacitación recibida en normas ISO estructuras de alto nivel.</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</si>
  <si>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</si>
  <si>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</si>
  <si>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</si>
  <si>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</si>
  <si>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</si>
  <si>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</si>
  <si>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recursos económicos, físicos y humanos destinados al mantenimiento del SIGCMA (Interno)</t>
  </si>
  <si>
    <t>Aprovechamiento de licencias de microsoft Oficce 365 y aplicativos de la Rama Judicial</t>
  </si>
  <si>
    <t>Falta de presupuesto para la adecuada gestión judicial.</t>
  </si>
  <si>
    <t>Personal
( competencia del personal, disponibilidad, suficiencia, seguridad
y salud ocupacional.)</t>
  </si>
  <si>
    <t>Compromiso en el desarrollo de las  funciones asignadas al personal adscrito a la depedencia judicial, optimizando un adecuado clima organizacional y un aumento de la productividad.</t>
  </si>
  <si>
    <t>Extensión en los horarios laborales del trabajo en casa, lo que afecta el bienestar físico, la salud mental y emocional en los servidores judiciales y su entorno familiar.</t>
  </si>
  <si>
    <t xml:space="preserve">Falta de formación en procesos para la digitalización, consolidación de los procesos de digitalización y todo lo relacionado con la seguridad de los  expedientes judiciales en linea. </t>
  </si>
  <si>
    <t xml:space="preserve">Directices  impartidas por el Consejo Superior de la Judicatura para la implementación del expediente electronico.
</t>
  </si>
  <si>
    <t>Avance en la digitalización de procesos judiciales fisicos, utilizando las herramientas sumistradas por office 365, para mostrar la información.</t>
  </si>
  <si>
    <t>Resistencia a la gestión del conocimiento y a la gestión del cambio.</t>
  </si>
  <si>
    <t>Capacitación en habilidades emocionales y organización del trabajo con apoyo en la ARL.</t>
  </si>
  <si>
    <t>Falta de fortalecimiento en lo relativo al SIGCMA, a modelos de gestión, seguridad informatica, normas antisoborno, normas de bioseguridad etc.,  por parte de algunos servidores judiciales</t>
  </si>
  <si>
    <t>Falta de instrumentos que faciliten la observancia de las estrategias de autocuidado, e implementación de protocolos y  medidas de Bioseguridad del personal de las partes interesadas internas y externa de la Jurisdicción Ordinaria.</t>
  </si>
  <si>
    <t>Capacitación en software y aplicativos a disposición para la realización de los actividades propias de administrar justicia</t>
  </si>
  <si>
    <t>Deficiencia e incompetencia de auxiliares de la justicia (compromiso) al ser designados para realizar dictamenes dentro de los procesos misionales.</t>
  </si>
  <si>
    <t>Mejor prestacion del servicio de administración de justicia debido a la   implementación de los protocolos de bioseguridad definidos por la Rama Judicial para el acceso a las sedes.</t>
  </si>
  <si>
    <t>Dificultades para acceder a la información que se encuentra en las sedes.</t>
  </si>
  <si>
    <t>No hacer un uso de los recursos tecnológicos en la actividad judicial.</t>
  </si>
  <si>
    <t xml:space="preserve">Autocapacitación del personal en  materia normativa de la jsuticia ordinaria,  sus cambios y nuevos requerimientos.
</t>
  </si>
  <si>
    <t>Proceso
( capacidad, diseño, ejecución, proveedores, entradas, salidas,
gestión del conocimiento)</t>
  </si>
  <si>
    <t xml:space="preserve">Implementar la Gestión del conocimiento generada por las experiencias de los servidores documentada en instructivos y guias.
</t>
  </si>
  <si>
    <t>Falta de implementación del expediente electrónico para todos los procesos en trámite y que se encuentra en el archivo de gestión.</t>
  </si>
  <si>
    <t xml:space="preserve">Aprovechamiento de las  TIC's y todos los recursos digitales, para la realización de audiencias virtuales tales como  Teams,   teleconferencias WhatsApp, mensaje de texto.
</t>
  </si>
  <si>
    <t>Aplazamiento de audiencias por solicitud de las partes interesadas.</t>
  </si>
  <si>
    <t>Capacitaciones realizadas en herramientas y aplicativos tecnológicos grabadas por la EJRLB y divulgación de su existencia.</t>
  </si>
  <si>
    <t xml:space="preserve">Alta carga laboral que hace imposible el cumplimiento de algunos términos judiciales. </t>
  </si>
  <si>
    <t>Acceso permanente a las grabaciones de las capacitaciones que quedan publicadas en las redes sociales y aplicativos de microsoft.</t>
  </si>
  <si>
    <t xml:space="preserve">Tecnológicos </t>
  </si>
  <si>
    <t>La carencia de recursos tecnológicos necesarios para llevar a cabo el proceso de digitalización de expedientes  en los Despachos Judiciales.</t>
  </si>
  <si>
    <t>Insuficiencia  de  recursos tecnológicos (hardware y software)  para los servidores judiciales en trabajo remoto.</t>
  </si>
  <si>
    <t>Desarrollo de aplicativos propios para elaboración de comunicaciones y digitalización de expedientes.</t>
  </si>
  <si>
    <t>Duplicidad de solicitud de la misma información por parte de diferentes dependencias y entidades del sector público, cuya atención retrasa la actividad judicial.</t>
  </si>
  <si>
    <t>Falta de divulgación de lineamiento relacionados con la seguridad informática de las audiencias y demás actividades propias del proceso juridico.</t>
  </si>
  <si>
    <t>Falta de un sistema que implemente la digitalización integral de todos los procesos en trámite y los que se encuentran en archivo de gestión (comprenda los documentos impresos, audiencias y demás documentos en medios magnéticos)</t>
  </si>
  <si>
    <t xml:space="preserve">Existencia de protocolos para la realización de audiencias virtuales y guía de consultas de procesos en línea </t>
  </si>
  <si>
    <t>Deficiencia en la atención y solución de casos por parte de la mesa de ayuda. </t>
  </si>
  <si>
    <t>Avance del plan de digitalización de la Rama Judicial acorde con el protocolo del expediente electrónico</t>
  </si>
  <si>
    <t>Acceso remoto y consulta de procesos a través de la página web de la Rama Judicial para la consulta de procesos.</t>
  </si>
  <si>
    <t xml:space="preserve">Documentación ( Actualización, coherencia, aplicabilidad) </t>
  </si>
  <si>
    <t>Desactualización de documentación propia de las actividades del despacho, del SIGCMA  a raíz de los nuevos métodos implementados.</t>
  </si>
  <si>
    <t>Avance en la actualización permanente de documentos y procedimientos del SIGCMA</t>
  </si>
  <si>
    <t>Falta de conocimiento para la implementación de las Tablas de Retención Documental.</t>
  </si>
  <si>
    <t>Acceso a consulta de normatividad en medios virtuales de la Rama Judicial (Relatorías donde existan)</t>
  </si>
  <si>
    <t>Infraestructura física (suficiencia, comodidad)</t>
  </si>
  <si>
    <t>Falta de espacio físico en los despachos judiciales para la ubicación del personal, realización de las audiencias presenciales cuando se requiera y contar con mejores ambientes de trabajo.</t>
  </si>
  <si>
    <t>Se cuentan con instalaciones nuevas, y adecuadas para el desarrollo de la gestión en la  administración de justicia.</t>
  </si>
  <si>
    <t>Insuficiencia de mobiliarios y archivadores  y espacios para su ubicación para mantener los documentos en el tiempo establecido en la tabla de retención documental antes de su archivo definitivo.</t>
  </si>
  <si>
    <t>Insuficiencia de equipos tecnológicos dado el trabajo virtual.</t>
  </si>
  <si>
    <t>Elementos de trabajo (papel, equipos)</t>
  </si>
  <si>
    <t>Falta de equipos para la implementación de la digitalización (Escaner).</t>
  </si>
  <si>
    <t>Se cuenta con salas de audiencias adecudas para su proposito.</t>
  </si>
  <si>
    <t>Comunicación Interna ( canales utilizados y su efectividad, flujo de la información necesaria para el desarrollo de las actividades)</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</si>
  <si>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</si>
  <si>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</si>
  <si>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Fluctuaciones en el suministro de internet y acceso a la plataformas de la Rama Judicial. Carencia de amplios canales o autopistas de internet que faciliten la gestión judicial.</t>
  </si>
  <si>
    <t> Ausencia de uniformidad y oportunidad en la publicación web de todas las actuaciones de la Jurisdicción Ordinaria.</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</si>
  <si>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</si>
  <si>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</si>
  <si>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</si>
  <si>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</si>
  <si>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</si>
  <si>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</si>
  <si>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</si>
  <si>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</si>
  <si>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</si>
  <si>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</si>
  <si>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</si>
  <si>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</si>
  <si>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</si>
  <si>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Atención al usuario</t>
  </si>
  <si>
    <t>3,4, 6,8,9,</t>
  </si>
  <si>
    <t>1 a la 14</t>
  </si>
  <si>
    <t>1 a la 36</t>
  </si>
  <si>
    <t>1 a la 33</t>
  </si>
  <si>
    <t xml:space="preserve">PLAN DE ACCIÓN </t>
  </si>
  <si>
    <t>Expediente digital</t>
  </si>
  <si>
    <t>Uso de micrositio web</t>
  </si>
  <si>
    <t>2 a la 14</t>
  </si>
  <si>
    <t>Registro de las estadisticas  Sierju-BI</t>
  </si>
  <si>
    <t>3 a la 14</t>
  </si>
  <si>
    <t>Planificación  y Gestión de audiencias</t>
  </si>
  <si>
    <t>4 a la 14</t>
  </si>
  <si>
    <t>Gestión y Seguimiento del SIGCMA</t>
  </si>
  <si>
    <t>5 a la 14</t>
  </si>
  <si>
    <t>Realizar reuniones sementrales para la socialización, actualización y seguimiento de las actividades a cargo de los líderes del SIGCMA.</t>
  </si>
  <si>
    <t>6 a la 14</t>
  </si>
  <si>
    <t>Seguimiento a los Servidores Judiciales</t>
  </si>
  <si>
    <t>7 a la 14</t>
  </si>
  <si>
    <t>Seguimiento a Plan Anticorrupción y Transparencia</t>
  </si>
  <si>
    <t>8 a la 14</t>
  </si>
  <si>
    <t>Prescripción de depósitos judiciales y gastos ordinarios del proceso</t>
  </si>
  <si>
    <t>9 a la 14</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</si>
  <si>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</si>
  <si>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</si>
  <si>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</si>
  <si>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</si>
  <si>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</si>
  <si>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</si>
  <si>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</si>
  <si>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</si>
  <si>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</si>
  <si>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</si>
  <si>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</si>
  <si>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</si>
  <si>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</si>
  <si>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</si>
  <si>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</si>
  <si>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</si>
  <si>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</si>
  <si>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</si>
  <si>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</si>
  <si>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</si>
  <si>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</si>
  <si>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</si>
  <si>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</si>
  <si>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</si>
  <si>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</si>
  <si>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</si>
  <si>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</si>
  <si>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</si>
  <si>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</si>
  <si>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</si>
  <si>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</si>
  <si>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</si>
  <si>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</si>
  <si>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</si>
  <si>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</si>
  <si>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</si>
  <si>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</si>
  <si>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</si>
  <si>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</si>
  <si>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</si>
  <si>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</si>
  <si>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</si>
  <si>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</si>
  <si>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</si>
  <si>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</si>
  <si>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</si>
  <si>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</si>
  <si>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</si>
  <si>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</si>
  <si>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</si>
  <si>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</si>
  <si>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</si>
  <si>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</si>
  <si>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</si>
  <si>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</si>
  <si>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</si>
  <si>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</si>
  <si>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</si>
  <si>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</si>
  <si>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</si>
  <si>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</si>
  <si>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</si>
  <si>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</si>
  <si>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Administración de Justicia</t>
  </si>
  <si>
    <t>Objetivo:</t>
  </si>
  <si>
    <t>Administrar justicia ordinaria civil, familia, laboral, penal y constitucional conforme a la normatividad vigente.</t>
  </si>
  <si>
    <t>Alcance:</t>
  </si>
  <si>
    <t xml:space="preserve">Despachos Judiciales </t>
  </si>
  <si>
    <t>Identificación del riesgo</t>
  </si>
  <si>
    <t>Análisis del riesgo inherente</t>
  </si>
  <si>
    <t>Evaluación del riesgo - Valoración de los controles</t>
  </si>
  <si>
    <t>Evaluación del riesgo - Nivel del riesgo residual</t>
  </si>
  <si>
    <t>Plan de Acción</t>
  </si>
  <si>
    <t>N.</t>
  </si>
  <si>
    <t>Riesgo</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</si>
  <si>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</si>
  <si>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</si>
  <si>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</si>
  <si>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</si>
  <si>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</si>
  <si>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</si>
  <si>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</si>
  <si>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</si>
  <si>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</si>
  <si>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</si>
  <si>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</si>
  <si>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</si>
  <si>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</si>
  <si>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</si>
  <si>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</si>
  <si>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</si>
  <si>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</si>
  <si>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</si>
  <si>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</si>
  <si>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</si>
  <si>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</si>
  <si>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</si>
  <si>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INCUMPLIMIENTO DE LOS OBJETIVOS Y METAS TRAZADAS PARA EL CUMPLIMIENTO DE LOS TÉRMINOS LEGALES</t>
  </si>
  <si>
    <t>Vulneración de los derechos fundamentales de los ciudadanos</t>
  </si>
  <si>
    <t xml:space="preserve">1. Insuficiencia de personal para atender la demanda laboral.          2. Excesiva carga laboral.  3.Imprecisión al establecer lineamientos de planeaciòn  para el desarrollo de las tareas propias del despacho.
4.Insuficiencia de equipos y soporte tecnológicos para el trabajo presencial y  virtual.
</t>
  </si>
  <si>
    <t xml:space="preserve">Alto volumen de tramites procesales.  </t>
  </si>
  <si>
    <t xml:space="preserve">Posibilidad de vulneración de los derechos fundamentales de los ciudadanos debida la inalcanzabilidad </t>
  </si>
  <si>
    <t>Usuarios, productos y prácticas organizacionales</t>
  </si>
  <si>
    <t>Incumplimiento máximo del 50% de la meta planeada</t>
  </si>
  <si>
    <t>Seguimiento y control al vencimiento de términos en el planeador establecido por el despacho judicial.</t>
  </si>
  <si>
    <t>Preventivo</t>
  </si>
  <si>
    <t>Manual</t>
  </si>
  <si>
    <t>Documentado</t>
  </si>
  <si>
    <t>Continua</t>
  </si>
  <si>
    <t>Con Registro</t>
  </si>
  <si>
    <t>Evitar</t>
  </si>
  <si>
    <t>Implementar acciones para mejorar la gestión del Despacho</t>
  </si>
  <si>
    <t xml:space="preserve">Socializar los manuales de funciones en los despachos judiciales, para su verificación de roles  y responsabilidades.                       </t>
  </si>
  <si>
    <t xml:space="preserve"> Redistribución de funciones asignadas al personal del despacho.               </t>
  </si>
  <si>
    <t>Monitoreo de indicadores de cumplimiento y realización de jornadas de evacuación por temas.</t>
  </si>
  <si>
    <t xml:space="preserve">INTERRUPCIÓN DEL SERVICIO DE INTERNET, FALLAS EN SOFTWARE Y HARDWARE </t>
  </si>
  <si>
    <t xml:space="preserve">1.Deficiencia en las herramientas tecnológicas en el desarrollo de la audiencia (Sistema de Grabación, Software, Hardware, microfonos, diademas entre otros)
2. Accidentes, tales como caídas cafvanfde los equipos, derrame de líquidos en los teclados o en la cpu, etc.                                              3. Defectos de fabricación.             4. Desgaste o deterioro por uso e inadecuado manejo.                        5. Inadecuado mantenimiento a los equipos.                                      6. No disponibilidad permanente de técnicos en sistemas.                                   7. Obsolescencia de los sistemas del software y Hardware.                                  8. Desconfiguración de los aplicativos.                                       9. Virus informáticos.
10.Carencia de internet y  conectividad adecuada para los  equipos en las sedes judiciales y salas de audiencias.
</t>
  </si>
  <si>
    <t>Carencia de internet y  conectividad adecuada para los  equipos en las sedes judiciales y salas de audiencias.</t>
  </si>
  <si>
    <t>Posibilidad de vulneración de los derechos fundamentales de los ciudadanos debido a la interrupción del servicio de internet, fallas en el Software y Hardware.</t>
  </si>
  <si>
    <t>Afecta la Prestación del Servicio de Administración de Justicia en 20%</t>
  </si>
  <si>
    <t>Revisión del procedimiento de verificación  de los equipos antes de iniciar las audiencias</t>
  </si>
  <si>
    <t>1. Copias de seguridad de los archivos, grabar audiencias en equipos portatiles tales como grabadoras, celulares.                2. utilizacion de servicio de internet a traves de wifi u otros dispositivos.</t>
  </si>
  <si>
    <t xml:space="preserve">Reporte a la mesa de ayuda los eventos presentados.                            </t>
  </si>
  <si>
    <t xml:space="preserve">Solicitar al área de sistemas los mantenimientos preventivos y correctivos.                                             </t>
  </si>
  <si>
    <t>Solicitar capacitación para los servidores judiciales para el uso de los equipos de la sala de audiencia.</t>
  </si>
  <si>
    <t>Solicitar mayor capacidad del servicio de internet.</t>
  </si>
  <si>
    <t>MODIFICACIÓN O ROTACIÓN DEL TALENTO HUMANO</t>
  </si>
  <si>
    <t>Incumplimiento de las metas establecidas</t>
  </si>
  <si>
    <t xml:space="preserve">
1. Agotamiento de lista de elegibles, para nombramiento  de empleados y funcionarios de carrera, lo cual genera que el personal suministrado no se permanente.                                       2. Nombramiento y posesión de servidores judiciales de carrera judicial.</t>
  </si>
  <si>
    <t>Demora en la ejecución de procesos y actividades debido a la falta de pericia del personal nuevo.</t>
  </si>
  <si>
    <t>Posibilidad de Incumplimiento de las metas establecidas debida a la modificación o rotación del talento humano</t>
  </si>
  <si>
    <t>Afecta la Prestación del Servicio de Administración de Justicia en 5%</t>
  </si>
  <si>
    <t xml:space="preserve"> Socializar al área de talento humano capacitación a los servidores judiciales.                               </t>
  </si>
  <si>
    <t>Reducir(mitigar)</t>
  </si>
  <si>
    <t>Realizar la inducción a los servidores nuevos y diligenciar formato de seguimiento trimestral y realizar Evaluación de servicios</t>
  </si>
  <si>
    <t xml:space="preserve">Implementación guia para inducción y adapatación de nuevos empleados.                                                 </t>
  </si>
  <si>
    <t xml:space="preserve"> Realizar reuniones periódicas con los servidores judiciales. </t>
  </si>
  <si>
    <t>PÉRDIDA DE EXPEDIENTES, FOLIOS Y/O ARCHIVOS DE DATOS</t>
  </si>
  <si>
    <t>Afectación en la Prestación del Servicio de Justicia</t>
  </si>
  <si>
    <t>1. Falta de implementación del expediente electrónico en todas las dependencias y juzgados
2.Falta de software institucional para el control en el archivo de documentos tanto físicos como virtuales.
3. Desorganización en el Despacho.                                          4. Demora en el registro de actuaciones.                                      5. Incumplimiento del protocolo de atención al usuario.               6.Incumplimiento protocolo de recepcion de memoriales
7. Carencia de organización documental</t>
  </si>
  <si>
    <t>Extravío de documentos temporal o definitivo de los procesos judiciales</t>
  </si>
  <si>
    <t xml:space="preserve">1. Posibilidad de la afectación en la Prestación del Servicio de Justicia debido al extravío de documentos temporal o definitivo de los procesos judiciales.                                        </t>
  </si>
  <si>
    <t xml:space="preserve">Directrices del  expediente electrónico y cobertura de implementación a todas las dependencias y juzgados </t>
  </si>
  <si>
    <t>Reconstrucción del expediente conforme las normas del CGP</t>
  </si>
  <si>
    <t xml:space="preserve"> Designación un responsable para el control del manejo de los documentos del despacho. </t>
  </si>
  <si>
    <t xml:space="preserve"> Asignación de turnos de baranda a todos los empleados del despacho. </t>
  </si>
  <si>
    <t>Sin Registro</t>
  </si>
  <si>
    <t xml:space="preserve"> Implementación protocolo de recepción de memoriales.</t>
  </si>
  <si>
    <t xml:space="preserve"> Realizar reuniones periódicas con los servidores judiciales.                                                </t>
  </si>
  <si>
    <t xml:space="preserve"> Control de inventario físico minimo una vez en el año</t>
  </si>
  <si>
    <t xml:space="preserve">Actualización permanente de registro de actuaciones. </t>
  </si>
  <si>
    <t>CORRUPCIÓN</t>
  </si>
  <si>
    <t>Reputacional (Corrupción)</t>
  </si>
  <si>
    <t xml:space="preserve">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</si>
  <si>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en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</si>
  <si>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</si>
  <si>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</si>
  <si>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</si>
  <si>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Divulgación de la norma ISO 37001:2016, Plan de Anticorrupción  formación en valores y principios propios de la entidad </t>
  </si>
  <si>
    <t>Realizar las denuncias respectivas y/o adelantar las acciones disciplinarias respecto de las cuales se tenga competencia</t>
  </si>
  <si>
    <t xml:space="preserve">Sensibilizar a los servidores judiciales en temas de servicio  al usuario, transparencia y reglamentación sancionatoria ante eventos de corrupción.                        </t>
  </si>
  <si>
    <t xml:space="preserve"> Concienciar a los servicios respecto a que sus actuaciones deben ser ajustadas a la ley y el respeto de los derechos.                                           </t>
  </si>
  <si>
    <t xml:space="preserve"> Socialización entre los servidores judiciales el Código de Ética Judicial.                                    </t>
  </si>
  <si>
    <t>Detectivo</t>
  </si>
  <si>
    <t>Sensibilización del Código de Ética y Buen Gobierno de la Rama Judicial.Divulgación del Código de Etica de Buen Gobierno a traves de la  página web de la Rama Judicial</t>
  </si>
  <si>
    <t>INTERRUPCIÓN O DEMORA EN EL SERVICIO PÚBLICO DE ADMINISTRAR JUSTICIA</t>
  </si>
  <si>
    <t>1. Paro por sindicato
2. Huelgas, protestas ciudadana
3. Disturbios o hechos violentos
4.Pandemia
5.Emergencias Ambientales</t>
  </si>
  <si>
    <t>Suceso de fuerza mayor que imposibilitan la gestión judicial</t>
  </si>
  <si>
    <t>Posibilidad de  afectación en la Prestación del Servicio de Justicia debido a un suceso de fuerza mayor que imposibilita la gestión judicial</t>
  </si>
  <si>
    <t>Afecta la Prestación del Servicio de Administración de Justicia en 15%</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</si>
  <si>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</si>
  <si>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</si>
  <si>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</si>
  <si>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</si>
  <si>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</si>
  <si>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 xml:space="preserve"> INAPLICABILIDAD DE LA NORMATIVIDAD AMBIENTAL VIGENTE</t>
  </si>
  <si>
    <t>Afectación Ambiental</t>
  </si>
  <si>
    <t>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t>
  </si>
  <si>
    <t>Desconocimiento de los lineamientos ambientales y normatividad vigente ambiental</t>
  </si>
  <si>
    <t>Posibilidad de afectación ambiental debido al desconocimiento de las lineamientos ambientales y normatividad vigente ambiental</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</si>
  <si>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</si>
  <si>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</si>
  <si>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</si>
  <si>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Asistencia de las actividades de formación virtual y Autodiagnóstico inicial de estado de la Gestión Ambiental en las diferentes sedes</t>
  </si>
  <si>
    <t xml:space="preserve">Consolidación de la información de los servidores judiciales por medio del Directorio del SIGCMA </t>
  </si>
  <si>
    <t>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</si>
  <si>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</si>
  <si>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</si>
  <si>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</si>
  <si>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</si>
  <si>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</si>
  <si>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</si>
  <si>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</si>
  <si>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</si>
  <si>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</si>
  <si>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</si>
  <si>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</si>
  <si>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</si>
  <si>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</si>
  <si>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</si>
  <si>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</si>
  <si>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</si>
  <si>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</si>
  <si>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</si>
  <si>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</si>
  <si>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Probabilidad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</si>
  <si>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</si>
  <si>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</si>
  <si>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</si>
  <si>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</si>
  <si>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</si>
  <si>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</si>
  <si>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</si>
  <si>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</si>
  <si>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</si>
  <si>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</si>
  <si>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</si>
  <si>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</si>
  <si>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</si>
  <si>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</si>
  <si>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</si>
  <si>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</si>
  <si>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</si>
  <si>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</si>
  <si>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</si>
  <si>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El riesgo afecta la imagen de la entidad internamente, de conocimiento general, nivel interno, alta dirección, contratista y/o de provedores</t>
  </si>
  <si>
    <t>Moderado</t>
  </si>
  <si>
    <t xml:space="preserve">Moderado </t>
  </si>
  <si>
    <t xml:space="preserve">Entre 50 y 100 SMLMV </t>
  </si>
  <si>
    <t>El riesgo afecta la imagen de la entidad con algunos usuarios de relevancia frente al logro de los objetivos</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</si>
  <si>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</si>
  <si>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</si>
  <si>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</si>
  <si>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</si>
  <si>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</si>
  <si>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</si>
  <si>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</si>
  <si>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</si>
  <si>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</si>
  <si>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</si>
  <si>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</si>
  <si>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</si>
  <si>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</si>
  <si>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</si>
  <si>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5% de la meta planeada</t>
  </si>
  <si>
    <t>Incumplimiento máximo del 15% de la meta planeada</t>
  </si>
  <si>
    <t>Incumplimiento máximo del 20% de la meta planeada</t>
  </si>
  <si>
    <t>Incumplimiento máximo del 80% de la meta planeada</t>
  </si>
  <si>
    <t>Prestación del Servicio de Justicia</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</si>
  <si>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</si>
  <si>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</si>
  <si>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</si>
  <si>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</si>
  <si>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</si>
  <si>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</si>
  <si>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</si>
  <si>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</si>
  <si>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</si>
  <si>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</si>
  <si>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</si>
  <si>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Cualquier afectación a la violacion de los derechosn de los cuidadanos se considera con consecuencias altas.</t>
  </si>
  <si>
    <t>Cualquier afectación la violacion de los derechos de los ciudadanos se considera con consecuencias desastrosas.</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</si>
  <si>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</si>
  <si>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</si>
  <si>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</si>
  <si>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</si>
  <si>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</si>
  <si>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</si>
  <si>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</si>
  <si>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Muy BajaLeve</t>
  </si>
  <si>
    <t>Bajo</t>
  </si>
  <si>
    <t>Leve</t>
  </si>
  <si>
    <t>PreventivoAutomático</t>
  </si>
  <si>
    <t>Muy BajaMenor</t>
  </si>
  <si>
    <t>PreventivoManual</t>
  </si>
  <si>
    <t>Muy BajaModerado</t>
  </si>
  <si>
    <t>Correctivo</t>
  </si>
  <si>
    <t xml:space="preserve">Probabilidad Residual </t>
  </si>
  <si>
    <t>DetectivoAutomático</t>
  </si>
  <si>
    <t>Muy BajaMayor</t>
  </si>
  <si>
    <t xml:space="preserve">Alto </t>
  </si>
  <si>
    <t>DetectivoManual</t>
  </si>
  <si>
    <t>Muy BajaCatastrófico</t>
  </si>
  <si>
    <t>Extremo</t>
  </si>
  <si>
    <t>CorrectivoAutomático</t>
  </si>
  <si>
    <t>BajaLeve</t>
  </si>
  <si>
    <t>CorrectivoManual</t>
  </si>
  <si>
    <t>BajaMenor</t>
  </si>
  <si>
    <t>BajaModerado</t>
  </si>
  <si>
    <t>BajaMayor</t>
  </si>
  <si>
    <t>Impacto Inherente</t>
  </si>
  <si>
    <t>Riesgo Final</t>
  </si>
  <si>
    <t>BajaCatastrófico</t>
  </si>
  <si>
    <t>Automático</t>
  </si>
  <si>
    <t>MediaLeve</t>
  </si>
  <si>
    <t>Alto</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</si>
  <si>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</si>
  <si>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</si>
  <si>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</si>
  <si>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</si>
  <si>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</si>
  <si>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</si>
  <si>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</si>
  <si>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</si>
  <si>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</si>
  <si>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</si>
  <si>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</si>
  <si>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</si>
  <si>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</si>
  <si>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</si>
  <si>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</si>
  <si>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</si>
  <si>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</si>
  <si>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</si>
  <si>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</si>
  <si>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</si>
  <si>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</si>
  <si>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</si>
  <si>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</si>
  <si>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</si>
  <si>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</si>
  <si>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</si>
  <si>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</si>
  <si>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</si>
  <si>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</si>
  <si>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</si>
  <si>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</si>
  <si>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</si>
  <si>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</si>
  <si>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</si>
  <si>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</si>
  <si>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</si>
  <si>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</si>
  <si>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</si>
  <si>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</si>
  <si>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</si>
  <si>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</si>
  <si>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</si>
  <si>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</si>
  <si>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</si>
  <si>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</si>
  <si>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</si>
  <si>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</si>
  <si>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</si>
  <si>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</si>
  <si>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</si>
  <si>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</si>
  <si>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</si>
  <si>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</si>
  <si>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</si>
  <si>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Reputacional</t>
  </si>
  <si>
    <t>Ejecución y Administración de Procesos</t>
  </si>
  <si>
    <t>Finalizado</t>
  </si>
  <si>
    <t>Aceptar</t>
  </si>
  <si>
    <t>Fraude Externo</t>
  </si>
  <si>
    <t>Sin documentar</t>
  </si>
  <si>
    <t>Aleatoria</t>
  </si>
  <si>
    <t>En Curso</t>
  </si>
  <si>
    <t>Reducir(compartir)</t>
  </si>
  <si>
    <t>Fallas Tecnológicas</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</si>
  <si>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</si>
  <si>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</si>
  <si>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</si>
  <si>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</si>
  <si>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</si>
  <si>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</si>
  <si>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</si>
  <si>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</si>
  <si>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</si>
  <si>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</si>
  <si>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</si>
  <si>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</si>
  <si>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</si>
  <si>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</si>
  <si>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</si>
  <si>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</si>
  <si>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</si>
  <si>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</si>
  <si>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</si>
  <si>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</si>
  <si>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</si>
  <si>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</si>
  <si>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</si>
  <si>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</si>
  <si>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</si>
  <si>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</si>
  <si>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</si>
  <si>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</si>
  <si>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</si>
  <si>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</si>
  <si>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</si>
  <si>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</si>
  <si>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</si>
  <si>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Evitar,Reducir (Compartir),Reducir(Mitigar)</t>
  </si>
  <si>
    <t>Alta
80%</t>
  </si>
  <si>
    <t>Reducir (Compartir),Reducir(Mitigar), Evitar</t>
  </si>
  <si>
    <t>Media
60%</t>
  </si>
  <si>
    <t>Aceptar el riesgo, Reducir (Compartir),Reducir(Mitigar)</t>
  </si>
  <si>
    <t>Baja
40%</t>
  </si>
  <si>
    <t>Aceptar el riesgo</t>
  </si>
  <si>
    <t>Muy Baja
20%</t>
  </si>
  <si>
    <t>Leve
20%</t>
  </si>
  <si>
    <t>Menor
40%</t>
  </si>
  <si>
    <t>Moderado
60%</t>
  </si>
  <si>
    <t>Mayor
80%</t>
  </si>
  <si>
    <t>Catastrófico
100%</t>
  </si>
  <si>
    <t>SEGUIMIENTO MATRIZ DE RIESGOS SIGCMA 1 TRIMESTRE</t>
  </si>
  <si>
    <t xml:space="preserve">IDENTIFICACIÓN DEL RIESGO </t>
  </si>
  <si>
    <t>VALORACION RIESGO INHERENTE</t>
  </si>
  <si>
    <t>VALORACION RIESGO RESIDUAL</t>
  </si>
  <si>
    <t>ACTIVIDADES</t>
  </si>
  <si>
    <t>PROCESO LIDER</t>
  </si>
  <si>
    <t>FECHA DE LA ACTIVIDAD</t>
  </si>
  <si>
    <t>ANÁLISIS DEL RESULTADO FINAL 
1 TRIMESTRE</t>
  </si>
  <si>
    <t>Causas Inmediata</t>
  </si>
  <si>
    <t>PROBABILIDAD</t>
  </si>
  <si>
    <t>NIVEL</t>
  </si>
  <si>
    <t xml:space="preserve">IMPACTO </t>
  </si>
  <si>
    <t>CENTRAL</t>
  </si>
  <si>
    <t>SECCIONAL</t>
  </si>
  <si>
    <t>DESPACHO JUDICIAL</t>
  </si>
  <si>
    <t xml:space="preserve"> INICIO
DIA/MES/AÑO</t>
  </si>
  <si>
    <t>FIN 
DIA/MES/AÑO</t>
  </si>
  <si>
    <t>Se ha realizado seguimiento y control al vencimiento de términos en el planeador establecido por el despacho judicial.</t>
  </si>
  <si>
    <t>Las actividades realizadas como control han sido eficaces y oportunas, para mitigar la ocurrencia del riesgo.</t>
  </si>
  <si>
    <t>Se ha oficiado a la Dirección Seccional de Administración Judicial de Ibague, reportando las fallas del servicio de internet.</t>
  </si>
  <si>
    <t>x</t>
  </si>
  <si>
    <t xml:space="preserve">La Dirección ha realizado verificación del servicio, designando visitas de técnicos </t>
  </si>
  <si>
    <t>Se ha estado atento a la convocatoria de cargos, con el fin de conocer una posible rotación del personal</t>
  </si>
  <si>
    <t>No se han realizado convocatoria de cargos.</t>
  </si>
  <si>
    <t xml:space="preserve">Hacer un inventario de los expedientes a cargo del Despacho Judicial </t>
  </si>
  <si>
    <t xml:space="preserve">Las actividades realizadas como control han sido eficaces y oportunas, para mitigar la ocurrencia del riesgo.
</t>
  </si>
  <si>
    <t xml:space="preserve">Aplicación del Código de Anticorrupción en el que hacer judicial </t>
  </si>
  <si>
    <t xml:space="preserve">Las actividades realizadas como control han sido eficaces y oportunas, para mitigar la ocurrencia del riesgo.
</t>
  </si>
  <si>
    <t>Utilización de las diferentes herramientos tecnologicas para garantizar la pretación del servicio de admisnitracion de justicia, tales como el micrositio, plataformas teams, correo electronico</t>
  </si>
  <si>
    <t>Adecuación de puntos para el depósito de los residuos conforme la  Resolución No. 2184 de 2019.</t>
  </si>
  <si>
    <t>SEGUIMIENTO MATRIZ DE RIESGOS SIGCMA 2 TRIMESTRE</t>
  </si>
  <si>
    <t>ANÁLISIS DEL RESULTADO FINAL 
2 TRIMESTRE</t>
  </si>
  <si>
    <t>Se ha realizado seguimiento y control al vencimiento de términos en el planeador establecido por el despacho judicial.   Se han realizado las audiencias en las fechas establecidas utilizando las plataformas virtuales.</t>
  </si>
  <si>
    <t>1. Revisión de conectividad antes de las realizaciones de audiencias.                       2. programación de visitas periódicas de mantenimiento de equipos.             3.reportar a la mayor brevedad posible a la mesa de ayuda los daños o fallas del servicio de internet.</t>
  </si>
  <si>
    <t>1. La Dirección ha realizado verificación del servicio, designando visitas de técnicos.        2. Se atienden las prestaciones de servicio.                     3. se utilizan datos de internet propios para desarrollar audiencias.</t>
  </si>
  <si>
    <t>Revisión de resoluciones emitidas por el Consejo Seccional de la Judicatura del Tolima que indiquen el nombramiento de nuevo personal</t>
  </si>
  <si>
    <t>No se han presentado traslados ni nombramientos.</t>
  </si>
  <si>
    <t xml:space="preserve">Entrega de expedientes  fisicos para su digitalización a la Dirección Ejecutiva de Admisnitración Judicial de Ibagué, a travez del consorcio encargado para ello. </t>
  </si>
  <si>
    <t>Utilización de las diferentes herramientos tecnologicas para garantizar la prestación del servicio de admisnitración de justicia, tales como el micrositio, plataformas teams, correo eléctronico</t>
  </si>
  <si>
    <t>SEGUIMIENTO MATRIZ DE RIESGOS SIGCMA 3 TRIMESTRE</t>
  </si>
  <si>
    <t>ANÁLISIS DEL RESULTADO FINAL 
3 TRIMESTRE</t>
  </si>
  <si>
    <t>g</t>
  </si>
  <si>
    <t>SEGUIMIENTO MATRIZ DE RIESGOS SIGCMA 4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</si>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</sst>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8">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sz val="10"/>
      <color theme="1"/>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20"/>
      <color rgb="FF000000"/>
      <name val="Calibri"/>
      <family val="2"/>
    </font>
    <font>
      <b/>
      <sz val="16"/>
      <color theme="1"/>
      <name val="Calibri"/>
      <family val="2"/>
      <scheme val="minor"/>
    </font>
    <font>
      <b/>
      <sz val="16"/>
      <color rgb="FF000000"/>
      <name val="Calibri"/>
      <family val="2"/>
    </font>
    <font>
      <b/>
      <sz val="20"/>
      <color theme="0"/>
      <name val="Arial Narrow"/>
      <family val="2"/>
    </font>
    <font>
      <b/>
      <sz val="10"/>
      <color theme="0"/>
      <name val="Arial Narrow"/>
      <family val="2"/>
    </font>
    <font>
      <b/>
      <sz val="10"/>
      <color theme="2"/>
      <name val="Arial Narrow"/>
      <family val="2"/>
    </font>
    <font>
      <b/>
      <sz val="10"/>
      <color theme="1"/>
      <name val="Calibri"/>
      <family val="2"/>
      <scheme val="minor"/>
    </font>
    <font>
      <sz val="11"/>
      <color rgb="FF00B050"/>
      <name val="Calibri"/>
      <family val="2"/>
      <scheme val="minor"/>
    </font>
    <font>
      <sz val="10"/>
      <color theme="4"/>
      <name val="Calibri"/>
      <family val="2"/>
      <scheme val="minor"/>
    </font>
    <font>
      <sz val="9"/>
      <color theme="1"/>
      <name val="Arial Narrow"/>
      <family val="2"/>
    </font>
    <font>
      <sz val="11"/>
      <color theme="1"/>
      <name val="Arial"/>
    </font>
    <font>
      <sz val="11"/>
      <color theme="0"/>
      <name val="Arial"/>
    </font>
    <font>
      <b/>
      <sz val="10"/>
      <color theme="0" tint="-4.9989318521683403E-2"/>
      <name val="Arial"/>
    </font>
    <font>
      <sz val="10"/>
      <color theme="1"/>
      <name val="Arial"/>
    </font>
    <font>
      <b/>
      <sz val="10"/>
      <color theme="1"/>
      <name val="Arial"/>
    </font>
    <font>
      <sz val="11"/>
      <color rgb="FF000000"/>
      <name val="Arial"/>
    </font>
    <font>
      <sz val="11"/>
      <name val="Arial"/>
    </font>
    <font>
      <b/>
      <sz val="11"/>
      <color theme="0" tint="-4.9989318521683403E-2"/>
      <name val="Arial"/>
    </font>
    <font>
      <b/>
      <sz val="11"/>
      <name val="Arial"/>
    </font>
    <font>
      <b/>
      <sz val="11"/>
      <color theme="1"/>
      <name val="Arial"/>
    </font>
    <font>
      <sz val="11"/>
      <name val="Arial"/>
      <family val="2"/>
    </font>
    <font>
      <sz val="11"/>
      <color rgb="FF000000"/>
      <name val="Arial"/>
      <family val="2"/>
    </font>
    <font>
      <b/>
      <i/>
      <sz val="11"/>
      <name val="Arial"/>
    </font>
    <font>
      <sz val="14"/>
      <color rgb="FF000000"/>
      <name val="Calibri"/>
      <family val="2"/>
      <scheme val="minor"/>
    </font>
    <font>
      <sz val="11"/>
      <color rgb="FF000000"/>
      <name val="Calibri"/>
      <family val="2"/>
      <scheme val="minor"/>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8">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dashed">
        <color theme="9" tint="-0.24994659260841701"/>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8" fillId="0" borderId="0"/>
    <xf numFmtId="0" fontId="14" fillId="0" borderId="0"/>
  </cellStyleXfs>
  <cellXfs count="518">
    <xf numFmtId="0" fontId="0" fillId="0" borderId="0" xfId="0"/>
    <xf numFmtId="0" fontId="1" fillId="3" borderId="0" xfId="0" applyFont="1" applyFill="1"/>
    <xf numFmtId="0" fontId="1" fillId="3" borderId="0" xfId="0" applyFont="1" applyFill="1" applyAlignment="1">
      <alignment horizontal="center"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8"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5" borderId="13" xfId="0" applyFont="1" applyFill="1" applyBorder="1" applyAlignment="1">
      <alignment horizontal="center" vertical="center"/>
    </xf>
    <xf numFmtId="0" fontId="51" fillId="20" borderId="13" xfId="0" applyFont="1" applyFill="1" applyBorder="1" applyAlignment="1">
      <alignment horizontal="center"/>
    </xf>
    <xf numFmtId="0" fontId="51" fillId="20" borderId="13" xfId="0" applyFont="1" applyFill="1" applyBorder="1" applyAlignment="1">
      <alignment vertical="center" wrapText="1"/>
    </xf>
    <xf numFmtId="0" fontId="53" fillId="0" borderId="0" xfId="0" applyFont="1" applyAlignment="1">
      <alignment horizontal="center"/>
    </xf>
    <xf numFmtId="0" fontId="53" fillId="0" borderId="0" xfId="0" applyFont="1" applyAlignment="1">
      <alignment horizontal="left"/>
    </xf>
    <xf numFmtId="0" fontId="54" fillId="0" borderId="0" xfId="0" applyFont="1" applyAlignment="1">
      <alignment horizontal="center"/>
    </xf>
    <xf numFmtId="0" fontId="45" fillId="0" borderId="0" xfId="0" applyFont="1" applyProtection="1">
      <protection locked="0"/>
    </xf>
    <xf numFmtId="0" fontId="56" fillId="0" borderId="0" xfId="0" applyFont="1" applyAlignment="1" applyProtection="1">
      <alignment vertical="center"/>
      <protection locked="0"/>
    </xf>
    <xf numFmtId="0" fontId="45" fillId="0" borderId="0" xfId="0" applyFont="1" applyAlignment="1">
      <alignment vertical="top"/>
    </xf>
    <xf numFmtId="0" fontId="46" fillId="21" borderId="0" xfId="0" applyFont="1" applyFill="1" applyAlignment="1" applyProtection="1">
      <alignment horizontal="left" vertical="center"/>
      <protection locked="0"/>
    </xf>
    <xf numFmtId="0" fontId="57" fillId="20" borderId="0" xfId="0" applyFont="1" applyFill="1" applyAlignment="1" applyProtection="1">
      <alignment horizontal="center" vertical="center" wrapText="1"/>
      <protection locked="0"/>
    </xf>
    <xf numFmtId="0" fontId="45" fillId="0" borderId="0" xfId="0" applyFont="1" applyAlignment="1">
      <alignment vertical="top" wrapText="1"/>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46" fillId="0" borderId="0" xfId="0" applyFont="1" applyAlignment="1" applyProtection="1">
      <alignment vertical="center"/>
      <protection locked="0"/>
    </xf>
    <xf numFmtId="0" fontId="58" fillId="0" borderId="0" xfId="0" applyFont="1"/>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2" fillId="7" borderId="0" xfId="0" applyFont="1" applyFill="1" applyAlignment="1">
      <alignment horizontal="center" vertical="center" wrapText="1" readingOrder="1"/>
    </xf>
    <xf numFmtId="0" fontId="63" fillId="8" borderId="51" xfId="0" applyFont="1" applyFill="1" applyBorder="1" applyAlignment="1">
      <alignment horizontal="center" vertical="center" wrapText="1" readingOrder="1"/>
    </xf>
    <xf numFmtId="0" fontId="63" fillId="0" borderId="51" xfId="0" applyFont="1" applyBorder="1" applyAlignment="1">
      <alignment horizontal="center" vertical="center" wrapText="1" readingOrder="1"/>
    </xf>
    <xf numFmtId="0" fontId="63" fillId="0" borderId="51" xfId="0" applyFont="1" applyBorder="1" applyAlignment="1">
      <alignment horizontal="justify" vertical="center" wrapText="1" readingOrder="1"/>
    </xf>
    <xf numFmtId="0" fontId="63" fillId="9" borderId="52" xfId="0" applyFont="1" applyFill="1" applyBorder="1" applyAlignment="1">
      <alignment horizontal="center" vertical="center" wrapText="1" readingOrder="1"/>
    </xf>
    <xf numFmtId="0" fontId="63" fillId="0" borderId="52" xfId="0" applyFont="1" applyBorder="1" applyAlignment="1">
      <alignment horizontal="center" vertical="center" wrapText="1" readingOrder="1"/>
    </xf>
    <xf numFmtId="0" fontId="63" fillId="0" borderId="52" xfId="0" applyFont="1" applyBorder="1" applyAlignment="1">
      <alignment horizontal="justify" vertical="center" wrapText="1" readingOrder="1"/>
    </xf>
    <xf numFmtId="0" fontId="63" fillId="10" borderId="52" xfId="0" applyFont="1" applyFill="1" applyBorder="1" applyAlignment="1">
      <alignment horizontal="center" vertical="center" wrapText="1" readingOrder="1"/>
    </xf>
    <xf numFmtId="0" fontId="63" fillId="11" borderId="52" xfId="0" applyFont="1" applyFill="1" applyBorder="1" applyAlignment="1">
      <alignment horizontal="center" vertical="center" wrapText="1" readingOrder="1"/>
    </xf>
    <xf numFmtId="0" fontId="64"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66" fillId="7" borderId="0" xfId="0" applyFont="1" applyFill="1" applyAlignment="1">
      <alignment horizontal="center" vertical="center" wrapText="1" readingOrder="1"/>
    </xf>
    <xf numFmtId="0" fontId="67" fillId="8" borderId="51" xfId="0" applyFont="1" applyFill="1" applyBorder="1" applyAlignment="1">
      <alignment horizontal="center" vertical="center" wrapText="1" readingOrder="1"/>
    </xf>
    <xf numFmtId="0" fontId="67" fillId="0" borderId="51" xfId="0" applyFont="1" applyBorder="1" applyAlignment="1">
      <alignment horizontal="justify" vertical="center" wrapText="1" readingOrder="1"/>
    </xf>
    <xf numFmtId="9" fontId="67" fillId="0" borderId="51" xfId="0" applyNumberFormat="1" applyFont="1" applyBorder="1" applyAlignment="1">
      <alignment horizontal="center" vertical="center" wrapText="1" readingOrder="1"/>
    </xf>
    <xf numFmtId="0" fontId="67" fillId="9" borderId="52" xfId="0" applyFont="1" applyFill="1" applyBorder="1" applyAlignment="1">
      <alignment horizontal="center" vertical="center" wrapText="1" readingOrder="1"/>
    </xf>
    <xf numFmtId="0" fontId="67" fillId="0" borderId="52" xfId="0" applyFont="1" applyBorder="1" applyAlignment="1">
      <alignment horizontal="justify" vertical="center" wrapText="1" readingOrder="1"/>
    </xf>
    <xf numFmtId="9" fontId="67" fillId="0" borderId="52" xfId="0" applyNumberFormat="1" applyFont="1" applyBorder="1" applyAlignment="1">
      <alignment horizontal="center" vertical="center" wrapText="1" readingOrder="1"/>
    </xf>
    <xf numFmtId="0" fontId="67" fillId="10" borderId="52" xfId="0" applyFont="1" applyFill="1" applyBorder="1" applyAlignment="1">
      <alignment horizontal="center" vertical="center" wrapText="1" readingOrder="1"/>
    </xf>
    <xf numFmtId="0" fontId="67" fillId="11" borderId="52" xfId="0" applyFont="1" applyFill="1" applyBorder="1" applyAlignment="1">
      <alignment horizontal="center" vertical="center" wrapText="1" readingOrder="1"/>
    </xf>
    <xf numFmtId="0" fontId="68"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9" fontId="0" fillId="3" borderId="0" xfId="0" applyNumberFormat="1" applyFill="1"/>
    <xf numFmtId="9" fontId="63" fillId="0" borderId="52" xfId="0" applyNumberFormat="1" applyFont="1" applyBorder="1" applyAlignment="1">
      <alignment horizontal="justify" vertical="center" wrapText="1" readingOrder="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9" fontId="32" fillId="3" borderId="13" xfId="0" applyNumberFormat="1" applyFont="1" applyFill="1" applyBorder="1"/>
    <xf numFmtId="0" fontId="71" fillId="0" borderId="13" xfId="0" applyFont="1" applyBorder="1" applyAlignment="1">
      <alignment horizontal="left" vertical="center" wrapText="1"/>
    </xf>
    <xf numFmtId="0" fontId="71" fillId="0" borderId="0" xfId="0" applyFont="1" applyAlignment="1">
      <alignment horizontal="left" vertical="center" wrapText="1"/>
    </xf>
    <xf numFmtId="0" fontId="0" fillId="0" borderId="0" xfId="0" applyAlignment="1">
      <alignment vertical="center" wrapText="1"/>
    </xf>
    <xf numFmtId="0" fontId="72" fillId="3" borderId="0" xfId="0" applyFont="1" applyFill="1" applyBorder="1"/>
    <xf numFmtId="0" fontId="72"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6" fillId="18" borderId="90" xfId="0" applyFont="1" applyFill="1" applyBorder="1" applyAlignment="1">
      <alignment horizontal="center" vertical="center" wrapText="1"/>
    </xf>
    <xf numFmtId="0" fontId="24" fillId="3" borderId="91" xfId="0" applyFont="1" applyFill="1" applyBorder="1" applyAlignment="1">
      <alignment vertical="top" wrapText="1"/>
    </xf>
    <xf numFmtId="0" fontId="27" fillId="0" borderId="13" xfId="0" applyFont="1" applyBorder="1" applyAlignment="1" applyProtection="1">
      <alignment horizontal="left" vertical="top" wrapText="1"/>
      <protection locked="0"/>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59" fillId="0" borderId="92" xfId="0" applyFont="1" applyBorder="1" applyAlignment="1" applyProtection="1">
      <alignment horizontal="left" vertical="top" wrapText="1"/>
      <protection locked="0"/>
    </xf>
    <xf numFmtId="0" fontId="59" fillId="0" borderId="13" xfId="0" applyFont="1" applyBorder="1" applyAlignment="1" applyProtection="1">
      <alignment vertical="center" wrapText="1"/>
      <protection locked="0"/>
    </xf>
    <xf numFmtId="0" fontId="59" fillId="0" borderId="13" xfId="0" applyFont="1" applyBorder="1" applyAlignment="1" applyProtection="1">
      <alignment horizontal="left" vertical="top" wrapText="1"/>
      <protection locked="0"/>
    </xf>
    <xf numFmtId="0" fontId="59" fillId="0" borderId="65" xfId="0" applyFont="1" applyBorder="1" applyAlignment="1" applyProtection="1">
      <alignment horizontal="left" vertical="top" wrapText="1"/>
      <protection locked="0"/>
    </xf>
    <xf numFmtId="0" fontId="0" fillId="0" borderId="82" xfId="0" applyFont="1" applyBorder="1" applyAlignment="1" applyProtection="1">
      <alignment horizontal="left" vertical="top" wrapText="1"/>
      <protection locked="0"/>
    </xf>
    <xf numFmtId="0" fontId="0" fillId="0" borderId="13"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24" fillId="3" borderId="48" xfId="0" applyFont="1" applyFill="1" applyBorder="1" applyAlignment="1">
      <alignment vertical="top" wrapText="1"/>
    </xf>
    <xf numFmtId="0" fontId="72" fillId="3" borderId="0" xfId="0" applyFont="1" applyFill="1"/>
    <xf numFmtId="0" fontId="72" fillId="0" borderId="0" xfId="0" applyFont="1"/>
    <xf numFmtId="0" fontId="77" fillId="4" borderId="98" xfId="0" applyFont="1" applyFill="1" applyBorder="1" applyAlignment="1">
      <alignment horizontal="center" vertical="center"/>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77" fillId="4" borderId="98" xfId="0" applyFont="1" applyFill="1" applyBorder="1" applyAlignment="1" applyProtection="1">
      <alignment vertical="center" wrapText="1"/>
      <protection locked="0"/>
    </xf>
    <xf numFmtId="0" fontId="77" fillId="4" borderId="98" xfId="0" applyFont="1" applyFill="1" applyBorder="1" applyAlignment="1" applyProtection="1">
      <alignment vertical="center"/>
      <protection locked="0"/>
    </xf>
    <xf numFmtId="0" fontId="77" fillId="4" borderId="98" xfId="0" applyFont="1" applyFill="1" applyBorder="1" applyAlignment="1">
      <alignment horizontal="center" vertical="center" wrapText="1"/>
    </xf>
    <xf numFmtId="0" fontId="77" fillId="23" borderId="98" xfId="0" applyFont="1" applyFill="1" applyBorder="1" applyAlignment="1" applyProtection="1">
      <alignment horizontal="center" vertical="center" textRotation="90"/>
      <protection locked="0"/>
    </xf>
    <xf numFmtId="0" fontId="78" fillId="4" borderId="98" xfId="0" applyFont="1" applyFill="1" applyBorder="1" applyAlignment="1">
      <alignment horizontal="center" vertical="center" wrapText="1"/>
    </xf>
    <xf numFmtId="0" fontId="79" fillId="3"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80" fillId="0" borderId="0" xfId="0" applyFont="1"/>
    <xf numFmtId="0" fontId="80" fillId="24" borderId="0" xfId="0" applyFont="1" applyFill="1"/>
    <xf numFmtId="0" fontId="80" fillId="3" borderId="0" xfId="0" applyFont="1" applyFill="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59" fillId="0" borderId="82" xfId="0" applyFont="1" applyBorder="1" applyAlignment="1" applyProtection="1">
      <alignment vertical="center" wrapText="1"/>
      <protection locked="0"/>
    </xf>
    <xf numFmtId="0" fontId="55"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82" xfId="0" applyNumberFormat="1" applyBorder="1" applyAlignment="1">
      <alignment horizontal="center" vertical="center" wrapText="1"/>
    </xf>
    <xf numFmtId="0" fontId="0" fillId="0" borderId="82"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0" fillId="0" borderId="13" xfId="0" applyBorder="1" applyAlignment="1">
      <alignment horizontal="left" vertical="center" wrapText="1"/>
    </xf>
    <xf numFmtId="0" fontId="34" fillId="13" borderId="57"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7" fillId="4" borderId="98" xfId="0" applyFont="1" applyFill="1" applyBorder="1" applyAlignment="1" applyProtection="1">
      <alignment horizontal="center" vertical="center" wrapText="1"/>
      <protection locked="0"/>
    </xf>
    <xf numFmtId="0" fontId="76" fillId="4" borderId="93" xfId="0" applyFont="1" applyFill="1" applyBorder="1" applyAlignment="1">
      <alignment horizontal="center" vertical="center" wrapText="1"/>
    </xf>
    <xf numFmtId="0" fontId="83" fillId="3" borderId="0" xfId="0" applyFont="1" applyFill="1"/>
    <xf numFmtId="0" fontId="83" fillId="0" borderId="0" xfId="0" applyFont="1"/>
    <xf numFmtId="0" fontId="84" fillId="3" borderId="0" xfId="0" applyFont="1" applyFill="1"/>
    <xf numFmtId="0" fontId="86" fillId="0" borderId="0" xfId="0" applyFont="1"/>
    <xf numFmtId="0" fontId="87" fillId="21" borderId="13" xfId="0" applyFont="1" applyFill="1" applyBorder="1" applyAlignment="1">
      <alignment horizontal="center" vertical="top" wrapText="1" readingOrder="1"/>
    </xf>
    <xf numFmtId="0" fontId="87" fillId="21" borderId="13" xfId="0" applyFont="1" applyFill="1" applyBorder="1" applyAlignment="1">
      <alignment horizontal="center" vertical="center" wrapText="1" readingOrder="1"/>
    </xf>
    <xf numFmtId="0" fontId="83" fillId="0" borderId="13" xfId="0" applyFont="1" applyBorder="1" applyAlignment="1">
      <alignment horizontal="center" vertical="center"/>
    </xf>
    <xf numFmtId="0" fontId="88" fillId="3" borderId="13" xfId="0" applyFont="1" applyFill="1" applyBorder="1" applyAlignment="1">
      <alignment horizontal="left" vertical="center" wrapText="1" readingOrder="1"/>
    </xf>
    <xf numFmtId="0" fontId="88" fillId="3" borderId="13" xfId="0" applyFont="1" applyFill="1" applyBorder="1" applyAlignment="1">
      <alignment horizontal="center" vertical="center" wrapText="1" readingOrder="1"/>
    </xf>
    <xf numFmtId="0" fontId="89" fillId="3" borderId="13" xfId="0" applyFont="1" applyFill="1" applyBorder="1" applyAlignment="1">
      <alignment horizontal="center" vertical="center" wrapText="1"/>
    </xf>
    <xf numFmtId="0" fontId="89" fillId="3" borderId="13" xfId="0" applyFont="1" applyFill="1" applyBorder="1" applyAlignment="1">
      <alignment vertical="top" wrapText="1"/>
    </xf>
    <xf numFmtId="0" fontId="83" fillId="0" borderId="13" xfId="0" applyFont="1" applyBorder="1" applyAlignment="1">
      <alignment wrapText="1"/>
    </xf>
    <xf numFmtId="0" fontId="89" fillId="0" borderId="0" xfId="0" applyFont="1" applyAlignment="1">
      <alignment horizontal="left" vertical="center" wrapText="1" indent="2"/>
    </xf>
    <xf numFmtId="0" fontId="88" fillId="0" borderId="13" xfId="0" applyFont="1" applyBorder="1" applyAlignment="1">
      <alignment horizontal="center" vertical="center" wrapText="1" readingOrder="1"/>
    </xf>
    <xf numFmtId="0" fontId="89" fillId="3" borderId="13" xfId="0" applyFont="1" applyFill="1" applyBorder="1" applyAlignment="1">
      <alignment vertical="center" wrapText="1"/>
    </xf>
    <xf numFmtId="0" fontId="89" fillId="3" borderId="0" xfId="0" applyFont="1" applyFill="1" applyAlignment="1">
      <alignment horizontal="left" vertical="center" wrapText="1" indent="2"/>
    </xf>
    <xf numFmtId="0" fontId="89" fillId="3" borderId="13" xfId="0" applyFont="1" applyFill="1" applyBorder="1" applyAlignment="1">
      <alignment horizontal="left" vertical="center" wrapText="1"/>
    </xf>
    <xf numFmtId="0" fontId="89" fillId="0" borderId="13" xfId="0" applyFont="1" applyBorder="1" applyAlignment="1">
      <alignment vertical="center" wrapText="1"/>
    </xf>
    <xf numFmtId="0" fontId="91" fillId="22" borderId="79" xfId="0" applyFont="1" applyFill="1" applyBorder="1" applyAlignment="1">
      <alignment horizontal="center" vertical="top" wrapText="1" readingOrder="1"/>
    </xf>
    <xf numFmtId="0" fontId="91" fillId="22" borderId="81" xfId="0" applyFont="1" applyFill="1" applyBorder="1" applyAlignment="1">
      <alignment horizontal="center" vertical="top" wrapText="1" readingOrder="1"/>
    </xf>
    <xf numFmtId="0" fontId="92" fillId="22" borderId="13" xfId="0" applyFont="1" applyFill="1" applyBorder="1" applyAlignment="1">
      <alignment horizontal="center" vertical="top" wrapText="1" readingOrder="1"/>
    </xf>
    <xf numFmtId="0" fontId="92" fillId="22" borderId="13" xfId="0" applyFont="1" applyFill="1" applyBorder="1" applyAlignment="1">
      <alignment horizontal="center" vertical="center" wrapText="1" readingOrder="1"/>
    </xf>
    <xf numFmtId="0" fontId="89" fillId="0" borderId="13" xfId="0" applyFont="1" applyBorder="1" applyAlignment="1">
      <alignment horizontal="left" vertical="center" wrapText="1"/>
    </xf>
    <xf numFmtId="0" fontId="89" fillId="0" borderId="13" xfId="0" applyFont="1" applyBorder="1" applyAlignment="1">
      <alignment vertical="top" wrapText="1"/>
    </xf>
    <xf numFmtId="0" fontId="83" fillId="0" borderId="13" xfId="0" applyFont="1" applyBorder="1" applyAlignment="1">
      <alignment horizontal="center"/>
    </xf>
    <xf numFmtId="0" fontId="83" fillId="0" borderId="13" xfId="0" applyFont="1" applyBorder="1" applyAlignment="1">
      <alignment vertical="center" wrapText="1" readingOrder="1"/>
    </xf>
    <xf numFmtId="0" fontId="83" fillId="3" borderId="13" xfId="0" applyFont="1" applyFill="1" applyBorder="1" applyAlignment="1">
      <alignment horizontal="center" vertical="center"/>
    </xf>
    <xf numFmtId="0" fontId="88" fillId="3" borderId="13" xfId="0" applyFont="1" applyFill="1" applyBorder="1" applyAlignment="1">
      <alignment horizontal="center" vertical="center" wrapText="1"/>
    </xf>
    <xf numFmtId="0" fontId="88" fillId="0" borderId="13" xfId="0" applyFont="1" applyBorder="1" applyAlignment="1">
      <alignment horizontal="center" vertical="center" wrapText="1"/>
    </xf>
    <xf numFmtId="0" fontId="89" fillId="0" borderId="13" xfId="0" applyFont="1" applyBorder="1" applyAlignment="1">
      <alignment horizontal="center" vertical="center" wrapText="1"/>
    </xf>
    <xf numFmtId="0" fontId="83" fillId="0" borderId="13" xfId="0" applyFont="1" applyBorder="1" applyAlignment="1">
      <alignment vertical="center" wrapText="1"/>
    </xf>
    <xf numFmtId="0" fontId="83" fillId="3" borderId="0" xfId="0" applyFont="1" applyFill="1" applyAlignment="1">
      <alignment vertical="top" wrapText="1"/>
    </xf>
    <xf numFmtId="0" fontId="83" fillId="0" borderId="0" xfId="0" applyFont="1" applyAlignment="1">
      <alignment vertical="center" wrapText="1"/>
    </xf>
    <xf numFmtId="0" fontId="89" fillId="3" borderId="13" xfId="0" applyFont="1" applyFill="1" applyBorder="1" applyAlignment="1">
      <alignment horizontal="left" vertical="center" wrapText="1" indent="2"/>
    </xf>
    <xf numFmtId="0" fontId="83" fillId="3" borderId="13" xfId="0" applyFont="1" applyFill="1" applyBorder="1" applyAlignment="1">
      <alignment wrapText="1"/>
    </xf>
    <xf numFmtId="0" fontId="83" fillId="3" borderId="13" xfId="0" applyFont="1" applyFill="1" applyBorder="1" applyAlignment="1">
      <alignment horizontal="center"/>
    </xf>
    <xf numFmtId="0" fontId="88" fillId="3" borderId="82" xfId="0" applyFont="1" applyFill="1" applyBorder="1" applyAlignment="1">
      <alignment horizontal="center" vertical="center" wrapText="1" readingOrder="1"/>
    </xf>
    <xf numFmtId="0" fontId="53" fillId="0" borderId="13" xfId="0" applyFont="1" applyBorder="1" applyAlignment="1">
      <alignment horizontal="left" wrapText="1"/>
    </xf>
    <xf numFmtId="0" fontId="54" fillId="0" borderId="13" xfId="0" applyFont="1" applyBorder="1" applyAlignment="1">
      <alignment horizontal="center" wrapText="1"/>
    </xf>
    <xf numFmtId="0" fontId="96" fillId="0" borderId="13" xfId="0" applyFont="1" applyBorder="1" applyAlignment="1">
      <alignment horizontal="center" wrapText="1"/>
    </xf>
    <xf numFmtId="0" fontId="86" fillId="0" borderId="13" xfId="0" applyFont="1" applyBorder="1" applyAlignment="1">
      <alignment horizontal="center" vertical="center" wrapText="1"/>
    </xf>
    <xf numFmtId="0" fontId="97" fillId="0" borderId="0" xfId="0" applyFont="1"/>
    <xf numFmtId="0" fontId="53" fillId="0" borderId="0" xfId="0" applyFont="1" applyAlignment="1">
      <alignment horizontal="left" wrapText="1"/>
    </xf>
    <xf numFmtId="1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0"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8" fillId="3" borderId="82" xfId="0" applyFont="1" applyFill="1" applyBorder="1" applyAlignment="1">
      <alignment horizontal="center" vertical="center" readingOrder="1"/>
    </xf>
    <xf numFmtId="0" fontId="88" fillId="3" borderId="60" xfId="0" applyFont="1" applyFill="1" applyBorder="1" applyAlignment="1">
      <alignment horizontal="center" vertical="center" readingOrder="1"/>
    </xf>
    <xf numFmtId="0" fontId="88" fillId="3" borderId="82" xfId="0" applyFont="1" applyFill="1" applyBorder="1" applyAlignment="1">
      <alignment horizontal="center" vertical="center" wrapText="1" readingOrder="1"/>
    </xf>
    <xf numFmtId="0" fontId="88" fillId="3" borderId="78" xfId="0" applyFont="1" applyFill="1" applyBorder="1" applyAlignment="1">
      <alignment horizontal="center" vertical="center" wrapText="1" readingOrder="1"/>
    </xf>
    <xf numFmtId="0" fontId="88" fillId="0" borderId="82" xfId="0" applyFont="1" applyBorder="1" applyAlignment="1">
      <alignment horizontal="center" vertical="center" wrapText="1" readingOrder="1"/>
    </xf>
    <xf numFmtId="0" fontId="88" fillId="0" borderId="60" xfId="0" applyFont="1" applyBorder="1" applyAlignment="1">
      <alignment horizontal="center" vertical="center" wrapText="1" readingOrder="1"/>
    </xf>
    <xf numFmtId="0" fontId="88" fillId="3" borderId="60" xfId="0" applyFont="1" applyFill="1" applyBorder="1" applyAlignment="1">
      <alignment horizontal="center" vertical="center" wrapText="1" readingOrder="1"/>
    </xf>
    <xf numFmtId="0" fontId="88" fillId="3" borderId="83" xfId="0" applyFont="1" applyFill="1" applyBorder="1" applyAlignment="1">
      <alignment horizontal="center" vertical="center" wrapText="1" readingOrder="1"/>
    </xf>
    <xf numFmtId="0" fontId="88" fillId="3" borderId="84" xfId="0" applyFont="1" applyFill="1" applyBorder="1" applyAlignment="1">
      <alignment horizontal="center" vertical="center" wrapText="1" readingOrder="1"/>
    </xf>
    <xf numFmtId="0" fontId="88" fillId="3" borderId="93" xfId="0" applyFont="1" applyFill="1" applyBorder="1" applyAlignment="1">
      <alignment horizontal="center" vertical="center" wrapText="1" readingOrder="1"/>
    </xf>
    <xf numFmtId="0" fontId="55"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47" fillId="20" borderId="0" xfId="0" applyFont="1" applyFill="1" applyAlignment="1" applyProtection="1">
      <alignment horizontal="left" vertical="center"/>
      <protection locked="0"/>
    </xf>
    <xf numFmtId="0" fontId="47" fillId="20" borderId="0" xfId="0" applyFont="1" applyFill="1" applyAlignment="1" applyProtection="1">
      <alignment vertical="center" wrapText="1"/>
      <protection locked="0"/>
    </xf>
    <xf numFmtId="0" fontId="85" fillId="4" borderId="13" xfId="0" applyFont="1" applyFill="1" applyBorder="1" applyAlignment="1">
      <alignment horizontal="center" vertical="top" wrapText="1" readingOrder="1"/>
    </xf>
    <xf numFmtId="0" fontId="88" fillId="0" borderId="78" xfId="0" applyFont="1" applyBorder="1" applyAlignment="1">
      <alignment horizontal="center" vertical="center" wrapText="1" readingOrder="1"/>
    </xf>
    <xf numFmtId="0" fontId="90" fillId="4" borderId="79" xfId="0" applyFont="1" applyFill="1" applyBorder="1" applyAlignment="1">
      <alignment horizontal="center" vertical="top" wrapText="1" readingOrder="1"/>
    </xf>
    <xf numFmtId="0" fontId="90" fillId="4" borderId="80" xfId="0" applyFont="1" applyFill="1" applyBorder="1" applyAlignment="1">
      <alignment horizontal="center" vertical="top" wrapText="1" readingOrder="1"/>
    </xf>
    <xf numFmtId="0" fontId="90" fillId="4" borderId="81" xfId="0" applyFont="1" applyFill="1" applyBorder="1" applyAlignment="1">
      <alignment horizontal="center" vertical="top" wrapText="1" readingOrder="1"/>
    </xf>
    <xf numFmtId="0" fontId="89" fillId="0" borderId="82" xfId="0" applyFont="1" applyBorder="1" applyAlignment="1">
      <alignment horizontal="center" vertical="center" wrapText="1" readingOrder="1"/>
    </xf>
    <xf numFmtId="0" fontId="89" fillId="0" borderId="78" xfId="0" applyFont="1" applyBorder="1" applyAlignment="1">
      <alignment horizontal="center" vertical="center" wrapText="1" readingOrder="1"/>
    </xf>
    <xf numFmtId="0" fontId="89" fillId="0" borderId="60" xfId="0" applyFont="1" applyBorder="1" applyAlignment="1">
      <alignment horizontal="center" vertical="center" wrapText="1" readingOrder="1"/>
    </xf>
    <xf numFmtId="0" fontId="89" fillId="3" borderId="82" xfId="0" applyFont="1" applyFill="1" applyBorder="1" applyAlignment="1">
      <alignment horizontal="center" vertical="center" wrapText="1"/>
    </xf>
    <xf numFmtId="0" fontId="89" fillId="3" borderId="78" xfId="0" applyFont="1" applyFill="1" applyBorder="1" applyAlignment="1">
      <alignment horizontal="center" vertical="center" wrapText="1"/>
    </xf>
    <xf numFmtId="0" fontId="95" fillId="0" borderId="0" xfId="0" applyFont="1" applyAlignment="1">
      <alignment horizontal="center" wrapText="1"/>
    </xf>
    <xf numFmtId="0" fontId="50" fillId="0" borderId="0" xfId="0" applyFont="1" applyAlignment="1">
      <alignment horizontal="center"/>
    </xf>
    <xf numFmtId="0" fontId="51" fillId="4" borderId="79" xfId="0" applyFont="1" applyFill="1" applyBorder="1" applyAlignment="1">
      <alignment horizontal="center"/>
    </xf>
    <xf numFmtId="0" fontId="51" fillId="4" borderId="80" xfId="0" applyFont="1" applyFill="1" applyBorder="1" applyAlignment="1">
      <alignment horizontal="center"/>
    </xf>
    <xf numFmtId="0" fontId="51" fillId="4" borderId="81" xfId="0" applyFont="1" applyFill="1" applyBorder="1" applyAlignment="1">
      <alignment horizontal="center"/>
    </xf>
    <xf numFmtId="0" fontId="52" fillId="5" borderId="82" xfId="0" applyFont="1" applyFill="1" applyBorder="1" applyAlignment="1">
      <alignment horizontal="center" vertical="center" wrapText="1"/>
    </xf>
    <xf numFmtId="0" fontId="52" fillId="5" borderId="60" xfId="0" applyFont="1" applyFill="1" applyBorder="1" applyAlignment="1">
      <alignment horizontal="center" vertical="center" wrapText="1"/>
    </xf>
    <xf numFmtId="0" fontId="52" fillId="5" borderId="79" xfId="0" applyFont="1" applyFill="1" applyBorder="1" applyAlignment="1">
      <alignment horizontal="center" vertical="center"/>
    </xf>
    <xf numFmtId="0" fontId="52" fillId="5" borderId="80" xfId="0" applyFont="1" applyFill="1" applyBorder="1" applyAlignment="1">
      <alignment horizontal="center" vertical="center"/>
    </xf>
    <xf numFmtId="0" fontId="52" fillId="5" borderId="81" xfId="0" applyFont="1" applyFill="1" applyBorder="1" applyAlignment="1">
      <alignment horizontal="center" vertical="center"/>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13" xfId="0" applyBorder="1" applyAlignment="1">
      <alignment horizontal="center" vertical="center" wrapText="1"/>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69" fillId="0" borderId="13" xfId="0" applyFont="1" applyBorder="1" applyAlignment="1">
      <alignment horizontal="center" vertical="center" wrapText="1"/>
    </xf>
    <xf numFmtId="0" fontId="0" fillId="0" borderId="60" xfId="0"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69" fillId="0" borderId="82" xfId="0" applyFont="1" applyBorder="1" applyAlignment="1">
      <alignment horizontal="center" vertical="center" wrapText="1"/>
    </xf>
    <xf numFmtId="9" fontId="0" fillId="0" borderId="13"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60" xfId="0" applyBorder="1" applyAlignment="1">
      <alignment horizontal="left" vertical="center" wrapText="1"/>
    </xf>
    <xf numFmtId="0" fontId="27" fillId="0" borderId="13" xfId="0" applyFont="1" applyBorder="1" applyAlignment="1">
      <alignment horizontal="left"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5"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85" xfId="0" applyFont="1" applyFill="1" applyBorder="1" applyAlignment="1">
      <alignment horizontal="center" vertical="center" textRotation="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0" fillId="4" borderId="2" xfId="0" applyFont="1" applyFill="1" applyBorder="1" applyAlignment="1">
      <alignment horizontal="center" vertical="center"/>
    </xf>
    <xf numFmtId="0" fontId="70"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9" xfId="0" applyFont="1" applyFill="1" applyBorder="1" applyAlignment="1">
      <alignment horizontal="center" vertical="center"/>
    </xf>
    <xf numFmtId="0" fontId="27" fillId="0" borderId="82" xfId="0" applyFont="1" applyBorder="1" applyAlignment="1">
      <alignment horizontal="left"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5" fillId="0" borderId="0" xfId="0" applyFont="1" applyAlignment="1">
      <alignment horizontal="center" vertical="center"/>
    </xf>
    <xf numFmtId="0" fontId="61"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3"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3" fillId="14" borderId="0" xfId="0" applyFont="1" applyFill="1" applyAlignment="1">
      <alignment horizontal="center" vertical="center" textRotation="90" wrapText="1" readingOrder="1"/>
    </xf>
    <xf numFmtId="0" fontId="73" fillId="14" borderId="21" xfId="0" applyFont="1" applyFill="1" applyBorder="1" applyAlignment="1">
      <alignment horizontal="center" vertical="center" textRotation="90" wrapText="1" readingOrder="1"/>
    </xf>
    <xf numFmtId="0" fontId="74" fillId="0" borderId="67" xfId="0" applyFont="1" applyBorder="1" applyAlignment="1">
      <alignment horizontal="center" vertical="center" wrapText="1"/>
    </xf>
    <xf numFmtId="0" fontId="74" fillId="0" borderId="68" xfId="0" applyFont="1" applyBorder="1" applyAlignment="1">
      <alignment horizontal="center" vertical="center"/>
    </xf>
    <xf numFmtId="0" fontId="74" fillId="0" borderId="69" xfId="0" applyFont="1" applyBorder="1" applyAlignment="1">
      <alignment horizontal="center" vertical="center"/>
    </xf>
    <xf numFmtId="0" fontId="74" fillId="0" borderId="20" xfId="0" applyFont="1" applyBorder="1" applyAlignment="1">
      <alignment horizontal="center" vertical="center"/>
    </xf>
    <xf numFmtId="0" fontId="74" fillId="0" borderId="0" xfId="0" applyFont="1" applyAlignment="1">
      <alignment horizontal="center" vertical="center"/>
    </xf>
    <xf numFmtId="0" fontId="74" fillId="0" borderId="21" xfId="0" applyFont="1" applyBorder="1" applyAlignment="1">
      <alignment horizontal="center" vertical="center"/>
    </xf>
    <xf numFmtId="0" fontId="74" fillId="0" borderId="43" xfId="0" applyFont="1" applyBorder="1" applyAlignment="1">
      <alignment horizontal="center" vertical="center"/>
    </xf>
    <xf numFmtId="0" fontId="74" fillId="0" borderId="44" xfId="0" applyFont="1" applyBorder="1" applyAlignment="1">
      <alignment horizontal="center" vertical="center"/>
    </xf>
    <xf numFmtId="0" fontId="74" fillId="0" borderId="45" xfId="0" applyFont="1" applyBorder="1" applyAlignment="1">
      <alignment horizontal="center" vertical="center"/>
    </xf>
    <xf numFmtId="0" fontId="75" fillId="16" borderId="70" xfId="0" applyFont="1" applyFill="1" applyBorder="1" applyAlignment="1">
      <alignment horizontal="center" vertical="center" wrapText="1" readingOrder="1"/>
    </xf>
    <xf numFmtId="0" fontId="75" fillId="16" borderId="71" xfId="0" applyFont="1" applyFill="1" applyBorder="1" applyAlignment="1">
      <alignment horizontal="center" vertical="center" wrapText="1" readingOrder="1"/>
    </xf>
    <xf numFmtId="0" fontId="75" fillId="16" borderId="72" xfId="0" applyFont="1" applyFill="1" applyBorder="1" applyAlignment="1">
      <alignment horizontal="center" vertical="center" wrapText="1" readingOrder="1"/>
    </xf>
    <xf numFmtId="0" fontId="75" fillId="16" borderId="73" xfId="0" applyFont="1" applyFill="1" applyBorder="1" applyAlignment="1">
      <alignment horizontal="center" vertical="center" wrapText="1" readingOrder="1"/>
    </xf>
    <xf numFmtId="0" fontId="75" fillId="16" borderId="0" xfId="0" applyFont="1" applyFill="1" applyAlignment="1">
      <alignment horizontal="center" vertical="center" wrapText="1" readingOrder="1"/>
    </xf>
    <xf numFmtId="0" fontId="75" fillId="16" borderId="74" xfId="0" applyFont="1" applyFill="1" applyBorder="1" applyAlignment="1">
      <alignment horizontal="center" vertical="center" wrapText="1" readingOrder="1"/>
    </xf>
    <xf numFmtId="0" fontId="75" fillId="16" borderId="75" xfId="0" applyFont="1" applyFill="1" applyBorder="1" applyAlignment="1">
      <alignment horizontal="center" vertical="center" wrapText="1" readingOrder="1"/>
    </xf>
    <xf numFmtId="0" fontId="75" fillId="16" borderId="76" xfId="0" applyFont="1" applyFill="1" applyBorder="1" applyAlignment="1">
      <alignment horizontal="center" vertical="center" wrapText="1" readingOrder="1"/>
    </xf>
    <xf numFmtId="0" fontId="75"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4" fillId="0" borderId="20" xfId="0" applyFont="1" applyBorder="1" applyAlignment="1">
      <alignment horizontal="center" vertical="center" wrapText="1"/>
    </xf>
    <xf numFmtId="0" fontId="75" fillId="15" borderId="70" xfId="0" applyFont="1" applyFill="1" applyBorder="1" applyAlignment="1">
      <alignment horizontal="center" vertical="center" wrapText="1" readingOrder="1"/>
    </xf>
    <xf numFmtId="0" fontId="75" fillId="15" borderId="71" xfId="0" applyFont="1" applyFill="1" applyBorder="1" applyAlignment="1">
      <alignment horizontal="center" vertical="center" wrapText="1" readingOrder="1"/>
    </xf>
    <xf numFmtId="0" fontId="75" fillId="15" borderId="73" xfId="0" applyFont="1" applyFill="1" applyBorder="1" applyAlignment="1">
      <alignment horizontal="center" vertical="center" wrapText="1" readingOrder="1"/>
    </xf>
    <xf numFmtId="0" fontId="75" fillId="15" borderId="0" xfId="0" applyFont="1" applyFill="1" applyAlignment="1">
      <alignment horizontal="center" vertical="center" wrapText="1" readingOrder="1"/>
    </xf>
    <xf numFmtId="0" fontId="75" fillId="15" borderId="75" xfId="0" applyFont="1" applyFill="1" applyBorder="1" applyAlignment="1">
      <alignment horizontal="center" vertical="center" wrapText="1" readingOrder="1"/>
    </xf>
    <xf numFmtId="0" fontId="75" fillId="15" borderId="76" xfId="0" applyFont="1" applyFill="1" applyBorder="1" applyAlignment="1">
      <alignment horizontal="center" vertical="center" wrapText="1" readingOrder="1"/>
    </xf>
    <xf numFmtId="0" fontId="33" fillId="3" borderId="86"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33" fillId="3" borderId="9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74" fillId="0" borderId="0" xfId="0" applyFont="1" applyBorder="1" applyAlignment="1">
      <alignment horizontal="center" vertical="center"/>
    </xf>
    <xf numFmtId="0" fontId="75" fillId="25" borderId="70" xfId="0" applyFont="1" applyFill="1" applyBorder="1" applyAlignment="1">
      <alignment horizontal="center" vertical="center" wrapText="1" readingOrder="1"/>
    </xf>
    <xf numFmtId="0" fontId="75" fillId="25" borderId="71" xfId="0" applyFont="1" applyFill="1" applyBorder="1" applyAlignment="1">
      <alignment horizontal="center" vertical="center" wrapText="1" readingOrder="1"/>
    </xf>
    <xf numFmtId="0" fontId="75" fillId="25" borderId="73" xfId="0" applyFont="1" applyFill="1" applyBorder="1" applyAlignment="1">
      <alignment horizontal="center" vertical="center" wrapText="1" readingOrder="1"/>
    </xf>
    <xf numFmtId="0" fontId="75" fillId="25" borderId="0" xfId="0" applyFont="1" applyFill="1" applyAlignment="1">
      <alignment horizontal="center" vertical="center" wrapText="1" readingOrder="1"/>
    </xf>
    <xf numFmtId="0" fontId="75" fillId="25" borderId="74" xfId="0" applyFont="1" applyFill="1" applyBorder="1" applyAlignment="1">
      <alignment horizontal="center" vertical="center" wrapText="1" readingOrder="1"/>
    </xf>
    <xf numFmtId="0" fontId="75" fillId="25" borderId="75" xfId="0" applyFont="1" applyFill="1" applyBorder="1" applyAlignment="1">
      <alignment horizontal="center" vertical="center" wrapText="1" readingOrder="1"/>
    </xf>
    <xf numFmtId="0" fontId="75" fillId="25" borderId="76" xfId="0" applyFont="1" applyFill="1" applyBorder="1" applyAlignment="1">
      <alignment horizontal="center" vertical="center" wrapText="1" readingOrder="1"/>
    </xf>
    <xf numFmtId="0" fontId="75" fillId="25" borderId="77" xfId="0" applyFont="1" applyFill="1" applyBorder="1" applyAlignment="1">
      <alignment horizontal="center" vertical="center" wrapText="1" readingOrder="1"/>
    </xf>
    <xf numFmtId="0" fontId="75" fillId="8" borderId="70" xfId="0" applyFont="1" applyFill="1" applyBorder="1" applyAlignment="1">
      <alignment horizontal="center" vertical="center" wrapText="1" readingOrder="1"/>
    </xf>
    <xf numFmtId="0" fontId="75" fillId="8" borderId="71" xfId="0" applyFont="1" applyFill="1" applyBorder="1" applyAlignment="1">
      <alignment horizontal="center" vertical="center" wrapText="1" readingOrder="1"/>
    </xf>
    <xf numFmtId="0" fontId="75" fillId="8" borderId="73" xfId="0" applyFont="1" applyFill="1" applyBorder="1" applyAlignment="1">
      <alignment horizontal="center" vertical="center" wrapText="1" readingOrder="1"/>
    </xf>
    <xf numFmtId="0" fontId="75" fillId="8" borderId="0" xfId="0" applyFont="1" applyFill="1" applyAlignment="1">
      <alignment horizontal="center" vertical="center" wrapText="1" readingOrder="1"/>
    </xf>
    <xf numFmtId="0" fontId="75" fillId="8" borderId="74" xfId="0" applyFont="1" applyFill="1" applyBorder="1" applyAlignment="1">
      <alignment horizontal="center" vertical="center" wrapText="1" readingOrder="1"/>
    </xf>
    <xf numFmtId="0" fontId="75" fillId="8" borderId="75" xfId="0" applyFont="1" applyFill="1" applyBorder="1" applyAlignment="1">
      <alignment horizontal="center" vertical="center" wrapText="1" readingOrder="1"/>
    </xf>
    <xf numFmtId="0" fontId="75" fillId="8" borderId="76" xfId="0" applyFont="1" applyFill="1" applyBorder="1" applyAlignment="1">
      <alignment horizontal="center" vertical="center" wrapText="1" readingOrder="1"/>
    </xf>
    <xf numFmtId="0" fontId="75"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4" fillId="0" borderId="68" xfId="0" applyFont="1" applyBorder="1" applyAlignment="1">
      <alignment horizontal="center" vertical="center" wrapText="1"/>
    </xf>
    <xf numFmtId="0" fontId="32" fillId="0" borderId="104"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7" xfId="0" applyFont="1" applyBorder="1" applyAlignment="1">
      <alignment horizontal="center" vertical="center" wrapText="1"/>
    </xf>
    <xf numFmtId="0" fontId="32" fillId="0" borderId="104" xfId="0" applyFont="1" applyBorder="1" applyAlignment="1">
      <alignment horizontal="center" vertical="center"/>
    </xf>
    <xf numFmtId="0" fontId="32" fillId="0" borderId="78" xfId="0" applyFont="1" applyBorder="1" applyAlignment="1">
      <alignment horizontal="center" vertical="center"/>
    </xf>
    <xf numFmtId="0" fontId="32" fillId="0" borderId="107" xfId="0" applyFont="1" applyBorder="1" applyAlignment="1">
      <alignment horizontal="center" vertical="center"/>
    </xf>
    <xf numFmtId="14" fontId="32" fillId="0" borderId="104" xfId="0" applyNumberFormat="1" applyFont="1" applyBorder="1" applyAlignment="1">
      <alignment horizontal="center" vertical="center"/>
    </xf>
    <xf numFmtId="0" fontId="81" fillId="0" borderId="104" xfId="0" applyFont="1" applyBorder="1" applyAlignment="1" applyProtection="1">
      <alignment horizontal="center" vertical="center" wrapText="1"/>
      <protection locked="0"/>
    </xf>
    <xf numFmtId="0" fontId="81" fillId="0" borderId="78" xfId="0" applyFont="1" applyBorder="1" applyAlignment="1" applyProtection="1">
      <alignment horizontal="center" vertical="center" wrapText="1"/>
      <protection locked="0"/>
    </xf>
    <xf numFmtId="0" fontId="81" fillId="0" borderId="107" xfId="0" applyFont="1" applyBorder="1" applyAlignment="1" applyProtection="1">
      <alignment horizontal="center" vertical="center" wrapText="1"/>
      <protection locked="0"/>
    </xf>
    <xf numFmtId="0" fontId="81" fillId="0" borderId="104" xfId="0" applyFont="1" applyBorder="1" applyAlignment="1" applyProtection="1">
      <alignment horizontal="center" vertical="center"/>
      <protection locked="0"/>
    </xf>
    <xf numFmtId="0" fontId="81" fillId="0" borderId="78" xfId="0" applyFont="1" applyBorder="1" applyAlignment="1" applyProtection="1">
      <alignment horizontal="center" vertical="center"/>
      <protection locked="0"/>
    </xf>
    <xf numFmtId="0" fontId="81" fillId="0" borderId="107" xfId="0" applyFont="1" applyBorder="1" applyAlignment="1" applyProtection="1">
      <alignment horizontal="center" vertical="center"/>
      <protection locked="0"/>
    </xf>
    <xf numFmtId="0" fontId="77" fillId="4" borderId="95" xfId="0" applyFont="1" applyFill="1" applyBorder="1" applyAlignment="1">
      <alignment horizontal="center" vertical="center"/>
    </xf>
    <xf numFmtId="0" fontId="77" fillId="4" borderId="96" xfId="0" applyFont="1" applyFill="1" applyBorder="1" applyAlignment="1">
      <alignment horizontal="center" vertical="center"/>
    </xf>
    <xf numFmtId="0" fontId="77" fillId="4" borderId="97" xfId="0" applyFont="1" applyFill="1" applyBorder="1" applyAlignment="1">
      <alignment horizontal="center" vertical="center"/>
    </xf>
    <xf numFmtId="0" fontId="77" fillId="23" borderId="98" xfId="0" applyFont="1" applyFill="1" applyBorder="1" applyAlignment="1" applyProtection="1">
      <alignment horizontal="center" vertical="center" wrapText="1"/>
      <protection locked="0"/>
    </xf>
    <xf numFmtId="0" fontId="77" fillId="4" borderId="98" xfId="0" applyFont="1" applyFill="1" applyBorder="1" applyAlignment="1" applyProtection="1">
      <alignment horizontal="center" vertical="center" wrapText="1"/>
      <protection locked="0"/>
    </xf>
    <xf numFmtId="0" fontId="76" fillId="4" borderId="2" xfId="0" applyFont="1" applyFill="1" applyBorder="1" applyAlignment="1">
      <alignment horizontal="center" vertical="center" wrapText="1"/>
    </xf>
    <xf numFmtId="0" fontId="76" fillId="4" borderId="94" xfId="0" applyFont="1" applyFill="1" applyBorder="1" applyAlignment="1">
      <alignment horizontal="center" vertical="center" wrapText="1"/>
    </xf>
    <xf numFmtId="0" fontId="76" fillId="4" borderId="0" xfId="0" applyFont="1" applyFill="1" applyAlignment="1">
      <alignment horizontal="center" vertical="center" wrapText="1"/>
    </xf>
    <xf numFmtId="0" fontId="76" fillId="4" borderId="93" xfId="0" applyFont="1" applyFill="1" applyBorder="1" applyAlignment="1">
      <alignment horizontal="center" vertical="center" wrapText="1"/>
    </xf>
    <xf numFmtId="0" fontId="78" fillId="4" borderId="99" xfId="0" applyFont="1" applyFill="1" applyBorder="1" applyAlignment="1">
      <alignment horizontal="center" vertical="center" wrapText="1"/>
    </xf>
    <xf numFmtId="0" fontId="78" fillId="4" borderId="100" xfId="0" applyFont="1" applyFill="1" applyBorder="1" applyAlignment="1">
      <alignment horizontal="center" vertical="center" wrapText="1"/>
    </xf>
    <xf numFmtId="0" fontId="78" fillId="4" borderId="95" xfId="0" applyFont="1" applyFill="1" applyBorder="1" applyAlignment="1">
      <alignment horizontal="center" vertical="center" wrapText="1"/>
    </xf>
    <xf numFmtId="0" fontId="78" fillId="4" borderId="97" xfId="0" applyFont="1" applyFill="1" applyBorder="1" applyAlignment="1">
      <alignment horizontal="center" vertical="center" wrapText="1"/>
    </xf>
    <xf numFmtId="0" fontId="77" fillId="4" borderId="95" xfId="0" applyFont="1" applyFill="1" applyBorder="1" applyAlignment="1" applyProtection="1">
      <alignment horizontal="center" vertical="center" wrapText="1"/>
      <protection locked="0"/>
    </xf>
    <xf numFmtId="0" fontId="78" fillId="4" borderId="96" xfId="0" applyFont="1" applyFill="1" applyBorder="1" applyAlignment="1">
      <alignment horizontal="center" vertical="center" wrapText="1"/>
    </xf>
    <xf numFmtId="1" fontId="81" fillId="0" borderId="92" xfId="0" applyNumberFormat="1" applyFont="1" applyBorder="1" applyAlignment="1">
      <alignment horizontal="center" vertical="center"/>
    </xf>
    <xf numFmtId="0" fontId="81" fillId="0" borderId="13" xfId="0" applyFont="1" applyBorder="1" applyAlignment="1">
      <alignment horizontal="center" vertical="center"/>
    </xf>
    <xf numFmtId="0" fontId="81" fillId="0" borderId="65" xfId="0" applyFont="1" applyBorder="1" applyAlignment="1">
      <alignment horizontal="center" vertical="center"/>
    </xf>
    <xf numFmtId="0" fontId="80" fillId="24" borderId="101" xfId="0" applyFont="1" applyFill="1" applyBorder="1" applyAlignment="1">
      <alignment horizontal="center"/>
    </xf>
    <xf numFmtId="0" fontId="80" fillId="24" borderId="102" xfId="0" applyFont="1" applyFill="1" applyBorder="1" applyAlignment="1">
      <alignment horizontal="center"/>
    </xf>
    <xf numFmtId="1" fontId="81" fillId="0" borderId="103" xfId="0" applyNumberFormat="1" applyFont="1" applyBorder="1" applyAlignment="1" applyProtection="1">
      <alignment horizontal="center" vertical="center" wrapText="1"/>
      <protection locked="0"/>
    </xf>
    <xf numFmtId="1" fontId="81" fillId="0" borderId="105" xfId="0" applyNumberFormat="1" applyFont="1" applyBorder="1" applyAlignment="1" applyProtection="1">
      <alignment horizontal="center" vertical="center" wrapText="1"/>
      <protection locked="0"/>
    </xf>
    <xf numFmtId="1" fontId="81" fillId="0" borderId="106" xfId="0" applyNumberFormat="1" applyFont="1" applyBorder="1" applyAlignment="1" applyProtection="1">
      <alignment horizontal="center" vertical="center" wrapText="1"/>
      <protection locked="0"/>
    </xf>
    <xf numFmtId="0" fontId="81" fillId="0" borderId="104" xfId="0" applyFont="1" applyBorder="1" applyAlignment="1" applyProtection="1">
      <alignment horizontal="left" vertical="center" wrapText="1"/>
      <protection locked="0"/>
    </xf>
    <xf numFmtId="0" fontId="81" fillId="0" borderId="78" xfId="0" applyFont="1" applyBorder="1" applyAlignment="1" applyProtection="1">
      <alignment horizontal="left" vertical="center" wrapText="1"/>
      <protection locked="0"/>
    </xf>
    <xf numFmtId="0" fontId="81" fillId="0" borderId="107" xfId="0" applyFont="1" applyBorder="1" applyAlignment="1" applyProtection="1">
      <alignment horizontal="left" vertical="center" wrapText="1"/>
      <protection locked="0"/>
    </xf>
    <xf numFmtId="0" fontId="81" fillId="0" borderId="92" xfId="0" applyFont="1" applyBorder="1" applyAlignment="1" applyProtection="1">
      <alignment horizontal="center" vertical="center"/>
      <protection locked="0"/>
    </xf>
    <xf numFmtId="0" fontId="81" fillId="0" borderId="13" xfId="0" applyFont="1" applyBorder="1" applyAlignment="1" applyProtection="1">
      <alignment horizontal="center" vertical="center"/>
      <protection locked="0"/>
    </xf>
    <xf numFmtId="0" fontId="81" fillId="0" borderId="65" xfId="0" applyFont="1" applyBorder="1" applyAlignment="1" applyProtection="1">
      <alignment horizontal="center" vertical="center"/>
      <protection locked="0"/>
    </xf>
    <xf numFmtId="0" fontId="32" fillId="0" borderId="9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32" fillId="0" borderId="104"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7" xfId="0" applyFont="1" applyBorder="1" applyAlignment="1" applyProtection="1">
      <alignment horizontal="center" vertical="center"/>
      <protection locked="0"/>
    </xf>
    <xf numFmtId="14" fontId="32" fillId="0" borderId="104" xfId="0" applyNumberFormat="1" applyFont="1" applyBorder="1" applyAlignment="1">
      <alignment horizontal="center"/>
    </xf>
    <xf numFmtId="0" fontId="32" fillId="0" borderId="78" xfId="0" applyFont="1" applyBorder="1" applyAlignment="1">
      <alignment horizontal="center"/>
    </xf>
    <xf numFmtId="0" fontId="32" fillId="0" borderId="107" xfId="0" applyFont="1" applyBorder="1" applyAlignment="1">
      <alignment horizontal="center"/>
    </xf>
    <xf numFmtId="0" fontId="32" fillId="0" borderId="104" xfId="0" applyFont="1" applyBorder="1" applyAlignment="1">
      <alignment horizontal="center"/>
    </xf>
    <xf numFmtId="0" fontId="32" fillId="0" borderId="104" xfId="0" applyFont="1" applyBorder="1" applyAlignment="1">
      <alignment horizontal="center" wrapText="1"/>
    </xf>
    <xf numFmtId="0" fontId="32" fillId="0" borderId="78" xfId="0" applyFont="1" applyBorder="1" applyAlignment="1">
      <alignment horizontal="center" wrapText="1"/>
    </xf>
    <xf numFmtId="0" fontId="32" fillId="0" borderId="107" xfId="0" applyFont="1" applyBorder="1" applyAlignment="1">
      <alignment horizontal="center" wrapText="1"/>
    </xf>
    <xf numFmtId="14" fontId="32" fillId="0" borderId="104" xfId="0" applyNumberFormat="1" applyFont="1" applyBorder="1" applyAlignment="1">
      <alignment horizontal="center" wrapText="1"/>
    </xf>
  </cellXfs>
  <cellStyles count="3">
    <cellStyle name="Normal" xfId="0" builtinId="0"/>
    <cellStyle name="Normal - Style1 2" xfId="1" xr:uid="{35D94056-BF35-4158-BB16-A1EB5C865F0B}"/>
    <cellStyle name="Normal 2 2" xfId="2" xr:uid="{FE1153A4-41A7-40DC-9196-9B2002F1B165}"/>
  </cellStyles>
  <dxfs count="2394">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7D867A4A-FF37-40CA-8185-CD33A72F9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B83AC58-898F-4AD0-92AD-9600EB0714A7}"/>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47140C6-FDFF-4981-BEC4-1D14C8B3D53F}"/>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2F07407D-BC0B-4F6B-9C1B-BB1BB595F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4F33A69-4D37-42B9-9368-12CA7F67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A1156D8-864E-4945-8DBA-2D7C3B24FB45}"/>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E64692D-DBDA-4362-ABEB-006F5BF6F812}"/>
            </a:ext>
          </a:extLst>
        </xdr:cNvPr>
        <xdr:cNvSpPr txBox="1"/>
      </xdr:nvSpPr>
      <xdr:spPr>
        <a:xfrm>
          <a:off x="11786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31290B81-3269-4859-B552-DE295F497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74361DEA-DFAF-4396-A650-7ED75E5F3797}"/>
            </a:ext>
          </a:extLst>
        </xdr:cNvPr>
        <xdr:cNvSpPr txBox="1"/>
      </xdr:nvSpPr>
      <xdr:spPr>
        <a:xfrm>
          <a:off x="7734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F6680BB3-E237-4B6E-B97A-22C080D9850D}"/>
            </a:ext>
          </a:extLst>
        </xdr:cNvPr>
        <xdr:cNvGrpSpPr>
          <a:grpSpLocks/>
        </xdr:cNvGrpSpPr>
      </xdr:nvGrpSpPr>
      <xdr:grpSpPr bwMode="auto">
        <a:xfrm>
          <a:off x="7915276" y="447675"/>
          <a:ext cx="2886074" cy="76200"/>
          <a:chOff x="2381" y="720"/>
          <a:chExt cx="3154" cy="65"/>
        </a:xfrm>
      </xdr:grpSpPr>
      <xdr:pic>
        <xdr:nvPicPr>
          <xdr:cNvPr id="5" name="6 Imagen">
            <a:extLst>
              <a:ext uri="{FF2B5EF4-FFF2-40B4-BE49-F238E27FC236}">
                <a16:creationId xmlns:a16="http://schemas.microsoft.com/office/drawing/2014/main" id="{71EB3C33-8E72-4A5D-8DEA-1644E2CADE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9E94A85-E526-4745-9B87-DB947E73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F973822D-275F-4543-8A71-47C6876830E1}"/>
            </a:ext>
          </a:extLst>
        </xdr:cNvPr>
        <xdr:cNvPicPr>
          <a:picLocks noChangeAspect="1"/>
        </xdr:cNvPicPr>
      </xdr:nvPicPr>
      <xdr:blipFill>
        <a:blip xmlns:r="http://schemas.openxmlformats.org/officeDocument/2006/relationships" r:embed="rId4"/>
        <a:stretch>
          <a:fillRect/>
        </a:stretch>
      </xdr:blipFill>
      <xdr:spPr>
        <a:xfrm>
          <a:off x="7839074"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118213E6-83A5-4005-906E-C04C7596A750}"/>
            </a:ext>
          </a:extLst>
        </xdr:cNvPr>
        <xdr:cNvSpPr txBox="1"/>
      </xdr:nvSpPr>
      <xdr:spPr>
        <a:xfrm>
          <a:off x="9909809"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38293" cy="917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EE5B3E38-0035-4C9C-9872-38F71F0C4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A08FF937-0FA9-49EC-9A42-22E8A7843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B65EF3E6-862F-4B15-B566-BA3D67C8F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405E8A5-411E-4884-88ED-7A13691BF0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F3C7BA3E-EFF4-4587-B93E-56A1729C5A69}">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943AEE-B047-49B9-97B9-9DED7B0E91D1}" name="TablaDinámica1" cacheId="557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389">
      <pivotArea field="1" type="button" dataOnly="0" labelOnly="1" outline="0" axis="axisRow" fieldPosition="1"/>
    </format>
    <format dxfId="2390">
      <pivotArea dataOnly="0" labelOnly="1" outline="0" fieldPosition="0">
        <references count="1">
          <reference field="0" count="1">
            <x v="0"/>
          </reference>
        </references>
      </pivotArea>
    </format>
    <format dxfId="2391">
      <pivotArea dataOnly="0" labelOnly="1" outline="0" fieldPosition="0">
        <references count="1">
          <reference field="0" count="1">
            <x v="1"/>
          </reference>
        </references>
      </pivotArea>
    </format>
    <format dxfId="2392">
      <pivotArea dataOnly="0" labelOnly="1" outline="0" fieldPosition="0">
        <references count="2">
          <reference field="0" count="1" selected="0">
            <x v="0"/>
          </reference>
          <reference field="1" count="5">
            <x v="0"/>
            <x v="6"/>
            <x v="7"/>
            <x v="8"/>
            <x v="9"/>
          </reference>
        </references>
      </pivotArea>
    </format>
    <format dxfId="239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C43402-A552-42C9-B5B0-42F33A7B8850}" name="Tabla13" displayName="Tabla13" ref="B237:C247" totalsRowShown="0" headerRowDxfId="2015" dataDxfId="2014">
  <autoFilter ref="B237:C247" xr:uid="{00000000-0009-0000-0100-000001000000}"/>
  <tableColumns count="2">
    <tableColumn id="1" xr3:uid="{FA5F7027-3A05-4A28-B378-64EE301661C0}" name="Criterios" dataDxfId="2013"/>
    <tableColumn id="2" xr3:uid="{8418069D-C7FA-4DD5-8C96-C39774FB0DE4}" name="Subcriterios" dataDxfId="20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8" tint="-0.249977111117893"/>
  </sheetPr>
  <dimension ref="A1:I18"/>
  <sheetViews>
    <sheetView showGridLines="0" topLeftCell="A16" workbookViewId="0">
      <selection activeCell="C6" sqref="C6"/>
    </sheetView>
  </sheetViews>
  <sheetFormatPr defaultColWidth="11.42578125" defaultRowHeight="15"/>
  <cols>
    <col min="1" max="1" width="28.140625" customWidth="1"/>
    <col min="2" max="2" width="18" customWidth="1"/>
    <col min="3" max="3" width="14.140625" style="81" customWidth="1"/>
    <col min="4" max="8" width="12.42578125" customWidth="1"/>
  </cols>
  <sheetData>
    <row r="1" spans="1:9" ht="42" customHeight="1">
      <c r="A1" s="261" t="s">
        <v>0</v>
      </c>
      <c r="B1" s="261"/>
      <c r="C1" s="261"/>
      <c r="D1" s="261"/>
      <c r="E1" s="261"/>
      <c r="F1" s="261"/>
    </row>
    <row r="5" spans="1:9">
      <c r="D5" s="90"/>
      <c r="E5" s="90"/>
      <c r="F5" s="90"/>
      <c r="G5" s="90"/>
      <c r="H5" s="90"/>
    </row>
    <row r="6" spans="1:9">
      <c r="D6" s="90"/>
      <c r="E6" s="90"/>
      <c r="F6" s="90"/>
      <c r="G6" s="90"/>
      <c r="H6" s="90"/>
    </row>
    <row r="7" spans="1:9" ht="33.75">
      <c r="A7" s="262" t="s">
        <v>1</v>
      </c>
      <c r="B7" s="262"/>
      <c r="C7" s="262"/>
      <c r="D7" s="262"/>
      <c r="E7" s="262"/>
      <c r="F7" s="262"/>
      <c r="G7" s="262"/>
      <c r="H7" s="262"/>
      <c r="I7" s="262"/>
    </row>
    <row r="9" spans="1:9" s="82" customFormat="1" ht="81.75" customHeight="1">
      <c r="A9" s="83" t="s">
        <v>2</v>
      </c>
      <c r="B9" s="263" t="s">
        <v>3</v>
      </c>
      <c r="C9" s="263"/>
      <c r="D9" s="263"/>
      <c r="E9" s="263"/>
      <c r="F9" s="263"/>
      <c r="G9" s="263"/>
      <c r="H9" s="263"/>
      <c r="I9" s="263"/>
    </row>
    <row r="10" spans="1:9" s="82" customFormat="1" ht="16.7" customHeight="1">
      <c r="A10" s="88"/>
      <c r="B10" s="89"/>
      <c r="C10" s="89"/>
      <c r="D10" s="88"/>
      <c r="E10" s="87"/>
    </row>
    <row r="11" spans="1:9" s="82" customFormat="1" ht="84" customHeight="1">
      <c r="A11" s="83" t="s">
        <v>4</v>
      </c>
      <c r="B11" s="84" t="s">
        <v>5</v>
      </c>
      <c r="C11" s="260" t="s">
        <v>6</v>
      </c>
      <c r="D11" s="260"/>
      <c r="E11" s="260"/>
      <c r="F11" s="260"/>
      <c r="G11" s="260"/>
      <c r="H11" s="260"/>
      <c r="I11" s="260"/>
    </row>
    <row r="12" spans="1:9" ht="32.25" customHeight="1">
      <c r="A12" s="86"/>
    </row>
    <row r="13" spans="1:9" ht="32.25" customHeight="1">
      <c r="A13" s="85" t="s">
        <v>3</v>
      </c>
      <c r="B13" s="260"/>
      <c r="C13" s="260"/>
      <c r="D13" s="260"/>
      <c r="E13" s="260"/>
      <c r="F13" s="260"/>
      <c r="G13" s="260"/>
      <c r="H13" s="260"/>
      <c r="I13" s="260"/>
    </row>
    <row r="14" spans="1:9" s="82" customFormat="1" ht="69" customHeight="1">
      <c r="A14" s="85" t="s">
        <v>7</v>
      </c>
      <c r="B14" s="260"/>
      <c r="C14" s="260"/>
      <c r="D14" s="260"/>
      <c r="E14" s="260"/>
      <c r="F14" s="260"/>
      <c r="G14" s="260"/>
      <c r="H14" s="260"/>
      <c r="I14" s="260"/>
    </row>
    <row r="15" spans="1:9" s="82" customFormat="1" ht="54" customHeight="1">
      <c r="A15" s="85" t="s">
        <v>8</v>
      </c>
      <c r="B15" s="260"/>
      <c r="C15" s="260"/>
      <c r="D15" s="260"/>
      <c r="E15" s="260"/>
      <c r="F15" s="260"/>
      <c r="G15" s="260"/>
      <c r="H15" s="260"/>
      <c r="I15" s="260"/>
    </row>
    <row r="16" spans="1:9" s="82" customFormat="1" ht="54" customHeight="1">
      <c r="A16" s="83" t="s">
        <v>9</v>
      </c>
      <c r="B16" s="260" t="s">
        <v>10</v>
      </c>
      <c r="C16" s="260"/>
      <c r="D16" s="260"/>
      <c r="E16" s="260"/>
      <c r="F16" s="260"/>
      <c r="G16" s="260"/>
      <c r="H16" s="260"/>
      <c r="I16" s="260"/>
    </row>
    <row r="18" spans="1:9" s="82" customFormat="1" ht="54.75" customHeight="1">
      <c r="A18" s="83" t="s">
        <v>11</v>
      </c>
      <c r="B18" s="259" t="s">
        <v>12</v>
      </c>
      <c r="C18" s="259"/>
      <c r="D18" s="259"/>
      <c r="E18" s="259"/>
      <c r="F18" s="259"/>
      <c r="G18" s="259"/>
      <c r="H18" s="259"/>
      <c r="I18" s="259"/>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26" workbookViewId="0">
      <selection activeCell="D19" sqref="D19"/>
    </sheetView>
  </sheetViews>
  <sheetFormatPr defaultColWidth="11.42578125"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3" t="s">
        <v>515</v>
      </c>
      <c r="C2" s="3" t="s">
        <v>516</v>
      </c>
      <c r="D2" s="3" t="s">
        <v>517</v>
      </c>
      <c r="E2" s="5" t="s">
        <v>518</v>
      </c>
      <c r="F2" s="3" t="s">
        <v>519</v>
      </c>
      <c r="G2" s="3" t="s">
        <v>520</v>
      </c>
      <c r="H2" s="3" t="s">
        <v>521</v>
      </c>
      <c r="I2" s="3" t="s">
        <v>522</v>
      </c>
      <c r="J2" s="3" t="s">
        <v>523</v>
      </c>
      <c r="K2" s="3" t="s">
        <v>524</v>
      </c>
    </row>
    <row r="3" spans="2:11" ht="30">
      <c r="B3" t="s">
        <v>525</v>
      </c>
      <c r="C3" s="77" t="s">
        <v>526</v>
      </c>
      <c r="D3" s="4" t="s">
        <v>397</v>
      </c>
      <c r="E3" t="s">
        <v>280</v>
      </c>
      <c r="F3" t="s">
        <v>468</v>
      </c>
      <c r="G3" t="s">
        <v>282</v>
      </c>
      <c r="H3" t="s">
        <v>283</v>
      </c>
      <c r="I3" t="s">
        <v>284</v>
      </c>
      <c r="J3" t="s">
        <v>527</v>
      </c>
      <c r="K3" t="s">
        <v>528</v>
      </c>
    </row>
    <row r="4" spans="2:11" ht="75">
      <c r="B4" s="146" t="s">
        <v>413</v>
      </c>
      <c r="C4" t="s">
        <v>529</v>
      </c>
      <c r="D4" s="4" t="s">
        <v>400</v>
      </c>
      <c r="E4" t="s">
        <v>338</v>
      </c>
      <c r="F4" t="s">
        <v>281</v>
      </c>
      <c r="G4" t="s">
        <v>530</v>
      </c>
      <c r="H4" t="s">
        <v>531</v>
      </c>
      <c r="I4" t="s">
        <v>321</v>
      </c>
      <c r="J4" t="s">
        <v>532</v>
      </c>
      <c r="K4" t="s">
        <v>285</v>
      </c>
    </row>
    <row r="5" spans="2:11" ht="60">
      <c r="B5" s="146" t="s">
        <v>302</v>
      </c>
      <c r="C5" t="s">
        <v>331</v>
      </c>
      <c r="D5" s="4" t="s">
        <v>404</v>
      </c>
      <c r="E5" t="s">
        <v>451</v>
      </c>
      <c r="K5" t="s">
        <v>533</v>
      </c>
    </row>
    <row r="6" spans="2:11" ht="45">
      <c r="B6" s="146" t="s">
        <v>273</v>
      </c>
      <c r="C6" t="s">
        <v>534</v>
      </c>
      <c r="D6" s="4" t="s">
        <v>408</v>
      </c>
      <c r="K6" t="s">
        <v>308</v>
      </c>
    </row>
    <row r="7" spans="2:11" ht="60">
      <c r="B7" s="146" t="s">
        <v>313</v>
      </c>
      <c r="C7" t="s">
        <v>535</v>
      </c>
      <c r="D7" s="78" t="s">
        <v>412</v>
      </c>
    </row>
    <row r="8" spans="2:11" ht="30">
      <c r="B8" s="146" t="s">
        <v>327</v>
      </c>
      <c r="C8" t="s">
        <v>277</v>
      </c>
      <c r="D8" s="140" t="s">
        <v>414</v>
      </c>
    </row>
    <row r="9" spans="2:11" ht="30">
      <c r="B9" t="s">
        <v>351</v>
      </c>
      <c r="C9" t="s">
        <v>536</v>
      </c>
      <c r="D9" s="140" t="s">
        <v>415</v>
      </c>
    </row>
    <row r="10" spans="2:11" ht="30">
      <c r="C10" t="s">
        <v>355</v>
      </c>
      <c r="D10" s="140" t="s">
        <v>416</v>
      </c>
    </row>
    <row r="11" spans="2:11" ht="30">
      <c r="D11" s="140" t="s">
        <v>417</v>
      </c>
    </row>
    <row r="12" spans="2:11" ht="30">
      <c r="D12" s="140" t="s">
        <v>418</v>
      </c>
    </row>
    <row r="13" spans="2:11" ht="30">
      <c r="D13" s="209" t="s">
        <v>419</v>
      </c>
    </row>
    <row r="14" spans="2:11" ht="30">
      <c r="D14" s="209" t="s">
        <v>420</v>
      </c>
    </row>
    <row r="15" spans="2:11" ht="30">
      <c r="D15" s="209" t="s">
        <v>421</v>
      </c>
    </row>
    <row r="16" spans="2:11" ht="30">
      <c r="D16" s="209" t="s">
        <v>278</v>
      </c>
    </row>
    <row r="17" spans="4:4" ht="30">
      <c r="D17" s="209" t="s">
        <v>422</v>
      </c>
    </row>
    <row r="18" spans="4:4" ht="60">
      <c r="D18" s="77" t="s">
        <v>537</v>
      </c>
    </row>
    <row r="19" spans="4:4" ht="60">
      <c r="D19" s="77" t="s">
        <v>538</v>
      </c>
    </row>
    <row r="20" spans="4:4" ht="30">
      <c r="D20" s="161" t="s">
        <v>306</v>
      </c>
    </row>
    <row r="21" spans="4:4" ht="30">
      <c r="D21" s="161" t="s">
        <v>539</v>
      </c>
    </row>
    <row r="22" spans="4:4" ht="30">
      <c r="D22" s="161" t="s">
        <v>344</v>
      </c>
    </row>
    <row r="23" spans="4:4" ht="30">
      <c r="D23" s="161" t="s">
        <v>294</v>
      </c>
    </row>
    <row r="24" spans="4:4" ht="45">
      <c r="D24" s="161" t="s">
        <v>540</v>
      </c>
    </row>
    <row r="25" spans="4:4" ht="45">
      <c r="D25" s="161" t="s">
        <v>332</v>
      </c>
    </row>
    <row r="26" spans="4:4" ht="60">
      <c r="D26" s="161" t="s">
        <v>437</v>
      </c>
    </row>
    <row r="27" spans="4:4" ht="45">
      <c r="D27" s="161" t="s">
        <v>541</v>
      </c>
    </row>
    <row r="28" spans="4:4" ht="45">
      <c r="D28" s="161" t="s">
        <v>542</v>
      </c>
    </row>
    <row r="29" spans="4:4" ht="45">
      <c r="D29" s="161" t="s">
        <v>356</v>
      </c>
    </row>
    <row r="30" spans="4:4" ht="45">
      <c r="D30" s="161" t="s">
        <v>543</v>
      </c>
    </row>
    <row r="31" spans="4:4" ht="45">
      <c r="D31" s="161" t="s">
        <v>544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F7" sqref="F7"/>
    </sheetView>
  </sheetViews>
  <sheetFormatPr defaultColWidth="14.28515625" defaultRowHeight="12.75"/>
  <cols>
    <col min="1" max="2" width="14.28515625" style="34"/>
    <col min="3" max="3" width="17" style="34" customWidth="1"/>
    <col min="4" max="4" width="14.28515625" style="34"/>
    <col min="5" max="5" width="46" style="34" customWidth="1"/>
    <col min="6" max="16384" width="14.28515625" style="34"/>
  </cols>
  <sheetData>
    <row r="1" spans="2:11" ht="24" customHeight="1" thickBot="1">
      <c r="B1" s="395" t="s">
        <v>545</v>
      </c>
      <c r="C1" s="396"/>
      <c r="D1" s="396"/>
      <c r="E1" s="396"/>
      <c r="F1" s="397"/>
    </row>
    <row r="2" spans="2:11" ht="16.5" thickBot="1">
      <c r="B2" s="35"/>
      <c r="C2" s="35"/>
      <c r="D2" s="35"/>
      <c r="E2" s="35"/>
      <c r="F2" s="35"/>
      <c r="I2" s="141"/>
      <c r="J2" s="155" t="s">
        <v>468</v>
      </c>
      <c r="K2" s="155" t="s">
        <v>281</v>
      </c>
    </row>
    <row r="3" spans="2:11" ht="16.5" thickBot="1">
      <c r="B3" s="398" t="s">
        <v>546</v>
      </c>
      <c r="C3" s="399"/>
      <c r="D3" s="399"/>
      <c r="E3" s="210" t="s">
        <v>547</v>
      </c>
      <c r="F3" s="36" t="s">
        <v>548</v>
      </c>
      <c r="I3" s="154" t="s">
        <v>280</v>
      </c>
      <c r="J3" s="143">
        <v>0.5</v>
      </c>
      <c r="K3" s="143">
        <v>0.45</v>
      </c>
    </row>
    <row r="4" spans="2:11" ht="31.5">
      <c r="B4" s="400" t="s">
        <v>549</v>
      </c>
      <c r="C4" s="402" t="s">
        <v>265</v>
      </c>
      <c r="D4" s="211" t="s">
        <v>280</v>
      </c>
      <c r="E4" s="37" t="s">
        <v>550</v>
      </c>
      <c r="F4" s="38">
        <v>0.25</v>
      </c>
      <c r="I4" s="155" t="s">
        <v>338</v>
      </c>
      <c r="J4" s="143">
        <v>0.4</v>
      </c>
      <c r="K4" s="143">
        <v>0.35</v>
      </c>
    </row>
    <row r="5" spans="2:11" ht="47.25">
      <c r="B5" s="401"/>
      <c r="C5" s="403"/>
      <c r="D5" s="212" t="s">
        <v>338</v>
      </c>
      <c r="E5" s="39" t="s">
        <v>551</v>
      </c>
      <c r="F5" s="40">
        <v>0.15</v>
      </c>
      <c r="I5" s="155" t="s">
        <v>451</v>
      </c>
      <c r="J5" s="143">
        <v>0.35</v>
      </c>
      <c r="K5" s="143">
        <v>0.3</v>
      </c>
    </row>
    <row r="6" spans="2:11" ht="47.25">
      <c r="B6" s="401"/>
      <c r="C6" s="403"/>
      <c r="D6" s="212" t="s">
        <v>451</v>
      </c>
      <c r="E6" s="39" t="s">
        <v>552</v>
      </c>
      <c r="F6" s="40">
        <v>0.1</v>
      </c>
    </row>
    <row r="7" spans="2:11" ht="63">
      <c r="B7" s="401"/>
      <c r="C7" s="403" t="s">
        <v>266</v>
      </c>
      <c r="D7" s="212" t="s">
        <v>468</v>
      </c>
      <c r="E7" s="39" t="s">
        <v>553</v>
      </c>
      <c r="F7" s="40">
        <v>0.25</v>
      </c>
      <c r="G7" s="142"/>
    </row>
    <row r="8" spans="2:11" ht="31.5">
      <c r="B8" s="401"/>
      <c r="C8" s="403"/>
      <c r="D8" s="212" t="s">
        <v>281</v>
      </c>
      <c r="E8" s="39" t="s">
        <v>554</v>
      </c>
      <c r="F8" s="40">
        <v>0.2</v>
      </c>
      <c r="G8" s="142"/>
    </row>
    <row r="9" spans="2:11" ht="47.25">
      <c r="B9" s="401" t="s">
        <v>555</v>
      </c>
      <c r="C9" s="403" t="s">
        <v>268</v>
      </c>
      <c r="D9" s="212" t="s">
        <v>282</v>
      </c>
      <c r="E9" s="39" t="s">
        <v>556</v>
      </c>
      <c r="F9" s="41" t="s">
        <v>557</v>
      </c>
    </row>
    <row r="10" spans="2:11" ht="63">
      <c r="B10" s="401"/>
      <c r="C10" s="403"/>
      <c r="D10" s="212" t="s">
        <v>558</v>
      </c>
      <c r="E10" s="39" t="s">
        <v>559</v>
      </c>
      <c r="F10" s="41" t="s">
        <v>557</v>
      </c>
    </row>
    <row r="11" spans="2:11" ht="47.25">
      <c r="B11" s="401"/>
      <c r="C11" s="403" t="s">
        <v>269</v>
      </c>
      <c r="D11" s="212" t="s">
        <v>283</v>
      </c>
      <c r="E11" s="39" t="s">
        <v>560</v>
      </c>
      <c r="F11" s="41" t="s">
        <v>557</v>
      </c>
    </row>
    <row r="12" spans="2:11" ht="47.25">
      <c r="B12" s="401"/>
      <c r="C12" s="403"/>
      <c r="D12" s="212" t="s">
        <v>531</v>
      </c>
      <c r="E12" s="39" t="s">
        <v>561</v>
      </c>
      <c r="F12" s="41" t="s">
        <v>557</v>
      </c>
    </row>
    <row r="13" spans="2:11" ht="31.5">
      <c r="B13" s="401"/>
      <c r="C13" s="403" t="s">
        <v>270</v>
      </c>
      <c r="D13" s="212" t="s">
        <v>284</v>
      </c>
      <c r="E13" s="39" t="s">
        <v>562</v>
      </c>
      <c r="F13" s="41" t="s">
        <v>557</v>
      </c>
    </row>
    <row r="14" spans="2:11" ht="32.25" thickBot="1">
      <c r="B14" s="404"/>
      <c r="C14" s="405"/>
      <c r="D14" s="213" t="s">
        <v>321</v>
      </c>
      <c r="E14" s="42" t="s">
        <v>563</v>
      </c>
      <c r="F14" s="43" t="s">
        <v>557</v>
      </c>
    </row>
    <row r="15" spans="2:11" ht="49.5" customHeight="1">
      <c r="B15" s="394" t="s">
        <v>564</v>
      </c>
      <c r="C15" s="394"/>
      <c r="D15" s="394"/>
      <c r="E15" s="394"/>
      <c r="F15" s="394"/>
    </row>
    <row r="16" spans="2:11" ht="27" customHeight="1">
      <c r="B16" s="44"/>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9F684-DA20-4DFE-B191-12822E1A82AF}">
  <sheetPr>
    <tabColor rgb="FF7030A0"/>
  </sheetPr>
  <dimension ref="B4:AU63"/>
  <sheetViews>
    <sheetView topLeftCell="B7" workbookViewId="0">
      <selection activeCell="AT45" sqref="AT45"/>
    </sheetView>
  </sheetViews>
  <sheetFormatPr defaultColWidth="11.42578125" defaultRowHeight="15"/>
  <cols>
    <col min="1" max="1" width="3.7109375" style="6" customWidth="1"/>
    <col min="2" max="2" width="6.7109375" style="6" customWidth="1"/>
    <col min="3" max="3" width="0.5703125" style="6" hidden="1" customWidth="1"/>
    <col min="4" max="4" width="11.42578125" style="6" hidden="1" customWidth="1"/>
    <col min="5" max="5" width="9.85546875" style="6" customWidth="1"/>
    <col min="6" max="8" width="11.42578125" style="6" hidden="1" customWidth="1"/>
    <col min="9" max="9" width="8.42578125" style="6" customWidth="1"/>
    <col min="10" max="11" width="11.42578125" style="6"/>
    <col min="12" max="12" width="0.140625" style="6" customWidth="1"/>
    <col min="13" max="13" width="0.28515625" style="6" hidden="1" customWidth="1"/>
    <col min="14" max="15" width="11.42578125" style="6" hidden="1" customWidth="1"/>
    <col min="16" max="16" width="11.42578125" style="6"/>
    <col min="17" max="17" width="10.28515625" style="6" customWidth="1"/>
    <col min="18" max="18" width="11.42578125" style="6" hidden="1" customWidth="1"/>
    <col min="19" max="19" width="0.85546875" style="6" hidden="1" customWidth="1"/>
    <col min="20" max="20" width="11.42578125" style="6" hidden="1" customWidth="1"/>
    <col min="21" max="21" width="0.140625" style="6" hidden="1" customWidth="1"/>
    <col min="22" max="22" width="11.42578125" style="6"/>
    <col min="23" max="23" width="10.140625" style="6" customWidth="1"/>
    <col min="24" max="24" width="3.85546875" style="6" hidden="1" customWidth="1"/>
    <col min="25" max="25" width="4.42578125" style="6" hidden="1" customWidth="1"/>
    <col min="26" max="27" width="11.42578125" style="6" hidden="1" customWidth="1"/>
    <col min="28" max="28" width="11.42578125" style="6"/>
    <col min="29" max="29" width="9.7109375" style="6" customWidth="1"/>
    <col min="30" max="30" width="1.5703125" style="6" hidden="1" customWidth="1"/>
    <col min="31" max="32" width="11.42578125" style="6" hidden="1" customWidth="1"/>
    <col min="33" max="33" width="0.85546875" style="6" hidden="1" customWidth="1"/>
    <col min="34" max="34" width="11.42578125" style="6"/>
    <col min="35" max="35" width="13" style="6" customWidth="1"/>
    <col min="36" max="37" width="1.5703125" style="6" hidden="1" customWidth="1"/>
    <col min="38" max="38" width="1" style="6" customWidth="1"/>
    <col min="39" max="40" width="11.42578125" style="6"/>
    <col min="41" max="41" width="4.5703125" style="6" customWidth="1"/>
    <col min="42" max="42" width="2.42578125" style="6" hidden="1" customWidth="1"/>
    <col min="43" max="45" width="11.42578125" style="6" hidden="1" customWidth="1"/>
    <col min="46" max="46" width="11.42578125" style="6"/>
    <col min="47" max="47" width="15.7109375" style="6" customWidth="1"/>
    <col min="48" max="16384" width="11.42578125" style="6"/>
  </cols>
  <sheetData>
    <row r="4" spans="2:47">
      <c r="B4" s="406" t="s">
        <v>565</v>
      </c>
      <c r="C4" s="406"/>
      <c r="D4" s="406"/>
      <c r="E4" s="406"/>
      <c r="F4" s="406"/>
      <c r="G4" s="406"/>
      <c r="H4" s="406"/>
      <c r="I4" s="406"/>
      <c r="J4" s="407" t="s">
        <v>189</v>
      </c>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T4" s="408" t="s">
        <v>223</v>
      </c>
      <c r="AU4" s="408"/>
    </row>
    <row r="5" spans="2:47">
      <c r="B5" s="406"/>
      <c r="C5" s="406"/>
      <c r="D5" s="406"/>
      <c r="E5" s="406"/>
      <c r="F5" s="406"/>
      <c r="G5" s="406"/>
      <c r="H5" s="406"/>
      <c r="I5" s="406"/>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T5" s="408"/>
      <c r="AU5" s="408"/>
    </row>
    <row r="6" spans="2:47">
      <c r="B6" s="406"/>
      <c r="C6" s="406"/>
      <c r="D6" s="406"/>
      <c r="E6" s="406"/>
      <c r="F6" s="406"/>
      <c r="G6" s="406"/>
      <c r="H6" s="406"/>
      <c r="I6" s="406"/>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T6" s="408"/>
      <c r="AU6" s="408"/>
    </row>
    <row r="7" spans="2:47" ht="15.75" thickBot="1"/>
    <row r="8" spans="2:47" ht="15.75">
      <c r="B8" s="409" t="s">
        <v>380</v>
      </c>
      <c r="C8" s="409"/>
      <c r="D8" s="410"/>
      <c r="E8" s="411" t="s">
        <v>566</v>
      </c>
      <c r="F8" s="412"/>
      <c r="G8" s="412"/>
      <c r="H8" s="412"/>
      <c r="I8" s="413"/>
      <c r="J8" s="45" t="s">
        <v>567</v>
      </c>
      <c r="K8" s="46" t="s">
        <v>567</v>
      </c>
      <c r="L8" s="46" t="s">
        <v>567</v>
      </c>
      <c r="M8" s="46" t="s">
        <v>567</v>
      </c>
      <c r="N8" s="46" t="s">
        <v>567</v>
      </c>
      <c r="O8" s="47" t="s">
        <v>567</v>
      </c>
      <c r="P8" s="45" t="s">
        <v>567</v>
      </c>
      <c r="Q8" s="46" t="s">
        <v>567</v>
      </c>
      <c r="R8" s="46" t="s">
        <v>567</v>
      </c>
      <c r="S8" s="46" t="s">
        <v>567</v>
      </c>
      <c r="T8" s="46" t="s">
        <v>567</v>
      </c>
      <c r="U8" s="47" t="s">
        <v>567</v>
      </c>
      <c r="V8" s="45" t="s">
        <v>567</v>
      </c>
      <c r="W8" s="46" t="s">
        <v>567</v>
      </c>
      <c r="X8" s="46" t="s">
        <v>567</v>
      </c>
      <c r="Y8" s="46" t="s">
        <v>567</v>
      </c>
      <c r="Z8" s="46" t="s">
        <v>567</v>
      </c>
      <c r="AA8" s="47" t="s">
        <v>567</v>
      </c>
      <c r="AB8" s="45" t="s">
        <v>567</v>
      </c>
      <c r="AC8" s="46" t="s">
        <v>567</v>
      </c>
      <c r="AD8" s="46" t="s">
        <v>567</v>
      </c>
      <c r="AE8" s="46" t="s">
        <v>567</v>
      </c>
      <c r="AF8" s="46" t="s">
        <v>567</v>
      </c>
      <c r="AG8" s="47" t="s">
        <v>567</v>
      </c>
      <c r="AH8" s="48" t="s">
        <v>567</v>
      </c>
      <c r="AI8" s="49" t="s">
        <v>567</v>
      </c>
      <c r="AJ8" s="49" t="s">
        <v>567</v>
      </c>
      <c r="AK8" s="49" t="s">
        <v>567</v>
      </c>
      <c r="AL8" s="49" t="s">
        <v>567</v>
      </c>
      <c r="AN8" s="420" t="s">
        <v>458</v>
      </c>
      <c r="AO8" s="421"/>
      <c r="AP8" s="421"/>
      <c r="AQ8" s="421"/>
      <c r="AR8" s="421"/>
      <c r="AS8" s="422"/>
      <c r="AT8" s="429" t="s">
        <v>568</v>
      </c>
      <c r="AU8" s="429"/>
    </row>
    <row r="9" spans="2:47" ht="15.75">
      <c r="B9" s="409"/>
      <c r="C9" s="409"/>
      <c r="D9" s="410"/>
      <c r="E9" s="414"/>
      <c r="F9" s="415"/>
      <c r="G9" s="415"/>
      <c r="H9" s="415"/>
      <c r="I9" s="416"/>
      <c r="J9" s="50" t="s">
        <v>567</v>
      </c>
      <c r="K9" s="51" t="s">
        <v>567</v>
      </c>
      <c r="L9" s="51" t="s">
        <v>567</v>
      </c>
      <c r="M9" s="51" t="s">
        <v>567</v>
      </c>
      <c r="N9" s="51" t="s">
        <v>567</v>
      </c>
      <c r="O9" s="52" t="s">
        <v>567</v>
      </c>
      <c r="P9" s="50" t="s">
        <v>567</v>
      </c>
      <c r="Q9" s="51" t="s">
        <v>567</v>
      </c>
      <c r="R9" s="51" t="s">
        <v>567</v>
      </c>
      <c r="S9" s="51" t="s">
        <v>567</v>
      </c>
      <c r="T9" s="51" t="s">
        <v>567</v>
      </c>
      <c r="U9" s="52" t="s">
        <v>567</v>
      </c>
      <c r="V9" s="50" t="s">
        <v>567</v>
      </c>
      <c r="W9" s="51" t="s">
        <v>567</v>
      </c>
      <c r="X9" s="51" t="s">
        <v>567</v>
      </c>
      <c r="Y9" s="51" t="s">
        <v>567</v>
      </c>
      <c r="Z9" s="51" t="s">
        <v>567</v>
      </c>
      <c r="AA9" s="52" t="s">
        <v>567</v>
      </c>
      <c r="AB9" s="50" t="s">
        <v>567</v>
      </c>
      <c r="AC9" s="51" t="s">
        <v>567</v>
      </c>
      <c r="AD9" s="51" t="s">
        <v>567</v>
      </c>
      <c r="AE9" s="51" t="s">
        <v>567</v>
      </c>
      <c r="AF9" s="51" t="s">
        <v>567</v>
      </c>
      <c r="AG9" s="52" t="s">
        <v>567</v>
      </c>
      <c r="AH9" s="53" t="s">
        <v>567</v>
      </c>
      <c r="AI9" s="54" t="s">
        <v>567</v>
      </c>
      <c r="AJ9" s="54" t="s">
        <v>567</v>
      </c>
      <c r="AK9" s="54" t="s">
        <v>567</v>
      </c>
      <c r="AL9" s="54" t="s">
        <v>567</v>
      </c>
      <c r="AN9" s="423"/>
      <c r="AO9" s="424"/>
      <c r="AP9" s="424"/>
      <c r="AQ9" s="424"/>
      <c r="AR9" s="424"/>
      <c r="AS9" s="425"/>
      <c r="AT9" s="429"/>
      <c r="AU9" s="429"/>
    </row>
    <row r="10" spans="2:47" ht="15.75">
      <c r="B10" s="409"/>
      <c r="C10" s="409"/>
      <c r="D10" s="410"/>
      <c r="E10" s="414"/>
      <c r="F10" s="415"/>
      <c r="G10" s="415"/>
      <c r="H10" s="415"/>
      <c r="I10" s="416"/>
      <c r="J10" s="50" t="s">
        <v>567</v>
      </c>
      <c r="K10" s="51" t="s">
        <v>567</v>
      </c>
      <c r="L10" s="51" t="s">
        <v>567</v>
      </c>
      <c r="M10" s="51" t="s">
        <v>567</v>
      </c>
      <c r="N10" s="51" t="s">
        <v>567</v>
      </c>
      <c r="O10" s="52" t="s">
        <v>567</v>
      </c>
      <c r="P10" s="50" t="s">
        <v>567</v>
      </c>
      <c r="Q10" s="51" t="s">
        <v>567</v>
      </c>
      <c r="R10" s="51" t="s">
        <v>567</v>
      </c>
      <c r="S10" s="51" t="s">
        <v>567</v>
      </c>
      <c r="T10" s="51" t="s">
        <v>567</v>
      </c>
      <c r="U10" s="52" t="s">
        <v>567</v>
      </c>
      <c r="V10" s="50" t="s">
        <v>567</v>
      </c>
      <c r="W10" s="51" t="s">
        <v>567</v>
      </c>
      <c r="X10" s="51" t="s">
        <v>567</v>
      </c>
      <c r="Y10" s="51" t="s">
        <v>567</v>
      </c>
      <c r="Z10" s="51" t="s">
        <v>567</v>
      </c>
      <c r="AA10" s="52" t="s">
        <v>567</v>
      </c>
      <c r="AB10" s="50" t="s">
        <v>567</v>
      </c>
      <c r="AC10" s="51" t="s">
        <v>567</v>
      </c>
      <c r="AD10" s="51" t="s">
        <v>567</v>
      </c>
      <c r="AE10" s="51" t="s">
        <v>567</v>
      </c>
      <c r="AF10" s="51" t="s">
        <v>567</v>
      </c>
      <c r="AG10" s="52" t="s">
        <v>567</v>
      </c>
      <c r="AH10" s="53" t="s">
        <v>567</v>
      </c>
      <c r="AI10" s="54" t="s">
        <v>567</v>
      </c>
      <c r="AJ10" s="54" t="s">
        <v>567</v>
      </c>
      <c r="AK10" s="54" t="s">
        <v>567</v>
      </c>
      <c r="AL10" s="54" t="s">
        <v>567</v>
      </c>
      <c r="AN10" s="423"/>
      <c r="AO10" s="424"/>
      <c r="AP10" s="424"/>
      <c r="AQ10" s="424"/>
      <c r="AR10" s="424"/>
      <c r="AS10" s="425"/>
      <c r="AT10" s="429"/>
      <c r="AU10" s="429"/>
    </row>
    <row r="11" spans="2:47" ht="15.75">
      <c r="B11" s="409"/>
      <c r="C11" s="409"/>
      <c r="D11" s="410"/>
      <c r="E11" s="414"/>
      <c r="F11" s="415"/>
      <c r="G11" s="415"/>
      <c r="H11" s="415"/>
      <c r="I11" s="416"/>
      <c r="J11" s="50" t="s">
        <v>567</v>
      </c>
      <c r="K11" s="51" t="s">
        <v>567</v>
      </c>
      <c r="L11" s="51" t="s">
        <v>567</v>
      </c>
      <c r="M11" s="51" t="s">
        <v>567</v>
      </c>
      <c r="N11" s="51" t="s">
        <v>567</v>
      </c>
      <c r="O11" s="52" t="s">
        <v>567</v>
      </c>
      <c r="P11" s="50" t="s">
        <v>567</v>
      </c>
      <c r="Q11" s="51" t="s">
        <v>567</v>
      </c>
      <c r="R11" s="51" t="s">
        <v>567</v>
      </c>
      <c r="S11" s="51" t="s">
        <v>567</v>
      </c>
      <c r="T11" s="51" t="s">
        <v>567</v>
      </c>
      <c r="U11" s="52" t="s">
        <v>567</v>
      </c>
      <c r="V11" s="50" t="s">
        <v>567</v>
      </c>
      <c r="W11" s="51" t="s">
        <v>567</v>
      </c>
      <c r="X11" s="51" t="s">
        <v>567</v>
      </c>
      <c r="Y11" s="51" t="s">
        <v>567</v>
      </c>
      <c r="Z11" s="51" t="s">
        <v>567</v>
      </c>
      <c r="AA11" s="52" t="s">
        <v>567</v>
      </c>
      <c r="AB11" s="50" t="s">
        <v>567</v>
      </c>
      <c r="AC11" s="51" t="s">
        <v>567</v>
      </c>
      <c r="AD11" s="51" t="s">
        <v>567</v>
      </c>
      <c r="AE11" s="51" t="s">
        <v>567</v>
      </c>
      <c r="AF11" s="51" t="s">
        <v>567</v>
      </c>
      <c r="AG11" s="52" t="s">
        <v>567</v>
      </c>
      <c r="AH11" s="53" t="s">
        <v>567</v>
      </c>
      <c r="AI11" s="54" t="s">
        <v>567</v>
      </c>
      <c r="AJ11" s="54" t="s">
        <v>567</v>
      </c>
      <c r="AK11" s="54" t="s">
        <v>567</v>
      </c>
      <c r="AL11" s="54" t="s">
        <v>567</v>
      </c>
      <c r="AN11" s="423"/>
      <c r="AO11" s="424"/>
      <c r="AP11" s="424"/>
      <c r="AQ11" s="424"/>
      <c r="AR11" s="424"/>
      <c r="AS11" s="425"/>
      <c r="AT11" s="429"/>
      <c r="AU11" s="429"/>
    </row>
    <row r="12" spans="2:47" ht="15.75">
      <c r="B12" s="409"/>
      <c r="C12" s="409"/>
      <c r="D12" s="410"/>
      <c r="E12" s="414"/>
      <c r="F12" s="415"/>
      <c r="G12" s="415"/>
      <c r="H12" s="415"/>
      <c r="I12" s="416"/>
      <c r="J12" s="50" t="s">
        <v>567</v>
      </c>
      <c r="K12" s="51" t="s">
        <v>567</v>
      </c>
      <c r="L12" s="51" t="s">
        <v>567</v>
      </c>
      <c r="M12" s="51" t="s">
        <v>567</v>
      </c>
      <c r="N12" s="51" t="s">
        <v>567</v>
      </c>
      <c r="O12" s="52" t="s">
        <v>567</v>
      </c>
      <c r="P12" s="50" t="s">
        <v>567</v>
      </c>
      <c r="Q12" s="51" t="s">
        <v>567</v>
      </c>
      <c r="R12" s="51" t="s">
        <v>567</v>
      </c>
      <c r="S12" s="51" t="s">
        <v>567</v>
      </c>
      <c r="T12" s="51" t="s">
        <v>567</v>
      </c>
      <c r="U12" s="52" t="s">
        <v>567</v>
      </c>
      <c r="V12" s="50" t="s">
        <v>567</v>
      </c>
      <c r="W12" s="51" t="s">
        <v>567</v>
      </c>
      <c r="X12" s="51" t="s">
        <v>567</v>
      </c>
      <c r="Y12" s="51" t="s">
        <v>567</v>
      </c>
      <c r="Z12" s="51" t="s">
        <v>567</v>
      </c>
      <c r="AA12" s="52" t="s">
        <v>567</v>
      </c>
      <c r="AB12" s="50" t="s">
        <v>567</v>
      </c>
      <c r="AC12" s="51" t="s">
        <v>567</v>
      </c>
      <c r="AD12" s="51" t="s">
        <v>567</v>
      </c>
      <c r="AE12" s="51" t="s">
        <v>567</v>
      </c>
      <c r="AF12" s="51" t="s">
        <v>567</v>
      </c>
      <c r="AG12" s="52" t="s">
        <v>567</v>
      </c>
      <c r="AH12" s="53" t="s">
        <v>567</v>
      </c>
      <c r="AI12" s="54" t="s">
        <v>567</v>
      </c>
      <c r="AJ12" s="54" t="s">
        <v>567</v>
      </c>
      <c r="AK12" s="54" t="s">
        <v>567</v>
      </c>
      <c r="AL12" s="54" t="s">
        <v>567</v>
      </c>
      <c r="AN12" s="423"/>
      <c r="AO12" s="424"/>
      <c r="AP12" s="424"/>
      <c r="AQ12" s="424"/>
      <c r="AR12" s="424"/>
      <c r="AS12" s="425"/>
      <c r="AT12" s="429"/>
      <c r="AU12" s="429"/>
    </row>
    <row r="13" spans="2:47" ht="15.75">
      <c r="B13" s="409"/>
      <c r="C13" s="409"/>
      <c r="D13" s="410"/>
      <c r="E13" s="414"/>
      <c r="F13" s="415"/>
      <c r="G13" s="415"/>
      <c r="H13" s="415"/>
      <c r="I13" s="416"/>
      <c r="J13" s="50" t="s">
        <v>567</v>
      </c>
      <c r="K13" s="51" t="s">
        <v>567</v>
      </c>
      <c r="L13" s="51" t="s">
        <v>567</v>
      </c>
      <c r="M13" s="51" t="s">
        <v>567</v>
      </c>
      <c r="N13" s="51" t="s">
        <v>567</v>
      </c>
      <c r="O13" s="52" t="s">
        <v>567</v>
      </c>
      <c r="P13" s="50" t="s">
        <v>567</v>
      </c>
      <c r="Q13" s="51" t="s">
        <v>567</v>
      </c>
      <c r="R13" s="51" t="s">
        <v>567</v>
      </c>
      <c r="S13" s="51" t="s">
        <v>567</v>
      </c>
      <c r="T13" s="51" t="s">
        <v>567</v>
      </c>
      <c r="U13" s="52" t="s">
        <v>567</v>
      </c>
      <c r="V13" s="50" t="s">
        <v>567</v>
      </c>
      <c r="W13" s="51" t="s">
        <v>567</v>
      </c>
      <c r="X13" s="51" t="s">
        <v>567</v>
      </c>
      <c r="Y13" s="51" t="s">
        <v>567</v>
      </c>
      <c r="Z13" s="51" t="s">
        <v>567</v>
      </c>
      <c r="AA13" s="52" t="s">
        <v>567</v>
      </c>
      <c r="AB13" s="50" t="s">
        <v>567</v>
      </c>
      <c r="AC13" s="51" t="s">
        <v>567</v>
      </c>
      <c r="AD13" s="51" t="s">
        <v>567</v>
      </c>
      <c r="AE13" s="51" t="s">
        <v>567</v>
      </c>
      <c r="AF13" s="51" t="s">
        <v>567</v>
      </c>
      <c r="AG13" s="52" t="s">
        <v>567</v>
      </c>
      <c r="AH13" s="53" t="s">
        <v>567</v>
      </c>
      <c r="AI13" s="54" t="s">
        <v>567</v>
      </c>
      <c r="AJ13" s="54" t="s">
        <v>567</v>
      </c>
      <c r="AK13" s="54" t="s">
        <v>567</v>
      </c>
      <c r="AL13" s="54" t="s">
        <v>567</v>
      </c>
      <c r="AN13" s="423"/>
      <c r="AO13" s="424"/>
      <c r="AP13" s="424"/>
      <c r="AQ13" s="424"/>
      <c r="AR13" s="424"/>
      <c r="AS13" s="425"/>
      <c r="AT13" s="429"/>
      <c r="AU13" s="429"/>
    </row>
    <row r="14" spans="2:47" ht="5.25" customHeight="1" thickBot="1">
      <c r="B14" s="409"/>
      <c r="C14" s="409"/>
      <c r="D14" s="410"/>
      <c r="E14" s="414"/>
      <c r="F14" s="415"/>
      <c r="G14" s="415"/>
      <c r="H14" s="415"/>
      <c r="I14" s="416"/>
      <c r="J14" s="50" t="s">
        <v>567</v>
      </c>
      <c r="K14" s="51" t="s">
        <v>567</v>
      </c>
      <c r="L14" s="51" t="s">
        <v>567</v>
      </c>
      <c r="M14" s="51" t="s">
        <v>567</v>
      </c>
      <c r="N14" s="51" t="s">
        <v>567</v>
      </c>
      <c r="O14" s="52" t="s">
        <v>567</v>
      </c>
      <c r="P14" s="50" t="s">
        <v>567</v>
      </c>
      <c r="Q14" s="51" t="s">
        <v>567</v>
      </c>
      <c r="R14" s="51" t="s">
        <v>567</v>
      </c>
      <c r="S14" s="51" t="s">
        <v>567</v>
      </c>
      <c r="T14" s="51" t="s">
        <v>567</v>
      </c>
      <c r="U14" s="52" t="s">
        <v>567</v>
      </c>
      <c r="V14" s="50" t="s">
        <v>567</v>
      </c>
      <c r="W14" s="51" t="s">
        <v>567</v>
      </c>
      <c r="X14" s="51" t="s">
        <v>567</v>
      </c>
      <c r="Y14" s="51" t="s">
        <v>567</v>
      </c>
      <c r="Z14" s="51" t="s">
        <v>567</v>
      </c>
      <c r="AA14" s="52" t="s">
        <v>567</v>
      </c>
      <c r="AB14" s="50" t="s">
        <v>567</v>
      </c>
      <c r="AC14" s="51" t="s">
        <v>567</v>
      </c>
      <c r="AD14" s="51" t="s">
        <v>567</v>
      </c>
      <c r="AE14" s="51" t="s">
        <v>567</v>
      </c>
      <c r="AF14" s="51" t="s">
        <v>567</v>
      </c>
      <c r="AG14" s="52" t="s">
        <v>567</v>
      </c>
      <c r="AH14" s="53" t="s">
        <v>567</v>
      </c>
      <c r="AI14" s="54" t="s">
        <v>567</v>
      </c>
      <c r="AJ14" s="54" t="s">
        <v>567</v>
      </c>
      <c r="AK14" s="54" t="s">
        <v>567</v>
      </c>
      <c r="AL14" s="54" t="s">
        <v>567</v>
      </c>
      <c r="AN14" s="423"/>
      <c r="AO14" s="424"/>
      <c r="AP14" s="424"/>
      <c r="AQ14" s="424"/>
      <c r="AR14" s="424"/>
      <c r="AS14" s="425"/>
      <c r="AT14" s="429"/>
      <c r="AU14" s="429"/>
    </row>
    <row r="15" spans="2:47" ht="16.5" hidden="1" thickBot="1">
      <c r="B15" s="409"/>
      <c r="C15" s="409"/>
      <c r="D15" s="410"/>
      <c r="E15" s="414"/>
      <c r="F15" s="415"/>
      <c r="G15" s="415"/>
      <c r="H15" s="415"/>
      <c r="I15" s="416"/>
      <c r="J15" s="50" t="s">
        <v>567</v>
      </c>
      <c r="K15" s="51" t="s">
        <v>567</v>
      </c>
      <c r="L15" s="51" t="s">
        <v>567</v>
      </c>
      <c r="M15" s="51" t="s">
        <v>567</v>
      </c>
      <c r="N15" s="51" t="s">
        <v>567</v>
      </c>
      <c r="O15" s="52" t="s">
        <v>567</v>
      </c>
      <c r="P15" s="50" t="s">
        <v>567</v>
      </c>
      <c r="Q15" s="51" t="s">
        <v>567</v>
      </c>
      <c r="R15" s="51" t="s">
        <v>567</v>
      </c>
      <c r="S15" s="51" t="s">
        <v>567</v>
      </c>
      <c r="T15" s="51" t="s">
        <v>567</v>
      </c>
      <c r="U15" s="52" t="s">
        <v>567</v>
      </c>
      <c r="V15" s="50" t="s">
        <v>567</v>
      </c>
      <c r="W15" s="51" t="s">
        <v>567</v>
      </c>
      <c r="X15" s="51" t="s">
        <v>567</v>
      </c>
      <c r="Y15" s="51" t="s">
        <v>567</v>
      </c>
      <c r="Z15" s="51" t="s">
        <v>567</v>
      </c>
      <c r="AA15" s="52" t="s">
        <v>567</v>
      </c>
      <c r="AB15" s="50" t="s">
        <v>567</v>
      </c>
      <c r="AC15" s="51" t="s">
        <v>567</v>
      </c>
      <c r="AD15" s="51" t="s">
        <v>567</v>
      </c>
      <c r="AE15" s="51" t="s">
        <v>567</v>
      </c>
      <c r="AF15" s="51" t="s">
        <v>567</v>
      </c>
      <c r="AG15" s="52" t="s">
        <v>567</v>
      </c>
      <c r="AH15" s="53" t="s">
        <v>567</v>
      </c>
      <c r="AI15" s="54" t="s">
        <v>567</v>
      </c>
      <c r="AJ15" s="54" t="s">
        <v>567</v>
      </c>
      <c r="AK15" s="54" t="s">
        <v>567</v>
      </c>
      <c r="AL15" s="54" t="s">
        <v>567</v>
      </c>
      <c r="AN15" s="423"/>
      <c r="AO15" s="424"/>
      <c r="AP15" s="424"/>
      <c r="AQ15" s="424"/>
      <c r="AR15" s="424"/>
      <c r="AS15" s="425"/>
      <c r="AT15" s="35"/>
      <c r="AU15" s="35"/>
    </row>
    <row r="16" spans="2:47" ht="16.5" hidden="1" thickBot="1">
      <c r="B16" s="409"/>
      <c r="C16" s="409"/>
      <c r="D16" s="410"/>
      <c r="E16" s="414"/>
      <c r="F16" s="415"/>
      <c r="G16" s="415"/>
      <c r="H16" s="415"/>
      <c r="I16" s="416"/>
      <c r="J16" s="50" t="s">
        <v>567</v>
      </c>
      <c r="K16" s="51" t="s">
        <v>567</v>
      </c>
      <c r="L16" s="51" t="s">
        <v>567</v>
      </c>
      <c r="M16" s="51" t="s">
        <v>567</v>
      </c>
      <c r="N16" s="51" t="s">
        <v>567</v>
      </c>
      <c r="O16" s="52" t="s">
        <v>567</v>
      </c>
      <c r="P16" s="50" t="s">
        <v>567</v>
      </c>
      <c r="Q16" s="51" t="s">
        <v>567</v>
      </c>
      <c r="R16" s="51" t="s">
        <v>567</v>
      </c>
      <c r="S16" s="51" t="s">
        <v>567</v>
      </c>
      <c r="T16" s="51" t="s">
        <v>567</v>
      </c>
      <c r="U16" s="52" t="s">
        <v>567</v>
      </c>
      <c r="V16" s="50" t="s">
        <v>567</v>
      </c>
      <c r="W16" s="51" t="s">
        <v>567</v>
      </c>
      <c r="X16" s="51" t="s">
        <v>567</v>
      </c>
      <c r="Y16" s="51" t="s">
        <v>567</v>
      </c>
      <c r="Z16" s="51" t="s">
        <v>567</v>
      </c>
      <c r="AA16" s="52" t="s">
        <v>567</v>
      </c>
      <c r="AB16" s="50" t="s">
        <v>567</v>
      </c>
      <c r="AC16" s="51" t="s">
        <v>567</v>
      </c>
      <c r="AD16" s="51" t="s">
        <v>567</v>
      </c>
      <c r="AE16" s="51" t="s">
        <v>567</v>
      </c>
      <c r="AF16" s="51" t="s">
        <v>567</v>
      </c>
      <c r="AG16" s="52" t="s">
        <v>567</v>
      </c>
      <c r="AH16" s="53" t="s">
        <v>567</v>
      </c>
      <c r="AI16" s="54" t="s">
        <v>567</v>
      </c>
      <c r="AJ16" s="54" t="s">
        <v>567</v>
      </c>
      <c r="AK16" s="54" t="s">
        <v>567</v>
      </c>
      <c r="AL16" s="54" t="s">
        <v>567</v>
      </c>
      <c r="AN16" s="423"/>
      <c r="AO16" s="424"/>
      <c r="AP16" s="424"/>
      <c r="AQ16" s="424"/>
      <c r="AR16" s="424"/>
      <c r="AS16" s="425"/>
      <c r="AT16" s="35"/>
      <c r="AU16" s="35"/>
    </row>
    <row r="17" spans="2:47" ht="16.5" hidden="1" thickBot="1">
      <c r="B17" s="409"/>
      <c r="C17" s="409"/>
      <c r="D17" s="410"/>
      <c r="E17" s="417"/>
      <c r="F17" s="418"/>
      <c r="G17" s="418"/>
      <c r="H17" s="418"/>
      <c r="I17" s="419"/>
      <c r="J17" s="55" t="s">
        <v>567</v>
      </c>
      <c r="K17" s="56" t="s">
        <v>567</v>
      </c>
      <c r="L17" s="56" t="s">
        <v>567</v>
      </c>
      <c r="M17" s="56" t="s">
        <v>567</v>
      </c>
      <c r="N17" s="56" t="s">
        <v>567</v>
      </c>
      <c r="O17" s="57" t="s">
        <v>567</v>
      </c>
      <c r="P17" s="50" t="s">
        <v>567</v>
      </c>
      <c r="Q17" s="51" t="s">
        <v>567</v>
      </c>
      <c r="R17" s="51" t="s">
        <v>567</v>
      </c>
      <c r="S17" s="51" t="s">
        <v>567</v>
      </c>
      <c r="T17" s="51" t="s">
        <v>567</v>
      </c>
      <c r="U17" s="52" t="s">
        <v>567</v>
      </c>
      <c r="V17" s="55" t="s">
        <v>567</v>
      </c>
      <c r="W17" s="56" t="s">
        <v>567</v>
      </c>
      <c r="X17" s="56" t="s">
        <v>567</v>
      </c>
      <c r="Y17" s="56" t="s">
        <v>567</v>
      </c>
      <c r="Z17" s="56" t="s">
        <v>567</v>
      </c>
      <c r="AA17" s="57" t="s">
        <v>567</v>
      </c>
      <c r="AB17" s="50" t="s">
        <v>567</v>
      </c>
      <c r="AC17" s="51" t="s">
        <v>567</v>
      </c>
      <c r="AD17" s="51" t="s">
        <v>567</v>
      </c>
      <c r="AE17" s="51" t="s">
        <v>567</v>
      </c>
      <c r="AF17" s="51" t="s">
        <v>567</v>
      </c>
      <c r="AG17" s="52" t="s">
        <v>567</v>
      </c>
      <c r="AH17" s="58" t="s">
        <v>567</v>
      </c>
      <c r="AI17" s="59" t="s">
        <v>567</v>
      </c>
      <c r="AJ17" s="59" t="s">
        <v>567</v>
      </c>
      <c r="AK17" s="59" t="s">
        <v>567</v>
      </c>
      <c r="AL17" s="59" t="s">
        <v>567</v>
      </c>
      <c r="AN17" s="426"/>
      <c r="AO17" s="427"/>
      <c r="AP17" s="427"/>
      <c r="AQ17" s="427"/>
      <c r="AR17" s="427"/>
      <c r="AS17" s="428"/>
      <c r="AT17" s="35"/>
      <c r="AU17" s="35"/>
    </row>
    <row r="18" spans="2:47" ht="15.75" customHeight="1">
      <c r="B18" s="409"/>
      <c r="C18" s="409"/>
      <c r="D18" s="410"/>
      <c r="E18" s="411" t="s">
        <v>569</v>
      </c>
      <c r="F18" s="412"/>
      <c r="G18" s="412"/>
      <c r="H18" s="412"/>
      <c r="I18" s="412"/>
      <c r="J18" s="189" t="s">
        <v>567</v>
      </c>
      <c r="K18" s="190" t="s">
        <v>567</v>
      </c>
      <c r="L18" s="190" t="s">
        <v>567</v>
      </c>
      <c r="M18" s="190" t="s">
        <v>567</v>
      </c>
      <c r="N18" s="190" t="s">
        <v>567</v>
      </c>
      <c r="O18" s="191" t="s">
        <v>567</v>
      </c>
      <c r="P18" s="189" t="s">
        <v>567</v>
      </c>
      <c r="Q18" s="190" t="s">
        <v>567</v>
      </c>
      <c r="R18" s="60" t="s">
        <v>567</v>
      </c>
      <c r="S18" s="60" t="s">
        <v>567</v>
      </c>
      <c r="T18" s="60" t="s">
        <v>567</v>
      </c>
      <c r="U18" s="61" t="s">
        <v>567</v>
      </c>
      <c r="V18" s="45" t="s">
        <v>567</v>
      </c>
      <c r="W18" s="46" t="s">
        <v>567</v>
      </c>
      <c r="X18" s="46" t="s">
        <v>567</v>
      </c>
      <c r="Y18" s="46" t="s">
        <v>567</v>
      </c>
      <c r="Z18" s="46" t="s">
        <v>567</v>
      </c>
      <c r="AA18" s="47" t="s">
        <v>567</v>
      </c>
      <c r="AB18" s="45" t="s">
        <v>567</v>
      </c>
      <c r="AC18" s="46" t="s">
        <v>567</v>
      </c>
      <c r="AD18" s="46" t="s">
        <v>567</v>
      </c>
      <c r="AE18" s="46" t="s">
        <v>567</v>
      </c>
      <c r="AF18" s="46" t="s">
        <v>567</v>
      </c>
      <c r="AG18" s="47" t="s">
        <v>567</v>
      </c>
      <c r="AH18" s="48" t="s">
        <v>567</v>
      </c>
      <c r="AI18" s="49" t="s">
        <v>567</v>
      </c>
      <c r="AJ18" s="49" t="s">
        <v>567</v>
      </c>
      <c r="AK18" s="49" t="s">
        <v>567</v>
      </c>
      <c r="AL18" s="49" t="s">
        <v>567</v>
      </c>
      <c r="AN18" s="431" t="s">
        <v>470</v>
      </c>
      <c r="AO18" s="432"/>
      <c r="AP18" s="432"/>
      <c r="AQ18" s="432"/>
      <c r="AR18" s="432"/>
      <c r="AS18" s="432"/>
      <c r="AT18" s="437" t="s">
        <v>570</v>
      </c>
      <c r="AU18" s="438"/>
    </row>
    <row r="19" spans="2:47" ht="15.75" customHeight="1">
      <c r="B19" s="409"/>
      <c r="C19" s="409"/>
      <c r="D19" s="410"/>
      <c r="E19" s="430"/>
      <c r="F19" s="415"/>
      <c r="G19" s="415"/>
      <c r="H19" s="415"/>
      <c r="I19" s="415"/>
      <c r="J19" s="192" t="s">
        <v>567</v>
      </c>
      <c r="K19" s="193" t="s">
        <v>567</v>
      </c>
      <c r="L19" s="193" t="s">
        <v>567</v>
      </c>
      <c r="M19" s="193" t="s">
        <v>567</v>
      </c>
      <c r="N19" s="193" t="s">
        <v>567</v>
      </c>
      <c r="O19" s="194" t="s">
        <v>567</v>
      </c>
      <c r="P19" s="192" t="s">
        <v>567</v>
      </c>
      <c r="Q19" s="193" t="s">
        <v>567</v>
      </c>
      <c r="R19" s="63" t="s">
        <v>567</v>
      </c>
      <c r="S19" s="63" t="s">
        <v>567</v>
      </c>
      <c r="T19" s="63" t="s">
        <v>567</v>
      </c>
      <c r="U19" s="64" t="s">
        <v>567</v>
      </c>
      <c r="V19" s="50" t="s">
        <v>567</v>
      </c>
      <c r="W19" s="51" t="s">
        <v>567</v>
      </c>
      <c r="X19" s="51" t="s">
        <v>567</v>
      </c>
      <c r="Y19" s="51" t="s">
        <v>567</v>
      </c>
      <c r="Z19" s="51" t="s">
        <v>567</v>
      </c>
      <c r="AA19" s="52" t="s">
        <v>567</v>
      </c>
      <c r="AB19" s="50" t="s">
        <v>567</v>
      </c>
      <c r="AC19" s="51" t="s">
        <v>567</v>
      </c>
      <c r="AD19" s="51" t="s">
        <v>567</v>
      </c>
      <c r="AE19" s="51" t="s">
        <v>567</v>
      </c>
      <c r="AF19" s="51" t="s">
        <v>567</v>
      </c>
      <c r="AG19" s="52" t="s">
        <v>567</v>
      </c>
      <c r="AH19" s="53" t="s">
        <v>567</v>
      </c>
      <c r="AI19" s="54" t="s">
        <v>567</v>
      </c>
      <c r="AJ19" s="54" t="s">
        <v>567</v>
      </c>
      <c r="AK19" s="54" t="s">
        <v>567</v>
      </c>
      <c r="AL19" s="54" t="s">
        <v>567</v>
      </c>
      <c r="AN19" s="433"/>
      <c r="AO19" s="434"/>
      <c r="AP19" s="434"/>
      <c r="AQ19" s="434"/>
      <c r="AR19" s="434"/>
      <c r="AS19" s="434"/>
      <c r="AT19" s="439"/>
      <c r="AU19" s="440"/>
    </row>
    <row r="20" spans="2:47" ht="15.75" customHeight="1">
      <c r="B20" s="409"/>
      <c r="C20" s="409"/>
      <c r="D20" s="410"/>
      <c r="E20" s="414"/>
      <c r="F20" s="415"/>
      <c r="G20" s="415"/>
      <c r="H20" s="415"/>
      <c r="I20" s="415"/>
      <c r="J20" s="192" t="s">
        <v>567</v>
      </c>
      <c r="K20" s="193" t="s">
        <v>567</v>
      </c>
      <c r="L20" s="193" t="s">
        <v>567</v>
      </c>
      <c r="M20" s="193" t="s">
        <v>567</v>
      </c>
      <c r="N20" s="193" t="s">
        <v>567</v>
      </c>
      <c r="O20" s="194" t="s">
        <v>567</v>
      </c>
      <c r="P20" s="192" t="s">
        <v>567</v>
      </c>
      <c r="Q20" s="193" t="s">
        <v>567</v>
      </c>
      <c r="R20" s="63" t="s">
        <v>567</v>
      </c>
      <c r="S20" s="63" t="s">
        <v>567</v>
      </c>
      <c r="T20" s="63" t="s">
        <v>567</v>
      </c>
      <c r="U20" s="64" t="s">
        <v>567</v>
      </c>
      <c r="V20" s="50" t="s">
        <v>567</v>
      </c>
      <c r="W20" s="51" t="s">
        <v>567</v>
      </c>
      <c r="X20" s="51" t="s">
        <v>567</v>
      </c>
      <c r="Y20" s="51" t="s">
        <v>567</v>
      </c>
      <c r="Z20" s="51" t="s">
        <v>567</v>
      </c>
      <c r="AA20" s="52" t="s">
        <v>567</v>
      </c>
      <c r="AB20" s="50" t="s">
        <v>567</v>
      </c>
      <c r="AC20" s="51" t="s">
        <v>567</v>
      </c>
      <c r="AD20" s="51" t="s">
        <v>567</v>
      </c>
      <c r="AE20" s="51" t="s">
        <v>567</v>
      </c>
      <c r="AF20" s="51" t="s">
        <v>567</v>
      </c>
      <c r="AG20" s="52" t="s">
        <v>567</v>
      </c>
      <c r="AH20" s="53" t="s">
        <v>567</v>
      </c>
      <c r="AI20" s="54" t="s">
        <v>567</v>
      </c>
      <c r="AJ20" s="54" t="s">
        <v>567</v>
      </c>
      <c r="AK20" s="54" t="s">
        <v>567</v>
      </c>
      <c r="AL20" s="54" t="s">
        <v>567</v>
      </c>
      <c r="AN20" s="433"/>
      <c r="AO20" s="434"/>
      <c r="AP20" s="434"/>
      <c r="AQ20" s="434"/>
      <c r="AR20" s="434"/>
      <c r="AS20" s="434"/>
      <c r="AT20" s="439"/>
      <c r="AU20" s="440"/>
    </row>
    <row r="21" spans="2:47" ht="15.75" customHeight="1">
      <c r="B21" s="409"/>
      <c r="C21" s="409"/>
      <c r="D21" s="410"/>
      <c r="E21" s="414"/>
      <c r="F21" s="415"/>
      <c r="G21" s="415"/>
      <c r="H21" s="415"/>
      <c r="I21" s="415"/>
      <c r="J21" s="192" t="s">
        <v>567</v>
      </c>
      <c r="K21" s="193" t="s">
        <v>567</v>
      </c>
      <c r="L21" s="193" t="s">
        <v>567</v>
      </c>
      <c r="M21" s="193" t="s">
        <v>567</v>
      </c>
      <c r="N21" s="193" t="s">
        <v>567</v>
      </c>
      <c r="O21" s="194" t="s">
        <v>567</v>
      </c>
      <c r="P21" s="192" t="s">
        <v>567</v>
      </c>
      <c r="Q21" s="193" t="s">
        <v>567</v>
      </c>
      <c r="R21" s="63" t="s">
        <v>567</v>
      </c>
      <c r="S21" s="63" t="s">
        <v>567</v>
      </c>
      <c r="T21" s="63" t="s">
        <v>567</v>
      </c>
      <c r="U21" s="64" t="s">
        <v>567</v>
      </c>
      <c r="V21" s="50" t="s">
        <v>567</v>
      </c>
      <c r="W21" s="51" t="s">
        <v>567</v>
      </c>
      <c r="X21" s="51" t="s">
        <v>567</v>
      </c>
      <c r="Y21" s="51" t="s">
        <v>567</v>
      </c>
      <c r="Z21" s="51" t="s">
        <v>567</v>
      </c>
      <c r="AA21" s="52" t="s">
        <v>567</v>
      </c>
      <c r="AB21" s="50" t="s">
        <v>567</v>
      </c>
      <c r="AC21" s="51" t="s">
        <v>567</v>
      </c>
      <c r="AD21" s="51" t="s">
        <v>567</v>
      </c>
      <c r="AE21" s="51" t="s">
        <v>567</v>
      </c>
      <c r="AF21" s="51" t="s">
        <v>567</v>
      </c>
      <c r="AG21" s="52" t="s">
        <v>567</v>
      </c>
      <c r="AH21" s="53" t="s">
        <v>567</v>
      </c>
      <c r="AI21" s="54" t="s">
        <v>567</v>
      </c>
      <c r="AJ21" s="54" t="s">
        <v>567</v>
      </c>
      <c r="AK21" s="54" t="s">
        <v>567</v>
      </c>
      <c r="AL21" s="54" t="s">
        <v>567</v>
      </c>
      <c r="AN21" s="433"/>
      <c r="AO21" s="434"/>
      <c r="AP21" s="434"/>
      <c r="AQ21" s="434"/>
      <c r="AR21" s="434"/>
      <c r="AS21" s="434"/>
      <c r="AT21" s="439"/>
      <c r="AU21" s="440"/>
    </row>
    <row r="22" spans="2:47" ht="15.75" customHeight="1">
      <c r="B22" s="409"/>
      <c r="C22" s="409"/>
      <c r="D22" s="410"/>
      <c r="E22" s="414"/>
      <c r="F22" s="415"/>
      <c r="G22" s="415"/>
      <c r="H22" s="415"/>
      <c r="I22" s="415"/>
      <c r="J22" s="192" t="s">
        <v>567</v>
      </c>
      <c r="K22" s="193" t="s">
        <v>567</v>
      </c>
      <c r="L22" s="193" t="s">
        <v>567</v>
      </c>
      <c r="M22" s="193" t="s">
        <v>567</v>
      </c>
      <c r="N22" s="193" t="s">
        <v>567</v>
      </c>
      <c r="O22" s="194" t="s">
        <v>567</v>
      </c>
      <c r="P22" s="192" t="s">
        <v>567</v>
      </c>
      <c r="Q22" s="193" t="s">
        <v>567</v>
      </c>
      <c r="R22" s="63" t="s">
        <v>567</v>
      </c>
      <c r="S22" s="63" t="s">
        <v>567</v>
      </c>
      <c r="T22" s="63" t="s">
        <v>567</v>
      </c>
      <c r="U22" s="64" t="s">
        <v>567</v>
      </c>
      <c r="V22" s="50" t="s">
        <v>567</v>
      </c>
      <c r="W22" s="51" t="s">
        <v>567</v>
      </c>
      <c r="X22" s="51" t="s">
        <v>567</v>
      </c>
      <c r="Y22" s="51" t="s">
        <v>567</v>
      </c>
      <c r="Z22" s="51" t="s">
        <v>567</v>
      </c>
      <c r="AA22" s="52" t="s">
        <v>567</v>
      </c>
      <c r="AB22" s="50" t="s">
        <v>567</v>
      </c>
      <c r="AC22" s="51" t="s">
        <v>567</v>
      </c>
      <c r="AD22" s="51" t="s">
        <v>567</v>
      </c>
      <c r="AE22" s="51" t="s">
        <v>567</v>
      </c>
      <c r="AF22" s="51" t="s">
        <v>567</v>
      </c>
      <c r="AG22" s="52" t="s">
        <v>567</v>
      </c>
      <c r="AH22" s="53" t="s">
        <v>567</v>
      </c>
      <c r="AI22" s="54" t="s">
        <v>567</v>
      </c>
      <c r="AJ22" s="54" t="s">
        <v>567</v>
      </c>
      <c r="AK22" s="54" t="s">
        <v>567</v>
      </c>
      <c r="AL22" s="54" t="s">
        <v>567</v>
      </c>
      <c r="AN22" s="433"/>
      <c r="AO22" s="434"/>
      <c r="AP22" s="434"/>
      <c r="AQ22" s="434"/>
      <c r="AR22" s="434"/>
      <c r="AS22" s="434"/>
      <c r="AT22" s="439"/>
      <c r="AU22" s="440"/>
    </row>
    <row r="23" spans="2:47" ht="0.75" customHeight="1">
      <c r="B23" s="409"/>
      <c r="C23" s="409"/>
      <c r="D23" s="410"/>
      <c r="E23" s="414"/>
      <c r="F23" s="415"/>
      <c r="G23" s="415"/>
      <c r="H23" s="415"/>
      <c r="I23" s="415"/>
      <c r="J23" s="192" t="s">
        <v>567</v>
      </c>
      <c r="K23" s="193" t="s">
        <v>567</v>
      </c>
      <c r="L23" s="193" t="s">
        <v>567</v>
      </c>
      <c r="M23" s="193" t="s">
        <v>567</v>
      </c>
      <c r="N23" s="193" t="s">
        <v>567</v>
      </c>
      <c r="O23" s="194" t="s">
        <v>567</v>
      </c>
      <c r="P23" s="192" t="s">
        <v>567</v>
      </c>
      <c r="Q23" s="193" t="s">
        <v>567</v>
      </c>
      <c r="R23" s="63" t="s">
        <v>567</v>
      </c>
      <c r="S23" s="63" t="s">
        <v>567</v>
      </c>
      <c r="T23" s="63" t="s">
        <v>567</v>
      </c>
      <c r="U23" s="64" t="s">
        <v>567</v>
      </c>
      <c r="V23" s="50" t="s">
        <v>567</v>
      </c>
      <c r="W23" s="51" t="s">
        <v>567</v>
      </c>
      <c r="X23" s="51" t="s">
        <v>567</v>
      </c>
      <c r="Y23" s="51" t="s">
        <v>567</v>
      </c>
      <c r="Z23" s="51" t="s">
        <v>567</v>
      </c>
      <c r="AA23" s="52" t="s">
        <v>567</v>
      </c>
      <c r="AB23" s="50" t="s">
        <v>567</v>
      </c>
      <c r="AC23" s="51" t="s">
        <v>567</v>
      </c>
      <c r="AD23" s="51" t="s">
        <v>567</v>
      </c>
      <c r="AE23" s="51" t="s">
        <v>567</v>
      </c>
      <c r="AF23" s="51" t="s">
        <v>567</v>
      </c>
      <c r="AG23" s="52" t="s">
        <v>567</v>
      </c>
      <c r="AH23" s="53" t="s">
        <v>567</v>
      </c>
      <c r="AI23" s="54" t="s">
        <v>567</v>
      </c>
      <c r="AJ23" s="54" t="s">
        <v>567</v>
      </c>
      <c r="AK23" s="54" t="s">
        <v>567</v>
      </c>
      <c r="AL23" s="54" t="s">
        <v>567</v>
      </c>
      <c r="AN23" s="433"/>
      <c r="AO23" s="434"/>
      <c r="AP23" s="434"/>
      <c r="AQ23" s="434"/>
      <c r="AR23" s="434"/>
      <c r="AS23" s="434"/>
      <c r="AT23" s="439"/>
      <c r="AU23" s="440"/>
    </row>
    <row r="24" spans="2:47" ht="15.75" hidden="1" customHeight="1">
      <c r="B24" s="409"/>
      <c r="C24" s="409"/>
      <c r="D24" s="410"/>
      <c r="E24" s="414"/>
      <c r="F24" s="415"/>
      <c r="G24" s="415"/>
      <c r="H24" s="415"/>
      <c r="I24" s="415"/>
      <c r="J24" s="192" t="s">
        <v>567</v>
      </c>
      <c r="K24" s="193" t="s">
        <v>567</v>
      </c>
      <c r="L24" s="193" t="s">
        <v>567</v>
      </c>
      <c r="M24" s="193" t="s">
        <v>567</v>
      </c>
      <c r="N24" s="193" t="s">
        <v>567</v>
      </c>
      <c r="O24" s="194" t="s">
        <v>567</v>
      </c>
      <c r="P24" s="192" t="s">
        <v>567</v>
      </c>
      <c r="Q24" s="193" t="s">
        <v>567</v>
      </c>
      <c r="R24" s="63" t="s">
        <v>567</v>
      </c>
      <c r="S24" s="63" t="s">
        <v>567</v>
      </c>
      <c r="T24" s="63" t="s">
        <v>567</v>
      </c>
      <c r="U24" s="64" t="s">
        <v>567</v>
      </c>
      <c r="V24" s="50" t="s">
        <v>567</v>
      </c>
      <c r="W24" s="51" t="s">
        <v>567</v>
      </c>
      <c r="X24" s="51" t="s">
        <v>567</v>
      </c>
      <c r="Y24" s="51" t="s">
        <v>567</v>
      </c>
      <c r="Z24" s="51" t="s">
        <v>567</v>
      </c>
      <c r="AA24" s="52" t="s">
        <v>567</v>
      </c>
      <c r="AB24" s="50" t="s">
        <v>567</v>
      </c>
      <c r="AC24" s="51" t="s">
        <v>567</v>
      </c>
      <c r="AD24" s="51" t="s">
        <v>567</v>
      </c>
      <c r="AE24" s="51" t="s">
        <v>567</v>
      </c>
      <c r="AF24" s="51" t="s">
        <v>567</v>
      </c>
      <c r="AG24" s="52" t="s">
        <v>567</v>
      </c>
      <c r="AH24" s="53" t="s">
        <v>567</v>
      </c>
      <c r="AI24" s="54" t="s">
        <v>567</v>
      </c>
      <c r="AJ24" s="54" t="s">
        <v>567</v>
      </c>
      <c r="AK24" s="54" t="s">
        <v>567</v>
      </c>
      <c r="AL24" s="54" t="s">
        <v>567</v>
      </c>
      <c r="AN24" s="433"/>
      <c r="AO24" s="434"/>
      <c r="AP24" s="434"/>
      <c r="AQ24" s="434"/>
      <c r="AR24" s="434"/>
      <c r="AS24" s="434"/>
      <c r="AT24" s="439"/>
      <c r="AU24" s="440"/>
    </row>
    <row r="25" spans="2:47" ht="15.75" hidden="1" customHeight="1" thickBot="1">
      <c r="B25" s="409"/>
      <c r="C25" s="409"/>
      <c r="D25" s="410"/>
      <c r="E25" s="414"/>
      <c r="F25" s="415"/>
      <c r="G25" s="415"/>
      <c r="H25" s="415"/>
      <c r="I25" s="415"/>
      <c r="J25" s="192" t="s">
        <v>567</v>
      </c>
      <c r="K25" s="193" t="s">
        <v>567</v>
      </c>
      <c r="L25" s="193" t="s">
        <v>567</v>
      </c>
      <c r="M25" s="193" t="s">
        <v>567</v>
      </c>
      <c r="N25" s="193" t="s">
        <v>567</v>
      </c>
      <c r="O25" s="194" t="s">
        <v>567</v>
      </c>
      <c r="P25" s="192" t="s">
        <v>567</v>
      </c>
      <c r="Q25" s="193" t="s">
        <v>567</v>
      </c>
      <c r="R25" s="63" t="s">
        <v>567</v>
      </c>
      <c r="S25" s="63" t="s">
        <v>567</v>
      </c>
      <c r="T25" s="63" t="s">
        <v>567</v>
      </c>
      <c r="U25" s="64" t="s">
        <v>567</v>
      </c>
      <c r="V25" s="50" t="s">
        <v>567</v>
      </c>
      <c r="W25" s="51" t="s">
        <v>567</v>
      </c>
      <c r="X25" s="51" t="s">
        <v>567</v>
      </c>
      <c r="Y25" s="51" t="s">
        <v>567</v>
      </c>
      <c r="Z25" s="51" t="s">
        <v>567</v>
      </c>
      <c r="AA25" s="52" t="s">
        <v>567</v>
      </c>
      <c r="AB25" s="50" t="s">
        <v>567</v>
      </c>
      <c r="AC25" s="51" t="s">
        <v>567</v>
      </c>
      <c r="AD25" s="51" t="s">
        <v>567</v>
      </c>
      <c r="AE25" s="51" t="s">
        <v>567</v>
      </c>
      <c r="AF25" s="51" t="s">
        <v>567</v>
      </c>
      <c r="AG25" s="52" t="s">
        <v>567</v>
      </c>
      <c r="AH25" s="53" t="s">
        <v>567</v>
      </c>
      <c r="AI25" s="54" t="s">
        <v>567</v>
      </c>
      <c r="AJ25" s="54" t="s">
        <v>567</v>
      </c>
      <c r="AK25" s="54" t="s">
        <v>567</v>
      </c>
      <c r="AL25" s="54" t="s">
        <v>567</v>
      </c>
      <c r="AN25" s="433"/>
      <c r="AO25" s="434"/>
      <c r="AP25" s="434"/>
      <c r="AQ25" s="434"/>
      <c r="AR25" s="434"/>
      <c r="AS25" s="434"/>
      <c r="AT25" s="439"/>
      <c r="AU25" s="440"/>
    </row>
    <row r="26" spans="2:47" ht="15.75" hidden="1" customHeight="1" thickBot="1">
      <c r="B26" s="409"/>
      <c r="C26" s="409"/>
      <c r="D26" s="410"/>
      <c r="E26" s="414"/>
      <c r="F26" s="415"/>
      <c r="G26" s="415"/>
      <c r="H26" s="415"/>
      <c r="I26" s="415"/>
      <c r="J26" s="192" t="s">
        <v>567</v>
      </c>
      <c r="K26" s="193" t="s">
        <v>567</v>
      </c>
      <c r="L26" s="193" t="s">
        <v>567</v>
      </c>
      <c r="M26" s="193" t="s">
        <v>567</v>
      </c>
      <c r="N26" s="193" t="s">
        <v>567</v>
      </c>
      <c r="O26" s="194" t="s">
        <v>567</v>
      </c>
      <c r="P26" s="192" t="s">
        <v>567</v>
      </c>
      <c r="Q26" s="193" t="s">
        <v>567</v>
      </c>
      <c r="R26" s="63" t="s">
        <v>567</v>
      </c>
      <c r="S26" s="63" t="s">
        <v>567</v>
      </c>
      <c r="T26" s="63" t="s">
        <v>567</v>
      </c>
      <c r="U26" s="64" t="s">
        <v>567</v>
      </c>
      <c r="V26" s="50" t="s">
        <v>567</v>
      </c>
      <c r="W26" s="51" t="s">
        <v>567</v>
      </c>
      <c r="X26" s="51" t="s">
        <v>567</v>
      </c>
      <c r="Y26" s="51" t="s">
        <v>567</v>
      </c>
      <c r="Z26" s="51" t="s">
        <v>567</v>
      </c>
      <c r="AA26" s="52" t="s">
        <v>567</v>
      </c>
      <c r="AB26" s="50" t="s">
        <v>567</v>
      </c>
      <c r="AC26" s="51" t="s">
        <v>567</v>
      </c>
      <c r="AD26" s="51" t="s">
        <v>567</v>
      </c>
      <c r="AE26" s="51" t="s">
        <v>567</v>
      </c>
      <c r="AF26" s="51" t="s">
        <v>567</v>
      </c>
      <c r="AG26" s="52" t="s">
        <v>567</v>
      </c>
      <c r="AH26" s="53" t="s">
        <v>567</v>
      </c>
      <c r="AI26" s="54" t="s">
        <v>567</v>
      </c>
      <c r="AJ26" s="54" t="s">
        <v>567</v>
      </c>
      <c r="AK26" s="54" t="s">
        <v>567</v>
      </c>
      <c r="AL26" s="54" t="s">
        <v>567</v>
      </c>
      <c r="AN26" s="433"/>
      <c r="AO26" s="434"/>
      <c r="AP26" s="434"/>
      <c r="AQ26" s="434"/>
      <c r="AR26" s="434"/>
      <c r="AS26" s="434"/>
      <c r="AT26" s="439"/>
      <c r="AU26" s="440"/>
    </row>
    <row r="27" spans="2:47" ht="21" customHeight="1" thickBot="1">
      <c r="B27" s="409"/>
      <c r="C27" s="409"/>
      <c r="D27" s="410"/>
      <c r="E27" s="417"/>
      <c r="F27" s="418"/>
      <c r="G27" s="418"/>
      <c r="H27" s="418"/>
      <c r="I27" s="418"/>
      <c r="J27" s="195" t="s">
        <v>567</v>
      </c>
      <c r="K27" s="196" t="s">
        <v>567</v>
      </c>
      <c r="L27" s="196" t="s">
        <v>567</v>
      </c>
      <c r="M27" s="196" t="s">
        <v>567</v>
      </c>
      <c r="N27" s="196" t="s">
        <v>567</v>
      </c>
      <c r="O27" s="197" t="s">
        <v>567</v>
      </c>
      <c r="P27" s="195" t="s">
        <v>567</v>
      </c>
      <c r="Q27" s="196" t="s">
        <v>567</v>
      </c>
      <c r="R27" s="66" t="s">
        <v>567</v>
      </c>
      <c r="S27" s="66" t="s">
        <v>567</v>
      </c>
      <c r="T27" s="66" t="s">
        <v>567</v>
      </c>
      <c r="U27" s="67" t="s">
        <v>567</v>
      </c>
      <c r="V27" s="55" t="s">
        <v>567</v>
      </c>
      <c r="W27" s="56" t="s">
        <v>567</v>
      </c>
      <c r="X27" s="56" t="s">
        <v>567</v>
      </c>
      <c r="Y27" s="56" t="s">
        <v>567</v>
      </c>
      <c r="Z27" s="56" t="s">
        <v>567</v>
      </c>
      <c r="AA27" s="57" t="s">
        <v>567</v>
      </c>
      <c r="AB27" s="55" t="s">
        <v>567</v>
      </c>
      <c r="AC27" s="56" t="s">
        <v>567</v>
      </c>
      <c r="AD27" s="56" t="s">
        <v>567</v>
      </c>
      <c r="AE27" s="56" t="s">
        <v>567</v>
      </c>
      <c r="AF27" s="56" t="s">
        <v>567</v>
      </c>
      <c r="AG27" s="57" t="s">
        <v>567</v>
      </c>
      <c r="AH27" s="58" t="s">
        <v>567</v>
      </c>
      <c r="AI27" s="59" t="s">
        <v>567</v>
      </c>
      <c r="AJ27" s="59" t="s">
        <v>567</v>
      </c>
      <c r="AK27" s="59" t="s">
        <v>567</v>
      </c>
      <c r="AL27" s="59" t="s">
        <v>567</v>
      </c>
      <c r="AN27" s="435"/>
      <c r="AO27" s="436"/>
      <c r="AP27" s="436"/>
      <c r="AQ27" s="436"/>
      <c r="AR27" s="436"/>
      <c r="AS27" s="436"/>
      <c r="AT27" s="441"/>
      <c r="AU27" s="442"/>
    </row>
    <row r="28" spans="2:47" ht="15.75" customHeight="1">
      <c r="B28" s="409"/>
      <c r="C28" s="409"/>
      <c r="D28" s="410"/>
      <c r="E28" s="411" t="s">
        <v>571</v>
      </c>
      <c r="F28" s="412"/>
      <c r="G28" s="412"/>
      <c r="H28" s="412"/>
      <c r="I28" s="413"/>
      <c r="J28" s="189" t="s">
        <v>567</v>
      </c>
      <c r="K28" s="190" t="s">
        <v>567</v>
      </c>
      <c r="L28" s="190" t="s">
        <v>567</v>
      </c>
      <c r="M28" s="190" t="s">
        <v>567</v>
      </c>
      <c r="N28" s="190" t="s">
        <v>567</v>
      </c>
      <c r="O28" s="191" t="s">
        <v>567</v>
      </c>
      <c r="P28" s="189" t="s">
        <v>567</v>
      </c>
      <c r="Q28" s="190" t="s">
        <v>567</v>
      </c>
      <c r="R28" s="190" t="s">
        <v>567</v>
      </c>
      <c r="S28" s="190" t="s">
        <v>567</v>
      </c>
      <c r="T28" s="190" t="s">
        <v>567</v>
      </c>
      <c r="U28" s="191" t="s">
        <v>567</v>
      </c>
      <c r="V28" s="189" t="s">
        <v>567</v>
      </c>
      <c r="W28" s="190" t="s">
        <v>567</v>
      </c>
      <c r="X28" s="60" t="s">
        <v>567</v>
      </c>
      <c r="Y28" s="60" t="s">
        <v>567</v>
      </c>
      <c r="Z28" s="60" t="s">
        <v>567</v>
      </c>
      <c r="AA28" s="61" t="s">
        <v>567</v>
      </c>
      <c r="AB28" s="45" t="s">
        <v>567</v>
      </c>
      <c r="AC28" s="46" t="s">
        <v>567</v>
      </c>
      <c r="AD28" s="46" t="s">
        <v>567</v>
      </c>
      <c r="AE28" s="46" t="s">
        <v>567</v>
      </c>
      <c r="AF28" s="46" t="s">
        <v>567</v>
      </c>
      <c r="AG28" s="47" t="s">
        <v>567</v>
      </c>
      <c r="AH28" s="48" t="s">
        <v>567</v>
      </c>
      <c r="AI28" s="49" t="s">
        <v>567</v>
      </c>
      <c r="AJ28" s="49" t="s">
        <v>567</v>
      </c>
      <c r="AK28" s="49" t="s">
        <v>567</v>
      </c>
      <c r="AL28" s="49" t="s">
        <v>567</v>
      </c>
      <c r="AN28" s="444" t="s">
        <v>401</v>
      </c>
      <c r="AO28" s="445"/>
      <c r="AP28" s="445"/>
      <c r="AQ28" s="445"/>
      <c r="AR28" s="445"/>
      <c r="AS28" s="445"/>
      <c r="AT28" s="429" t="s">
        <v>572</v>
      </c>
      <c r="AU28" s="429"/>
    </row>
    <row r="29" spans="2:47" ht="15.75">
      <c r="B29" s="409"/>
      <c r="C29" s="409"/>
      <c r="D29" s="410"/>
      <c r="E29" s="430"/>
      <c r="F29" s="415"/>
      <c r="G29" s="415"/>
      <c r="H29" s="415"/>
      <c r="I29" s="416"/>
      <c r="J29" s="192" t="s">
        <v>567</v>
      </c>
      <c r="K29" s="193" t="s">
        <v>567</v>
      </c>
      <c r="L29" s="193" t="s">
        <v>567</v>
      </c>
      <c r="M29" s="193" t="s">
        <v>567</v>
      </c>
      <c r="N29" s="193" t="s">
        <v>567</v>
      </c>
      <c r="O29" s="194" t="s">
        <v>567</v>
      </c>
      <c r="P29" s="192" t="s">
        <v>567</v>
      </c>
      <c r="Q29" s="193" t="s">
        <v>567</v>
      </c>
      <c r="R29" s="193" t="s">
        <v>567</v>
      </c>
      <c r="S29" s="193" t="s">
        <v>567</v>
      </c>
      <c r="T29" s="193" t="s">
        <v>567</v>
      </c>
      <c r="U29" s="194" t="s">
        <v>567</v>
      </c>
      <c r="V29" s="192" t="s">
        <v>567</v>
      </c>
      <c r="W29" s="193" t="s">
        <v>567</v>
      </c>
      <c r="X29" s="63" t="s">
        <v>567</v>
      </c>
      <c r="Y29" s="63" t="s">
        <v>567</v>
      </c>
      <c r="Z29" s="63" t="s">
        <v>567</v>
      </c>
      <c r="AA29" s="64" t="s">
        <v>567</v>
      </c>
      <c r="AB29" s="50" t="s">
        <v>567</v>
      </c>
      <c r="AC29" s="51" t="s">
        <v>567</v>
      </c>
      <c r="AD29" s="51" t="s">
        <v>567</v>
      </c>
      <c r="AE29" s="51" t="s">
        <v>567</v>
      </c>
      <c r="AF29" s="51" t="s">
        <v>567</v>
      </c>
      <c r="AG29" s="52" t="s">
        <v>567</v>
      </c>
      <c r="AH29" s="53" t="s">
        <v>567</v>
      </c>
      <c r="AI29" s="54" t="s">
        <v>567</v>
      </c>
      <c r="AJ29" s="54" t="s">
        <v>567</v>
      </c>
      <c r="AK29" s="54" t="s">
        <v>567</v>
      </c>
      <c r="AL29" s="54" t="s">
        <v>567</v>
      </c>
      <c r="AN29" s="446"/>
      <c r="AO29" s="447"/>
      <c r="AP29" s="447"/>
      <c r="AQ29" s="447"/>
      <c r="AR29" s="447"/>
      <c r="AS29" s="447"/>
      <c r="AT29" s="429"/>
      <c r="AU29" s="429"/>
    </row>
    <row r="30" spans="2:47" ht="15.75">
      <c r="B30" s="409"/>
      <c r="C30" s="409"/>
      <c r="D30" s="410"/>
      <c r="E30" s="414"/>
      <c r="F30" s="415"/>
      <c r="G30" s="415"/>
      <c r="H30" s="415"/>
      <c r="I30" s="416"/>
      <c r="J30" s="192" t="s">
        <v>567</v>
      </c>
      <c r="K30" s="193" t="s">
        <v>567</v>
      </c>
      <c r="L30" s="193" t="s">
        <v>567</v>
      </c>
      <c r="M30" s="193" t="s">
        <v>567</v>
      </c>
      <c r="N30" s="193" t="s">
        <v>567</v>
      </c>
      <c r="O30" s="194" t="s">
        <v>567</v>
      </c>
      <c r="P30" s="192" t="s">
        <v>567</v>
      </c>
      <c r="Q30" s="193" t="s">
        <v>567</v>
      </c>
      <c r="R30" s="193" t="s">
        <v>567</v>
      </c>
      <c r="S30" s="193" t="s">
        <v>567</v>
      </c>
      <c r="T30" s="193" t="s">
        <v>567</v>
      </c>
      <c r="U30" s="194" t="s">
        <v>567</v>
      </c>
      <c r="V30" s="192" t="s">
        <v>567</v>
      </c>
      <c r="W30" s="193" t="s">
        <v>567</v>
      </c>
      <c r="X30" s="63" t="s">
        <v>567</v>
      </c>
      <c r="Y30" s="63" t="s">
        <v>567</v>
      </c>
      <c r="Z30" s="63" t="s">
        <v>567</v>
      </c>
      <c r="AA30" s="64" t="s">
        <v>567</v>
      </c>
      <c r="AB30" s="50" t="s">
        <v>567</v>
      </c>
      <c r="AC30" s="51" t="s">
        <v>567</v>
      </c>
      <c r="AD30" s="51" t="s">
        <v>567</v>
      </c>
      <c r="AE30" s="51" t="s">
        <v>567</v>
      </c>
      <c r="AF30" s="51" t="s">
        <v>567</v>
      </c>
      <c r="AG30" s="52" t="s">
        <v>567</v>
      </c>
      <c r="AH30" s="53" t="s">
        <v>567</v>
      </c>
      <c r="AI30" s="54" t="s">
        <v>567</v>
      </c>
      <c r="AJ30" s="54" t="s">
        <v>567</v>
      </c>
      <c r="AK30" s="54" t="s">
        <v>567</v>
      </c>
      <c r="AL30" s="54" t="s">
        <v>567</v>
      </c>
      <c r="AN30" s="446"/>
      <c r="AO30" s="447"/>
      <c r="AP30" s="447"/>
      <c r="AQ30" s="447"/>
      <c r="AR30" s="447"/>
      <c r="AS30" s="447"/>
      <c r="AT30" s="429"/>
      <c r="AU30" s="429"/>
    </row>
    <row r="31" spans="2:47" ht="15.75">
      <c r="B31" s="409"/>
      <c r="C31" s="409"/>
      <c r="D31" s="410"/>
      <c r="E31" s="414"/>
      <c r="F31" s="415"/>
      <c r="G31" s="415"/>
      <c r="H31" s="415"/>
      <c r="I31" s="416"/>
      <c r="J31" s="192" t="s">
        <v>567</v>
      </c>
      <c r="K31" s="193" t="s">
        <v>567</v>
      </c>
      <c r="L31" s="193" t="s">
        <v>567</v>
      </c>
      <c r="M31" s="193" t="s">
        <v>567</v>
      </c>
      <c r="N31" s="193" t="s">
        <v>567</v>
      </c>
      <c r="O31" s="194" t="s">
        <v>567</v>
      </c>
      <c r="P31" s="192" t="s">
        <v>567</v>
      </c>
      <c r="Q31" s="193" t="s">
        <v>567</v>
      </c>
      <c r="R31" s="193" t="s">
        <v>567</v>
      </c>
      <c r="S31" s="193" t="s">
        <v>567</v>
      </c>
      <c r="T31" s="193" t="s">
        <v>567</v>
      </c>
      <c r="U31" s="194" t="s">
        <v>567</v>
      </c>
      <c r="V31" s="192" t="s">
        <v>567</v>
      </c>
      <c r="W31" s="193" t="s">
        <v>567</v>
      </c>
      <c r="X31" s="63" t="s">
        <v>567</v>
      </c>
      <c r="Y31" s="63" t="s">
        <v>567</v>
      </c>
      <c r="Z31" s="63" t="s">
        <v>567</v>
      </c>
      <c r="AA31" s="64" t="s">
        <v>567</v>
      </c>
      <c r="AB31" s="50" t="s">
        <v>567</v>
      </c>
      <c r="AC31" s="51" t="s">
        <v>567</v>
      </c>
      <c r="AD31" s="51" t="s">
        <v>567</v>
      </c>
      <c r="AE31" s="51" t="s">
        <v>567</v>
      </c>
      <c r="AF31" s="51" t="s">
        <v>567</v>
      </c>
      <c r="AG31" s="52" t="s">
        <v>567</v>
      </c>
      <c r="AH31" s="53" t="s">
        <v>567</v>
      </c>
      <c r="AI31" s="54" t="s">
        <v>567</v>
      </c>
      <c r="AJ31" s="54" t="s">
        <v>567</v>
      </c>
      <c r="AK31" s="54" t="s">
        <v>567</v>
      </c>
      <c r="AL31" s="54" t="s">
        <v>567</v>
      </c>
      <c r="AN31" s="446"/>
      <c r="AO31" s="447"/>
      <c r="AP31" s="447"/>
      <c r="AQ31" s="447"/>
      <c r="AR31" s="447"/>
      <c r="AS31" s="447"/>
      <c r="AT31" s="429"/>
      <c r="AU31" s="429"/>
    </row>
    <row r="32" spans="2:47" ht="15.75">
      <c r="B32" s="409"/>
      <c r="C32" s="409"/>
      <c r="D32" s="410"/>
      <c r="E32" s="414"/>
      <c r="F32" s="415"/>
      <c r="G32" s="415"/>
      <c r="H32" s="415"/>
      <c r="I32" s="416"/>
      <c r="J32" s="192" t="s">
        <v>567</v>
      </c>
      <c r="K32" s="193" t="s">
        <v>567</v>
      </c>
      <c r="L32" s="193" t="s">
        <v>567</v>
      </c>
      <c r="M32" s="193" t="s">
        <v>567</v>
      </c>
      <c r="N32" s="193" t="s">
        <v>567</v>
      </c>
      <c r="O32" s="194" t="s">
        <v>567</v>
      </c>
      <c r="P32" s="192" t="s">
        <v>567</v>
      </c>
      <c r="Q32" s="193" t="s">
        <v>567</v>
      </c>
      <c r="R32" s="193" t="s">
        <v>567</v>
      </c>
      <c r="S32" s="193" t="s">
        <v>567</v>
      </c>
      <c r="T32" s="193" t="s">
        <v>567</v>
      </c>
      <c r="U32" s="194" t="s">
        <v>567</v>
      </c>
      <c r="V32" s="192" t="s">
        <v>567</v>
      </c>
      <c r="W32" s="193" t="s">
        <v>567</v>
      </c>
      <c r="X32" s="63" t="s">
        <v>567</v>
      </c>
      <c r="Y32" s="63" t="s">
        <v>567</v>
      </c>
      <c r="Z32" s="63" t="s">
        <v>567</v>
      </c>
      <c r="AA32" s="64" t="s">
        <v>567</v>
      </c>
      <c r="AB32" s="50" t="s">
        <v>567</v>
      </c>
      <c r="AC32" s="51" t="s">
        <v>567</v>
      </c>
      <c r="AD32" s="51" t="s">
        <v>567</v>
      </c>
      <c r="AE32" s="51" t="s">
        <v>567</v>
      </c>
      <c r="AF32" s="51" t="s">
        <v>567</v>
      </c>
      <c r="AG32" s="52" t="s">
        <v>567</v>
      </c>
      <c r="AH32" s="53" t="s">
        <v>567</v>
      </c>
      <c r="AI32" s="54" t="s">
        <v>567</v>
      </c>
      <c r="AJ32" s="54" t="s">
        <v>567</v>
      </c>
      <c r="AK32" s="54" t="s">
        <v>567</v>
      </c>
      <c r="AL32" s="54" t="s">
        <v>567</v>
      </c>
      <c r="AN32" s="446"/>
      <c r="AO32" s="447"/>
      <c r="AP32" s="447"/>
      <c r="AQ32" s="447"/>
      <c r="AR32" s="447"/>
      <c r="AS32" s="447"/>
      <c r="AT32" s="429"/>
      <c r="AU32" s="429"/>
    </row>
    <row r="33" spans="2:47" ht="15.75">
      <c r="B33" s="409"/>
      <c r="C33" s="409"/>
      <c r="D33" s="410"/>
      <c r="E33" s="414"/>
      <c r="F33" s="415"/>
      <c r="G33" s="415"/>
      <c r="H33" s="415"/>
      <c r="I33" s="416"/>
      <c r="J33" s="192" t="s">
        <v>567</v>
      </c>
      <c r="K33" s="193" t="s">
        <v>567</v>
      </c>
      <c r="L33" s="193" t="s">
        <v>567</v>
      </c>
      <c r="M33" s="193" t="s">
        <v>567</v>
      </c>
      <c r="N33" s="193" t="s">
        <v>567</v>
      </c>
      <c r="O33" s="194" t="s">
        <v>567</v>
      </c>
      <c r="P33" s="192" t="s">
        <v>567</v>
      </c>
      <c r="Q33" s="193" t="s">
        <v>567</v>
      </c>
      <c r="R33" s="193" t="s">
        <v>567</v>
      </c>
      <c r="S33" s="193" t="s">
        <v>567</v>
      </c>
      <c r="T33" s="193" t="s">
        <v>567</v>
      </c>
      <c r="U33" s="194" t="s">
        <v>567</v>
      </c>
      <c r="V33" s="192" t="s">
        <v>567</v>
      </c>
      <c r="W33" s="193" t="s">
        <v>567</v>
      </c>
      <c r="X33" s="63" t="s">
        <v>567</v>
      </c>
      <c r="Y33" s="63" t="s">
        <v>567</v>
      </c>
      <c r="Z33" s="63" t="s">
        <v>567</v>
      </c>
      <c r="AA33" s="64" t="s">
        <v>567</v>
      </c>
      <c r="AB33" s="50" t="s">
        <v>567</v>
      </c>
      <c r="AC33" s="51" t="s">
        <v>567</v>
      </c>
      <c r="AD33" s="51" t="s">
        <v>567</v>
      </c>
      <c r="AE33" s="51" t="s">
        <v>567</v>
      </c>
      <c r="AF33" s="51" t="s">
        <v>567</v>
      </c>
      <c r="AG33" s="52" t="s">
        <v>567</v>
      </c>
      <c r="AH33" s="53" t="s">
        <v>567</v>
      </c>
      <c r="AI33" s="54" t="s">
        <v>567</v>
      </c>
      <c r="AJ33" s="54" t="s">
        <v>567</v>
      </c>
      <c r="AK33" s="54" t="s">
        <v>567</v>
      </c>
      <c r="AL33" s="54" t="s">
        <v>567</v>
      </c>
      <c r="AN33" s="446"/>
      <c r="AO33" s="447"/>
      <c r="AP33" s="447"/>
      <c r="AQ33" s="447"/>
      <c r="AR33" s="447"/>
      <c r="AS33" s="447"/>
      <c r="AT33" s="429"/>
      <c r="AU33" s="429"/>
    </row>
    <row r="34" spans="2:47" ht="15.75">
      <c r="B34" s="409"/>
      <c r="C34" s="409"/>
      <c r="D34" s="410"/>
      <c r="E34" s="414"/>
      <c r="F34" s="415"/>
      <c r="G34" s="415"/>
      <c r="H34" s="415"/>
      <c r="I34" s="416"/>
      <c r="J34" s="192" t="s">
        <v>567</v>
      </c>
      <c r="K34" s="193" t="s">
        <v>567</v>
      </c>
      <c r="L34" s="193" t="s">
        <v>567</v>
      </c>
      <c r="M34" s="193" t="s">
        <v>567</v>
      </c>
      <c r="N34" s="193" t="s">
        <v>567</v>
      </c>
      <c r="O34" s="194" t="s">
        <v>567</v>
      </c>
      <c r="P34" s="192" t="s">
        <v>567</v>
      </c>
      <c r="Q34" s="193" t="s">
        <v>567</v>
      </c>
      <c r="R34" s="193" t="s">
        <v>567</v>
      </c>
      <c r="S34" s="193" t="s">
        <v>567</v>
      </c>
      <c r="T34" s="193" t="s">
        <v>567</v>
      </c>
      <c r="U34" s="194" t="s">
        <v>567</v>
      </c>
      <c r="V34" s="192" t="s">
        <v>567</v>
      </c>
      <c r="W34" s="193" t="s">
        <v>567</v>
      </c>
      <c r="X34" s="63" t="s">
        <v>567</v>
      </c>
      <c r="Y34" s="63" t="s">
        <v>567</v>
      </c>
      <c r="Z34" s="63" t="s">
        <v>567</v>
      </c>
      <c r="AA34" s="64" t="s">
        <v>567</v>
      </c>
      <c r="AB34" s="50" t="s">
        <v>567</v>
      </c>
      <c r="AC34" s="51" t="s">
        <v>567</v>
      </c>
      <c r="AD34" s="51" t="s">
        <v>567</v>
      </c>
      <c r="AE34" s="51" t="s">
        <v>567</v>
      </c>
      <c r="AF34" s="51" t="s">
        <v>567</v>
      </c>
      <c r="AG34" s="52" t="s">
        <v>567</v>
      </c>
      <c r="AH34" s="53" t="s">
        <v>567</v>
      </c>
      <c r="AI34" s="54" t="s">
        <v>567</v>
      </c>
      <c r="AJ34" s="54" t="s">
        <v>567</v>
      </c>
      <c r="AK34" s="54" t="s">
        <v>567</v>
      </c>
      <c r="AL34" s="54" t="s">
        <v>567</v>
      </c>
      <c r="AN34" s="446"/>
      <c r="AO34" s="447"/>
      <c r="AP34" s="447"/>
      <c r="AQ34" s="447"/>
      <c r="AR34" s="447"/>
      <c r="AS34" s="447"/>
      <c r="AT34" s="429"/>
      <c r="AU34" s="429"/>
    </row>
    <row r="35" spans="2:47" ht="6" customHeight="1" thickBot="1">
      <c r="B35" s="409"/>
      <c r="C35" s="409"/>
      <c r="D35" s="410"/>
      <c r="E35" s="414"/>
      <c r="F35" s="415"/>
      <c r="G35" s="415"/>
      <c r="H35" s="415"/>
      <c r="I35" s="416"/>
      <c r="J35" s="192" t="s">
        <v>567</v>
      </c>
      <c r="K35" s="193" t="s">
        <v>567</v>
      </c>
      <c r="L35" s="193" t="s">
        <v>567</v>
      </c>
      <c r="M35" s="193" t="s">
        <v>567</v>
      </c>
      <c r="N35" s="193" t="s">
        <v>567</v>
      </c>
      <c r="O35" s="194" t="s">
        <v>567</v>
      </c>
      <c r="P35" s="192" t="s">
        <v>567</v>
      </c>
      <c r="Q35" s="193" t="s">
        <v>567</v>
      </c>
      <c r="R35" s="193" t="s">
        <v>567</v>
      </c>
      <c r="S35" s="193" t="s">
        <v>567</v>
      </c>
      <c r="T35" s="193" t="s">
        <v>567</v>
      </c>
      <c r="U35" s="194" t="s">
        <v>567</v>
      </c>
      <c r="V35" s="192" t="s">
        <v>567</v>
      </c>
      <c r="W35" s="193" t="s">
        <v>567</v>
      </c>
      <c r="X35" s="63" t="s">
        <v>567</v>
      </c>
      <c r="Y35" s="63" t="s">
        <v>567</v>
      </c>
      <c r="Z35" s="63" t="s">
        <v>567</v>
      </c>
      <c r="AA35" s="64" t="s">
        <v>567</v>
      </c>
      <c r="AB35" s="50" t="s">
        <v>567</v>
      </c>
      <c r="AC35" s="51" t="s">
        <v>567</v>
      </c>
      <c r="AD35" s="51" t="s">
        <v>567</v>
      </c>
      <c r="AE35" s="51" t="s">
        <v>567</v>
      </c>
      <c r="AF35" s="51" t="s">
        <v>567</v>
      </c>
      <c r="AG35" s="52" t="s">
        <v>567</v>
      </c>
      <c r="AH35" s="53" t="s">
        <v>567</v>
      </c>
      <c r="AI35" s="54" t="s">
        <v>567</v>
      </c>
      <c r="AJ35" s="54" t="s">
        <v>567</v>
      </c>
      <c r="AK35" s="54" t="s">
        <v>567</v>
      </c>
      <c r="AL35" s="54" t="s">
        <v>567</v>
      </c>
      <c r="AN35" s="446"/>
      <c r="AO35" s="447"/>
      <c r="AP35" s="447"/>
      <c r="AQ35" s="447"/>
      <c r="AR35" s="447"/>
      <c r="AS35" s="447"/>
      <c r="AT35" s="429"/>
      <c r="AU35" s="429"/>
    </row>
    <row r="36" spans="2:47" ht="16.5" hidden="1" thickBot="1">
      <c r="B36" s="409"/>
      <c r="C36" s="409"/>
      <c r="D36" s="410"/>
      <c r="E36" s="414"/>
      <c r="F36" s="415"/>
      <c r="G36" s="415"/>
      <c r="H36" s="415"/>
      <c r="I36" s="416"/>
      <c r="J36" s="62" t="s">
        <v>567</v>
      </c>
      <c r="K36" s="63" t="s">
        <v>567</v>
      </c>
      <c r="L36" s="63" t="s">
        <v>567</v>
      </c>
      <c r="M36" s="63" t="s">
        <v>567</v>
      </c>
      <c r="N36" s="63" t="s">
        <v>567</v>
      </c>
      <c r="O36" s="64" t="s">
        <v>567</v>
      </c>
      <c r="P36" s="62" t="s">
        <v>567</v>
      </c>
      <c r="Q36" s="63" t="s">
        <v>567</v>
      </c>
      <c r="R36" s="63" t="s">
        <v>567</v>
      </c>
      <c r="S36" s="63" t="s">
        <v>567</v>
      </c>
      <c r="T36" s="63" t="s">
        <v>567</v>
      </c>
      <c r="U36" s="64" t="s">
        <v>567</v>
      </c>
      <c r="V36" s="62" t="s">
        <v>567</v>
      </c>
      <c r="W36" s="63" t="s">
        <v>567</v>
      </c>
      <c r="X36" s="63" t="s">
        <v>567</v>
      </c>
      <c r="Y36" s="63" t="s">
        <v>567</v>
      </c>
      <c r="Z36" s="63" t="s">
        <v>567</v>
      </c>
      <c r="AA36" s="64" t="s">
        <v>567</v>
      </c>
      <c r="AB36" s="50" t="s">
        <v>567</v>
      </c>
      <c r="AC36" s="51" t="s">
        <v>567</v>
      </c>
      <c r="AD36" s="51" t="s">
        <v>567</v>
      </c>
      <c r="AE36" s="51" t="s">
        <v>567</v>
      </c>
      <c r="AF36" s="51" t="s">
        <v>567</v>
      </c>
      <c r="AG36" s="52" t="s">
        <v>567</v>
      </c>
      <c r="AH36" s="53" t="s">
        <v>567</v>
      </c>
      <c r="AI36" s="54" t="s">
        <v>567</v>
      </c>
      <c r="AJ36" s="54" t="s">
        <v>567</v>
      </c>
      <c r="AK36" s="54" t="s">
        <v>567</v>
      </c>
      <c r="AL36" s="54" t="s">
        <v>567</v>
      </c>
      <c r="AN36" s="446"/>
      <c r="AO36" s="447"/>
      <c r="AP36" s="447"/>
      <c r="AQ36" s="447"/>
      <c r="AR36" s="447"/>
      <c r="AS36" s="448"/>
      <c r="AT36" s="35"/>
      <c r="AU36" s="35"/>
    </row>
    <row r="37" spans="2:47" ht="16.5" hidden="1" thickBot="1">
      <c r="B37" s="409"/>
      <c r="C37" s="409"/>
      <c r="D37" s="410"/>
      <c r="E37" s="417"/>
      <c r="F37" s="418"/>
      <c r="G37" s="418"/>
      <c r="H37" s="418"/>
      <c r="I37" s="419"/>
      <c r="J37" s="62" t="s">
        <v>567</v>
      </c>
      <c r="K37" s="63" t="s">
        <v>567</v>
      </c>
      <c r="L37" s="63" t="s">
        <v>567</v>
      </c>
      <c r="M37" s="63" t="s">
        <v>567</v>
      </c>
      <c r="N37" s="63" t="s">
        <v>567</v>
      </c>
      <c r="O37" s="64" t="s">
        <v>567</v>
      </c>
      <c r="P37" s="62" t="s">
        <v>567</v>
      </c>
      <c r="Q37" s="63" t="s">
        <v>567</v>
      </c>
      <c r="R37" s="63" t="s">
        <v>567</v>
      </c>
      <c r="S37" s="63" t="s">
        <v>567</v>
      </c>
      <c r="T37" s="63" t="s">
        <v>567</v>
      </c>
      <c r="U37" s="64" t="s">
        <v>567</v>
      </c>
      <c r="V37" s="62" t="s">
        <v>567</v>
      </c>
      <c r="W37" s="63" t="s">
        <v>567</v>
      </c>
      <c r="X37" s="63" t="s">
        <v>567</v>
      </c>
      <c r="Y37" s="63" t="s">
        <v>567</v>
      </c>
      <c r="Z37" s="63" t="s">
        <v>567</v>
      </c>
      <c r="AA37" s="64" t="s">
        <v>567</v>
      </c>
      <c r="AB37" s="55" t="s">
        <v>567</v>
      </c>
      <c r="AC37" s="56" t="s">
        <v>567</v>
      </c>
      <c r="AD37" s="56" t="s">
        <v>567</v>
      </c>
      <c r="AE37" s="56" t="s">
        <v>567</v>
      </c>
      <c r="AF37" s="56" t="s">
        <v>567</v>
      </c>
      <c r="AG37" s="57" t="s">
        <v>567</v>
      </c>
      <c r="AH37" s="58" t="s">
        <v>567</v>
      </c>
      <c r="AI37" s="59" t="s">
        <v>567</v>
      </c>
      <c r="AJ37" s="59" t="s">
        <v>567</v>
      </c>
      <c r="AK37" s="59" t="s">
        <v>567</v>
      </c>
      <c r="AL37" s="59" t="s">
        <v>567</v>
      </c>
      <c r="AN37" s="449"/>
      <c r="AO37" s="450"/>
      <c r="AP37" s="450"/>
      <c r="AQ37" s="450"/>
      <c r="AR37" s="450"/>
      <c r="AS37" s="451"/>
      <c r="AT37" s="35"/>
      <c r="AU37" s="35"/>
    </row>
    <row r="38" spans="2:47" ht="15.75">
      <c r="B38" s="409"/>
      <c r="C38" s="409"/>
      <c r="D38" s="410"/>
      <c r="E38" s="411" t="s">
        <v>573</v>
      </c>
      <c r="F38" s="412"/>
      <c r="G38" s="412"/>
      <c r="H38" s="412"/>
      <c r="I38" s="412"/>
      <c r="J38" s="68" t="s">
        <v>567</v>
      </c>
      <c r="K38" s="69" t="s">
        <v>567</v>
      </c>
      <c r="L38" s="69" t="s">
        <v>567</v>
      </c>
      <c r="M38" s="69" t="s">
        <v>567</v>
      </c>
      <c r="N38" s="69" t="s">
        <v>567</v>
      </c>
      <c r="O38" s="70" t="s">
        <v>567</v>
      </c>
      <c r="P38" s="189" t="s">
        <v>567</v>
      </c>
      <c r="Q38" s="190" t="s">
        <v>567</v>
      </c>
      <c r="R38" s="190" t="s">
        <v>567</v>
      </c>
      <c r="S38" s="190" t="s">
        <v>567</v>
      </c>
      <c r="T38" s="190" t="s">
        <v>567</v>
      </c>
      <c r="U38" s="191" t="s">
        <v>567</v>
      </c>
      <c r="V38" s="189"/>
      <c r="W38" s="190"/>
      <c r="X38" s="60" t="s">
        <v>567</v>
      </c>
      <c r="Y38" s="60" t="s">
        <v>567</v>
      </c>
      <c r="Z38" s="60" t="s">
        <v>567</v>
      </c>
      <c r="AA38" s="61" t="s">
        <v>567</v>
      </c>
      <c r="AB38" s="45" t="s">
        <v>567</v>
      </c>
      <c r="AC38" s="46" t="s">
        <v>567</v>
      </c>
      <c r="AD38" s="46" t="s">
        <v>567</v>
      </c>
      <c r="AE38" s="46" t="s">
        <v>567</v>
      </c>
      <c r="AF38" s="46" t="s">
        <v>567</v>
      </c>
      <c r="AG38" s="47" t="s">
        <v>567</v>
      </c>
      <c r="AH38" s="48" t="s">
        <v>567</v>
      </c>
      <c r="AI38" s="49" t="s">
        <v>567</v>
      </c>
      <c r="AJ38" s="49" t="s">
        <v>567</v>
      </c>
      <c r="AK38" s="49" t="s">
        <v>567</v>
      </c>
      <c r="AL38" s="49" t="s">
        <v>567</v>
      </c>
      <c r="AN38" s="452" t="s">
        <v>445</v>
      </c>
      <c r="AO38" s="453"/>
      <c r="AP38" s="453"/>
      <c r="AQ38" s="453"/>
      <c r="AR38" s="453"/>
      <c r="AS38" s="453"/>
      <c r="AT38" s="429" t="s">
        <v>574</v>
      </c>
      <c r="AU38" s="460"/>
    </row>
    <row r="39" spans="2:47" ht="15.75">
      <c r="B39" s="409"/>
      <c r="C39" s="409"/>
      <c r="D39" s="410"/>
      <c r="E39" s="430"/>
      <c r="F39" s="415"/>
      <c r="G39" s="415"/>
      <c r="H39" s="415"/>
      <c r="I39" s="415"/>
      <c r="J39" s="71" t="s">
        <v>567</v>
      </c>
      <c r="K39" s="72" t="s">
        <v>567</v>
      </c>
      <c r="L39" s="72" t="s">
        <v>567</v>
      </c>
      <c r="M39" s="72" t="s">
        <v>567</v>
      </c>
      <c r="N39" s="72" t="s">
        <v>567</v>
      </c>
      <c r="O39" s="73" t="s">
        <v>567</v>
      </c>
      <c r="P39" s="192" t="s">
        <v>567</v>
      </c>
      <c r="Q39" s="193" t="s">
        <v>567</v>
      </c>
      <c r="R39" s="193" t="s">
        <v>567</v>
      </c>
      <c r="S39" s="193" t="s">
        <v>567</v>
      </c>
      <c r="T39" s="193" t="s">
        <v>567</v>
      </c>
      <c r="U39" s="194" t="s">
        <v>567</v>
      </c>
      <c r="V39" s="192" t="s">
        <v>567</v>
      </c>
      <c r="W39" s="193" t="s">
        <v>567</v>
      </c>
      <c r="X39" s="63" t="s">
        <v>567</v>
      </c>
      <c r="Y39" s="63" t="s">
        <v>567</v>
      </c>
      <c r="Z39" s="63" t="s">
        <v>567</v>
      </c>
      <c r="AA39" s="64" t="s">
        <v>567</v>
      </c>
      <c r="AB39" s="50" t="s">
        <v>567</v>
      </c>
      <c r="AC39" s="51" t="s">
        <v>567</v>
      </c>
      <c r="AD39" s="51" t="s">
        <v>567</v>
      </c>
      <c r="AE39" s="51" t="s">
        <v>567</v>
      </c>
      <c r="AF39" s="51" t="s">
        <v>567</v>
      </c>
      <c r="AG39" s="52" t="s">
        <v>567</v>
      </c>
      <c r="AH39" s="53" t="s">
        <v>567</v>
      </c>
      <c r="AI39" s="54" t="s">
        <v>567</v>
      </c>
      <c r="AJ39" s="54" t="s">
        <v>567</v>
      </c>
      <c r="AK39" s="54" t="s">
        <v>567</v>
      </c>
      <c r="AL39" s="54" t="s">
        <v>567</v>
      </c>
      <c r="AN39" s="454"/>
      <c r="AO39" s="455"/>
      <c r="AP39" s="455"/>
      <c r="AQ39" s="455"/>
      <c r="AR39" s="455"/>
      <c r="AS39" s="455"/>
      <c r="AT39" s="460"/>
      <c r="AU39" s="460"/>
    </row>
    <row r="40" spans="2:47" ht="15.75">
      <c r="B40" s="409"/>
      <c r="C40" s="409"/>
      <c r="D40" s="410"/>
      <c r="E40" s="414"/>
      <c r="F40" s="415"/>
      <c r="G40" s="415"/>
      <c r="H40" s="415"/>
      <c r="I40" s="415"/>
      <c r="J40" s="71" t="s">
        <v>567</v>
      </c>
      <c r="K40" s="72" t="s">
        <v>567</v>
      </c>
      <c r="L40" s="72" t="s">
        <v>567</v>
      </c>
      <c r="M40" s="72" t="s">
        <v>567</v>
      </c>
      <c r="N40" s="72" t="s">
        <v>567</v>
      </c>
      <c r="O40" s="73" t="s">
        <v>567</v>
      </c>
      <c r="P40" s="192" t="s">
        <v>567</v>
      </c>
      <c r="Q40" s="193" t="s">
        <v>567</v>
      </c>
      <c r="R40" s="193" t="s">
        <v>567</v>
      </c>
      <c r="S40" s="193" t="s">
        <v>567</v>
      </c>
      <c r="T40" s="193" t="s">
        <v>567</v>
      </c>
      <c r="U40" s="194" t="s">
        <v>567</v>
      </c>
      <c r="V40" s="192" t="s">
        <v>567</v>
      </c>
      <c r="W40" s="193" t="s">
        <v>567</v>
      </c>
      <c r="X40" s="63" t="s">
        <v>567</v>
      </c>
      <c r="Y40" s="63" t="s">
        <v>567</v>
      </c>
      <c r="Z40" s="63" t="s">
        <v>567</v>
      </c>
      <c r="AA40" s="64" t="s">
        <v>567</v>
      </c>
      <c r="AB40" s="50" t="s">
        <v>567</v>
      </c>
      <c r="AC40" s="51" t="s">
        <v>567</v>
      </c>
      <c r="AD40" s="51" t="s">
        <v>567</v>
      </c>
      <c r="AE40" s="51" t="s">
        <v>567</v>
      </c>
      <c r="AF40" s="51" t="s">
        <v>567</v>
      </c>
      <c r="AG40" s="52" t="s">
        <v>567</v>
      </c>
      <c r="AH40" s="53" t="s">
        <v>567</v>
      </c>
      <c r="AI40" s="54" t="s">
        <v>567</v>
      </c>
      <c r="AJ40" s="54" t="s">
        <v>567</v>
      </c>
      <c r="AK40" s="54" t="s">
        <v>567</v>
      </c>
      <c r="AL40" s="54" t="s">
        <v>567</v>
      </c>
      <c r="AN40" s="454"/>
      <c r="AO40" s="455"/>
      <c r="AP40" s="455"/>
      <c r="AQ40" s="455"/>
      <c r="AR40" s="455"/>
      <c r="AS40" s="455"/>
      <c r="AT40" s="460"/>
      <c r="AU40" s="460"/>
    </row>
    <row r="41" spans="2:47" ht="15.75">
      <c r="B41" s="409"/>
      <c r="C41" s="409"/>
      <c r="D41" s="410"/>
      <c r="E41" s="414"/>
      <c r="F41" s="415"/>
      <c r="G41" s="415"/>
      <c r="H41" s="415"/>
      <c r="I41" s="415"/>
      <c r="J41" s="71" t="s">
        <v>567</v>
      </c>
      <c r="K41" s="72" t="s">
        <v>567</v>
      </c>
      <c r="L41" s="72" t="s">
        <v>567</v>
      </c>
      <c r="M41" s="72" t="s">
        <v>567</v>
      </c>
      <c r="N41" s="72" t="s">
        <v>567</v>
      </c>
      <c r="O41" s="73" t="s">
        <v>567</v>
      </c>
      <c r="P41" s="192" t="s">
        <v>567</v>
      </c>
      <c r="Q41" s="193" t="s">
        <v>567</v>
      </c>
      <c r="R41" s="193" t="s">
        <v>567</v>
      </c>
      <c r="S41" s="193" t="s">
        <v>567</v>
      </c>
      <c r="T41" s="193" t="s">
        <v>567</v>
      </c>
      <c r="U41" s="194" t="s">
        <v>567</v>
      </c>
      <c r="V41" s="192" t="s">
        <v>567</v>
      </c>
      <c r="W41" s="193" t="s">
        <v>567</v>
      </c>
      <c r="X41" s="63" t="s">
        <v>567</v>
      </c>
      <c r="Y41" s="63" t="s">
        <v>567</v>
      </c>
      <c r="Z41" s="63" t="s">
        <v>567</v>
      </c>
      <c r="AA41" s="64" t="s">
        <v>567</v>
      </c>
      <c r="AB41" s="50" t="s">
        <v>567</v>
      </c>
      <c r="AC41" s="51" t="s">
        <v>567</v>
      </c>
      <c r="AD41" s="51" t="s">
        <v>567</v>
      </c>
      <c r="AE41" s="51" t="s">
        <v>567</v>
      </c>
      <c r="AF41" s="51" t="s">
        <v>567</v>
      </c>
      <c r="AG41" s="52" t="s">
        <v>567</v>
      </c>
      <c r="AH41" s="53" t="s">
        <v>567</v>
      </c>
      <c r="AI41" s="54" t="s">
        <v>567</v>
      </c>
      <c r="AJ41" s="54" t="s">
        <v>567</v>
      </c>
      <c r="AK41" s="54" t="s">
        <v>567</v>
      </c>
      <c r="AL41" s="54" t="s">
        <v>567</v>
      </c>
      <c r="AN41" s="454"/>
      <c r="AO41" s="455"/>
      <c r="AP41" s="455"/>
      <c r="AQ41" s="455"/>
      <c r="AR41" s="455"/>
      <c r="AS41" s="455"/>
      <c r="AT41" s="460"/>
      <c r="AU41" s="460"/>
    </row>
    <row r="42" spans="2:47" ht="15.75">
      <c r="B42" s="409"/>
      <c r="C42" s="409"/>
      <c r="D42" s="410"/>
      <c r="E42" s="414"/>
      <c r="F42" s="415"/>
      <c r="G42" s="415"/>
      <c r="H42" s="415"/>
      <c r="I42" s="415"/>
      <c r="J42" s="71" t="s">
        <v>567</v>
      </c>
      <c r="K42" s="72" t="s">
        <v>567</v>
      </c>
      <c r="L42" s="72" t="s">
        <v>567</v>
      </c>
      <c r="M42" s="72" t="s">
        <v>567</v>
      </c>
      <c r="N42" s="72" t="s">
        <v>567</v>
      </c>
      <c r="O42" s="73" t="s">
        <v>567</v>
      </c>
      <c r="P42" s="192" t="s">
        <v>567</v>
      </c>
      <c r="Q42" s="193" t="s">
        <v>567</v>
      </c>
      <c r="R42" s="193" t="s">
        <v>567</v>
      </c>
      <c r="S42" s="193" t="s">
        <v>567</v>
      </c>
      <c r="T42" s="193" t="s">
        <v>567</v>
      </c>
      <c r="U42" s="194" t="s">
        <v>567</v>
      </c>
      <c r="V42" s="192" t="s">
        <v>567</v>
      </c>
      <c r="W42" s="193" t="s">
        <v>567</v>
      </c>
      <c r="X42" s="63" t="s">
        <v>567</v>
      </c>
      <c r="Y42" s="63" t="s">
        <v>567</v>
      </c>
      <c r="Z42" s="63" t="s">
        <v>567</v>
      </c>
      <c r="AA42" s="64" t="s">
        <v>567</v>
      </c>
      <c r="AB42" s="50" t="s">
        <v>567</v>
      </c>
      <c r="AC42" s="51" t="s">
        <v>567</v>
      </c>
      <c r="AD42" s="51" t="s">
        <v>567</v>
      </c>
      <c r="AE42" s="51" t="s">
        <v>567</v>
      </c>
      <c r="AF42" s="51" t="s">
        <v>567</v>
      </c>
      <c r="AG42" s="52" t="s">
        <v>567</v>
      </c>
      <c r="AH42" s="53" t="s">
        <v>567</v>
      </c>
      <c r="AI42" s="54" t="s">
        <v>567</v>
      </c>
      <c r="AJ42" s="54" t="s">
        <v>567</v>
      </c>
      <c r="AK42" s="54" t="s">
        <v>567</v>
      </c>
      <c r="AL42" s="54" t="s">
        <v>567</v>
      </c>
      <c r="AN42" s="454"/>
      <c r="AO42" s="455"/>
      <c r="AP42" s="455"/>
      <c r="AQ42" s="455"/>
      <c r="AR42" s="455"/>
      <c r="AS42" s="455"/>
      <c r="AT42" s="460"/>
      <c r="AU42" s="460"/>
    </row>
    <row r="43" spans="2:47" ht="15.75">
      <c r="B43" s="409"/>
      <c r="C43" s="409"/>
      <c r="D43" s="410"/>
      <c r="E43" s="414"/>
      <c r="F43" s="415"/>
      <c r="G43" s="415"/>
      <c r="H43" s="415"/>
      <c r="I43" s="415"/>
      <c r="J43" s="71" t="s">
        <v>567</v>
      </c>
      <c r="K43" s="72" t="s">
        <v>567</v>
      </c>
      <c r="L43" s="72" t="s">
        <v>567</v>
      </c>
      <c r="M43" s="72" t="s">
        <v>567</v>
      </c>
      <c r="N43" s="72" t="s">
        <v>567</v>
      </c>
      <c r="O43" s="73" t="s">
        <v>567</v>
      </c>
      <c r="P43" s="192" t="s">
        <v>567</v>
      </c>
      <c r="Q43" s="193" t="s">
        <v>567</v>
      </c>
      <c r="R43" s="193" t="s">
        <v>567</v>
      </c>
      <c r="S43" s="193" t="s">
        <v>567</v>
      </c>
      <c r="T43" s="193" t="s">
        <v>567</v>
      </c>
      <c r="U43" s="194" t="s">
        <v>567</v>
      </c>
      <c r="V43" s="192" t="s">
        <v>567</v>
      </c>
      <c r="W43" s="193" t="s">
        <v>567</v>
      </c>
      <c r="X43" s="63" t="s">
        <v>567</v>
      </c>
      <c r="Y43" s="63" t="s">
        <v>567</v>
      </c>
      <c r="Z43" s="63" t="s">
        <v>567</v>
      </c>
      <c r="AA43" s="64" t="s">
        <v>567</v>
      </c>
      <c r="AB43" s="50" t="s">
        <v>567</v>
      </c>
      <c r="AC43" s="51" t="s">
        <v>567</v>
      </c>
      <c r="AD43" s="51" t="s">
        <v>567</v>
      </c>
      <c r="AE43" s="51" t="s">
        <v>567</v>
      </c>
      <c r="AF43" s="51" t="s">
        <v>567</v>
      </c>
      <c r="AG43" s="52" t="s">
        <v>567</v>
      </c>
      <c r="AH43" s="53" t="s">
        <v>567</v>
      </c>
      <c r="AI43" s="54" t="s">
        <v>567</v>
      </c>
      <c r="AJ43" s="54" t="s">
        <v>567</v>
      </c>
      <c r="AK43" s="54" t="s">
        <v>567</v>
      </c>
      <c r="AL43" s="54" t="s">
        <v>567</v>
      </c>
      <c r="AN43" s="454"/>
      <c r="AO43" s="455"/>
      <c r="AP43" s="455"/>
      <c r="AQ43" s="455"/>
      <c r="AR43" s="455"/>
      <c r="AS43" s="455"/>
      <c r="AT43" s="460"/>
      <c r="AU43" s="460"/>
    </row>
    <row r="44" spans="2:47" ht="15.75">
      <c r="B44" s="409"/>
      <c r="C44" s="409"/>
      <c r="D44" s="410"/>
      <c r="E44" s="414"/>
      <c r="F44" s="415"/>
      <c r="G44" s="415"/>
      <c r="H44" s="415"/>
      <c r="I44" s="415"/>
      <c r="J44" s="71" t="s">
        <v>567</v>
      </c>
      <c r="K44" s="72" t="s">
        <v>567</v>
      </c>
      <c r="L44" s="72" t="s">
        <v>567</v>
      </c>
      <c r="M44" s="72" t="s">
        <v>567</v>
      </c>
      <c r="N44" s="72" t="s">
        <v>567</v>
      </c>
      <c r="O44" s="73" t="s">
        <v>567</v>
      </c>
      <c r="P44" s="192" t="s">
        <v>567</v>
      </c>
      <c r="Q44" s="193" t="s">
        <v>567</v>
      </c>
      <c r="R44" s="193" t="s">
        <v>567</v>
      </c>
      <c r="S44" s="193" t="s">
        <v>567</v>
      </c>
      <c r="T44" s="193" t="s">
        <v>567</v>
      </c>
      <c r="U44" s="194" t="s">
        <v>567</v>
      </c>
      <c r="V44" s="192" t="s">
        <v>567</v>
      </c>
      <c r="W44" s="193" t="s">
        <v>567</v>
      </c>
      <c r="X44" s="63" t="s">
        <v>567</v>
      </c>
      <c r="Y44" s="63" t="s">
        <v>567</v>
      </c>
      <c r="Z44" s="63" t="s">
        <v>567</v>
      </c>
      <c r="AA44" s="64" t="s">
        <v>567</v>
      </c>
      <c r="AB44" s="50" t="s">
        <v>567</v>
      </c>
      <c r="AC44" s="51" t="s">
        <v>567</v>
      </c>
      <c r="AD44" s="51" t="s">
        <v>567</v>
      </c>
      <c r="AE44" s="51" t="s">
        <v>567</v>
      </c>
      <c r="AF44" s="51" t="s">
        <v>567</v>
      </c>
      <c r="AG44" s="52" t="s">
        <v>567</v>
      </c>
      <c r="AH44" s="53" t="s">
        <v>567</v>
      </c>
      <c r="AI44" s="54" t="s">
        <v>567</v>
      </c>
      <c r="AJ44" s="54" t="s">
        <v>567</v>
      </c>
      <c r="AK44" s="54" t="s">
        <v>567</v>
      </c>
      <c r="AL44" s="54" t="s">
        <v>567</v>
      </c>
      <c r="AN44" s="454"/>
      <c r="AO44" s="455"/>
      <c r="AP44" s="455"/>
      <c r="AQ44" s="455"/>
      <c r="AR44" s="455"/>
      <c r="AS44" s="455"/>
      <c r="AT44" s="460"/>
      <c r="AU44" s="460"/>
    </row>
    <row r="45" spans="2:47" ht="3" customHeight="1" thickBot="1">
      <c r="B45" s="409"/>
      <c r="C45" s="409"/>
      <c r="D45" s="410"/>
      <c r="E45" s="414"/>
      <c r="F45" s="415"/>
      <c r="G45" s="415"/>
      <c r="H45" s="415"/>
      <c r="I45" s="415"/>
      <c r="J45" s="71" t="s">
        <v>567</v>
      </c>
      <c r="K45" s="72" t="s">
        <v>567</v>
      </c>
      <c r="L45" s="72" t="s">
        <v>567</v>
      </c>
      <c r="M45" s="72" t="s">
        <v>567</v>
      </c>
      <c r="N45" s="72" t="s">
        <v>567</v>
      </c>
      <c r="O45" s="73" t="s">
        <v>567</v>
      </c>
      <c r="P45" s="192" t="s">
        <v>567</v>
      </c>
      <c r="Q45" s="193" t="s">
        <v>567</v>
      </c>
      <c r="R45" s="193" t="s">
        <v>567</v>
      </c>
      <c r="S45" s="193" t="s">
        <v>567</v>
      </c>
      <c r="T45" s="193" t="s">
        <v>567</v>
      </c>
      <c r="U45" s="194" t="s">
        <v>567</v>
      </c>
      <c r="V45" s="192" t="s">
        <v>567</v>
      </c>
      <c r="W45" s="193" t="s">
        <v>567</v>
      </c>
      <c r="X45" s="63" t="s">
        <v>567</v>
      </c>
      <c r="Y45" s="63" t="s">
        <v>567</v>
      </c>
      <c r="Z45" s="63" t="s">
        <v>567</v>
      </c>
      <c r="AA45" s="64" t="s">
        <v>567</v>
      </c>
      <c r="AB45" s="50" t="s">
        <v>567</v>
      </c>
      <c r="AC45" s="51" t="s">
        <v>567</v>
      </c>
      <c r="AD45" s="51" t="s">
        <v>567</v>
      </c>
      <c r="AE45" s="51" t="s">
        <v>567</v>
      </c>
      <c r="AF45" s="51" t="s">
        <v>567</v>
      </c>
      <c r="AG45" s="52" t="s">
        <v>567</v>
      </c>
      <c r="AH45" s="53" t="s">
        <v>567</v>
      </c>
      <c r="AI45" s="54" t="s">
        <v>567</v>
      </c>
      <c r="AJ45" s="54" t="s">
        <v>567</v>
      </c>
      <c r="AK45" s="54" t="s">
        <v>567</v>
      </c>
      <c r="AL45" s="54" t="s">
        <v>567</v>
      </c>
      <c r="AN45" s="454"/>
      <c r="AO45" s="455"/>
      <c r="AP45" s="455"/>
      <c r="AQ45" s="455"/>
      <c r="AR45" s="455"/>
      <c r="AS45" s="456"/>
      <c r="AT45" s="35"/>
      <c r="AU45" s="35"/>
    </row>
    <row r="46" spans="2:47" ht="16.5" hidden="1" thickBot="1">
      <c r="B46" s="409"/>
      <c r="C46" s="409"/>
      <c r="D46" s="410"/>
      <c r="E46" s="414"/>
      <c r="F46" s="415"/>
      <c r="G46" s="415"/>
      <c r="H46" s="415"/>
      <c r="I46" s="415"/>
      <c r="J46" s="71" t="s">
        <v>567</v>
      </c>
      <c r="K46" s="72" t="s">
        <v>567</v>
      </c>
      <c r="L46" s="72" t="s">
        <v>567</v>
      </c>
      <c r="M46" s="72" t="s">
        <v>567</v>
      </c>
      <c r="N46" s="72" t="s">
        <v>567</v>
      </c>
      <c r="O46" s="73" t="s">
        <v>567</v>
      </c>
      <c r="P46" s="62" t="s">
        <v>567</v>
      </c>
      <c r="Q46" s="63" t="s">
        <v>567</v>
      </c>
      <c r="R46" s="63" t="s">
        <v>567</v>
      </c>
      <c r="S46" s="63" t="s">
        <v>567</v>
      </c>
      <c r="T46" s="63" t="s">
        <v>567</v>
      </c>
      <c r="U46" s="64" t="s">
        <v>567</v>
      </c>
      <c r="V46" s="62" t="s">
        <v>567</v>
      </c>
      <c r="W46" s="63" t="s">
        <v>567</v>
      </c>
      <c r="X46" s="63" t="s">
        <v>567</v>
      </c>
      <c r="Y46" s="63" t="s">
        <v>567</v>
      </c>
      <c r="Z46" s="63" t="s">
        <v>567</v>
      </c>
      <c r="AA46" s="64" t="s">
        <v>567</v>
      </c>
      <c r="AB46" s="50" t="s">
        <v>567</v>
      </c>
      <c r="AC46" s="51" t="s">
        <v>567</v>
      </c>
      <c r="AD46" s="51" t="s">
        <v>567</v>
      </c>
      <c r="AE46" s="51" t="s">
        <v>567</v>
      </c>
      <c r="AF46" s="51" t="s">
        <v>567</v>
      </c>
      <c r="AG46" s="52" t="s">
        <v>567</v>
      </c>
      <c r="AH46" s="53" t="s">
        <v>567</v>
      </c>
      <c r="AI46" s="54" t="s">
        <v>567</v>
      </c>
      <c r="AJ46" s="54" t="s">
        <v>567</v>
      </c>
      <c r="AK46" s="54" t="s">
        <v>567</v>
      </c>
      <c r="AL46" s="54" t="s">
        <v>567</v>
      </c>
      <c r="AN46" s="454"/>
      <c r="AO46" s="455"/>
      <c r="AP46" s="455"/>
      <c r="AQ46" s="455"/>
      <c r="AR46" s="455"/>
      <c r="AS46" s="456"/>
    </row>
    <row r="47" spans="2:47" ht="16.5" hidden="1" thickBot="1">
      <c r="B47" s="409"/>
      <c r="C47" s="409"/>
      <c r="D47" s="410"/>
      <c r="E47" s="417"/>
      <c r="F47" s="418"/>
      <c r="G47" s="418"/>
      <c r="H47" s="418"/>
      <c r="I47" s="418"/>
      <c r="J47" s="74" t="s">
        <v>567</v>
      </c>
      <c r="K47" s="75" t="s">
        <v>567</v>
      </c>
      <c r="L47" s="75" t="s">
        <v>567</v>
      </c>
      <c r="M47" s="75" t="s">
        <v>567</v>
      </c>
      <c r="N47" s="75" t="s">
        <v>567</v>
      </c>
      <c r="O47" s="76" t="s">
        <v>567</v>
      </c>
      <c r="P47" s="62" t="s">
        <v>567</v>
      </c>
      <c r="Q47" s="63" t="s">
        <v>567</v>
      </c>
      <c r="R47" s="63" t="s">
        <v>567</v>
      </c>
      <c r="S47" s="63" t="s">
        <v>567</v>
      </c>
      <c r="T47" s="63" t="s">
        <v>567</v>
      </c>
      <c r="U47" s="64" t="s">
        <v>567</v>
      </c>
      <c r="V47" s="65" t="s">
        <v>567</v>
      </c>
      <c r="W47" s="66" t="s">
        <v>567</v>
      </c>
      <c r="X47" s="66" t="s">
        <v>567</v>
      </c>
      <c r="Y47" s="66" t="s">
        <v>567</v>
      </c>
      <c r="Z47" s="66" t="s">
        <v>567</v>
      </c>
      <c r="AA47" s="67" t="s">
        <v>567</v>
      </c>
      <c r="AB47" s="55" t="s">
        <v>567</v>
      </c>
      <c r="AC47" s="56" t="s">
        <v>567</v>
      </c>
      <c r="AD47" s="56" t="s">
        <v>567</v>
      </c>
      <c r="AE47" s="56" t="s">
        <v>567</v>
      </c>
      <c r="AF47" s="56" t="s">
        <v>567</v>
      </c>
      <c r="AG47" s="57" t="s">
        <v>567</v>
      </c>
      <c r="AH47" s="58" t="s">
        <v>567</v>
      </c>
      <c r="AI47" s="59" t="s">
        <v>567</v>
      </c>
      <c r="AJ47" s="59" t="s">
        <v>567</v>
      </c>
      <c r="AK47" s="59" t="s">
        <v>567</v>
      </c>
      <c r="AL47" s="59" t="s">
        <v>567</v>
      </c>
      <c r="AN47" s="457"/>
      <c r="AO47" s="458"/>
      <c r="AP47" s="458"/>
      <c r="AQ47" s="458"/>
      <c r="AR47" s="458"/>
      <c r="AS47" s="459"/>
    </row>
    <row r="48" spans="2:47" ht="23.25">
      <c r="B48" s="409"/>
      <c r="C48" s="409"/>
      <c r="D48" s="410"/>
      <c r="E48" s="411" t="s">
        <v>575</v>
      </c>
      <c r="F48" s="412"/>
      <c r="G48" s="412"/>
      <c r="H48" s="412"/>
      <c r="I48" s="413"/>
      <c r="J48" s="68" t="s">
        <v>567</v>
      </c>
      <c r="K48" s="69" t="s">
        <v>567</v>
      </c>
      <c r="L48" s="69" t="s">
        <v>567</v>
      </c>
      <c r="M48" s="69" t="s">
        <v>567</v>
      </c>
      <c r="N48" s="69" t="s">
        <v>567</v>
      </c>
      <c r="O48" s="70" t="s">
        <v>567</v>
      </c>
      <c r="P48" s="68" t="s">
        <v>567</v>
      </c>
      <c r="Q48" s="69" t="s">
        <v>567</v>
      </c>
      <c r="R48" s="69" t="s">
        <v>567</v>
      </c>
      <c r="S48" s="69" t="s">
        <v>567</v>
      </c>
      <c r="T48" s="69" t="s">
        <v>567</v>
      </c>
      <c r="U48" s="70" t="s">
        <v>567</v>
      </c>
      <c r="V48" s="189" t="s">
        <v>567</v>
      </c>
      <c r="W48" s="198" t="s">
        <v>567</v>
      </c>
      <c r="X48" s="60" t="s">
        <v>567</v>
      </c>
      <c r="Y48" s="60" t="s">
        <v>567</v>
      </c>
      <c r="Z48" s="60" t="s">
        <v>567</v>
      </c>
      <c r="AA48" s="61" t="s">
        <v>567</v>
      </c>
      <c r="AB48" s="45" t="s">
        <v>567</v>
      </c>
      <c r="AC48" s="46" t="s">
        <v>567</v>
      </c>
      <c r="AD48" s="46" t="s">
        <v>567</v>
      </c>
      <c r="AE48" s="46" t="s">
        <v>567</v>
      </c>
      <c r="AF48" s="46" t="s">
        <v>567</v>
      </c>
      <c r="AG48" s="47" t="s">
        <v>567</v>
      </c>
      <c r="AH48" s="48" t="s">
        <v>567</v>
      </c>
      <c r="AI48" s="49" t="s">
        <v>567</v>
      </c>
      <c r="AJ48" s="49" t="s">
        <v>567</v>
      </c>
      <c r="AK48" s="49" t="s">
        <v>567</v>
      </c>
      <c r="AL48" s="49" t="s">
        <v>567</v>
      </c>
    </row>
    <row r="49" spans="2:38" ht="15.75">
      <c r="B49" s="409"/>
      <c r="C49" s="409"/>
      <c r="D49" s="410"/>
      <c r="E49" s="430"/>
      <c r="F49" s="415"/>
      <c r="G49" s="415"/>
      <c r="H49" s="415"/>
      <c r="I49" s="416"/>
      <c r="J49" s="71" t="s">
        <v>567</v>
      </c>
      <c r="K49" s="72" t="s">
        <v>567</v>
      </c>
      <c r="L49" s="72" t="s">
        <v>567</v>
      </c>
      <c r="M49" s="72" t="s">
        <v>567</v>
      </c>
      <c r="N49" s="72" t="s">
        <v>567</v>
      </c>
      <c r="O49" s="73" t="s">
        <v>567</v>
      </c>
      <c r="P49" s="71" t="s">
        <v>567</v>
      </c>
      <c r="Q49" s="72" t="s">
        <v>567</v>
      </c>
      <c r="R49" s="72" t="s">
        <v>567</v>
      </c>
      <c r="S49" s="72" t="s">
        <v>567</v>
      </c>
      <c r="T49" s="72" t="s">
        <v>567</v>
      </c>
      <c r="U49" s="73" t="s">
        <v>567</v>
      </c>
      <c r="V49" s="192" t="s">
        <v>567</v>
      </c>
      <c r="W49" s="193" t="s">
        <v>567</v>
      </c>
      <c r="X49" s="63" t="s">
        <v>567</v>
      </c>
      <c r="Y49" s="63" t="s">
        <v>567</v>
      </c>
      <c r="Z49" s="63" t="s">
        <v>567</v>
      </c>
      <c r="AA49" s="64" t="s">
        <v>567</v>
      </c>
      <c r="AB49" s="50" t="s">
        <v>567</v>
      </c>
      <c r="AC49" s="51" t="s">
        <v>567</v>
      </c>
      <c r="AD49" s="51" t="s">
        <v>567</v>
      </c>
      <c r="AE49" s="51" t="s">
        <v>567</v>
      </c>
      <c r="AF49" s="51" t="s">
        <v>567</v>
      </c>
      <c r="AG49" s="52" t="s">
        <v>567</v>
      </c>
      <c r="AH49" s="53" t="s">
        <v>567</v>
      </c>
      <c r="AI49" s="54" t="s">
        <v>567</v>
      </c>
      <c r="AJ49" s="54" t="s">
        <v>567</v>
      </c>
      <c r="AK49" s="54" t="s">
        <v>567</v>
      </c>
      <c r="AL49" s="54" t="s">
        <v>567</v>
      </c>
    </row>
    <row r="50" spans="2:38" ht="15.75">
      <c r="B50" s="409"/>
      <c r="C50" s="409"/>
      <c r="D50" s="410"/>
      <c r="E50" s="430"/>
      <c r="F50" s="415"/>
      <c r="G50" s="415"/>
      <c r="H50" s="415"/>
      <c r="I50" s="416"/>
      <c r="J50" s="71" t="s">
        <v>567</v>
      </c>
      <c r="K50" s="72" t="s">
        <v>567</v>
      </c>
      <c r="L50" s="72" t="s">
        <v>567</v>
      </c>
      <c r="M50" s="72" t="s">
        <v>567</v>
      </c>
      <c r="N50" s="72" t="s">
        <v>567</v>
      </c>
      <c r="O50" s="73" t="s">
        <v>567</v>
      </c>
      <c r="P50" s="71" t="s">
        <v>567</v>
      </c>
      <c r="Q50" s="72" t="s">
        <v>567</v>
      </c>
      <c r="R50" s="72" t="s">
        <v>567</v>
      </c>
      <c r="S50" s="72" t="s">
        <v>567</v>
      </c>
      <c r="T50" s="72" t="s">
        <v>567</v>
      </c>
      <c r="U50" s="73" t="s">
        <v>567</v>
      </c>
      <c r="V50" s="192" t="s">
        <v>567</v>
      </c>
      <c r="W50" s="193" t="s">
        <v>567</v>
      </c>
      <c r="X50" s="63" t="s">
        <v>567</v>
      </c>
      <c r="Y50" s="63" t="s">
        <v>567</v>
      </c>
      <c r="Z50" s="63" t="s">
        <v>567</v>
      </c>
      <c r="AA50" s="64" t="s">
        <v>567</v>
      </c>
      <c r="AB50" s="50" t="s">
        <v>567</v>
      </c>
      <c r="AC50" s="51" t="s">
        <v>567</v>
      </c>
      <c r="AD50" s="51" t="s">
        <v>567</v>
      </c>
      <c r="AE50" s="51" t="s">
        <v>567</v>
      </c>
      <c r="AF50" s="51" t="s">
        <v>567</v>
      </c>
      <c r="AG50" s="52" t="s">
        <v>567</v>
      </c>
      <c r="AH50" s="53" t="s">
        <v>567</v>
      </c>
      <c r="AI50" s="54" t="s">
        <v>567</v>
      </c>
      <c r="AJ50" s="54" t="s">
        <v>567</v>
      </c>
      <c r="AK50" s="54" t="s">
        <v>567</v>
      </c>
      <c r="AL50" s="54" t="s">
        <v>567</v>
      </c>
    </row>
    <row r="51" spans="2:38" ht="15.75">
      <c r="B51" s="409"/>
      <c r="C51" s="409"/>
      <c r="D51" s="410"/>
      <c r="E51" s="414"/>
      <c r="F51" s="415"/>
      <c r="G51" s="415"/>
      <c r="H51" s="415"/>
      <c r="I51" s="416"/>
      <c r="J51" s="71" t="s">
        <v>567</v>
      </c>
      <c r="K51" s="72" t="s">
        <v>567</v>
      </c>
      <c r="L51" s="72" t="s">
        <v>567</v>
      </c>
      <c r="M51" s="72" t="s">
        <v>567</v>
      </c>
      <c r="N51" s="72" t="s">
        <v>567</v>
      </c>
      <c r="O51" s="73" t="s">
        <v>567</v>
      </c>
      <c r="P51" s="71" t="s">
        <v>567</v>
      </c>
      <c r="Q51" s="72" t="s">
        <v>567</v>
      </c>
      <c r="R51" s="72" t="s">
        <v>567</v>
      </c>
      <c r="S51" s="72" t="s">
        <v>567</v>
      </c>
      <c r="T51" s="72" t="s">
        <v>567</v>
      </c>
      <c r="U51" s="73" t="s">
        <v>567</v>
      </c>
      <c r="V51" s="192" t="s">
        <v>567</v>
      </c>
      <c r="W51" s="193" t="s">
        <v>567</v>
      </c>
      <c r="X51" s="63" t="s">
        <v>567</v>
      </c>
      <c r="Y51" s="63" t="s">
        <v>567</v>
      </c>
      <c r="Z51" s="63" t="s">
        <v>567</v>
      </c>
      <c r="AA51" s="64" t="s">
        <v>567</v>
      </c>
      <c r="AB51" s="50" t="s">
        <v>567</v>
      </c>
      <c r="AC51" s="51" t="s">
        <v>567</v>
      </c>
      <c r="AD51" s="51" t="s">
        <v>567</v>
      </c>
      <c r="AE51" s="51" t="s">
        <v>567</v>
      </c>
      <c r="AF51" s="51" t="s">
        <v>567</v>
      </c>
      <c r="AG51" s="52" t="s">
        <v>567</v>
      </c>
      <c r="AH51" s="53" t="s">
        <v>567</v>
      </c>
      <c r="AI51" s="54" t="s">
        <v>567</v>
      </c>
      <c r="AJ51" s="54" t="s">
        <v>567</v>
      </c>
      <c r="AK51" s="54" t="s">
        <v>567</v>
      </c>
      <c r="AL51" s="54" t="s">
        <v>567</v>
      </c>
    </row>
    <row r="52" spans="2:38" ht="15.75">
      <c r="B52" s="409"/>
      <c r="C52" s="409"/>
      <c r="D52" s="410"/>
      <c r="E52" s="414"/>
      <c r="F52" s="415"/>
      <c r="G52" s="415"/>
      <c r="H52" s="415"/>
      <c r="I52" s="416"/>
      <c r="J52" s="71" t="s">
        <v>567</v>
      </c>
      <c r="K52" s="72" t="s">
        <v>567</v>
      </c>
      <c r="L52" s="72" t="s">
        <v>567</v>
      </c>
      <c r="M52" s="72" t="s">
        <v>567</v>
      </c>
      <c r="N52" s="72" t="s">
        <v>567</v>
      </c>
      <c r="O52" s="73" t="s">
        <v>567</v>
      </c>
      <c r="P52" s="71" t="s">
        <v>567</v>
      </c>
      <c r="Q52" s="72" t="s">
        <v>567</v>
      </c>
      <c r="R52" s="72" t="s">
        <v>567</v>
      </c>
      <c r="S52" s="72" t="s">
        <v>567</v>
      </c>
      <c r="T52" s="72" t="s">
        <v>567</v>
      </c>
      <c r="U52" s="73" t="s">
        <v>567</v>
      </c>
      <c r="V52" s="192" t="s">
        <v>567</v>
      </c>
      <c r="W52" s="193" t="s">
        <v>567</v>
      </c>
      <c r="X52" s="63" t="s">
        <v>567</v>
      </c>
      <c r="Y52" s="63" t="s">
        <v>567</v>
      </c>
      <c r="Z52" s="63" t="s">
        <v>567</v>
      </c>
      <c r="AA52" s="64" t="s">
        <v>567</v>
      </c>
      <c r="AB52" s="50" t="s">
        <v>567</v>
      </c>
      <c r="AC52" s="51" t="s">
        <v>567</v>
      </c>
      <c r="AD52" s="51" t="s">
        <v>567</v>
      </c>
      <c r="AE52" s="51" t="s">
        <v>567</v>
      </c>
      <c r="AF52" s="51" t="s">
        <v>567</v>
      </c>
      <c r="AG52" s="52" t="s">
        <v>567</v>
      </c>
      <c r="AH52" s="53" t="s">
        <v>567</v>
      </c>
      <c r="AI52" s="54" t="s">
        <v>567</v>
      </c>
      <c r="AJ52" s="54" t="s">
        <v>567</v>
      </c>
      <c r="AK52" s="54" t="s">
        <v>567</v>
      </c>
      <c r="AL52" s="54" t="s">
        <v>567</v>
      </c>
    </row>
    <row r="53" spans="2:38" ht="5.25" customHeight="1">
      <c r="B53" s="409"/>
      <c r="C53" s="409"/>
      <c r="D53" s="410"/>
      <c r="E53" s="414"/>
      <c r="F53" s="415"/>
      <c r="G53" s="415"/>
      <c r="H53" s="415"/>
      <c r="I53" s="416"/>
      <c r="J53" s="71" t="s">
        <v>567</v>
      </c>
      <c r="K53" s="72" t="s">
        <v>567</v>
      </c>
      <c r="L53" s="72" t="s">
        <v>567</v>
      </c>
      <c r="M53" s="72" t="s">
        <v>567</v>
      </c>
      <c r="N53" s="72" t="s">
        <v>567</v>
      </c>
      <c r="O53" s="73" t="s">
        <v>567</v>
      </c>
      <c r="P53" s="71" t="s">
        <v>567</v>
      </c>
      <c r="Q53" s="72" t="s">
        <v>567</v>
      </c>
      <c r="R53" s="72" t="s">
        <v>567</v>
      </c>
      <c r="S53" s="72" t="s">
        <v>567</v>
      </c>
      <c r="T53" s="72" t="s">
        <v>567</v>
      </c>
      <c r="U53" s="73" t="s">
        <v>567</v>
      </c>
      <c r="V53" s="192" t="s">
        <v>567</v>
      </c>
      <c r="W53" s="193" t="s">
        <v>567</v>
      </c>
      <c r="X53" s="63" t="s">
        <v>567</v>
      </c>
      <c r="Y53" s="63" t="s">
        <v>567</v>
      </c>
      <c r="Z53" s="63" t="s">
        <v>567</v>
      </c>
      <c r="AA53" s="64" t="s">
        <v>567</v>
      </c>
      <c r="AB53" s="50" t="s">
        <v>567</v>
      </c>
      <c r="AC53" s="51" t="s">
        <v>567</v>
      </c>
      <c r="AD53" s="51" t="s">
        <v>567</v>
      </c>
      <c r="AE53" s="51" t="s">
        <v>567</v>
      </c>
      <c r="AF53" s="51" t="s">
        <v>567</v>
      </c>
      <c r="AG53" s="52" t="s">
        <v>567</v>
      </c>
      <c r="AH53" s="53" t="s">
        <v>567</v>
      </c>
      <c r="AI53" s="54" t="s">
        <v>567</v>
      </c>
      <c r="AJ53" s="54" t="s">
        <v>567</v>
      </c>
      <c r="AK53" s="54" t="s">
        <v>567</v>
      </c>
      <c r="AL53" s="54" t="s">
        <v>567</v>
      </c>
    </row>
    <row r="54" spans="2:38" ht="3" hidden="1" customHeight="1">
      <c r="B54" s="409"/>
      <c r="C54" s="409"/>
      <c r="D54" s="410"/>
      <c r="E54" s="414"/>
      <c r="F54" s="415"/>
      <c r="G54" s="415"/>
      <c r="H54" s="415"/>
      <c r="I54" s="416"/>
      <c r="J54" s="71" t="s">
        <v>567</v>
      </c>
      <c r="K54" s="72" t="s">
        <v>567</v>
      </c>
      <c r="L54" s="72" t="s">
        <v>567</v>
      </c>
      <c r="M54" s="72" t="s">
        <v>567</v>
      </c>
      <c r="N54" s="72" t="s">
        <v>567</v>
      </c>
      <c r="O54" s="73" t="s">
        <v>567</v>
      </c>
      <c r="P54" s="71" t="s">
        <v>567</v>
      </c>
      <c r="Q54" s="72" t="s">
        <v>567</v>
      </c>
      <c r="R54" s="72" t="s">
        <v>567</v>
      </c>
      <c r="S54" s="72" t="s">
        <v>567</v>
      </c>
      <c r="T54" s="72" t="s">
        <v>567</v>
      </c>
      <c r="U54" s="73" t="s">
        <v>567</v>
      </c>
      <c r="V54" s="192" t="s">
        <v>567</v>
      </c>
      <c r="W54" s="193" t="s">
        <v>567</v>
      </c>
      <c r="X54" s="63" t="s">
        <v>567</v>
      </c>
      <c r="Y54" s="63" t="s">
        <v>567</v>
      </c>
      <c r="Z54" s="63" t="s">
        <v>567</v>
      </c>
      <c r="AA54" s="64" t="s">
        <v>567</v>
      </c>
      <c r="AB54" s="50" t="s">
        <v>567</v>
      </c>
      <c r="AC54" s="51" t="s">
        <v>567</v>
      </c>
      <c r="AD54" s="51" t="s">
        <v>567</v>
      </c>
      <c r="AE54" s="51" t="s">
        <v>567</v>
      </c>
      <c r="AF54" s="51" t="s">
        <v>567</v>
      </c>
      <c r="AG54" s="52" t="s">
        <v>567</v>
      </c>
      <c r="AH54" s="53" t="s">
        <v>567</v>
      </c>
      <c r="AI54" s="54" t="s">
        <v>567</v>
      </c>
      <c r="AJ54" s="54" t="s">
        <v>567</v>
      </c>
      <c r="AK54" s="54" t="s">
        <v>567</v>
      </c>
      <c r="AL54" s="54" t="s">
        <v>567</v>
      </c>
    </row>
    <row r="55" spans="2:38" ht="15.75" hidden="1">
      <c r="B55" s="409"/>
      <c r="C55" s="409"/>
      <c r="D55" s="410"/>
      <c r="E55" s="414"/>
      <c r="F55" s="415"/>
      <c r="G55" s="415"/>
      <c r="H55" s="415"/>
      <c r="I55" s="416"/>
      <c r="J55" s="71" t="s">
        <v>567</v>
      </c>
      <c r="K55" s="72" t="s">
        <v>567</v>
      </c>
      <c r="L55" s="72" t="s">
        <v>567</v>
      </c>
      <c r="M55" s="72" t="s">
        <v>567</v>
      </c>
      <c r="N55" s="72" t="s">
        <v>567</v>
      </c>
      <c r="O55" s="73" t="s">
        <v>567</v>
      </c>
      <c r="P55" s="71" t="s">
        <v>567</v>
      </c>
      <c r="Q55" s="72" t="s">
        <v>567</v>
      </c>
      <c r="R55" s="72" t="s">
        <v>567</v>
      </c>
      <c r="S55" s="72" t="s">
        <v>567</v>
      </c>
      <c r="T55" s="72" t="s">
        <v>567</v>
      </c>
      <c r="U55" s="73" t="s">
        <v>567</v>
      </c>
      <c r="V55" s="192" t="s">
        <v>567</v>
      </c>
      <c r="W55" s="193" t="s">
        <v>567</v>
      </c>
      <c r="X55" s="63" t="s">
        <v>567</v>
      </c>
      <c r="Y55" s="63" t="s">
        <v>567</v>
      </c>
      <c r="Z55" s="63" t="s">
        <v>567</v>
      </c>
      <c r="AA55" s="64" t="s">
        <v>567</v>
      </c>
      <c r="AB55" s="50" t="s">
        <v>567</v>
      </c>
      <c r="AC55" s="51" t="s">
        <v>567</v>
      </c>
      <c r="AD55" s="51" t="s">
        <v>567</v>
      </c>
      <c r="AE55" s="51" t="s">
        <v>567</v>
      </c>
      <c r="AF55" s="51" t="s">
        <v>567</v>
      </c>
      <c r="AG55" s="52" t="s">
        <v>567</v>
      </c>
      <c r="AH55" s="53" t="s">
        <v>567</v>
      </c>
      <c r="AI55" s="54" t="s">
        <v>567</v>
      </c>
      <c r="AJ55" s="54" t="s">
        <v>567</v>
      </c>
      <c r="AK55" s="54" t="s">
        <v>567</v>
      </c>
      <c r="AL55" s="54" t="s">
        <v>567</v>
      </c>
    </row>
    <row r="56" spans="2:38" ht="15.75" hidden="1">
      <c r="B56" s="409"/>
      <c r="C56" s="409"/>
      <c r="D56" s="410"/>
      <c r="E56" s="414"/>
      <c r="F56" s="415"/>
      <c r="G56" s="415"/>
      <c r="H56" s="415"/>
      <c r="I56" s="416"/>
      <c r="J56" s="71" t="s">
        <v>567</v>
      </c>
      <c r="K56" s="72" t="s">
        <v>567</v>
      </c>
      <c r="L56" s="72" t="s">
        <v>567</v>
      </c>
      <c r="M56" s="72" t="s">
        <v>567</v>
      </c>
      <c r="N56" s="72" t="s">
        <v>567</v>
      </c>
      <c r="O56" s="73" t="s">
        <v>567</v>
      </c>
      <c r="P56" s="71" t="s">
        <v>567</v>
      </c>
      <c r="Q56" s="72" t="s">
        <v>567</v>
      </c>
      <c r="R56" s="72" t="s">
        <v>567</v>
      </c>
      <c r="S56" s="72" t="s">
        <v>567</v>
      </c>
      <c r="T56" s="72" t="s">
        <v>567</v>
      </c>
      <c r="U56" s="73" t="s">
        <v>567</v>
      </c>
      <c r="V56" s="192" t="s">
        <v>567</v>
      </c>
      <c r="W56" s="193" t="s">
        <v>567</v>
      </c>
      <c r="X56" s="63" t="s">
        <v>567</v>
      </c>
      <c r="Y56" s="63" t="s">
        <v>567</v>
      </c>
      <c r="Z56" s="63" t="s">
        <v>567</v>
      </c>
      <c r="AA56" s="64" t="s">
        <v>567</v>
      </c>
      <c r="AB56" s="50" t="s">
        <v>567</v>
      </c>
      <c r="AC56" s="51" t="s">
        <v>567</v>
      </c>
      <c r="AD56" s="51" t="s">
        <v>567</v>
      </c>
      <c r="AE56" s="51" t="s">
        <v>567</v>
      </c>
      <c r="AF56" s="51" t="s">
        <v>567</v>
      </c>
      <c r="AG56" s="52" t="s">
        <v>567</v>
      </c>
      <c r="AH56" s="53" t="s">
        <v>567</v>
      </c>
      <c r="AI56" s="54" t="s">
        <v>567</v>
      </c>
      <c r="AJ56" s="54" t="s">
        <v>567</v>
      </c>
      <c r="AK56" s="54" t="s">
        <v>567</v>
      </c>
      <c r="AL56" s="54" t="s">
        <v>567</v>
      </c>
    </row>
    <row r="57" spans="2:38" ht="16.5" thickBot="1">
      <c r="B57" s="409"/>
      <c r="C57" s="409"/>
      <c r="D57" s="410"/>
      <c r="E57" s="417"/>
      <c r="F57" s="418"/>
      <c r="G57" s="418"/>
      <c r="H57" s="418"/>
      <c r="I57" s="419"/>
      <c r="J57" s="74" t="s">
        <v>567</v>
      </c>
      <c r="K57" s="75" t="s">
        <v>567</v>
      </c>
      <c r="L57" s="75" t="s">
        <v>567</v>
      </c>
      <c r="M57" s="75" t="s">
        <v>567</v>
      </c>
      <c r="N57" s="75" t="s">
        <v>567</v>
      </c>
      <c r="O57" s="76" t="s">
        <v>567</v>
      </c>
      <c r="P57" s="74" t="s">
        <v>567</v>
      </c>
      <c r="Q57" s="75" t="s">
        <v>567</v>
      </c>
      <c r="R57" s="75" t="s">
        <v>567</v>
      </c>
      <c r="S57" s="75" t="s">
        <v>567</v>
      </c>
      <c r="T57" s="75" t="s">
        <v>567</v>
      </c>
      <c r="U57" s="76" t="s">
        <v>567</v>
      </c>
      <c r="V57" s="195" t="s">
        <v>567</v>
      </c>
      <c r="W57" s="196" t="s">
        <v>567</v>
      </c>
      <c r="X57" s="66" t="s">
        <v>567</v>
      </c>
      <c r="Y57" s="66" t="s">
        <v>567</v>
      </c>
      <c r="Z57" s="66" t="s">
        <v>567</v>
      </c>
      <c r="AA57" s="67" t="s">
        <v>567</v>
      </c>
      <c r="AB57" s="55" t="s">
        <v>567</v>
      </c>
      <c r="AC57" s="56" t="s">
        <v>567</v>
      </c>
      <c r="AD57" s="56" t="s">
        <v>567</v>
      </c>
      <c r="AE57" s="56" t="s">
        <v>567</v>
      </c>
      <c r="AF57" s="56" t="s">
        <v>567</v>
      </c>
      <c r="AG57" s="57" t="s">
        <v>567</v>
      </c>
      <c r="AH57" s="53" t="s">
        <v>567</v>
      </c>
      <c r="AI57" s="54" t="s">
        <v>567</v>
      </c>
      <c r="AJ57" s="54" t="s">
        <v>567</v>
      </c>
      <c r="AK57" s="54" t="s">
        <v>567</v>
      </c>
      <c r="AL57" s="54" t="s">
        <v>567</v>
      </c>
    </row>
    <row r="58" spans="2:38" ht="15" customHeight="1">
      <c r="J58" s="411" t="s">
        <v>576</v>
      </c>
      <c r="K58" s="412"/>
      <c r="L58" s="412"/>
      <c r="M58" s="412"/>
      <c r="N58" s="412"/>
      <c r="O58" s="413"/>
      <c r="P58" s="411" t="s">
        <v>577</v>
      </c>
      <c r="Q58" s="412"/>
      <c r="R58" s="412"/>
      <c r="S58" s="412"/>
      <c r="T58" s="412"/>
      <c r="U58" s="413"/>
      <c r="V58" s="411" t="s">
        <v>578</v>
      </c>
      <c r="W58" s="412"/>
      <c r="X58" s="412"/>
      <c r="Y58" s="412"/>
      <c r="Z58" s="412"/>
      <c r="AA58" s="413"/>
      <c r="AB58" s="411" t="s">
        <v>579</v>
      </c>
      <c r="AC58" s="461"/>
      <c r="AD58" s="412"/>
      <c r="AE58" s="412"/>
      <c r="AF58" s="412"/>
      <c r="AG58" s="412"/>
      <c r="AH58" s="411" t="s">
        <v>580</v>
      </c>
      <c r="AI58" s="412"/>
      <c r="AJ58" s="412"/>
      <c r="AK58" s="412"/>
      <c r="AL58" s="413"/>
    </row>
    <row r="59" spans="2:38" ht="15" customHeight="1">
      <c r="J59" s="414"/>
      <c r="K59" s="415"/>
      <c r="L59" s="415"/>
      <c r="M59" s="415"/>
      <c r="N59" s="415"/>
      <c r="O59" s="416"/>
      <c r="P59" s="414"/>
      <c r="Q59" s="415"/>
      <c r="R59" s="415"/>
      <c r="S59" s="415"/>
      <c r="T59" s="415"/>
      <c r="U59" s="416"/>
      <c r="V59" s="414"/>
      <c r="W59" s="415"/>
      <c r="X59" s="415"/>
      <c r="Y59" s="415"/>
      <c r="Z59" s="415"/>
      <c r="AA59" s="416"/>
      <c r="AB59" s="414"/>
      <c r="AC59" s="415"/>
      <c r="AD59" s="415"/>
      <c r="AE59" s="415"/>
      <c r="AF59" s="415"/>
      <c r="AG59" s="415"/>
      <c r="AH59" s="430"/>
      <c r="AI59" s="443"/>
      <c r="AJ59" s="443"/>
      <c r="AK59" s="443"/>
      <c r="AL59" s="416"/>
    </row>
    <row r="60" spans="2:38" ht="15" customHeight="1">
      <c r="J60" s="414"/>
      <c r="K60" s="415"/>
      <c r="L60" s="415"/>
      <c r="M60" s="415"/>
      <c r="N60" s="415"/>
      <c r="O60" s="416"/>
      <c r="P60" s="414"/>
      <c r="Q60" s="415"/>
      <c r="R60" s="415"/>
      <c r="S60" s="415"/>
      <c r="T60" s="415"/>
      <c r="U60" s="416"/>
      <c r="V60" s="414"/>
      <c r="W60" s="415"/>
      <c r="X60" s="415"/>
      <c r="Y60" s="415"/>
      <c r="Z60" s="415"/>
      <c r="AA60" s="416"/>
      <c r="AB60" s="414"/>
      <c r="AC60" s="415"/>
      <c r="AD60" s="415"/>
      <c r="AE60" s="415"/>
      <c r="AF60" s="415"/>
      <c r="AG60" s="415"/>
      <c r="AH60" s="430"/>
      <c r="AI60" s="443"/>
      <c r="AJ60" s="443"/>
      <c r="AK60" s="443"/>
      <c r="AL60" s="416"/>
    </row>
    <row r="61" spans="2:38" ht="15" customHeight="1">
      <c r="J61" s="414"/>
      <c r="K61" s="415"/>
      <c r="L61" s="415"/>
      <c r="M61" s="415"/>
      <c r="N61" s="415"/>
      <c r="O61" s="416"/>
      <c r="P61" s="414"/>
      <c r="Q61" s="415"/>
      <c r="R61" s="415"/>
      <c r="S61" s="415"/>
      <c r="T61" s="415"/>
      <c r="U61" s="416"/>
      <c r="V61" s="414"/>
      <c r="W61" s="415"/>
      <c r="X61" s="415"/>
      <c r="Y61" s="415"/>
      <c r="Z61" s="415"/>
      <c r="AA61" s="416"/>
      <c r="AB61" s="414"/>
      <c r="AC61" s="415"/>
      <c r="AD61" s="415"/>
      <c r="AE61" s="415"/>
      <c r="AF61" s="415"/>
      <c r="AG61" s="415"/>
      <c r="AH61" s="414"/>
      <c r="AI61" s="443"/>
      <c r="AJ61" s="443"/>
      <c r="AK61" s="443"/>
      <c r="AL61" s="416"/>
    </row>
    <row r="62" spans="2:38" ht="15" customHeight="1">
      <c r="J62" s="414"/>
      <c r="K62" s="415"/>
      <c r="L62" s="415"/>
      <c r="M62" s="415"/>
      <c r="N62" s="415"/>
      <c r="O62" s="416"/>
      <c r="P62" s="414"/>
      <c r="Q62" s="415"/>
      <c r="R62" s="415"/>
      <c r="S62" s="415"/>
      <c r="T62" s="415"/>
      <c r="U62" s="416"/>
      <c r="V62" s="414"/>
      <c r="W62" s="415"/>
      <c r="X62" s="415"/>
      <c r="Y62" s="415"/>
      <c r="Z62" s="415"/>
      <c r="AA62" s="416"/>
      <c r="AB62" s="414"/>
      <c r="AC62" s="415"/>
      <c r="AD62" s="415"/>
      <c r="AE62" s="415"/>
      <c r="AF62" s="415"/>
      <c r="AG62" s="415"/>
      <c r="AH62" s="414"/>
      <c r="AI62" s="443"/>
      <c r="AJ62" s="443"/>
      <c r="AK62" s="443"/>
      <c r="AL62" s="416"/>
    </row>
    <row r="63" spans="2:38" ht="28.5" customHeight="1" thickBot="1">
      <c r="J63" s="417"/>
      <c r="K63" s="418"/>
      <c r="L63" s="418"/>
      <c r="M63" s="418"/>
      <c r="N63" s="418"/>
      <c r="O63" s="419"/>
      <c r="P63" s="417"/>
      <c r="Q63" s="418"/>
      <c r="R63" s="418"/>
      <c r="S63" s="418"/>
      <c r="T63" s="418"/>
      <c r="U63" s="419"/>
      <c r="V63" s="417"/>
      <c r="W63" s="418"/>
      <c r="X63" s="418"/>
      <c r="Y63" s="418"/>
      <c r="Z63" s="418"/>
      <c r="AA63" s="419"/>
      <c r="AB63" s="417"/>
      <c r="AC63" s="418"/>
      <c r="AD63" s="418"/>
      <c r="AE63" s="418"/>
      <c r="AF63" s="418"/>
      <c r="AG63" s="418"/>
      <c r="AH63" s="417"/>
      <c r="AI63" s="418"/>
      <c r="AJ63" s="418"/>
      <c r="AK63" s="418"/>
      <c r="AL63" s="419"/>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9D45-5DD1-467B-A6AD-0C1005509533}">
  <sheetPr>
    <tabColor rgb="FFFF0000"/>
  </sheetPr>
  <dimension ref="A1:JS44"/>
  <sheetViews>
    <sheetView tabSelected="1" topLeftCell="M1" zoomScale="71" zoomScaleNormal="71" workbookViewId="0">
      <selection activeCell="O40" sqref="O40:O44"/>
    </sheetView>
  </sheetViews>
  <sheetFormatPr defaultColWidth="11.42578125" defaultRowHeight="15"/>
  <cols>
    <col min="1" max="2" width="18.42578125" style="77" customWidth="1"/>
    <col min="3" max="3" width="15.5703125" customWidth="1"/>
    <col min="4" max="4" width="27.5703125" style="77" customWidth="1"/>
    <col min="5" max="5" width="18" style="186" customWidth="1"/>
    <col min="6" max="6" width="40.140625" customWidth="1"/>
    <col min="7" max="7" width="20.42578125" customWidth="1"/>
    <col min="8" max="8" width="10.42578125" style="187" customWidth="1"/>
    <col min="9" max="9" width="11.42578125" style="187" customWidth="1"/>
    <col min="10" max="10" width="10.140625" style="188" customWidth="1"/>
    <col min="11" max="11" width="11.42578125" style="187" customWidth="1"/>
    <col min="12" max="12" width="10.85546875" style="187" customWidth="1"/>
    <col min="13" max="13" width="18.28515625" style="187"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8.85546875" customWidth="1"/>
    <col min="22" max="177" width="11.42578125" style="6"/>
  </cols>
  <sheetData>
    <row r="1" spans="1:279" s="171" customFormat="1" ht="16.5" customHeight="1">
      <c r="A1" s="380"/>
      <c r="B1" s="381"/>
      <c r="C1" s="381"/>
      <c r="D1" s="480" t="s">
        <v>581</v>
      </c>
      <c r="E1" s="480"/>
      <c r="F1" s="480"/>
      <c r="G1" s="480"/>
      <c r="H1" s="480"/>
      <c r="I1" s="480"/>
      <c r="J1" s="480"/>
      <c r="K1" s="480"/>
      <c r="L1" s="480"/>
      <c r="M1" s="480"/>
      <c r="N1" s="480"/>
      <c r="O1" s="480"/>
      <c r="P1" s="480"/>
      <c r="Q1" s="481"/>
      <c r="R1" s="215"/>
      <c r="S1" s="372" t="s">
        <v>236</v>
      </c>
      <c r="T1" s="372"/>
      <c r="U1" s="372"/>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row>
    <row r="2" spans="1:279" s="171" customFormat="1" ht="39.75" customHeight="1">
      <c r="A2" s="382"/>
      <c r="B2" s="383"/>
      <c r="C2" s="383"/>
      <c r="D2" s="482"/>
      <c r="E2" s="482"/>
      <c r="F2" s="482"/>
      <c r="G2" s="482"/>
      <c r="H2" s="482"/>
      <c r="I2" s="482"/>
      <c r="J2" s="482"/>
      <c r="K2" s="482"/>
      <c r="L2" s="482"/>
      <c r="M2" s="482"/>
      <c r="N2" s="482"/>
      <c r="O2" s="482"/>
      <c r="P2" s="482"/>
      <c r="Q2" s="483"/>
      <c r="R2" s="215"/>
      <c r="S2" s="372"/>
      <c r="T2" s="372"/>
      <c r="U2" s="372"/>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c r="JS2" s="170"/>
    </row>
    <row r="3" spans="1:279" s="171" customFormat="1" ht="3" customHeight="1">
      <c r="A3" s="2"/>
      <c r="B3" s="2"/>
      <c r="C3" s="205"/>
      <c r="D3" s="482"/>
      <c r="E3" s="482"/>
      <c r="F3" s="482"/>
      <c r="G3" s="482"/>
      <c r="H3" s="482"/>
      <c r="I3" s="482"/>
      <c r="J3" s="482"/>
      <c r="K3" s="482"/>
      <c r="L3" s="482"/>
      <c r="M3" s="482"/>
      <c r="N3" s="482"/>
      <c r="O3" s="482"/>
      <c r="P3" s="482"/>
      <c r="Q3" s="483"/>
      <c r="R3" s="215"/>
      <c r="S3" s="372"/>
      <c r="T3" s="372"/>
      <c r="U3" s="372"/>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c r="JS3" s="170"/>
    </row>
    <row r="4" spans="1:279" s="171" customFormat="1" ht="41.25" customHeight="1">
      <c r="A4" s="373" t="s">
        <v>237</v>
      </c>
      <c r="B4" s="374"/>
      <c r="C4" s="375"/>
      <c r="D4" s="376" t="str">
        <f>'Mapa Final'!D4</f>
        <v>Administración de Justicia</v>
      </c>
      <c r="E4" s="377"/>
      <c r="F4" s="377"/>
      <c r="G4" s="377"/>
      <c r="H4" s="377"/>
      <c r="I4" s="377"/>
      <c r="J4" s="377"/>
      <c r="K4" s="377"/>
      <c r="L4" s="377"/>
      <c r="M4" s="377"/>
      <c r="N4" s="378"/>
      <c r="O4" s="379"/>
      <c r="P4" s="379"/>
      <c r="Q4" s="379"/>
      <c r="R4" s="205"/>
      <c r="S4" s="1"/>
      <c r="T4" s="1"/>
      <c r="U4" s="1"/>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c r="JS4" s="170"/>
    </row>
    <row r="5" spans="1:279" s="171" customFormat="1" ht="52.5" customHeight="1">
      <c r="A5" s="373" t="s">
        <v>239</v>
      </c>
      <c r="B5" s="374"/>
      <c r="C5" s="375"/>
      <c r="D5" s="384" t="str">
        <f>'Mapa Final'!D5</f>
        <v>Administrar justicia ordinaria civil, familia, laboral, penal y constitucional conforme a la normatividad vigente.</v>
      </c>
      <c r="E5" s="385"/>
      <c r="F5" s="385"/>
      <c r="G5" s="385"/>
      <c r="H5" s="385"/>
      <c r="I5" s="385"/>
      <c r="J5" s="385"/>
      <c r="K5" s="385"/>
      <c r="L5" s="385"/>
      <c r="M5" s="385"/>
      <c r="N5" s="386"/>
      <c r="O5" s="1"/>
      <c r="P5" s="1"/>
      <c r="Q5" s="1"/>
      <c r="R5" s="1"/>
      <c r="S5" s="1"/>
      <c r="T5" s="1"/>
      <c r="U5" s="1"/>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c r="JS5" s="170"/>
    </row>
    <row r="6" spans="1:279" s="171" customFormat="1" ht="32.25" customHeight="1" thickBot="1">
      <c r="A6" s="373" t="s">
        <v>241</v>
      </c>
      <c r="B6" s="374"/>
      <c r="C6" s="375"/>
      <c r="D6" s="384" t="str">
        <f>'Mapa Final'!D6</f>
        <v xml:space="preserve">Despachos Judiciales </v>
      </c>
      <c r="E6" s="385"/>
      <c r="F6" s="385"/>
      <c r="G6" s="385"/>
      <c r="H6" s="385"/>
      <c r="I6" s="385"/>
      <c r="J6" s="385"/>
      <c r="K6" s="385"/>
      <c r="L6" s="385"/>
      <c r="M6" s="385"/>
      <c r="N6" s="386"/>
      <c r="O6" s="1"/>
      <c r="P6" s="1"/>
      <c r="Q6" s="1"/>
      <c r="R6" s="1"/>
      <c r="S6" s="1"/>
      <c r="T6" s="1"/>
      <c r="U6" s="1"/>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c r="JS6" s="170"/>
    </row>
    <row r="7" spans="1:279" s="174" customFormat="1" ht="38.25" customHeight="1" thickTop="1" thickBot="1">
      <c r="A7" s="475" t="s">
        <v>582</v>
      </c>
      <c r="B7" s="476"/>
      <c r="C7" s="476"/>
      <c r="D7" s="476"/>
      <c r="E7" s="476"/>
      <c r="F7" s="477"/>
      <c r="G7" s="172"/>
      <c r="H7" s="478" t="s">
        <v>583</v>
      </c>
      <c r="I7" s="478"/>
      <c r="J7" s="478"/>
      <c r="K7" s="478" t="s">
        <v>584</v>
      </c>
      <c r="L7" s="478"/>
      <c r="M7" s="478"/>
      <c r="N7" s="479" t="s">
        <v>524</v>
      </c>
      <c r="O7" s="484" t="s">
        <v>585</v>
      </c>
      <c r="P7" s="486" t="s">
        <v>586</v>
      </c>
      <c r="Q7" s="489"/>
      <c r="R7" s="487"/>
      <c r="S7" s="486" t="s">
        <v>587</v>
      </c>
      <c r="T7" s="487"/>
      <c r="U7" s="488" t="s">
        <v>588</v>
      </c>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row>
    <row r="8" spans="1:279" s="181" customFormat="1" ht="81" customHeight="1" thickTop="1" thickBot="1">
      <c r="A8" s="175" t="s">
        <v>26</v>
      </c>
      <c r="B8" s="175" t="s">
        <v>249</v>
      </c>
      <c r="C8" s="176" t="s">
        <v>189</v>
      </c>
      <c r="D8" s="177" t="s">
        <v>589</v>
      </c>
      <c r="E8" s="214" t="s">
        <v>193</v>
      </c>
      <c r="F8" s="214" t="s">
        <v>195</v>
      </c>
      <c r="G8" s="214" t="s">
        <v>197</v>
      </c>
      <c r="H8" s="178" t="s">
        <v>590</v>
      </c>
      <c r="I8" s="178" t="s">
        <v>515</v>
      </c>
      <c r="J8" s="178" t="s">
        <v>591</v>
      </c>
      <c r="K8" s="178" t="s">
        <v>590</v>
      </c>
      <c r="L8" s="178" t="s">
        <v>592</v>
      </c>
      <c r="M8" s="178" t="s">
        <v>591</v>
      </c>
      <c r="N8" s="479"/>
      <c r="O8" s="485"/>
      <c r="P8" s="179" t="s">
        <v>593</v>
      </c>
      <c r="Q8" s="179" t="s">
        <v>594</v>
      </c>
      <c r="R8" s="179" t="s">
        <v>595</v>
      </c>
      <c r="S8" s="179" t="s">
        <v>596</v>
      </c>
      <c r="T8" s="179" t="s">
        <v>597</v>
      </c>
      <c r="U8" s="488"/>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c r="FU8" s="180"/>
    </row>
    <row r="9" spans="1:279" s="182" customFormat="1" ht="10.5" customHeight="1" thickTop="1" thickBot="1">
      <c r="A9" s="493"/>
      <c r="B9" s="494"/>
      <c r="C9" s="494"/>
      <c r="D9" s="494"/>
      <c r="E9" s="494"/>
      <c r="F9" s="494"/>
      <c r="G9" s="494"/>
      <c r="H9" s="494"/>
      <c r="I9" s="494"/>
      <c r="J9" s="494"/>
      <c r="K9" s="494"/>
      <c r="L9" s="494"/>
      <c r="M9" s="494"/>
      <c r="N9" s="494"/>
      <c r="U9" s="183"/>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184"/>
      <c r="FL9" s="184"/>
      <c r="FM9" s="184"/>
      <c r="FN9" s="184"/>
      <c r="FO9" s="184"/>
      <c r="FP9" s="184"/>
      <c r="FQ9" s="184"/>
      <c r="FR9" s="184"/>
      <c r="FS9" s="184"/>
      <c r="FT9" s="184"/>
      <c r="FU9" s="184"/>
    </row>
    <row r="10" spans="1:279" s="185" customFormat="1" ht="15" customHeight="1">
      <c r="A10" s="495">
        <f>'Mapa Final'!A10</f>
        <v>1</v>
      </c>
      <c r="B10" s="498" t="str">
        <f>'Mapa Final'!B10</f>
        <v>INCUMPLIMIENTO DE LOS OBJETIVOS Y METAS TRAZADAS PARA EL CUMPLIMIENTO DE LOS TÉRMINOS LEGALES</v>
      </c>
      <c r="C10" s="498" t="str">
        <f>'Mapa Final'!C10</f>
        <v>Vulneración de los derechos fundamentales de los ciudadanos</v>
      </c>
      <c r="D10" s="498" t="str">
        <f>'Mapa Final'!D10</f>
        <v xml:space="preserve">1. Insuficiencia de personal para atender la demanda laboral.          2. Excesiva carga laboral.  3.Imprecisión al establecer lineamientos de planeaciòn  para el desarrollo de las tareas propias del despacho.
4.Insuficiencia de equipos y soporte tecnológicos para el trabajo presencial y  virtual.
</v>
      </c>
      <c r="E10" s="469" t="str">
        <f>'Mapa Final'!E10</f>
        <v xml:space="preserve">Alto volumen de tramites procesales.  </v>
      </c>
      <c r="F10" s="469" t="str">
        <f>'Mapa Final'!F10</f>
        <v xml:space="preserve">Posibilidad de vulneración de los derechos fundamentales de los ciudadanos debida la inalcanzabilidad </v>
      </c>
      <c r="G10" s="469" t="str">
        <f>'Mapa Final'!G10</f>
        <v>Usuarios, productos y prácticas organizacionales</v>
      </c>
      <c r="H10" s="472" t="str">
        <f>'Mapa Final'!I10</f>
        <v>Muy Alta</v>
      </c>
      <c r="I10" s="501" t="str">
        <f>'Mapa Final'!L10</f>
        <v>Mayor</v>
      </c>
      <c r="J10" s="504" t="str">
        <f>'Mapa Final'!N10</f>
        <v xml:space="preserve">Alto </v>
      </c>
      <c r="K10" s="490" t="str">
        <f>'Mapa Final'!AA10</f>
        <v>Media</v>
      </c>
      <c r="L10" s="490" t="str">
        <f>'Mapa Final'!AE10</f>
        <v>Mayor</v>
      </c>
      <c r="M10" s="507" t="str">
        <f>'Mapa Final'!AG10</f>
        <v xml:space="preserve">Alto </v>
      </c>
      <c r="N10" s="490" t="str">
        <f>'Mapa Final'!AH10</f>
        <v>Evitar</v>
      </c>
      <c r="O10" s="462" t="s">
        <v>598</v>
      </c>
      <c r="P10" s="465"/>
      <c r="Q10" s="465"/>
      <c r="R10" s="465" t="s">
        <v>10</v>
      </c>
      <c r="S10" s="468">
        <v>44197</v>
      </c>
      <c r="T10" s="468">
        <v>44285</v>
      </c>
      <c r="U10" s="462" t="s">
        <v>599</v>
      </c>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row>
    <row r="11" spans="1:279" s="185" customFormat="1" ht="13.5" customHeight="1">
      <c r="A11" s="496"/>
      <c r="B11" s="499"/>
      <c r="C11" s="499"/>
      <c r="D11" s="499"/>
      <c r="E11" s="470"/>
      <c r="F11" s="470"/>
      <c r="G11" s="470"/>
      <c r="H11" s="473"/>
      <c r="I11" s="502"/>
      <c r="J11" s="505"/>
      <c r="K11" s="491"/>
      <c r="L11" s="491"/>
      <c r="M11" s="508"/>
      <c r="N11" s="491"/>
      <c r="O11" s="463"/>
      <c r="P11" s="466"/>
      <c r="Q11" s="466"/>
      <c r="R11" s="466"/>
      <c r="S11" s="466"/>
      <c r="T11" s="466"/>
      <c r="U11" s="463"/>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85" customFormat="1" ht="13.5" customHeight="1">
      <c r="A12" s="496"/>
      <c r="B12" s="499"/>
      <c r="C12" s="499"/>
      <c r="D12" s="499"/>
      <c r="E12" s="470"/>
      <c r="F12" s="470"/>
      <c r="G12" s="470"/>
      <c r="H12" s="473"/>
      <c r="I12" s="502"/>
      <c r="J12" s="505"/>
      <c r="K12" s="491"/>
      <c r="L12" s="491"/>
      <c r="M12" s="508"/>
      <c r="N12" s="491"/>
      <c r="O12" s="463"/>
      <c r="P12" s="466"/>
      <c r="Q12" s="466"/>
      <c r="R12" s="466"/>
      <c r="S12" s="466"/>
      <c r="T12" s="466"/>
      <c r="U12" s="463"/>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85" customFormat="1" ht="13.5" customHeight="1">
      <c r="A13" s="496"/>
      <c r="B13" s="499"/>
      <c r="C13" s="499"/>
      <c r="D13" s="499"/>
      <c r="E13" s="470"/>
      <c r="F13" s="470"/>
      <c r="G13" s="470"/>
      <c r="H13" s="473"/>
      <c r="I13" s="502"/>
      <c r="J13" s="505"/>
      <c r="K13" s="491"/>
      <c r="L13" s="491"/>
      <c r="M13" s="508"/>
      <c r="N13" s="491"/>
      <c r="O13" s="463"/>
      <c r="P13" s="466"/>
      <c r="Q13" s="466"/>
      <c r="R13" s="466"/>
      <c r="S13" s="466"/>
      <c r="T13" s="466"/>
      <c r="U13" s="463"/>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85" customFormat="1" ht="238.5" customHeight="1">
      <c r="A14" s="497"/>
      <c r="B14" s="500"/>
      <c r="C14" s="500"/>
      <c r="D14" s="500"/>
      <c r="E14" s="471"/>
      <c r="F14" s="471"/>
      <c r="G14" s="471"/>
      <c r="H14" s="474"/>
      <c r="I14" s="503"/>
      <c r="J14" s="506"/>
      <c r="K14" s="492"/>
      <c r="L14" s="492"/>
      <c r="M14" s="509"/>
      <c r="N14" s="492"/>
      <c r="O14" s="464"/>
      <c r="P14" s="467"/>
      <c r="Q14" s="467"/>
      <c r="R14" s="467"/>
      <c r="S14" s="467"/>
      <c r="T14" s="467"/>
      <c r="U14" s="46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85" customFormat="1" ht="15" customHeight="1">
      <c r="A15" s="495">
        <f>'Mapa Final'!A14</f>
        <v>2</v>
      </c>
      <c r="B15" s="498" t="str">
        <f>'Mapa Final'!B14</f>
        <v xml:space="preserve">INTERRUPCIÓN DEL SERVICIO DE INTERNET, FALLAS EN SOFTWARE Y HARDWARE </v>
      </c>
      <c r="C15" s="498" t="str">
        <f>'Mapa Final'!C14</f>
        <v>Vulneración de los derechos fundamentales de los ciudadanos</v>
      </c>
      <c r="D15" s="498" t="str">
        <f>'Mapa Final'!D14</f>
        <v xml:space="preserve">1.Deficiencia en las herramientas tecnológicas en el desarrollo de la audiencia (Sistema de Grabación, Software, Hardware, microfonos, diademas entre otros)
2. Accidentes, tales como caídas cafvanfde los equipos, derrame de líquidos en los teclados o en la cpu, etc.                                              3. Defectos de fabricación.             4. Desgaste o deterioro por uso e inadecuado manejo.                        5. Inadecuado mantenimiento a los equipos.                                      6. No disponibilidad permanente de técnicos en sistemas.                                   7. Obsolescencia de los sistemas del software y Hardware.                                  8. Desconfiguración de los aplicativos.                                       9. Virus informáticos.
10.Carencia de internet y  conectividad adecuada para los  equipos en las sedes judiciales y salas de audiencias.
</v>
      </c>
      <c r="E15" s="469" t="str">
        <f>'Mapa Final'!E14</f>
        <v>Carencia de internet y  conectividad adecuada para los  equipos en las sedes judiciales y salas de audiencias.</v>
      </c>
      <c r="F15" s="469" t="str">
        <f>'Mapa Final'!F14</f>
        <v>Posibilidad de vulneración de los derechos fundamentales de los ciudadanos debido a la interrupción del servicio de internet, fallas en el Software y Hardware.</v>
      </c>
      <c r="G15" s="469" t="str">
        <f>'Mapa Final'!G14</f>
        <v>Usuarios, productos y prácticas organizacionales</v>
      </c>
      <c r="H15" s="472" t="str">
        <f>'Mapa Final'!I14</f>
        <v>Muy Alta</v>
      </c>
      <c r="I15" s="501" t="str">
        <f>'Mapa Final'!L14</f>
        <v>Mayor</v>
      </c>
      <c r="J15" s="504" t="str">
        <f>'Mapa Final'!N14</f>
        <v xml:space="preserve">Alto </v>
      </c>
      <c r="K15" s="490" t="str">
        <f>'Mapa Final'!AA14</f>
        <v>Media</v>
      </c>
      <c r="L15" s="490" t="str">
        <f>'Mapa Final'!AE14</f>
        <v>Mayor</v>
      </c>
      <c r="M15" s="507" t="str">
        <f>'Mapa Final'!AG14</f>
        <v xml:space="preserve">Alto </v>
      </c>
      <c r="N15" s="490" t="str">
        <f>'Mapa Final'!AH14</f>
        <v>Evitar</v>
      </c>
      <c r="O15" s="462" t="s">
        <v>600</v>
      </c>
      <c r="P15" s="465"/>
      <c r="Q15" s="465"/>
      <c r="R15" s="465" t="s">
        <v>601</v>
      </c>
      <c r="S15" s="468">
        <v>44197</v>
      </c>
      <c r="T15" s="468">
        <v>44285</v>
      </c>
      <c r="U15" s="462" t="s">
        <v>602</v>
      </c>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85" customFormat="1" ht="13.5" customHeight="1">
      <c r="A16" s="496"/>
      <c r="B16" s="499"/>
      <c r="C16" s="499"/>
      <c r="D16" s="499"/>
      <c r="E16" s="470"/>
      <c r="F16" s="470"/>
      <c r="G16" s="470"/>
      <c r="H16" s="473"/>
      <c r="I16" s="502"/>
      <c r="J16" s="505"/>
      <c r="K16" s="491"/>
      <c r="L16" s="491"/>
      <c r="M16" s="508"/>
      <c r="N16" s="491"/>
      <c r="O16" s="463"/>
      <c r="P16" s="466"/>
      <c r="Q16" s="466"/>
      <c r="R16" s="466"/>
      <c r="S16" s="466"/>
      <c r="T16" s="466"/>
      <c r="U16" s="463"/>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85" customFormat="1" ht="13.5" customHeight="1">
      <c r="A17" s="496"/>
      <c r="B17" s="499"/>
      <c r="C17" s="499"/>
      <c r="D17" s="499"/>
      <c r="E17" s="470"/>
      <c r="F17" s="470"/>
      <c r="G17" s="470"/>
      <c r="H17" s="473"/>
      <c r="I17" s="502"/>
      <c r="J17" s="505"/>
      <c r="K17" s="491"/>
      <c r="L17" s="491"/>
      <c r="M17" s="508"/>
      <c r="N17" s="491"/>
      <c r="O17" s="463"/>
      <c r="P17" s="466"/>
      <c r="Q17" s="466"/>
      <c r="R17" s="466"/>
      <c r="S17" s="466"/>
      <c r="T17" s="466"/>
      <c r="U17" s="463"/>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85" customFormat="1" ht="13.5" customHeight="1">
      <c r="A18" s="496"/>
      <c r="B18" s="499"/>
      <c r="C18" s="499"/>
      <c r="D18" s="499"/>
      <c r="E18" s="470"/>
      <c r="F18" s="470"/>
      <c r="G18" s="470"/>
      <c r="H18" s="473"/>
      <c r="I18" s="502"/>
      <c r="J18" s="505"/>
      <c r="K18" s="491"/>
      <c r="L18" s="491"/>
      <c r="M18" s="508"/>
      <c r="N18" s="491"/>
      <c r="O18" s="463"/>
      <c r="P18" s="466"/>
      <c r="Q18" s="466"/>
      <c r="R18" s="466"/>
      <c r="S18" s="466"/>
      <c r="T18" s="466"/>
      <c r="U18" s="463"/>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85" customFormat="1" ht="255.75" customHeight="1">
      <c r="A19" s="497"/>
      <c r="B19" s="500"/>
      <c r="C19" s="500"/>
      <c r="D19" s="500"/>
      <c r="E19" s="471"/>
      <c r="F19" s="471"/>
      <c r="G19" s="471"/>
      <c r="H19" s="474"/>
      <c r="I19" s="503"/>
      <c r="J19" s="506"/>
      <c r="K19" s="492"/>
      <c r="L19" s="492"/>
      <c r="M19" s="509"/>
      <c r="N19" s="492"/>
      <c r="O19" s="464"/>
      <c r="P19" s="467"/>
      <c r="Q19" s="467"/>
      <c r="R19" s="467"/>
      <c r="S19" s="467"/>
      <c r="T19" s="467"/>
      <c r="U19" s="46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ht="15" customHeight="1">
      <c r="A20" s="495">
        <f>'Mapa Final'!A19</f>
        <v>3</v>
      </c>
      <c r="B20" s="498" t="str">
        <f>'Mapa Final'!B19</f>
        <v>MODIFICACIÓN O ROTACIÓN DEL TALENTO HUMANO</v>
      </c>
      <c r="C20" s="498" t="str">
        <f>'Mapa Final'!C19</f>
        <v>Incumplimiento de las metas establecidas</v>
      </c>
      <c r="D20" s="498" t="str">
        <f>'Mapa Final'!D19</f>
        <v xml:space="preserve">
1. Agotamiento de lista de elegibles, para nombramiento  de empleados y funcionarios de carrera, lo cual genera que el personal suministrado no se permanente.                                       2. Nombramiento y posesión de servidores judiciales de carrera judicial.</v>
      </c>
      <c r="E20" s="469" t="str">
        <f>'Mapa Final'!E19</f>
        <v>Demora en la ejecución de procesos y actividades debido a la falta de pericia del personal nuevo.</v>
      </c>
      <c r="F20" s="469" t="str">
        <f>'Mapa Final'!F19</f>
        <v>Posibilidad de Incumplimiento de las metas establecidas debida a la modificación o rotación del talento humano</v>
      </c>
      <c r="G20" s="469" t="str">
        <f>'Mapa Final'!G19</f>
        <v>Usuarios, productos y prácticas organizacionales</v>
      </c>
      <c r="H20" s="472" t="str">
        <f>'Mapa Final'!I19</f>
        <v>Media</v>
      </c>
      <c r="I20" s="501" t="str">
        <f>'Mapa Final'!L19</f>
        <v>Leve</v>
      </c>
      <c r="J20" s="504" t="str">
        <f>'Mapa Final'!N19</f>
        <v>Moderado</v>
      </c>
      <c r="K20" s="490" t="str">
        <f>'Mapa Final'!AA19</f>
        <v>Baja</v>
      </c>
      <c r="L20" s="490" t="str">
        <f>'Mapa Final'!AE19</f>
        <v>Leve</v>
      </c>
      <c r="M20" s="507" t="str">
        <f>'Mapa Final'!AG19</f>
        <v>Bajo</v>
      </c>
      <c r="N20" s="490" t="str">
        <f>'Mapa Final'!AH19</f>
        <v>Reducir(mitigar)</v>
      </c>
      <c r="O20" s="462" t="s">
        <v>603</v>
      </c>
      <c r="P20" s="462"/>
      <c r="Q20" s="462"/>
      <c r="R20" s="462" t="s">
        <v>10</v>
      </c>
      <c r="S20" s="462">
        <v>44197</v>
      </c>
      <c r="T20" s="462">
        <v>44285</v>
      </c>
      <c r="U20" s="462" t="s">
        <v>604</v>
      </c>
      <c r="V20" s="462"/>
      <c r="W20" s="34"/>
    </row>
    <row r="21" spans="1:177">
      <c r="A21" s="496"/>
      <c r="B21" s="499"/>
      <c r="C21" s="499"/>
      <c r="D21" s="499"/>
      <c r="E21" s="470"/>
      <c r="F21" s="470"/>
      <c r="G21" s="470"/>
      <c r="H21" s="473"/>
      <c r="I21" s="502"/>
      <c r="J21" s="505"/>
      <c r="K21" s="491"/>
      <c r="L21" s="491"/>
      <c r="M21" s="508"/>
      <c r="N21" s="491"/>
      <c r="O21" s="463"/>
      <c r="P21" s="463"/>
      <c r="Q21" s="463"/>
      <c r="R21" s="463"/>
      <c r="S21" s="463"/>
      <c r="T21" s="463"/>
      <c r="U21" s="463"/>
      <c r="V21" s="463"/>
      <c r="W21" s="34"/>
    </row>
    <row r="22" spans="1:177">
      <c r="A22" s="496"/>
      <c r="B22" s="499"/>
      <c r="C22" s="499"/>
      <c r="D22" s="499"/>
      <c r="E22" s="470"/>
      <c r="F22" s="470"/>
      <c r="G22" s="470"/>
      <c r="H22" s="473"/>
      <c r="I22" s="502"/>
      <c r="J22" s="505"/>
      <c r="K22" s="491"/>
      <c r="L22" s="491"/>
      <c r="M22" s="508"/>
      <c r="N22" s="491"/>
      <c r="O22" s="463"/>
      <c r="P22" s="463"/>
      <c r="Q22" s="463"/>
      <c r="R22" s="463"/>
      <c r="S22" s="463"/>
      <c r="T22" s="463"/>
      <c r="U22" s="463"/>
      <c r="V22" s="463"/>
      <c r="W22" s="34"/>
    </row>
    <row r="23" spans="1:177">
      <c r="A23" s="496"/>
      <c r="B23" s="499"/>
      <c r="C23" s="499"/>
      <c r="D23" s="499"/>
      <c r="E23" s="470"/>
      <c r="F23" s="470"/>
      <c r="G23" s="470"/>
      <c r="H23" s="473"/>
      <c r="I23" s="502"/>
      <c r="J23" s="505"/>
      <c r="K23" s="491"/>
      <c r="L23" s="491"/>
      <c r="M23" s="508"/>
      <c r="N23" s="491"/>
      <c r="O23" s="463"/>
      <c r="P23" s="463"/>
      <c r="Q23" s="463"/>
      <c r="R23" s="463"/>
      <c r="S23" s="463"/>
      <c r="T23" s="463"/>
      <c r="U23" s="463"/>
      <c r="V23" s="463"/>
      <c r="W23" s="34"/>
    </row>
    <row r="24" spans="1:177" ht="307.5" customHeight="1">
      <c r="A24" s="497"/>
      <c r="B24" s="500"/>
      <c r="C24" s="500"/>
      <c r="D24" s="500"/>
      <c r="E24" s="471"/>
      <c r="F24" s="471"/>
      <c r="G24" s="471"/>
      <c r="H24" s="474"/>
      <c r="I24" s="503"/>
      <c r="J24" s="506"/>
      <c r="K24" s="492"/>
      <c r="L24" s="492"/>
      <c r="M24" s="509"/>
      <c r="N24" s="492"/>
      <c r="O24" s="464"/>
      <c r="P24" s="464"/>
      <c r="Q24" s="464"/>
      <c r="R24" s="464"/>
      <c r="S24" s="464"/>
      <c r="T24" s="464"/>
      <c r="U24" s="464"/>
      <c r="V24" s="464"/>
      <c r="W24" s="34"/>
    </row>
    <row r="25" spans="1:177">
      <c r="A25" s="495">
        <f>'Mapa Final'!A22</f>
        <v>4</v>
      </c>
      <c r="B25" s="498" t="str">
        <f>'Mapa Final'!B22</f>
        <v>PÉRDIDA DE EXPEDIENTES, FOLIOS Y/O ARCHIVOS DE DATOS</v>
      </c>
      <c r="C25" s="498" t="str">
        <f>'Mapa Final'!C22</f>
        <v>Afectación en la Prestación del Servicio de Justicia</v>
      </c>
      <c r="D25" s="498" t="str">
        <f>'Mapa Final'!D22</f>
        <v>1. Falta de implementación del expediente electrónico en todas las dependencias y juzgados
2.Falta de software institucional para el control en el archivo de documentos tanto físicos como virtuales.
3. Desorganización en el Despacho.                                          4. Demora en el registro de actuaciones.                                      5. Incumplimiento del protocolo de atención al usuario.               6.Incumplimiento protocolo de recepcion de memoriales
7. Carencia de organización documental</v>
      </c>
      <c r="E25" s="469" t="str">
        <f>'Mapa Final'!E22</f>
        <v>Extravío de documentos temporal o definitivo de los procesos judiciales</v>
      </c>
      <c r="F25" s="469" t="str">
        <f>'Mapa Final'!F22</f>
        <v xml:space="preserve">1. Posibilidad de la afectación en la Prestación del Servicio de Justicia debido al extravío de documentos temporal o definitivo de los procesos judiciales.                                        </v>
      </c>
      <c r="G25" s="469" t="str">
        <f>'Mapa Final'!G22</f>
        <v>Usuarios, productos y prácticas organizacionales</v>
      </c>
      <c r="H25" s="472" t="str">
        <f>'Mapa Final'!I22</f>
        <v>Muy Alta</v>
      </c>
      <c r="I25" s="501" t="str">
        <f>'Mapa Final'!L22</f>
        <v>Mayor</v>
      </c>
      <c r="J25" s="504" t="str">
        <f>'Mapa Final'!N22</f>
        <v xml:space="preserve">Alto </v>
      </c>
      <c r="K25" s="490" t="str">
        <f>'Mapa Final'!AA22</f>
        <v>Media</v>
      </c>
      <c r="L25" s="490" t="str">
        <f>'Mapa Final'!AE22</f>
        <v>Mayor</v>
      </c>
      <c r="M25" s="507" t="str">
        <f>'Mapa Final'!AG22</f>
        <v xml:space="preserve">Alto </v>
      </c>
      <c r="N25" s="490" t="str">
        <f>'Mapa Final'!AH22</f>
        <v>Evitar</v>
      </c>
      <c r="O25" s="462" t="s">
        <v>605</v>
      </c>
      <c r="P25" s="513"/>
      <c r="Q25" s="513"/>
      <c r="R25" s="513" t="s">
        <v>10</v>
      </c>
      <c r="S25" s="510">
        <v>44197</v>
      </c>
      <c r="T25" s="510">
        <v>44285</v>
      </c>
      <c r="U25" s="514" t="s">
        <v>606</v>
      </c>
    </row>
    <row r="26" spans="1:177">
      <c r="A26" s="496"/>
      <c r="B26" s="499"/>
      <c r="C26" s="499"/>
      <c r="D26" s="499"/>
      <c r="E26" s="470"/>
      <c r="F26" s="470"/>
      <c r="G26" s="470"/>
      <c r="H26" s="473"/>
      <c r="I26" s="502"/>
      <c r="J26" s="505"/>
      <c r="K26" s="491"/>
      <c r="L26" s="491"/>
      <c r="M26" s="508"/>
      <c r="N26" s="491"/>
      <c r="O26" s="463"/>
      <c r="P26" s="511"/>
      <c r="Q26" s="511"/>
      <c r="R26" s="511"/>
      <c r="S26" s="511"/>
      <c r="T26" s="511"/>
      <c r="U26" s="511"/>
    </row>
    <row r="27" spans="1:177">
      <c r="A27" s="496"/>
      <c r="B27" s="499"/>
      <c r="C27" s="499"/>
      <c r="D27" s="499"/>
      <c r="E27" s="470"/>
      <c r="F27" s="470"/>
      <c r="G27" s="470"/>
      <c r="H27" s="473"/>
      <c r="I27" s="502"/>
      <c r="J27" s="505"/>
      <c r="K27" s="491"/>
      <c r="L27" s="491"/>
      <c r="M27" s="508"/>
      <c r="N27" s="491"/>
      <c r="O27" s="463"/>
      <c r="P27" s="511"/>
      <c r="Q27" s="511"/>
      <c r="R27" s="511"/>
      <c r="S27" s="511"/>
      <c r="T27" s="511"/>
      <c r="U27" s="511"/>
    </row>
    <row r="28" spans="1:177">
      <c r="A28" s="496"/>
      <c r="B28" s="499"/>
      <c r="C28" s="499"/>
      <c r="D28" s="499"/>
      <c r="E28" s="470"/>
      <c r="F28" s="470"/>
      <c r="G28" s="470"/>
      <c r="H28" s="473"/>
      <c r="I28" s="502"/>
      <c r="J28" s="505"/>
      <c r="K28" s="491"/>
      <c r="L28" s="491"/>
      <c r="M28" s="508"/>
      <c r="N28" s="491"/>
      <c r="O28" s="463"/>
      <c r="P28" s="511"/>
      <c r="Q28" s="511"/>
      <c r="R28" s="511"/>
      <c r="S28" s="511"/>
      <c r="T28" s="511"/>
      <c r="U28" s="511"/>
    </row>
    <row r="29" spans="1:177" ht="194.25" customHeight="1" thickBot="1">
      <c r="A29" s="497"/>
      <c r="B29" s="500"/>
      <c r="C29" s="500"/>
      <c r="D29" s="500"/>
      <c r="E29" s="471"/>
      <c r="F29" s="471"/>
      <c r="G29" s="471"/>
      <c r="H29" s="474"/>
      <c r="I29" s="503"/>
      <c r="J29" s="506"/>
      <c r="K29" s="492"/>
      <c r="L29" s="492"/>
      <c r="M29" s="509"/>
      <c r="N29" s="492"/>
      <c r="O29" s="464"/>
      <c r="P29" s="512"/>
      <c r="Q29" s="512"/>
      <c r="R29" s="512"/>
      <c r="S29" s="512"/>
      <c r="T29" s="512"/>
      <c r="U29" s="512"/>
    </row>
    <row r="30" spans="1:177">
      <c r="A30" s="495">
        <f>'Mapa Final'!A29</f>
        <v>5</v>
      </c>
      <c r="B30" s="498" t="str">
        <f>'Mapa Final'!B29</f>
        <v>CORRUPCIÓN</v>
      </c>
      <c r="C30" s="498" t="str">
        <f>'Mapa Final'!C29</f>
        <v>Reputacional (Corrupción)</v>
      </c>
      <c r="D30" s="498" t="str">
        <f>'Mapa Final'!D29</f>
        <v xml:space="preserve">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0" s="469" t="str">
        <f>'Mapa Final'!E29</f>
        <v xml:space="preserve">Carencia en transparencia, etica y valores . </v>
      </c>
      <c r="F30" s="469" t="str">
        <f>'Mapa Final'!F29</f>
        <v xml:space="preserve">Posibilidad de actos indebidos de  los servidores judiciales debido a  la carencia en transparencia, etica y valores </v>
      </c>
      <c r="G30" s="469" t="str">
        <f>'Mapa Final'!G29</f>
        <v>Fraude Interno</v>
      </c>
      <c r="H30" s="472" t="str">
        <f>'Mapa Final'!I29</f>
        <v>Muy Alta</v>
      </c>
      <c r="I30" s="501" t="str">
        <f>'Mapa Final'!L29</f>
        <v>Mayor</v>
      </c>
      <c r="J30" s="504" t="str">
        <f>'Mapa Final'!N29</f>
        <v xml:space="preserve">Alto </v>
      </c>
      <c r="K30" s="490" t="str">
        <f>'Mapa Final'!AA29</f>
        <v>Media</v>
      </c>
      <c r="L30" s="490" t="str">
        <f>'Mapa Final'!AE29</f>
        <v>Mayor</v>
      </c>
      <c r="M30" s="507" t="str">
        <f>'Mapa Final'!AG29</f>
        <v xml:space="preserve">Alto </v>
      </c>
      <c r="N30" s="490" t="str">
        <f>'Mapa Final'!AH29</f>
        <v>Evitar</v>
      </c>
      <c r="O30" s="462" t="s">
        <v>607</v>
      </c>
      <c r="P30" s="513"/>
      <c r="Q30" s="513"/>
      <c r="R30" s="513" t="s">
        <v>10</v>
      </c>
      <c r="S30" s="510">
        <v>44197</v>
      </c>
      <c r="T30" s="510">
        <v>44285</v>
      </c>
      <c r="U30" s="514" t="s">
        <v>608</v>
      </c>
    </row>
    <row r="31" spans="1:177">
      <c r="A31" s="496"/>
      <c r="B31" s="499"/>
      <c r="C31" s="499"/>
      <c r="D31" s="499"/>
      <c r="E31" s="470"/>
      <c r="F31" s="470"/>
      <c r="G31" s="470"/>
      <c r="H31" s="473"/>
      <c r="I31" s="502"/>
      <c r="J31" s="505"/>
      <c r="K31" s="491"/>
      <c r="L31" s="491"/>
      <c r="M31" s="508"/>
      <c r="N31" s="491"/>
      <c r="O31" s="463"/>
      <c r="P31" s="511"/>
      <c r="Q31" s="511"/>
      <c r="R31" s="511"/>
      <c r="S31" s="511"/>
      <c r="T31" s="511"/>
      <c r="U31" s="511"/>
    </row>
    <row r="32" spans="1:177">
      <c r="A32" s="496"/>
      <c r="B32" s="499"/>
      <c r="C32" s="499"/>
      <c r="D32" s="499"/>
      <c r="E32" s="470"/>
      <c r="F32" s="470"/>
      <c r="G32" s="470"/>
      <c r="H32" s="473"/>
      <c r="I32" s="502"/>
      <c r="J32" s="505"/>
      <c r="K32" s="491"/>
      <c r="L32" s="491"/>
      <c r="M32" s="508"/>
      <c r="N32" s="491"/>
      <c r="O32" s="463"/>
      <c r="P32" s="511"/>
      <c r="Q32" s="511"/>
      <c r="R32" s="511"/>
      <c r="S32" s="511"/>
      <c r="T32" s="511"/>
      <c r="U32" s="511"/>
    </row>
    <row r="33" spans="1:21">
      <c r="A33" s="496"/>
      <c r="B33" s="499"/>
      <c r="C33" s="499"/>
      <c r="D33" s="499"/>
      <c r="E33" s="470"/>
      <c r="F33" s="470"/>
      <c r="G33" s="470"/>
      <c r="H33" s="473"/>
      <c r="I33" s="502"/>
      <c r="J33" s="505"/>
      <c r="K33" s="491"/>
      <c r="L33" s="491"/>
      <c r="M33" s="508"/>
      <c r="N33" s="491"/>
      <c r="O33" s="463"/>
      <c r="P33" s="511"/>
      <c r="Q33" s="511"/>
      <c r="R33" s="511"/>
      <c r="S33" s="511"/>
      <c r="T33" s="511"/>
      <c r="U33" s="511"/>
    </row>
    <row r="34" spans="1:21" ht="188.25" customHeight="1" thickBot="1">
      <c r="A34" s="497"/>
      <c r="B34" s="500"/>
      <c r="C34" s="500"/>
      <c r="D34" s="500"/>
      <c r="E34" s="471"/>
      <c r="F34" s="471"/>
      <c r="G34" s="471"/>
      <c r="H34" s="474"/>
      <c r="I34" s="503"/>
      <c r="J34" s="506"/>
      <c r="K34" s="492"/>
      <c r="L34" s="492"/>
      <c r="M34" s="509"/>
      <c r="N34" s="492"/>
      <c r="O34" s="464"/>
      <c r="P34" s="512"/>
      <c r="Q34" s="512"/>
      <c r="R34" s="512"/>
      <c r="S34" s="512"/>
      <c r="T34" s="512"/>
      <c r="U34" s="512"/>
    </row>
    <row r="35" spans="1:21">
      <c r="A35" s="495">
        <f>'Mapa Final'!A34</f>
        <v>6</v>
      </c>
      <c r="B35" s="498" t="str">
        <f>'Mapa Final'!B34</f>
        <v>INTERRUPCIÓN O DEMORA EN EL SERVICIO PÚBLICO DE ADMINISTRAR JUSTICIA</v>
      </c>
      <c r="C35" s="498" t="str">
        <f>'Mapa Final'!C34</f>
        <v>Afectación en la Prestación del Servicio de Justicia</v>
      </c>
      <c r="D35" s="498" t="str">
        <f>'Mapa Final'!D34</f>
        <v>1. Paro por sindicato
2. Huelgas, protestas ciudadana
3. Disturbios o hechos violentos
4.Pandemia
5.Emergencias Ambientales</v>
      </c>
      <c r="E35" s="469" t="str">
        <f>'Mapa Final'!E34</f>
        <v>Suceso de fuerza mayor que imposibilitan la gestión judicial</v>
      </c>
      <c r="F35" s="469" t="str">
        <f>'Mapa Final'!F34</f>
        <v>Posibilidad de  afectación en la Prestación del Servicio de Justicia debido a un suceso de fuerza mayor que imposibilita la gestión judicial</v>
      </c>
      <c r="G35" s="469" t="str">
        <f>'Mapa Final'!G34</f>
        <v>Usuarios, productos y prácticas organizacionales</v>
      </c>
      <c r="H35" s="472" t="str">
        <f>'Mapa Final'!I34</f>
        <v>Muy Alta</v>
      </c>
      <c r="I35" s="501" t="str">
        <f>'Mapa Final'!L34</f>
        <v>Moderado</v>
      </c>
      <c r="J35" s="504" t="str">
        <f>'Mapa Final'!N34</f>
        <v xml:space="preserve">Alto </v>
      </c>
      <c r="K35" s="490" t="str">
        <f>'Mapa Final'!AA34</f>
        <v>Media</v>
      </c>
      <c r="L35" s="490" t="str">
        <f>'Mapa Final'!AE34</f>
        <v>Moderado</v>
      </c>
      <c r="M35" s="507" t="str">
        <f>'Mapa Final'!AG34</f>
        <v>Moderado</v>
      </c>
      <c r="N35" s="490" t="str">
        <f>'Mapa Final'!AH34</f>
        <v>Reducir(mitigar)</v>
      </c>
      <c r="O35" s="462" t="s">
        <v>609</v>
      </c>
      <c r="P35" s="513"/>
      <c r="Q35" s="513"/>
      <c r="R35" s="513" t="s">
        <v>10</v>
      </c>
      <c r="S35" s="510">
        <v>44197</v>
      </c>
      <c r="T35" s="510">
        <v>44285</v>
      </c>
      <c r="U35" s="462" t="s">
        <v>608</v>
      </c>
    </row>
    <row r="36" spans="1:21">
      <c r="A36" s="496"/>
      <c r="B36" s="499"/>
      <c r="C36" s="499"/>
      <c r="D36" s="499"/>
      <c r="E36" s="470"/>
      <c r="F36" s="470"/>
      <c r="G36" s="470"/>
      <c r="H36" s="473"/>
      <c r="I36" s="502"/>
      <c r="J36" s="505"/>
      <c r="K36" s="491"/>
      <c r="L36" s="491"/>
      <c r="M36" s="508"/>
      <c r="N36" s="491"/>
      <c r="O36" s="463"/>
      <c r="P36" s="511"/>
      <c r="Q36" s="511"/>
      <c r="R36" s="511"/>
      <c r="S36" s="511"/>
      <c r="T36" s="511"/>
      <c r="U36" s="463"/>
    </row>
    <row r="37" spans="1:21">
      <c r="A37" s="496"/>
      <c r="B37" s="499"/>
      <c r="C37" s="499"/>
      <c r="D37" s="499"/>
      <c r="E37" s="470"/>
      <c r="F37" s="470"/>
      <c r="G37" s="470"/>
      <c r="H37" s="473"/>
      <c r="I37" s="502"/>
      <c r="J37" s="505"/>
      <c r="K37" s="491"/>
      <c r="L37" s="491"/>
      <c r="M37" s="508"/>
      <c r="N37" s="491"/>
      <c r="O37" s="463"/>
      <c r="P37" s="511"/>
      <c r="Q37" s="511"/>
      <c r="R37" s="511"/>
      <c r="S37" s="511"/>
      <c r="T37" s="511"/>
      <c r="U37" s="463"/>
    </row>
    <row r="38" spans="1:21">
      <c r="A38" s="496"/>
      <c r="B38" s="499"/>
      <c r="C38" s="499"/>
      <c r="D38" s="499"/>
      <c r="E38" s="470"/>
      <c r="F38" s="470"/>
      <c r="G38" s="470"/>
      <c r="H38" s="473"/>
      <c r="I38" s="502"/>
      <c r="J38" s="505"/>
      <c r="K38" s="491"/>
      <c r="L38" s="491"/>
      <c r="M38" s="508"/>
      <c r="N38" s="491"/>
      <c r="O38" s="463"/>
      <c r="P38" s="511"/>
      <c r="Q38" s="511"/>
      <c r="R38" s="511"/>
      <c r="S38" s="511"/>
      <c r="T38" s="511"/>
      <c r="U38" s="463"/>
    </row>
    <row r="39" spans="1:21" ht="56.25" customHeight="1" thickBot="1">
      <c r="A39" s="497"/>
      <c r="B39" s="500"/>
      <c r="C39" s="500"/>
      <c r="D39" s="500"/>
      <c r="E39" s="471"/>
      <c r="F39" s="471"/>
      <c r="G39" s="471"/>
      <c r="H39" s="474"/>
      <c r="I39" s="503"/>
      <c r="J39" s="506"/>
      <c r="K39" s="492"/>
      <c r="L39" s="492"/>
      <c r="M39" s="509"/>
      <c r="N39" s="492"/>
      <c r="O39" s="464"/>
      <c r="P39" s="512"/>
      <c r="Q39" s="512"/>
      <c r="R39" s="512"/>
      <c r="S39" s="512"/>
      <c r="T39" s="512"/>
      <c r="U39" s="464"/>
    </row>
    <row r="40" spans="1:21">
      <c r="A40" s="495">
        <f>'Mapa Final'!A39</f>
        <v>7</v>
      </c>
      <c r="B40" s="498" t="str">
        <f>'Mapa Final'!B39</f>
        <v xml:space="preserve"> INAPLICABILIDAD DE LA NORMATIVIDAD AMBIENTAL VIGENTE</v>
      </c>
      <c r="C40" s="498" t="str">
        <f>'Mapa Final'!C39</f>
        <v>Afectación Ambiental</v>
      </c>
      <c r="D40" s="498" t="str">
        <f>'Mapa Final'!D39</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40" s="469" t="str">
        <f>'Mapa Final'!E39</f>
        <v>Desconocimiento de los lineamientos ambientales y normatividad vigente ambiental</v>
      </c>
      <c r="F40" s="469" t="str">
        <f>'Mapa Final'!F39</f>
        <v>Posibilidad de afectación ambiental debido al desconocimiento de las lineamientos ambientales y normatividad vigente ambiental</v>
      </c>
      <c r="G40" s="469" t="str">
        <f>'Mapa Final'!G39</f>
        <v>Eventos Ambientales Internos</v>
      </c>
      <c r="H40" s="472" t="str">
        <f>'Mapa Final'!I39</f>
        <v>Media</v>
      </c>
      <c r="I40" s="501" t="str">
        <f>'Mapa Final'!L39</f>
        <v>Moderado</v>
      </c>
      <c r="J40" s="504" t="str">
        <f>'Mapa Final'!N39</f>
        <v>Moderado</v>
      </c>
      <c r="K40" s="490" t="str">
        <f>'Mapa Final'!AA39</f>
        <v>Baja</v>
      </c>
      <c r="L40" s="490" t="str">
        <f>'Mapa Final'!AE39</f>
        <v>Moderado</v>
      </c>
      <c r="M40" s="507" t="str">
        <f>'Mapa Final'!AG39</f>
        <v>Moderado</v>
      </c>
      <c r="N40" s="490" t="str">
        <f>'Mapa Final'!AH39</f>
        <v>Reducir(mitigar)</v>
      </c>
      <c r="O40" s="462" t="s">
        <v>610</v>
      </c>
      <c r="P40" s="513"/>
      <c r="Q40" s="513"/>
      <c r="R40" s="513" t="s">
        <v>10</v>
      </c>
      <c r="S40" s="510">
        <v>44197</v>
      </c>
      <c r="T40" s="510">
        <v>44285</v>
      </c>
      <c r="U40" s="462" t="s">
        <v>599</v>
      </c>
    </row>
    <row r="41" spans="1:21">
      <c r="A41" s="496"/>
      <c r="B41" s="499"/>
      <c r="C41" s="499"/>
      <c r="D41" s="499"/>
      <c r="E41" s="470"/>
      <c r="F41" s="470"/>
      <c r="G41" s="470"/>
      <c r="H41" s="473"/>
      <c r="I41" s="502"/>
      <c r="J41" s="505"/>
      <c r="K41" s="491"/>
      <c r="L41" s="491"/>
      <c r="M41" s="508"/>
      <c r="N41" s="491"/>
      <c r="O41" s="463"/>
      <c r="P41" s="511"/>
      <c r="Q41" s="511"/>
      <c r="R41" s="511"/>
      <c r="S41" s="511"/>
      <c r="T41" s="511"/>
      <c r="U41" s="463"/>
    </row>
    <row r="42" spans="1:21">
      <c r="A42" s="496"/>
      <c r="B42" s="499"/>
      <c r="C42" s="499"/>
      <c r="D42" s="499"/>
      <c r="E42" s="470"/>
      <c r="F42" s="470"/>
      <c r="G42" s="470"/>
      <c r="H42" s="473"/>
      <c r="I42" s="502"/>
      <c r="J42" s="505"/>
      <c r="K42" s="491"/>
      <c r="L42" s="491"/>
      <c r="M42" s="508"/>
      <c r="N42" s="491"/>
      <c r="O42" s="463"/>
      <c r="P42" s="511"/>
      <c r="Q42" s="511"/>
      <c r="R42" s="511"/>
      <c r="S42" s="511"/>
      <c r="T42" s="511"/>
      <c r="U42" s="463"/>
    </row>
    <row r="43" spans="1:21">
      <c r="A43" s="496"/>
      <c r="B43" s="499"/>
      <c r="C43" s="499"/>
      <c r="D43" s="499"/>
      <c r="E43" s="470"/>
      <c r="F43" s="470"/>
      <c r="G43" s="470"/>
      <c r="H43" s="473"/>
      <c r="I43" s="502"/>
      <c r="J43" s="505"/>
      <c r="K43" s="491"/>
      <c r="L43" s="491"/>
      <c r="M43" s="508"/>
      <c r="N43" s="491"/>
      <c r="O43" s="463"/>
      <c r="P43" s="511"/>
      <c r="Q43" s="511"/>
      <c r="R43" s="511"/>
      <c r="S43" s="511"/>
      <c r="T43" s="511"/>
      <c r="U43" s="463"/>
    </row>
    <row r="44" spans="1:21" ht="159.75" customHeight="1" thickBot="1">
      <c r="A44" s="497"/>
      <c r="B44" s="500"/>
      <c r="C44" s="500"/>
      <c r="D44" s="500"/>
      <c r="E44" s="471"/>
      <c r="F44" s="471"/>
      <c r="G44" s="471"/>
      <c r="H44" s="474"/>
      <c r="I44" s="503"/>
      <c r="J44" s="506"/>
      <c r="K44" s="492"/>
      <c r="L44" s="492"/>
      <c r="M44" s="509"/>
      <c r="N44" s="492"/>
      <c r="O44" s="464"/>
      <c r="P44" s="512"/>
      <c r="Q44" s="512"/>
      <c r="R44" s="512"/>
      <c r="S44" s="512"/>
      <c r="T44" s="512"/>
      <c r="U44" s="464"/>
    </row>
  </sheetData>
  <mergeCells count="167">
    <mergeCell ref="R30:R34"/>
    <mergeCell ref="R35:R39"/>
    <mergeCell ref="R40:R44"/>
    <mergeCell ref="B10:B14"/>
    <mergeCell ref="B15:B19"/>
    <mergeCell ref="B20:B24"/>
    <mergeCell ref="B25:B29"/>
    <mergeCell ref="B30:B34"/>
    <mergeCell ref="B35:B39"/>
    <mergeCell ref="P40:P44"/>
    <mergeCell ref="Q40:Q44"/>
    <mergeCell ref="P30:P34"/>
    <mergeCell ref="Q30:Q34"/>
    <mergeCell ref="E30:E34"/>
    <mergeCell ref="F30:F34"/>
    <mergeCell ref="G30:G34"/>
    <mergeCell ref="H30:H34"/>
    <mergeCell ref="I30:I34"/>
    <mergeCell ref="M25:M29"/>
    <mergeCell ref="G25:G29"/>
    <mergeCell ref="H25:H29"/>
    <mergeCell ref="I25:I29"/>
    <mergeCell ref="J25:J29"/>
    <mergeCell ref="K25:K29"/>
    <mergeCell ref="S40:S44"/>
    <mergeCell ref="T40:T44"/>
    <mergeCell ref="U40:U44"/>
    <mergeCell ref="J40:J44"/>
    <mergeCell ref="K40:K44"/>
    <mergeCell ref="L40:L44"/>
    <mergeCell ref="M40:M44"/>
    <mergeCell ref="N40:N44"/>
    <mergeCell ref="O40:O44"/>
    <mergeCell ref="A40:A44"/>
    <mergeCell ref="C40:C44"/>
    <mergeCell ref="D40:D44"/>
    <mergeCell ref="E40:E44"/>
    <mergeCell ref="F40:F44"/>
    <mergeCell ref="G40:G44"/>
    <mergeCell ref="H40:H44"/>
    <mergeCell ref="I40:I44"/>
    <mergeCell ref="M35:M39"/>
    <mergeCell ref="G35:G39"/>
    <mergeCell ref="H35:H39"/>
    <mergeCell ref="I35:I39"/>
    <mergeCell ref="J35:J39"/>
    <mergeCell ref="K35:K39"/>
    <mergeCell ref="L35:L39"/>
    <mergeCell ref="B40:B44"/>
    <mergeCell ref="S30:S34"/>
    <mergeCell ref="T30:T34"/>
    <mergeCell ref="U30:U34"/>
    <mergeCell ref="A35:A39"/>
    <mergeCell ref="C35:C39"/>
    <mergeCell ref="D35:D39"/>
    <mergeCell ref="E35:E39"/>
    <mergeCell ref="F35:F39"/>
    <mergeCell ref="J30:J34"/>
    <mergeCell ref="K30:K34"/>
    <mergeCell ref="L30:L34"/>
    <mergeCell ref="M30:M34"/>
    <mergeCell ref="N30:N34"/>
    <mergeCell ref="O30:O34"/>
    <mergeCell ref="T35:T39"/>
    <mergeCell ref="U35:U39"/>
    <mergeCell ref="N35:N39"/>
    <mergeCell ref="O35:O39"/>
    <mergeCell ref="P35:P39"/>
    <mergeCell ref="Q35:Q39"/>
    <mergeCell ref="S35:S39"/>
    <mergeCell ref="A30:A34"/>
    <mergeCell ref="C30:C34"/>
    <mergeCell ref="D30:D34"/>
    <mergeCell ref="L25:L29"/>
    <mergeCell ref="A25:A29"/>
    <mergeCell ref="C25:C29"/>
    <mergeCell ref="D25:D29"/>
    <mergeCell ref="E25:E29"/>
    <mergeCell ref="F25:F29"/>
    <mergeCell ref="T25:T29"/>
    <mergeCell ref="R25:R29"/>
    <mergeCell ref="U25:U29"/>
    <mergeCell ref="N25:N29"/>
    <mergeCell ref="O25:O29"/>
    <mergeCell ref="P25:P29"/>
    <mergeCell ref="Q25:Q29"/>
    <mergeCell ref="S25:S29"/>
    <mergeCell ref="T20:T24"/>
    <mergeCell ref="U20:U24"/>
    <mergeCell ref="M20:M24"/>
    <mergeCell ref="N20:N24"/>
    <mergeCell ref="O20:O24"/>
    <mergeCell ref="P20:P24"/>
    <mergeCell ref="Q20:Q24"/>
    <mergeCell ref="S20:S24"/>
    <mergeCell ref="R20:R24"/>
    <mergeCell ref="G20:G24"/>
    <mergeCell ref="H20:H24"/>
    <mergeCell ref="I20:I24"/>
    <mergeCell ref="J20:J24"/>
    <mergeCell ref="K20:K24"/>
    <mergeCell ref="L20:L24"/>
    <mergeCell ref="A20:A24"/>
    <mergeCell ref="C20:C24"/>
    <mergeCell ref="D20:D24"/>
    <mergeCell ref="E20:E24"/>
    <mergeCell ref="F20:F24"/>
    <mergeCell ref="K15:K19"/>
    <mergeCell ref="L15:L19"/>
    <mergeCell ref="M15:M19"/>
    <mergeCell ref="I10:I14"/>
    <mergeCell ref="J10:J14"/>
    <mergeCell ref="K10:K14"/>
    <mergeCell ref="L10:L14"/>
    <mergeCell ref="P15:P19"/>
    <mergeCell ref="M10:M14"/>
    <mergeCell ref="N10:N14"/>
    <mergeCell ref="O10:O14"/>
    <mergeCell ref="P10:P14"/>
    <mergeCell ref="S15:S19"/>
    <mergeCell ref="T15:T19"/>
    <mergeCell ref="U15:U19"/>
    <mergeCell ref="N15:N19"/>
    <mergeCell ref="O15:O19"/>
    <mergeCell ref="R10:R14"/>
    <mergeCell ref="R15:R19"/>
    <mergeCell ref="A9:N9"/>
    <mergeCell ref="A10:A14"/>
    <mergeCell ref="C10:C14"/>
    <mergeCell ref="D10:D14"/>
    <mergeCell ref="E10:E14"/>
    <mergeCell ref="F10:F14"/>
    <mergeCell ref="T10:T14"/>
    <mergeCell ref="U10:U14"/>
    <mergeCell ref="A15:A19"/>
    <mergeCell ref="C15:C19"/>
    <mergeCell ref="D15:D19"/>
    <mergeCell ref="E15:E19"/>
    <mergeCell ref="F15:F19"/>
    <mergeCell ref="G15:G19"/>
    <mergeCell ref="H15:H19"/>
    <mergeCell ref="I15:I19"/>
    <mergeCell ref="J15:J19"/>
    <mergeCell ref="V20:V24"/>
    <mergeCell ref="Q10:Q14"/>
    <mergeCell ref="S10:S14"/>
    <mergeCell ref="G10:G14"/>
    <mergeCell ref="H10:H14"/>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S7:T7"/>
    <mergeCell ref="U7:U8"/>
    <mergeCell ref="P7:R7"/>
    <mergeCell ref="Q15:Q19"/>
  </mergeCells>
  <conditionalFormatting sqref="D8:G8 H7 H45:J1048576 A7:B7">
    <cfRule type="containsText" dxfId="2011" priority="1339" operator="containsText" text="3- Moderado">
      <formula>NOT(ISERROR(SEARCH("3- Moderado",A7)))</formula>
    </cfRule>
    <cfRule type="containsText" dxfId="2010" priority="1340" operator="containsText" text="6- Moderado">
      <formula>NOT(ISERROR(SEARCH("6- Moderado",A7)))</formula>
    </cfRule>
    <cfRule type="containsText" dxfId="2009" priority="1341" operator="containsText" text="4- Moderado">
      <formula>NOT(ISERROR(SEARCH("4- Moderado",A7)))</formula>
    </cfRule>
    <cfRule type="containsText" dxfId="2008" priority="1342" operator="containsText" text="3- Bajo">
      <formula>NOT(ISERROR(SEARCH("3- Bajo",A7)))</formula>
    </cfRule>
    <cfRule type="containsText" dxfId="2007" priority="1343" operator="containsText" text="4- Bajo">
      <formula>NOT(ISERROR(SEARCH("4- Bajo",A7)))</formula>
    </cfRule>
    <cfRule type="containsText" dxfId="2006" priority="1344" operator="containsText" text="1- Bajo">
      <formula>NOT(ISERROR(SEARCH("1- Bajo",A7)))</formula>
    </cfRule>
  </conditionalFormatting>
  <conditionalFormatting sqref="H8:J8">
    <cfRule type="containsText" dxfId="2005" priority="1332" operator="containsText" text="3- Moderado">
      <formula>NOT(ISERROR(SEARCH("3- Moderado",H8)))</formula>
    </cfRule>
    <cfRule type="containsText" dxfId="2004" priority="1333" operator="containsText" text="6- Moderado">
      <formula>NOT(ISERROR(SEARCH("6- Moderado",H8)))</formula>
    </cfRule>
    <cfRule type="containsText" dxfId="2003" priority="1334" operator="containsText" text="4- Moderado">
      <formula>NOT(ISERROR(SEARCH("4- Moderado",H8)))</formula>
    </cfRule>
    <cfRule type="containsText" dxfId="2002" priority="1335" operator="containsText" text="3- Bajo">
      <formula>NOT(ISERROR(SEARCH("3- Bajo",H8)))</formula>
    </cfRule>
    <cfRule type="containsText" dxfId="2001" priority="1336" operator="containsText" text="4- Bajo">
      <formula>NOT(ISERROR(SEARCH("4- Bajo",H8)))</formula>
    </cfRule>
    <cfRule type="containsText" dxfId="2000" priority="1338" operator="containsText" text="1- Bajo">
      <formula>NOT(ISERROR(SEARCH("1- Bajo",H8)))</formula>
    </cfRule>
  </conditionalFormatting>
  <conditionalFormatting sqref="J8 J45:J1048576">
    <cfRule type="containsText" dxfId="1999" priority="1321" operator="containsText" text="25- Extremo">
      <formula>NOT(ISERROR(SEARCH("25- Extremo",J8)))</formula>
    </cfRule>
    <cfRule type="containsText" dxfId="1998" priority="1322" operator="containsText" text="20- Extremo">
      <formula>NOT(ISERROR(SEARCH("20- Extremo",J8)))</formula>
    </cfRule>
    <cfRule type="containsText" dxfId="1997" priority="1323" operator="containsText" text="15- Extremo">
      <formula>NOT(ISERROR(SEARCH("15- Extremo",J8)))</formula>
    </cfRule>
    <cfRule type="containsText" dxfId="1996" priority="1324" operator="containsText" text="10- Extremo">
      <formula>NOT(ISERROR(SEARCH("10- Extremo",J8)))</formula>
    </cfRule>
    <cfRule type="containsText" dxfId="1995" priority="1325" operator="containsText" text="5- Extremo">
      <formula>NOT(ISERROR(SEARCH("5- Extremo",J8)))</formula>
    </cfRule>
    <cfRule type="containsText" dxfId="1994" priority="1326" operator="containsText" text="12- Alto">
      <formula>NOT(ISERROR(SEARCH("12- Alto",J8)))</formula>
    </cfRule>
    <cfRule type="containsText" dxfId="1993" priority="1327" operator="containsText" text="10- Alto">
      <formula>NOT(ISERROR(SEARCH("10- Alto",J8)))</formula>
    </cfRule>
    <cfRule type="containsText" dxfId="1992" priority="1328" operator="containsText" text="9- Alto">
      <formula>NOT(ISERROR(SEARCH("9- Alto",J8)))</formula>
    </cfRule>
    <cfRule type="containsText" dxfId="1991" priority="1329" operator="containsText" text="8- Alto">
      <formula>NOT(ISERROR(SEARCH("8- Alto",J8)))</formula>
    </cfRule>
    <cfRule type="containsText" dxfId="1990" priority="1330" operator="containsText" text="5- Alto">
      <formula>NOT(ISERROR(SEARCH("5- Alto",J8)))</formula>
    </cfRule>
    <cfRule type="containsText" dxfId="1989" priority="1331" operator="containsText" text="4- Alto">
      <formula>NOT(ISERROR(SEARCH("4- Alto",J8)))</formula>
    </cfRule>
    <cfRule type="containsText" dxfId="1988" priority="1337" operator="containsText" text="2- Bajo">
      <formula>NOT(ISERROR(SEARCH("2- Bajo",J8)))</formula>
    </cfRule>
  </conditionalFormatting>
  <conditionalFormatting sqref="K10:L10">
    <cfRule type="containsText" dxfId="1987" priority="1315" operator="containsText" text="3- Moderado">
      <formula>NOT(ISERROR(SEARCH("3- Moderado",K10)))</formula>
    </cfRule>
    <cfRule type="containsText" dxfId="1986" priority="1316" operator="containsText" text="6- Moderado">
      <formula>NOT(ISERROR(SEARCH("6- Moderado",K10)))</formula>
    </cfRule>
    <cfRule type="containsText" dxfId="1985" priority="1317" operator="containsText" text="4- Moderado">
      <formula>NOT(ISERROR(SEARCH("4- Moderado",K10)))</formula>
    </cfRule>
    <cfRule type="containsText" dxfId="1984" priority="1318" operator="containsText" text="3- Bajo">
      <formula>NOT(ISERROR(SEARCH("3- Bajo",K10)))</formula>
    </cfRule>
    <cfRule type="containsText" dxfId="1983" priority="1319" operator="containsText" text="4- Bajo">
      <formula>NOT(ISERROR(SEARCH("4- Bajo",K10)))</formula>
    </cfRule>
    <cfRule type="containsText" dxfId="1982" priority="1320" operator="containsText" text="1- Bajo">
      <formula>NOT(ISERROR(SEARCH("1- Bajo",K10)))</formula>
    </cfRule>
  </conditionalFormatting>
  <conditionalFormatting sqref="H10:I10">
    <cfRule type="containsText" dxfId="1981" priority="1309" operator="containsText" text="3- Moderado">
      <formula>NOT(ISERROR(SEARCH("3- Moderado",H10)))</formula>
    </cfRule>
    <cfRule type="containsText" dxfId="1980" priority="1310" operator="containsText" text="6- Moderado">
      <formula>NOT(ISERROR(SEARCH("6- Moderado",H10)))</formula>
    </cfRule>
    <cfRule type="containsText" dxfId="1979" priority="1311" operator="containsText" text="4- Moderado">
      <formula>NOT(ISERROR(SEARCH("4- Moderado",H10)))</formula>
    </cfRule>
    <cfRule type="containsText" dxfId="1978" priority="1312" operator="containsText" text="3- Bajo">
      <formula>NOT(ISERROR(SEARCH("3- Bajo",H10)))</formula>
    </cfRule>
    <cfRule type="containsText" dxfId="1977" priority="1313" operator="containsText" text="4- Bajo">
      <formula>NOT(ISERROR(SEARCH("4- Bajo",H10)))</formula>
    </cfRule>
    <cfRule type="containsText" dxfId="1976" priority="1314" operator="containsText" text="1- Bajo">
      <formula>NOT(ISERROR(SEARCH("1- Bajo",H10)))</formula>
    </cfRule>
  </conditionalFormatting>
  <conditionalFormatting sqref="A10 C10:E10">
    <cfRule type="containsText" dxfId="1975" priority="1303" operator="containsText" text="3- Moderado">
      <formula>NOT(ISERROR(SEARCH("3- Moderado",A10)))</formula>
    </cfRule>
    <cfRule type="containsText" dxfId="1974" priority="1304" operator="containsText" text="6- Moderado">
      <formula>NOT(ISERROR(SEARCH("6- Moderado",A10)))</formula>
    </cfRule>
    <cfRule type="containsText" dxfId="1973" priority="1305" operator="containsText" text="4- Moderado">
      <formula>NOT(ISERROR(SEARCH("4- Moderado",A10)))</formula>
    </cfRule>
    <cfRule type="containsText" dxfId="1972" priority="1306" operator="containsText" text="3- Bajo">
      <formula>NOT(ISERROR(SEARCH("3- Bajo",A10)))</formula>
    </cfRule>
    <cfRule type="containsText" dxfId="1971" priority="1307" operator="containsText" text="4- Bajo">
      <formula>NOT(ISERROR(SEARCH("4- Bajo",A10)))</formula>
    </cfRule>
    <cfRule type="containsText" dxfId="1970" priority="1308" operator="containsText" text="1- Bajo">
      <formula>NOT(ISERROR(SEARCH("1- Bajo",A10)))</formula>
    </cfRule>
  </conditionalFormatting>
  <conditionalFormatting sqref="F10:G10">
    <cfRule type="containsText" dxfId="1969" priority="1297" operator="containsText" text="3- Moderado">
      <formula>NOT(ISERROR(SEARCH("3- Moderado",F10)))</formula>
    </cfRule>
    <cfRule type="containsText" dxfId="1968" priority="1298" operator="containsText" text="6- Moderado">
      <formula>NOT(ISERROR(SEARCH("6- Moderado",F10)))</formula>
    </cfRule>
    <cfRule type="containsText" dxfId="1967" priority="1299" operator="containsText" text="4- Moderado">
      <formula>NOT(ISERROR(SEARCH("4- Moderado",F10)))</formula>
    </cfRule>
    <cfRule type="containsText" dxfId="1966" priority="1300" operator="containsText" text="3- Bajo">
      <formula>NOT(ISERROR(SEARCH("3- Bajo",F10)))</formula>
    </cfRule>
    <cfRule type="containsText" dxfId="1965" priority="1301" operator="containsText" text="4- Bajo">
      <formula>NOT(ISERROR(SEARCH("4- Bajo",F10)))</formula>
    </cfRule>
    <cfRule type="containsText" dxfId="1964" priority="1302" operator="containsText" text="1- Bajo">
      <formula>NOT(ISERROR(SEARCH("1- Bajo",F10)))</formula>
    </cfRule>
  </conditionalFormatting>
  <conditionalFormatting sqref="K8">
    <cfRule type="containsText" dxfId="1963" priority="1291" operator="containsText" text="3- Moderado">
      <formula>NOT(ISERROR(SEARCH("3- Moderado",K8)))</formula>
    </cfRule>
    <cfRule type="containsText" dxfId="1962" priority="1292" operator="containsText" text="6- Moderado">
      <formula>NOT(ISERROR(SEARCH("6- Moderado",K8)))</formula>
    </cfRule>
    <cfRule type="containsText" dxfId="1961" priority="1293" operator="containsText" text="4- Moderado">
      <formula>NOT(ISERROR(SEARCH("4- Moderado",K8)))</formula>
    </cfRule>
    <cfRule type="containsText" dxfId="1960" priority="1294" operator="containsText" text="3- Bajo">
      <formula>NOT(ISERROR(SEARCH("3- Bajo",K8)))</formula>
    </cfRule>
    <cfRule type="containsText" dxfId="1959" priority="1295" operator="containsText" text="4- Bajo">
      <formula>NOT(ISERROR(SEARCH("4- Bajo",K8)))</formula>
    </cfRule>
    <cfRule type="containsText" dxfId="1958" priority="1296" operator="containsText" text="1- Bajo">
      <formula>NOT(ISERROR(SEARCH("1- Bajo",K8)))</formula>
    </cfRule>
  </conditionalFormatting>
  <conditionalFormatting sqref="L8">
    <cfRule type="containsText" dxfId="1957" priority="1285" operator="containsText" text="3- Moderado">
      <formula>NOT(ISERROR(SEARCH("3- Moderado",L8)))</formula>
    </cfRule>
    <cfRule type="containsText" dxfId="1956" priority="1286" operator="containsText" text="6- Moderado">
      <formula>NOT(ISERROR(SEARCH("6- Moderado",L8)))</formula>
    </cfRule>
    <cfRule type="containsText" dxfId="1955" priority="1287" operator="containsText" text="4- Moderado">
      <formula>NOT(ISERROR(SEARCH("4- Moderado",L8)))</formula>
    </cfRule>
    <cfRule type="containsText" dxfId="1954" priority="1288" operator="containsText" text="3- Bajo">
      <formula>NOT(ISERROR(SEARCH("3- Bajo",L8)))</formula>
    </cfRule>
    <cfRule type="containsText" dxfId="1953" priority="1289" operator="containsText" text="4- Bajo">
      <formula>NOT(ISERROR(SEARCH("4- Bajo",L8)))</formula>
    </cfRule>
    <cfRule type="containsText" dxfId="1952" priority="1290" operator="containsText" text="1- Bajo">
      <formula>NOT(ISERROR(SEARCH("1- Bajo",L8)))</formula>
    </cfRule>
  </conditionalFormatting>
  <conditionalFormatting sqref="M8">
    <cfRule type="containsText" dxfId="1951" priority="1279" operator="containsText" text="3- Moderado">
      <formula>NOT(ISERROR(SEARCH("3- Moderado",M8)))</formula>
    </cfRule>
    <cfRule type="containsText" dxfId="1950" priority="1280" operator="containsText" text="6- Moderado">
      <formula>NOT(ISERROR(SEARCH("6- Moderado",M8)))</formula>
    </cfRule>
    <cfRule type="containsText" dxfId="1949" priority="1281" operator="containsText" text="4- Moderado">
      <formula>NOT(ISERROR(SEARCH("4- Moderado",M8)))</formula>
    </cfRule>
    <cfRule type="containsText" dxfId="1948" priority="1282" operator="containsText" text="3- Bajo">
      <formula>NOT(ISERROR(SEARCH("3- Bajo",M8)))</formula>
    </cfRule>
    <cfRule type="containsText" dxfId="1947" priority="1283" operator="containsText" text="4- Bajo">
      <formula>NOT(ISERROR(SEARCH("4- Bajo",M8)))</formula>
    </cfRule>
    <cfRule type="containsText" dxfId="1946" priority="1284" operator="containsText" text="1- Bajo">
      <formula>NOT(ISERROR(SEARCH("1- Bajo",M8)))</formula>
    </cfRule>
  </conditionalFormatting>
  <conditionalFormatting sqref="J10:J14">
    <cfRule type="containsText" dxfId="1945" priority="1274" operator="containsText" text="Bajo">
      <formula>NOT(ISERROR(SEARCH("Bajo",J10)))</formula>
    </cfRule>
    <cfRule type="containsText" dxfId="1944" priority="1275" operator="containsText" text="Moderado">
      <formula>NOT(ISERROR(SEARCH("Moderado",J10)))</formula>
    </cfRule>
    <cfRule type="containsText" dxfId="1943" priority="1276" operator="containsText" text="Alto">
      <formula>NOT(ISERROR(SEARCH("Alto",J10)))</formula>
    </cfRule>
    <cfRule type="containsText" dxfId="1942" priority="1277" operator="containsText" text="Extremo">
      <formula>NOT(ISERROR(SEARCH("Extremo",J10)))</formula>
    </cfRule>
    <cfRule type="colorScale" priority="1278">
      <colorScale>
        <cfvo type="min"/>
        <cfvo type="max"/>
        <color rgb="FFFF7128"/>
        <color rgb="FFFFEF9C"/>
      </colorScale>
    </cfRule>
  </conditionalFormatting>
  <conditionalFormatting sqref="M10:M14">
    <cfRule type="containsText" dxfId="1941" priority="1249" operator="containsText" text="Moderado">
      <formula>NOT(ISERROR(SEARCH("Moderado",M10)))</formula>
    </cfRule>
    <cfRule type="containsText" dxfId="1940" priority="1269" operator="containsText" text="Bajo">
      <formula>NOT(ISERROR(SEARCH("Bajo",M10)))</formula>
    </cfRule>
    <cfRule type="containsText" dxfId="1939" priority="1270" operator="containsText" text="Moderado">
      <formula>NOT(ISERROR(SEARCH("Moderado",M10)))</formula>
    </cfRule>
    <cfRule type="containsText" dxfId="1938" priority="1271" operator="containsText" text="Alto">
      <formula>NOT(ISERROR(SEARCH("Alto",M10)))</formula>
    </cfRule>
    <cfRule type="containsText" dxfId="1937" priority="1272" operator="containsText" text="Extremo">
      <formula>NOT(ISERROR(SEARCH("Extremo",M10)))</formula>
    </cfRule>
    <cfRule type="colorScale" priority="1273">
      <colorScale>
        <cfvo type="min"/>
        <cfvo type="max"/>
        <color rgb="FFFF7128"/>
        <color rgb="FFFFEF9C"/>
      </colorScale>
    </cfRule>
  </conditionalFormatting>
  <conditionalFormatting sqref="N10">
    <cfRule type="containsText" dxfId="1936" priority="1263" operator="containsText" text="3- Moderado">
      <formula>NOT(ISERROR(SEARCH("3- Moderado",N10)))</formula>
    </cfRule>
    <cfRule type="containsText" dxfId="1935" priority="1264" operator="containsText" text="6- Moderado">
      <formula>NOT(ISERROR(SEARCH("6- Moderado",N10)))</formula>
    </cfRule>
    <cfRule type="containsText" dxfId="1934" priority="1265" operator="containsText" text="4- Moderado">
      <formula>NOT(ISERROR(SEARCH("4- Moderado",N10)))</formula>
    </cfRule>
    <cfRule type="containsText" dxfId="1933" priority="1266" operator="containsText" text="3- Bajo">
      <formula>NOT(ISERROR(SEARCH("3- Bajo",N10)))</formula>
    </cfRule>
    <cfRule type="containsText" dxfId="1932" priority="1267" operator="containsText" text="4- Bajo">
      <formula>NOT(ISERROR(SEARCH("4- Bajo",N10)))</formula>
    </cfRule>
    <cfRule type="containsText" dxfId="1931" priority="1268" operator="containsText" text="1- Bajo">
      <formula>NOT(ISERROR(SEARCH("1- Bajo",N10)))</formula>
    </cfRule>
  </conditionalFormatting>
  <conditionalFormatting sqref="H10:H14">
    <cfRule type="containsText" dxfId="1930" priority="1250" operator="containsText" text="Muy Alta">
      <formula>NOT(ISERROR(SEARCH("Muy Alta",H10)))</formula>
    </cfRule>
    <cfRule type="containsText" dxfId="1929" priority="1251" operator="containsText" text="Alta">
      <formula>NOT(ISERROR(SEARCH("Alta",H10)))</formula>
    </cfRule>
    <cfRule type="containsText" dxfId="1928" priority="1252" operator="containsText" text="Muy Alta">
      <formula>NOT(ISERROR(SEARCH("Muy Alta",H10)))</formula>
    </cfRule>
    <cfRule type="containsText" dxfId="1927" priority="1257" operator="containsText" text="Muy Baja">
      <formula>NOT(ISERROR(SEARCH("Muy Baja",H10)))</formula>
    </cfRule>
    <cfRule type="containsText" dxfId="1926" priority="1258" operator="containsText" text="Baja">
      <formula>NOT(ISERROR(SEARCH("Baja",H10)))</formula>
    </cfRule>
    <cfRule type="containsText" dxfId="1925" priority="1259" operator="containsText" text="Media">
      <formula>NOT(ISERROR(SEARCH("Media",H10)))</formula>
    </cfRule>
    <cfRule type="containsText" dxfId="1924" priority="1260" operator="containsText" text="Alta">
      <formula>NOT(ISERROR(SEARCH("Alta",H10)))</formula>
    </cfRule>
    <cfRule type="containsText" dxfId="1923" priority="1262" operator="containsText" text="Muy Alta">
      <formula>NOT(ISERROR(SEARCH("Muy Alta",H10)))</formula>
    </cfRule>
  </conditionalFormatting>
  <conditionalFormatting sqref="I10:I14">
    <cfRule type="containsText" dxfId="1922" priority="1253" operator="containsText" text="Catastrófico">
      <formula>NOT(ISERROR(SEARCH("Catastrófico",I10)))</formula>
    </cfRule>
    <cfRule type="containsText" dxfId="1921" priority="1254" operator="containsText" text="Mayor">
      <formula>NOT(ISERROR(SEARCH("Mayor",I10)))</formula>
    </cfRule>
    <cfRule type="containsText" dxfId="1920" priority="1255" operator="containsText" text="Menor">
      <formula>NOT(ISERROR(SEARCH("Menor",I10)))</formula>
    </cfRule>
    <cfRule type="containsText" dxfId="1919" priority="1256" operator="containsText" text="Leve">
      <formula>NOT(ISERROR(SEARCH("Leve",I10)))</formula>
    </cfRule>
    <cfRule type="containsText" dxfId="1918" priority="1261" operator="containsText" text="Moderado">
      <formula>NOT(ISERROR(SEARCH("Moderado",I10)))</formula>
    </cfRule>
  </conditionalFormatting>
  <conditionalFormatting sqref="K10:K14">
    <cfRule type="containsText" dxfId="1917" priority="1248" operator="containsText" text="Media">
      <formula>NOT(ISERROR(SEARCH("Media",K10)))</formula>
    </cfRule>
  </conditionalFormatting>
  <conditionalFormatting sqref="L10:L14">
    <cfRule type="containsText" dxfId="1916" priority="1247" operator="containsText" text="Moderado">
      <formula>NOT(ISERROR(SEARCH("Moderado",L10)))</formula>
    </cfRule>
  </conditionalFormatting>
  <conditionalFormatting sqref="J10:J14">
    <cfRule type="containsText" dxfId="1915" priority="1234" operator="containsText" text="Moderado">
      <formula>NOT(ISERROR(SEARCH("Moderado",J10)))</formula>
    </cfRule>
  </conditionalFormatting>
  <conditionalFormatting sqref="J10:J14">
    <cfRule type="containsText" dxfId="1914" priority="1232" operator="containsText" text="Bajo">
      <formula>NOT(ISERROR(SEARCH("Bajo",J10)))</formula>
    </cfRule>
    <cfRule type="containsText" dxfId="1913" priority="1233" operator="containsText" text="Extremo">
      <formula>NOT(ISERROR(SEARCH("Extremo",J10)))</formula>
    </cfRule>
  </conditionalFormatting>
  <conditionalFormatting sqref="K10:K14">
    <cfRule type="containsText" dxfId="1912" priority="1230" operator="containsText" text="Baja">
      <formula>NOT(ISERROR(SEARCH("Baja",K10)))</formula>
    </cfRule>
    <cfRule type="containsText" dxfId="1911" priority="1231" operator="containsText" text="Muy Baja">
      <formula>NOT(ISERROR(SEARCH("Muy Baja",K10)))</formula>
    </cfRule>
  </conditionalFormatting>
  <conditionalFormatting sqref="K10:K14">
    <cfRule type="containsText" dxfId="1910" priority="1228" operator="containsText" text="Muy Alta">
      <formula>NOT(ISERROR(SEARCH("Muy Alta",K10)))</formula>
    </cfRule>
    <cfRule type="containsText" dxfId="1909" priority="1229" operator="containsText" text="Alta">
      <formula>NOT(ISERROR(SEARCH("Alta",K10)))</formula>
    </cfRule>
  </conditionalFormatting>
  <conditionalFormatting sqref="L10:L14">
    <cfRule type="containsText" dxfId="1908" priority="1224" operator="containsText" text="Catastrófico">
      <formula>NOT(ISERROR(SEARCH("Catastrófico",L10)))</formula>
    </cfRule>
    <cfRule type="containsText" dxfId="1907" priority="1225" operator="containsText" text="Mayor">
      <formula>NOT(ISERROR(SEARCH("Mayor",L10)))</formula>
    </cfRule>
    <cfRule type="containsText" dxfId="1906" priority="1226" operator="containsText" text="Menor">
      <formula>NOT(ISERROR(SEARCH("Menor",L10)))</formula>
    </cfRule>
    <cfRule type="containsText" dxfId="1905" priority="1227" operator="containsText" text="Leve">
      <formula>NOT(ISERROR(SEARCH("Leve",L10)))</formula>
    </cfRule>
  </conditionalFormatting>
  <conditionalFormatting sqref="K15:L15">
    <cfRule type="containsText" dxfId="1904" priority="725" operator="containsText" text="3- Moderado">
      <formula>NOT(ISERROR(SEARCH("3- Moderado",K15)))</formula>
    </cfRule>
    <cfRule type="containsText" dxfId="1903" priority="726" operator="containsText" text="6- Moderado">
      <formula>NOT(ISERROR(SEARCH("6- Moderado",K15)))</formula>
    </cfRule>
    <cfRule type="containsText" dxfId="1902" priority="727" operator="containsText" text="4- Moderado">
      <formula>NOT(ISERROR(SEARCH("4- Moderado",K15)))</formula>
    </cfRule>
    <cfRule type="containsText" dxfId="1901" priority="728" operator="containsText" text="3- Bajo">
      <formula>NOT(ISERROR(SEARCH("3- Bajo",K15)))</formula>
    </cfRule>
    <cfRule type="containsText" dxfId="1900" priority="729" operator="containsText" text="4- Bajo">
      <formula>NOT(ISERROR(SEARCH("4- Bajo",K15)))</formula>
    </cfRule>
    <cfRule type="containsText" dxfId="1899" priority="730" operator="containsText" text="1- Bajo">
      <formula>NOT(ISERROR(SEARCH("1- Bajo",K15)))</formula>
    </cfRule>
  </conditionalFormatting>
  <conditionalFormatting sqref="H15:I15">
    <cfRule type="containsText" dxfId="1898" priority="719" operator="containsText" text="3- Moderado">
      <formula>NOT(ISERROR(SEARCH("3- Moderado",H15)))</formula>
    </cfRule>
    <cfRule type="containsText" dxfId="1897" priority="720" operator="containsText" text="6- Moderado">
      <formula>NOT(ISERROR(SEARCH("6- Moderado",H15)))</formula>
    </cfRule>
    <cfRule type="containsText" dxfId="1896" priority="721" operator="containsText" text="4- Moderado">
      <formula>NOT(ISERROR(SEARCH("4- Moderado",H15)))</formula>
    </cfRule>
    <cfRule type="containsText" dxfId="1895" priority="722" operator="containsText" text="3- Bajo">
      <formula>NOT(ISERROR(SEARCH("3- Bajo",H15)))</formula>
    </cfRule>
    <cfRule type="containsText" dxfId="1894" priority="723" operator="containsText" text="4- Bajo">
      <formula>NOT(ISERROR(SEARCH("4- Bajo",H15)))</formula>
    </cfRule>
    <cfRule type="containsText" dxfId="1893" priority="724" operator="containsText" text="1- Bajo">
      <formula>NOT(ISERROR(SEARCH("1- Bajo",H15)))</formula>
    </cfRule>
  </conditionalFormatting>
  <conditionalFormatting sqref="A15 C15:E15">
    <cfRule type="containsText" dxfId="1892" priority="713" operator="containsText" text="3- Moderado">
      <formula>NOT(ISERROR(SEARCH("3- Moderado",A15)))</formula>
    </cfRule>
    <cfRule type="containsText" dxfId="1891" priority="714" operator="containsText" text="6- Moderado">
      <formula>NOT(ISERROR(SEARCH("6- Moderado",A15)))</formula>
    </cfRule>
    <cfRule type="containsText" dxfId="1890" priority="715" operator="containsText" text="4- Moderado">
      <formula>NOT(ISERROR(SEARCH("4- Moderado",A15)))</formula>
    </cfRule>
    <cfRule type="containsText" dxfId="1889" priority="716" operator="containsText" text="3- Bajo">
      <formula>NOT(ISERROR(SEARCH("3- Bajo",A15)))</formula>
    </cfRule>
    <cfRule type="containsText" dxfId="1888" priority="717" operator="containsText" text="4- Bajo">
      <formula>NOT(ISERROR(SEARCH("4- Bajo",A15)))</formula>
    </cfRule>
    <cfRule type="containsText" dxfId="1887" priority="718" operator="containsText" text="1- Bajo">
      <formula>NOT(ISERROR(SEARCH("1- Bajo",A15)))</formula>
    </cfRule>
  </conditionalFormatting>
  <conditionalFormatting sqref="F15:G15">
    <cfRule type="containsText" dxfId="1886" priority="707" operator="containsText" text="3- Moderado">
      <formula>NOT(ISERROR(SEARCH("3- Moderado",F15)))</formula>
    </cfRule>
    <cfRule type="containsText" dxfId="1885" priority="708" operator="containsText" text="6- Moderado">
      <formula>NOT(ISERROR(SEARCH("6- Moderado",F15)))</formula>
    </cfRule>
    <cfRule type="containsText" dxfId="1884" priority="709" operator="containsText" text="4- Moderado">
      <formula>NOT(ISERROR(SEARCH("4- Moderado",F15)))</formula>
    </cfRule>
    <cfRule type="containsText" dxfId="1883" priority="710" operator="containsText" text="3- Bajo">
      <formula>NOT(ISERROR(SEARCH("3- Bajo",F15)))</formula>
    </cfRule>
    <cfRule type="containsText" dxfId="1882" priority="711" operator="containsText" text="4- Bajo">
      <formula>NOT(ISERROR(SEARCH("4- Bajo",F15)))</formula>
    </cfRule>
    <cfRule type="containsText" dxfId="1881" priority="712" operator="containsText" text="1- Bajo">
      <formula>NOT(ISERROR(SEARCH("1- Bajo",F15)))</formula>
    </cfRule>
  </conditionalFormatting>
  <conditionalFormatting sqref="J15:J19">
    <cfRule type="containsText" dxfId="1880" priority="702" operator="containsText" text="Bajo">
      <formula>NOT(ISERROR(SEARCH("Bajo",J15)))</formula>
    </cfRule>
    <cfRule type="containsText" dxfId="1879" priority="703" operator="containsText" text="Moderado">
      <formula>NOT(ISERROR(SEARCH("Moderado",J15)))</formula>
    </cfRule>
    <cfRule type="containsText" dxfId="1878" priority="704" operator="containsText" text="Alto">
      <formula>NOT(ISERROR(SEARCH("Alto",J15)))</formula>
    </cfRule>
    <cfRule type="containsText" dxfId="1877" priority="705" operator="containsText" text="Extremo">
      <formula>NOT(ISERROR(SEARCH("Extremo",J15)))</formula>
    </cfRule>
    <cfRule type="colorScale" priority="706">
      <colorScale>
        <cfvo type="min"/>
        <cfvo type="max"/>
        <color rgb="FFFF7128"/>
        <color rgb="FFFFEF9C"/>
      </colorScale>
    </cfRule>
  </conditionalFormatting>
  <conditionalFormatting sqref="M15:M19">
    <cfRule type="containsText" dxfId="1876" priority="677" operator="containsText" text="Moderado">
      <formula>NOT(ISERROR(SEARCH("Moderado",M15)))</formula>
    </cfRule>
    <cfRule type="containsText" dxfId="1875" priority="697" operator="containsText" text="Bajo">
      <formula>NOT(ISERROR(SEARCH("Bajo",M15)))</formula>
    </cfRule>
    <cfRule type="containsText" dxfId="1874" priority="698" operator="containsText" text="Moderado">
      <formula>NOT(ISERROR(SEARCH("Moderado",M15)))</formula>
    </cfRule>
    <cfRule type="containsText" dxfId="1873" priority="699" operator="containsText" text="Alto">
      <formula>NOT(ISERROR(SEARCH("Alto",M15)))</formula>
    </cfRule>
    <cfRule type="containsText" dxfId="1872" priority="700" operator="containsText" text="Extremo">
      <formula>NOT(ISERROR(SEARCH("Extremo",M15)))</formula>
    </cfRule>
    <cfRule type="colorScale" priority="701">
      <colorScale>
        <cfvo type="min"/>
        <cfvo type="max"/>
        <color rgb="FFFF7128"/>
        <color rgb="FFFFEF9C"/>
      </colorScale>
    </cfRule>
  </conditionalFormatting>
  <conditionalFormatting sqref="N15">
    <cfRule type="containsText" dxfId="1871" priority="691" operator="containsText" text="3- Moderado">
      <formula>NOT(ISERROR(SEARCH("3- Moderado",N15)))</formula>
    </cfRule>
    <cfRule type="containsText" dxfId="1870" priority="692" operator="containsText" text="6- Moderado">
      <formula>NOT(ISERROR(SEARCH("6- Moderado",N15)))</formula>
    </cfRule>
    <cfRule type="containsText" dxfId="1869" priority="693" operator="containsText" text="4- Moderado">
      <formula>NOT(ISERROR(SEARCH("4- Moderado",N15)))</formula>
    </cfRule>
    <cfRule type="containsText" dxfId="1868" priority="694" operator="containsText" text="3- Bajo">
      <formula>NOT(ISERROR(SEARCH("3- Bajo",N15)))</formula>
    </cfRule>
    <cfRule type="containsText" dxfId="1867" priority="695" operator="containsText" text="4- Bajo">
      <formula>NOT(ISERROR(SEARCH("4- Bajo",N15)))</formula>
    </cfRule>
    <cfRule type="containsText" dxfId="1866" priority="696" operator="containsText" text="1- Bajo">
      <formula>NOT(ISERROR(SEARCH("1- Bajo",N15)))</formula>
    </cfRule>
  </conditionalFormatting>
  <conditionalFormatting sqref="H15:H19">
    <cfRule type="containsText" dxfId="1865" priority="678" operator="containsText" text="Muy Alta">
      <formula>NOT(ISERROR(SEARCH("Muy Alta",H15)))</formula>
    </cfRule>
    <cfRule type="containsText" dxfId="1864" priority="679" operator="containsText" text="Alta">
      <formula>NOT(ISERROR(SEARCH("Alta",H15)))</formula>
    </cfRule>
    <cfRule type="containsText" dxfId="1863" priority="680" operator="containsText" text="Muy Alta">
      <formula>NOT(ISERROR(SEARCH("Muy Alta",H15)))</formula>
    </cfRule>
    <cfRule type="containsText" dxfId="1862" priority="685" operator="containsText" text="Muy Baja">
      <formula>NOT(ISERROR(SEARCH("Muy Baja",H15)))</formula>
    </cfRule>
    <cfRule type="containsText" dxfId="1861" priority="686" operator="containsText" text="Baja">
      <formula>NOT(ISERROR(SEARCH("Baja",H15)))</formula>
    </cfRule>
    <cfRule type="containsText" dxfId="1860" priority="687" operator="containsText" text="Media">
      <formula>NOT(ISERROR(SEARCH("Media",H15)))</formula>
    </cfRule>
    <cfRule type="containsText" dxfId="1859" priority="688" operator="containsText" text="Alta">
      <formula>NOT(ISERROR(SEARCH("Alta",H15)))</formula>
    </cfRule>
    <cfRule type="containsText" dxfId="1858" priority="690" operator="containsText" text="Muy Alta">
      <formula>NOT(ISERROR(SEARCH("Muy Alta",H15)))</formula>
    </cfRule>
  </conditionalFormatting>
  <conditionalFormatting sqref="I15:I19">
    <cfRule type="containsText" dxfId="1857" priority="681" operator="containsText" text="Catastrófico">
      <formula>NOT(ISERROR(SEARCH("Catastrófico",I15)))</formula>
    </cfRule>
    <cfRule type="containsText" dxfId="1856" priority="682" operator="containsText" text="Mayor">
      <formula>NOT(ISERROR(SEARCH("Mayor",I15)))</formula>
    </cfRule>
    <cfRule type="containsText" dxfId="1855" priority="683" operator="containsText" text="Menor">
      <formula>NOT(ISERROR(SEARCH("Menor",I15)))</formula>
    </cfRule>
    <cfRule type="containsText" dxfId="1854" priority="684" operator="containsText" text="Leve">
      <formula>NOT(ISERROR(SEARCH("Leve",I15)))</formula>
    </cfRule>
    <cfRule type="containsText" dxfId="1853" priority="689" operator="containsText" text="Moderado">
      <formula>NOT(ISERROR(SEARCH("Moderado",I15)))</formula>
    </cfRule>
  </conditionalFormatting>
  <conditionalFormatting sqref="K15:K19">
    <cfRule type="containsText" dxfId="1852" priority="676" operator="containsText" text="Media">
      <formula>NOT(ISERROR(SEARCH("Media",K15)))</formula>
    </cfRule>
  </conditionalFormatting>
  <conditionalFormatting sqref="L15:L19">
    <cfRule type="containsText" dxfId="1851" priority="675" operator="containsText" text="Moderado">
      <formula>NOT(ISERROR(SEARCH("Moderado",L15)))</formula>
    </cfRule>
  </conditionalFormatting>
  <conditionalFormatting sqref="J15:J19">
    <cfRule type="containsText" dxfId="1850" priority="674" operator="containsText" text="Moderado">
      <formula>NOT(ISERROR(SEARCH("Moderado",J15)))</formula>
    </cfRule>
  </conditionalFormatting>
  <conditionalFormatting sqref="J15:J19">
    <cfRule type="containsText" dxfId="1849" priority="672" operator="containsText" text="Bajo">
      <formula>NOT(ISERROR(SEARCH("Bajo",J15)))</formula>
    </cfRule>
    <cfRule type="containsText" dxfId="1848" priority="673" operator="containsText" text="Extremo">
      <formula>NOT(ISERROR(SEARCH("Extremo",J15)))</formula>
    </cfRule>
  </conditionalFormatting>
  <conditionalFormatting sqref="K15:K19">
    <cfRule type="containsText" dxfId="1847" priority="670" operator="containsText" text="Baja">
      <formula>NOT(ISERROR(SEARCH("Baja",K15)))</formula>
    </cfRule>
    <cfRule type="containsText" dxfId="1846" priority="671" operator="containsText" text="Muy Baja">
      <formula>NOT(ISERROR(SEARCH("Muy Baja",K15)))</formula>
    </cfRule>
  </conditionalFormatting>
  <conditionalFormatting sqref="K15:K19">
    <cfRule type="containsText" dxfId="1845" priority="668" operator="containsText" text="Muy Alta">
      <formula>NOT(ISERROR(SEARCH("Muy Alta",K15)))</formula>
    </cfRule>
    <cfRule type="containsText" dxfId="1844" priority="669" operator="containsText" text="Alta">
      <formula>NOT(ISERROR(SEARCH("Alta",K15)))</formula>
    </cfRule>
  </conditionalFormatting>
  <conditionalFormatting sqref="L15:L19">
    <cfRule type="containsText" dxfId="1843" priority="664" operator="containsText" text="Catastrófico">
      <formula>NOT(ISERROR(SEARCH("Catastrófico",L15)))</formula>
    </cfRule>
    <cfRule type="containsText" dxfId="1842" priority="665" operator="containsText" text="Mayor">
      <formula>NOT(ISERROR(SEARCH("Mayor",L15)))</formula>
    </cfRule>
    <cfRule type="containsText" dxfId="1841" priority="666" operator="containsText" text="Menor">
      <formula>NOT(ISERROR(SEARCH("Menor",L15)))</formula>
    </cfRule>
    <cfRule type="containsText" dxfId="1840" priority="667" operator="containsText" text="Leve">
      <formula>NOT(ISERROR(SEARCH("Leve",L15)))</formula>
    </cfRule>
  </conditionalFormatting>
  <conditionalFormatting sqref="K20:L20">
    <cfRule type="containsText" dxfId="1839" priority="658" operator="containsText" text="3- Moderado">
      <formula>NOT(ISERROR(SEARCH("3- Moderado",K20)))</formula>
    </cfRule>
    <cfRule type="containsText" dxfId="1838" priority="659" operator="containsText" text="6- Moderado">
      <formula>NOT(ISERROR(SEARCH("6- Moderado",K20)))</formula>
    </cfRule>
    <cfRule type="containsText" dxfId="1837" priority="660" operator="containsText" text="4- Moderado">
      <formula>NOT(ISERROR(SEARCH("4- Moderado",K20)))</formula>
    </cfRule>
    <cfRule type="containsText" dxfId="1836" priority="661" operator="containsText" text="3- Bajo">
      <formula>NOT(ISERROR(SEARCH("3- Bajo",K20)))</formula>
    </cfRule>
    <cfRule type="containsText" dxfId="1835" priority="662" operator="containsText" text="4- Bajo">
      <formula>NOT(ISERROR(SEARCH("4- Bajo",K20)))</formula>
    </cfRule>
    <cfRule type="containsText" dxfId="1834" priority="663" operator="containsText" text="1- Bajo">
      <formula>NOT(ISERROR(SEARCH("1- Bajo",K20)))</formula>
    </cfRule>
  </conditionalFormatting>
  <conditionalFormatting sqref="H20:I20">
    <cfRule type="containsText" dxfId="1833" priority="652" operator="containsText" text="3- Moderado">
      <formula>NOT(ISERROR(SEARCH("3- Moderado",H20)))</formula>
    </cfRule>
    <cfRule type="containsText" dxfId="1832" priority="653" operator="containsText" text="6- Moderado">
      <formula>NOT(ISERROR(SEARCH("6- Moderado",H20)))</formula>
    </cfRule>
    <cfRule type="containsText" dxfId="1831" priority="654" operator="containsText" text="4- Moderado">
      <formula>NOT(ISERROR(SEARCH("4- Moderado",H20)))</formula>
    </cfRule>
    <cfRule type="containsText" dxfId="1830" priority="655" operator="containsText" text="3- Bajo">
      <formula>NOT(ISERROR(SEARCH("3- Bajo",H20)))</formula>
    </cfRule>
    <cfRule type="containsText" dxfId="1829" priority="656" operator="containsText" text="4- Bajo">
      <formula>NOT(ISERROR(SEARCH("4- Bajo",H20)))</formula>
    </cfRule>
    <cfRule type="containsText" dxfId="1828" priority="657" operator="containsText" text="1- Bajo">
      <formula>NOT(ISERROR(SEARCH("1- Bajo",H20)))</formula>
    </cfRule>
  </conditionalFormatting>
  <conditionalFormatting sqref="A20 C20:E20">
    <cfRule type="containsText" dxfId="1827" priority="646" operator="containsText" text="3- Moderado">
      <formula>NOT(ISERROR(SEARCH("3- Moderado",A20)))</formula>
    </cfRule>
    <cfRule type="containsText" dxfId="1826" priority="647" operator="containsText" text="6- Moderado">
      <formula>NOT(ISERROR(SEARCH("6- Moderado",A20)))</formula>
    </cfRule>
    <cfRule type="containsText" dxfId="1825" priority="648" operator="containsText" text="4- Moderado">
      <formula>NOT(ISERROR(SEARCH("4- Moderado",A20)))</formula>
    </cfRule>
    <cfRule type="containsText" dxfId="1824" priority="649" operator="containsText" text="3- Bajo">
      <formula>NOT(ISERROR(SEARCH("3- Bajo",A20)))</formula>
    </cfRule>
    <cfRule type="containsText" dxfId="1823" priority="650" operator="containsText" text="4- Bajo">
      <formula>NOT(ISERROR(SEARCH("4- Bajo",A20)))</formula>
    </cfRule>
    <cfRule type="containsText" dxfId="1822" priority="651" operator="containsText" text="1- Bajo">
      <formula>NOT(ISERROR(SEARCH("1- Bajo",A20)))</formula>
    </cfRule>
  </conditionalFormatting>
  <conditionalFormatting sqref="F20:G20">
    <cfRule type="containsText" dxfId="1821" priority="640" operator="containsText" text="3- Moderado">
      <formula>NOT(ISERROR(SEARCH("3- Moderado",F20)))</formula>
    </cfRule>
    <cfRule type="containsText" dxfId="1820" priority="641" operator="containsText" text="6- Moderado">
      <formula>NOT(ISERROR(SEARCH("6- Moderado",F20)))</formula>
    </cfRule>
    <cfRule type="containsText" dxfId="1819" priority="642" operator="containsText" text="4- Moderado">
      <formula>NOT(ISERROR(SEARCH("4- Moderado",F20)))</formula>
    </cfRule>
    <cfRule type="containsText" dxfId="1818" priority="643" operator="containsText" text="3- Bajo">
      <formula>NOT(ISERROR(SEARCH("3- Bajo",F20)))</formula>
    </cfRule>
    <cfRule type="containsText" dxfId="1817" priority="644" operator="containsText" text="4- Bajo">
      <formula>NOT(ISERROR(SEARCH("4- Bajo",F20)))</formula>
    </cfRule>
    <cfRule type="containsText" dxfId="1816" priority="645" operator="containsText" text="1- Bajo">
      <formula>NOT(ISERROR(SEARCH("1- Bajo",F20)))</formula>
    </cfRule>
  </conditionalFormatting>
  <conditionalFormatting sqref="J20:J24">
    <cfRule type="containsText" dxfId="1815" priority="635" operator="containsText" text="Bajo">
      <formula>NOT(ISERROR(SEARCH("Bajo",J20)))</formula>
    </cfRule>
    <cfRule type="containsText" dxfId="1814" priority="636" operator="containsText" text="Moderado">
      <formula>NOT(ISERROR(SEARCH("Moderado",J20)))</formula>
    </cfRule>
    <cfRule type="containsText" dxfId="1813" priority="637" operator="containsText" text="Alto">
      <formula>NOT(ISERROR(SEARCH("Alto",J20)))</formula>
    </cfRule>
    <cfRule type="containsText" dxfId="1812" priority="638" operator="containsText" text="Extremo">
      <formula>NOT(ISERROR(SEARCH("Extremo",J20)))</formula>
    </cfRule>
    <cfRule type="colorScale" priority="639">
      <colorScale>
        <cfvo type="min"/>
        <cfvo type="max"/>
        <color rgb="FFFF7128"/>
        <color rgb="FFFFEF9C"/>
      </colorScale>
    </cfRule>
  </conditionalFormatting>
  <conditionalFormatting sqref="M20:M24">
    <cfRule type="containsText" dxfId="1811" priority="610" operator="containsText" text="Moderado">
      <formula>NOT(ISERROR(SEARCH("Moderado",M20)))</formula>
    </cfRule>
    <cfRule type="containsText" dxfId="1810" priority="630" operator="containsText" text="Bajo">
      <formula>NOT(ISERROR(SEARCH("Bajo",M20)))</formula>
    </cfRule>
    <cfRule type="containsText" dxfId="1809" priority="631" operator="containsText" text="Moderado">
      <formula>NOT(ISERROR(SEARCH("Moderado",M20)))</formula>
    </cfRule>
    <cfRule type="containsText" dxfId="1808" priority="632" operator="containsText" text="Alto">
      <formula>NOT(ISERROR(SEARCH("Alto",M20)))</formula>
    </cfRule>
    <cfRule type="containsText" dxfId="1807" priority="633" operator="containsText" text="Extremo">
      <formula>NOT(ISERROR(SEARCH("Extremo",M20)))</formula>
    </cfRule>
    <cfRule type="colorScale" priority="634">
      <colorScale>
        <cfvo type="min"/>
        <cfvo type="max"/>
        <color rgb="FFFF7128"/>
        <color rgb="FFFFEF9C"/>
      </colorScale>
    </cfRule>
  </conditionalFormatting>
  <conditionalFormatting sqref="N20">
    <cfRule type="containsText" dxfId="1806" priority="624" operator="containsText" text="3- Moderado">
      <formula>NOT(ISERROR(SEARCH("3- Moderado",N20)))</formula>
    </cfRule>
    <cfRule type="containsText" dxfId="1805" priority="625" operator="containsText" text="6- Moderado">
      <formula>NOT(ISERROR(SEARCH("6- Moderado",N20)))</formula>
    </cfRule>
    <cfRule type="containsText" dxfId="1804" priority="626" operator="containsText" text="4- Moderado">
      <formula>NOT(ISERROR(SEARCH("4- Moderado",N20)))</formula>
    </cfRule>
    <cfRule type="containsText" dxfId="1803" priority="627" operator="containsText" text="3- Bajo">
      <formula>NOT(ISERROR(SEARCH("3- Bajo",N20)))</formula>
    </cfRule>
    <cfRule type="containsText" dxfId="1802" priority="628" operator="containsText" text="4- Bajo">
      <formula>NOT(ISERROR(SEARCH("4- Bajo",N20)))</formula>
    </cfRule>
    <cfRule type="containsText" dxfId="1801" priority="629" operator="containsText" text="1- Bajo">
      <formula>NOT(ISERROR(SEARCH("1- Bajo",N20)))</formula>
    </cfRule>
  </conditionalFormatting>
  <conditionalFormatting sqref="H20:H24">
    <cfRule type="containsText" dxfId="1800" priority="611" operator="containsText" text="Muy Alta">
      <formula>NOT(ISERROR(SEARCH("Muy Alta",H20)))</formula>
    </cfRule>
    <cfRule type="containsText" dxfId="1799" priority="612" operator="containsText" text="Alta">
      <formula>NOT(ISERROR(SEARCH("Alta",H20)))</formula>
    </cfRule>
    <cfRule type="containsText" dxfId="1798" priority="613" operator="containsText" text="Muy Alta">
      <formula>NOT(ISERROR(SEARCH("Muy Alta",H20)))</formula>
    </cfRule>
    <cfRule type="containsText" dxfId="1797" priority="618" operator="containsText" text="Muy Baja">
      <formula>NOT(ISERROR(SEARCH("Muy Baja",H20)))</formula>
    </cfRule>
    <cfRule type="containsText" dxfId="1796" priority="619" operator="containsText" text="Baja">
      <formula>NOT(ISERROR(SEARCH("Baja",H20)))</formula>
    </cfRule>
    <cfRule type="containsText" dxfId="1795" priority="620" operator="containsText" text="Media">
      <formula>NOT(ISERROR(SEARCH("Media",H20)))</formula>
    </cfRule>
    <cfRule type="containsText" dxfId="1794" priority="621" operator="containsText" text="Alta">
      <formula>NOT(ISERROR(SEARCH("Alta",H20)))</formula>
    </cfRule>
    <cfRule type="containsText" dxfId="1793" priority="623" operator="containsText" text="Muy Alta">
      <formula>NOT(ISERROR(SEARCH("Muy Alta",H20)))</formula>
    </cfRule>
  </conditionalFormatting>
  <conditionalFormatting sqref="I20:I24">
    <cfRule type="containsText" dxfId="1792" priority="614" operator="containsText" text="Catastrófico">
      <formula>NOT(ISERROR(SEARCH("Catastrófico",I20)))</formula>
    </cfRule>
    <cfRule type="containsText" dxfId="1791" priority="615" operator="containsText" text="Mayor">
      <formula>NOT(ISERROR(SEARCH("Mayor",I20)))</formula>
    </cfRule>
    <cfRule type="containsText" dxfId="1790" priority="616" operator="containsText" text="Menor">
      <formula>NOT(ISERROR(SEARCH("Menor",I20)))</formula>
    </cfRule>
    <cfRule type="containsText" dxfId="1789" priority="617" operator="containsText" text="Leve">
      <formula>NOT(ISERROR(SEARCH("Leve",I20)))</formula>
    </cfRule>
    <cfRule type="containsText" dxfId="1788" priority="622" operator="containsText" text="Moderado">
      <formula>NOT(ISERROR(SEARCH("Moderado",I20)))</formula>
    </cfRule>
  </conditionalFormatting>
  <conditionalFormatting sqref="K20:K24">
    <cfRule type="containsText" dxfId="1787" priority="609" operator="containsText" text="Media">
      <formula>NOT(ISERROR(SEARCH("Media",K20)))</formula>
    </cfRule>
  </conditionalFormatting>
  <conditionalFormatting sqref="L20:L24">
    <cfRule type="containsText" dxfId="1786" priority="608" operator="containsText" text="Moderado">
      <formula>NOT(ISERROR(SEARCH("Moderado",L20)))</formula>
    </cfRule>
  </conditionalFormatting>
  <conditionalFormatting sqref="J20:J24">
    <cfRule type="containsText" dxfId="1785" priority="607" operator="containsText" text="Moderado">
      <formula>NOT(ISERROR(SEARCH("Moderado",J20)))</formula>
    </cfRule>
  </conditionalFormatting>
  <conditionalFormatting sqref="J20:J24">
    <cfRule type="containsText" dxfId="1784" priority="605" operator="containsText" text="Bajo">
      <formula>NOT(ISERROR(SEARCH("Bajo",J20)))</formula>
    </cfRule>
    <cfRule type="containsText" dxfId="1783" priority="606" operator="containsText" text="Extremo">
      <formula>NOT(ISERROR(SEARCH("Extremo",J20)))</formula>
    </cfRule>
  </conditionalFormatting>
  <conditionalFormatting sqref="K20:K24">
    <cfRule type="containsText" dxfId="1782" priority="603" operator="containsText" text="Baja">
      <formula>NOT(ISERROR(SEARCH("Baja",K20)))</formula>
    </cfRule>
    <cfRule type="containsText" dxfId="1781" priority="604" operator="containsText" text="Muy Baja">
      <formula>NOT(ISERROR(SEARCH("Muy Baja",K20)))</formula>
    </cfRule>
  </conditionalFormatting>
  <conditionalFormatting sqref="K20:K24">
    <cfRule type="containsText" dxfId="1780" priority="601" operator="containsText" text="Muy Alta">
      <formula>NOT(ISERROR(SEARCH("Muy Alta",K20)))</formula>
    </cfRule>
    <cfRule type="containsText" dxfId="1779" priority="602" operator="containsText" text="Alta">
      <formula>NOT(ISERROR(SEARCH("Alta",K20)))</formula>
    </cfRule>
  </conditionalFormatting>
  <conditionalFormatting sqref="L20:L24">
    <cfRule type="containsText" dxfId="1778" priority="597" operator="containsText" text="Catastrófico">
      <formula>NOT(ISERROR(SEARCH("Catastrófico",L20)))</formula>
    </cfRule>
    <cfRule type="containsText" dxfId="1777" priority="598" operator="containsText" text="Mayor">
      <formula>NOT(ISERROR(SEARCH("Mayor",L20)))</formula>
    </cfRule>
    <cfRule type="containsText" dxfId="1776" priority="599" operator="containsText" text="Menor">
      <formula>NOT(ISERROR(SEARCH("Menor",L20)))</formula>
    </cfRule>
    <cfRule type="containsText" dxfId="1775" priority="600" operator="containsText" text="Leve">
      <formula>NOT(ISERROR(SEARCH("Leve",L20)))</formula>
    </cfRule>
  </conditionalFormatting>
  <conditionalFormatting sqref="K25:L25">
    <cfRule type="containsText" dxfId="1774" priority="390" operator="containsText" text="3- Moderado">
      <formula>NOT(ISERROR(SEARCH("3- Moderado",K25)))</formula>
    </cfRule>
    <cfRule type="containsText" dxfId="1773" priority="391" operator="containsText" text="6- Moderado">
      <formula>NOT(ISERROR(SEARCH("6- Moderado",K25)))</formula>
    </cfRule>
    <cfRule type="containsText" dxfId="1772" priority="392" operator="containsText" text="4- Moderado">
      <formula>NOT(ISERROR(SEARCH("4- Moderado",K25)))</formula>
    </cfRule>
    <cfRule type="containsText" dxfId="1771" priority="393" operator="containsText" text="3- Bajo">
      <formula>NOT(ISERROR(SEARCH("3- Bajo",K25)))</formula>
    </cfRule>
    <cfRule type="containsText" dxfId="1770" priority="394" operator="containsText" text="4- Bajo">
      <formula>NOT(ISERROR(SEARCH("4- Bajo",K25)))</formula>
    </cfRule>
    <cfRule type="containsText" dxfId="1769" priority="395" operator="containsText" text="1- Bajo">
      <formula>NOT(ISERROR(SEARCH("1- Bajo",K25)))</formula>
    </cfRule>
  </conditionalFormatting>
  <conditionalFormatting sqref="H25:I25">
    <cfRule type="containsText" dxfId="1768" priority="384" operator="containsText" text="3- Moderado">
      <formula>NOT(ISERROR(SEARCH("3- Moderado",H25)))</formula>
    </cfRule>
    <cfRule type="containsText" dxfId="1767" priority="385" operator="containsText" text="6- Moderado">
      <formula>NOT(ISERROR(SEARCH("6- Moderado",H25)))</formula>
    </cfRule>
    <cfRule type="containsText" dxfId="1766" priority="386" operator="containsText" text="4- Moderado">
      <formula>NOT(ISERROR(SEARCH("4- Moderado",H25)))</formula>
    </cfRule>
    <cfRule type="containsText" dxfId="1765" priority="387" operator="containsText" text="3- Bajo">
      <formula>NOT(ISERROR(SEARCH("3- Bajo",H25)))</formula>
    </cfRule>
    <cfRule type="containsText" dxfId="1764" priority="388" operator="containsText" text="4- Bajo">
      <formula>NOT(ISERROR(SEARCH("4- Bajo",H25)))</formula>
    </cfRule>
    <cfRule type="containsText" dxfId="1763" priority="389" operator="containsText" text="1- Bajo">
      <formula>NOT(ISERROR(SEARCH("1- Bajo",H25)))</formula>
    </cfRule>
  </conditionalFormatting>
  <conditionalFormatting sqref="A25 C25:E25">
    <cfRule type="containsText" dxfId="1762" priority="378" operator="containsText" text="3- Moderado">
      <formula>NOT(ISERROR(SEARCH("3- Moderado",A25)))</formula>
    </cfRule>
    <cfRule type="containsText" dxfId="1761" priority="379" operator="containsText" text="6- Moderado">
      <formula>NOT(ISERROR(SEARCH("6- Moderado",A25)))</formula>
    </cfRule>
    <cfRule type="containsText" dxfId="1760" priority="380" operator="containsText" text="4- Moderado">
      <formula>NOT(ISERROR(SEARCH("4- Moderado",A25)))</formula>
    </cfRule>
    <cfRule type="containsText" dxfId="1759" priority="381" operator="containsText" text="3- Bajo">
      <formula>NOT(ISERROR(SEARCH("3- Bajo",A25)))</formula>
    </cfRule>
    <cfRule type="containsText" dxfId="1758" priority="382" operator="containsText" text="4- Bajo">
      <formula>NOT(ISERROR(SEARCH("4- Bajo",A25)))</formula>
    </cfRule>
    <cfRule type="containsText" dxfId="1757" priority="383" operator="containsText" text="1- Bajo">
      <formula>NOT(ISERROR(SEARCH("1- Bajo",A25)))</formula>
    </cfRule>
  </conditionalFormatting>
  <conditionalFormatting sqref="F25:G25">
    <cfRule type="containsText" dxfId="1756" priority="372" operator="containsText" text="3- Moderado">
      <formula>NOT(ISERROR(SEARCH("3- Moderado",F25)))</formula>
    </cfRule>
    <cfRule type="containsText" dxfId="1755" priority="373" operator="containsText" text="6- Moderado">
      <formula>NOT(ISERROR(SEARCH("6- Moderado",F25)))</formula>
    </cfRule>
    <cfRule type="containsText" dxfId="1754" priority="374" operator="containsText" text="4- Moderado">
      <formula>NOT(ISERROR(SEARCH("4- Moderado",F25)))</formula>
    </cfRule>
    <cfRule type="containsText" dxfId="1753" priority="375" operator="containsText" text="3- Bajo">
      <formula>NOT(ISERROR(SEARCH("3- Bajo",F25)))</formula>
    </cfRule>
    <cfRule type="containsText" dxfId="1752" priority="376" operator="containsText" text="4- Bajo">
      <formula>NOT(ISERROR(SEARCH("4- Bajo",F25)))</formula>
    </cfRule>
    <cfRule type="containsText" dxfId="1751" priority="377" operator="containsText" text="1- Bajo">
      <formula>NOT(ISERROR(SEARCH("1- Bajo",F25)))</formula>
    </cfRule>
  </conditionalFormatting>
  <conditionalFormatting sqref="J25:J29">
    <cfRule type="containsText" dxfId="1750" priority="367" operator="containsText" text="Bajo">
      <formula>NOT(ISERROR(SEARCH("Bajo",J25)))</formula>
    </cfRule>
    <cfRule type="containsText" dxfId="1749" priority="368" operator="containsText" text="Moderado">
      <formula>NOT(ISERROR(SEARCH("Moderado",J25)))</formula>
    </cfRule>
    <cfRule type="containsText" dxfId="1748" priority="369" operator="containsText" text="Alto">
      <formula>NOT(ISERROR(SEARCH("Alto",J25)))</formula>
    </cfRule>
    <cfRule type="containsText" dxfId="1747" priority="370" operator="containsText" text="Extremo">
      <formula>NOT(ISERROR(SEARCH("Extremo",J25)))</formula>
    </cfRule>
    <cfRule type="colorScale" priority="371">
      <colorScale>
        <cfvo type="min"/>
        <cfvo type="max"/>
        <color rgb="FFFF7128"/>
        <color rgb="FFFFEF9C"/>
      </colorScale>
    </cfRule>
  </conditionalFormatting>
  <conditionalFormatting sqref="M25:M29">
    <cfRule type="containsText" dxfId="1746" priority="342" operator="containsText" text="Moderado">
      <formula>NOT(ISERROR(SEARCH("Moderado",M25)))</formula>
    </cfRule>
    <cfRule type="containsText" dxfId="1745" priority="362" operator="containsText" text="Bajo">
      <formula>NOT(ISERROR(SEARCH("Bajo",M25)))</formula>
    </cfRule>
    <cfRule type="containsText" dxfId="1744" priority="363" operator="containsText" text="Moderado">
      <formula>NOT(ISERROR(SEARCH("Moderado",M25)))</formula>
    </cfRule>
    <cfRule type="containsText" dxfId="1743" priority="364" operator="containsText" text="Alto">
      <formula>NOT(ISERROR(SEARCH("Alto",M25)))</formula>
    </cfRule>
    <cfRule type="containsText" dxfId="1742" priority="365" operator="containsText" text="Extremo">
      <formula>NOT(ISERROR(SEARCH("Extremo",M25)))</formula>
    </cfRule>
    <cfRule type="colorScale" priority="366">
      <colorScale>
        <cfvo type="min"/>
        <cfvo type="max"/>
        <color rgb="FFFF7128"/>
        <color rgb="FFFFEF9C"/>
      </colorScale>
    </cfRule>
  </conditionalFormatting>
  <conditionalFormatting sqref="N25">
    <cfRule type="containsText" dxfId="1741" priority="356" operator="containsText" text="3- Moderado">
      <formula>NOT(ISERROR(SEARCH("3- Moderado",N25)))</formula>
    </cfRule>
    <cfRule type="containsText" dxfId="1740" priority="357" operator="containsText" text="6- Moderado">
      <formula>NOT(ISERROR(SEARCH("6- Moderado",N25)))</formula>
    </cfRule>
    <cfRule type="containsText" dxfId="1739" priority="358" operator="containsText" text="4- Moderado">
      <formula>NOT(ISERROR(SEARCH("4- Moderado",N25)))</formula>
    </cfRule>
    <cfRule type="containsText" dxfId="1738" priority="359" operator="containsText" text="3- Bajo">
      <formula>NOT(ISERROR(SEARCH("3- Bajo",N25)))</formula>
    </cfRule>
    <cfRule type="containsText" dxfId="1737" priority="360" operator="containsText" text="4- Bajo">
      <formula>NOT(ISERROR(SEARCH("4- Bajo",N25)))</formula>
    </cfRule>
    <cfRule type="containsText" dxfId="1736" priority="361" operator="containsText" text="1- Bajo">
      <formula>NOT(ISERROR(SEARCH("1- Bajo",N25)))</formula>
    </cfRule>
  </conditionalFormatting>
  <conditionalFormatting sqref="H25:H29">
    <cfRule type="containsText" dxfId="1735" priority="343" operator="containsText" text="Muy Alta">
      <formula>NOT(ISERROR(SEARCH("Muy Alta",H25)))</formula>
    </cfRule>
    <cfRule type="containsText" dxfId="1734" priority="344" operator="containsText" text="Alta">
      <formula>NOT(ISERROR(SEARCH("Alta",H25)))</formula>
    </cfRule>
    <cfRule type="containsText" dxfId="1733" priority="345" operator="containsText" text="Muy Alta">
      <formula>NOT(ISERROR(SEARCH("Muy Alta",H25)))</formula>
    </cfRule>
    <cfRule type="containsText" dxfId="1732" priority="350" operator="containsText" text="Muy Baja">
      <formula>NOT(ISERROR(SEARCH("Muy Baja",H25)))</formula>
    </cfRule>
    <cfRule type="containsText" dxfId="1731" priority="351" operator="containsText" text="Baja">
      <formula>NOT(ISERROR(SEARCH("Baja",H25)))</formula>
    </cfRule>
    <cfRule type="containsText" dxfId="1730" priority="352" operator="containsText" text="Media">
      <formula>NOT(ISERROR(SEARCH("Media",H25)))</formula>
    </cfRule>
    <cfRule type="containsText" dxfId="1729" priority="353" operator="containsText" text="Alta">
      <formula>NOT(ISERROR(SEARCH("Alta",H25)))</formula>
    </cfRule>
    <cfRule type="containsText" dxfId="1728" priority="355" operator="containsText" text="Muy Alta">
      <formula>NOT(ISERROR(SEARCH("Muy Alta",H25)))</formula>
    </cfRule>
  </conditionalFormatting>
  <conditionalFormatting sqref="I25:I29">
    <cfRule type="containsText" dxfId="1727" priority="346" operator="containsText" text="Catastrófico">
      <formula>NOT(ISERROR(SEARCH("Catastrófico",I25)))</formula>
    </cfRule>
    <cfRule type="containsText" dxfId="1726" priority="347" operator="containsText" text="Mayor">
      <formula>NOT(ISERROR(SEARCH("Mayor",I25)))</formula>
    </cfRule>
    <cfRule type="containsText" dxfId="1725" priority="348" operator="containsText" text="Menor">
      <formula>NOT(ISERROR(SEARCH("Menor",I25)))</formula>
    </cfRule>
    <cfRule type="containsText" dxfId="1724" priority="349" operator="containsText" text="Leve">
      <formula>NOT(ISERROR(SEARCH("Leve",I25)))</formula>
    </cfRule>
    <cfRule type="containsText" dxfId="1723" priority="354" operator="containsText" text="Moderado">
      <formula>NOT(ISERROR(SEARCH("Moderado",I25)))</formula>
    </cfRule>
  </conditionalFormatting>
  <conditionalFormatting sqref="K25:K29">
    <cfRule type="containsText" dxfId="1722" priority="341" operator="containsText" text="Media">
      <formula>NOT(ISERROR(SEARCH("Media",K25)))</formula>
    </cfRule>
  </conditionalFormatting>
  <conditionalFormatting sqref="L25:L29">
    <cfRule type="containsText" dxfId="1721" priority="340" operator="containsText" text="Moderado">
      <formula>NOT(ISERROR(SEARCH("Moderado",L25)))</formula>
    </cfRule>
  </conditionalFormatting>
  <conditionalFormatting sqref="J25:J29">
    <cfRule type="containsText" dxfId="1720" priority="339" operator="containsText" text="Moderado">
      <formula>NOT(ISERROR(SEARCH("Moderado",J25)))</formula>
    </cfRule>
  </conditionalFormatting>
  <conditionalFormatting sqref="J25:J29">
    <cfRule type="containsText" dxfId="1719" priority="337" operator="containsText" text="Bajo">
      <formula>NOT(ISERROR(SEARCH("Bajo",J25)))</formula>
    </cfRule>
    <cfRule type="containsText" dxfId="1718" priority="338" operator="containsText" text="Extremo">
      <formula>NOT(ISERROR(SEARCH("Extremo",J25)))</formula>
    </cfRule>
  </conditionalFormatting>
  <conditionalFormatting sqref="K25:K29">
    <cfRule type="containsText" dxfId="1717" priority="335" operator="containsText" text="Baja">
      <formula>NOT(ISERROR(SEARCH("Baja",K25)))</formula>
    </cfRule>
    <cfRule type="containsText" dxfId="1716" priority="336" operator="containsText" text="Muy Baja">
      <formula>NOT(ISERROR(SEARCH("Muy Baja",K25)))</formula>
    </cfRule>
  </conditionalFormatting>
  <conditionalFormatting sqref="K25:K29">
    <cfRule type="containsText" dxfId="1715" priority="333" operator="containsText" text="Muy Alta">
      <formula>NOT(ISERROR(SEARCH("Muy Alta",K25)))</formula>
    </cfRule>
    <cfRule type="containsText" dxfId="1714" priority="334" operator="containsText" text="Alta">
      <formula>NOT(ISERROR(SEARCH("Alta",K25)))</formula>
    </cfRule>
  </conditionalFormatting>
  <conditionalFormatting sqref="L25:L29">
    <cfRule type="containsText" dxfId="1713" priority="329" operator="containsText" text="Catastrófico">
      <formula>NOT(ISERROR(SEARCH("Catastrófico",L25)))</formula>
    </cfRule>
    <cfRule type="containsText" dxfId="1712" priority="330" operator="containsText" text="Mayor">
      <formula>NOT(ISERROR(SEARCH("Mayor",L25)))</formula>
    </cfRule>
    <cfRule type="containsText" dxfId="1711" priority="331" operator="containsText" text="Menor">
      <formula>NOT(ISERROR(SEARCH("Menor",L25)))</formula>
    </cfRule>
    <cfRule type="containsText" dxfId="1710" priority="332" operator="containsText" text="Leve">
      <formula>NOT(ISERROR(SEARCH("Leve",L25)))</formula>
    </cfRule>
  </conditionalFormatting>
  <conditionalFormatting sqref="K30:L30">
    <cfRule type="containsText" dxfId="1709" priority="323" operator="containsText" text="3- Moderado">
      <formula>NOT(ISERROR(SEARCH("3- Moderado",K30)))</formula>
    </cfRule>
    <cfRule type="containsText" dxfId="1708" priority="324" operator="containsText" text="6- Moderado">
      <formula>NOT(ISERROR(SEARCH("6- Moderado",K30)))</formula>
    </cfRule>
    <cfRule type="containsText" dxfId="1707" priority="325" operator="containsText" text="4- Moderado">
      <formula>NOT(ISERROR(SEARCH("4- Moderado",K30)))</formula>
    </cfRule>
    <cfRule type="containsText" dxfId="1706" priority="326" operator="containsText" text="3- Bajo">
      <formula>NOT(ISERROR(SEARCH("3- Bajo",K30)))</formula>
    </cfRule>
    <cfRule type="containsText" dxfId="1705" priority="327" operator="containsText" text="4- Bajo">
      <formula>NOT(ISERROR(SEARCH("4- Bajo",K30)))</formula>
    </cfRule>
    <cfRule type="containsText" dxfId="1704" priority="328" operator="containsText" text="1- Bajo">
      <formula>NOT(ISERROR(SEARCH("1- Bajo",K30)))</formula>
    </cfRule>
  </conditionalFormatting>
  <conditionalFormatting sqref="H30:I30">
    <cfRule type="containsText" dxfId="1703" priority="317" operator="containsText" text="3- Moderado">
      <formula>NOT(ISERROR(SEARCH("3- Moderado",H30)))</formula>
    </cfRule>
    <cfRule type="containsText" dxfId="1702" priority="318" operator="containsText" text="6- Moderado">
      <formula>NOT(ISERROR(SEARCH("6- Moderado",H30)))</formula>
    </cfRule>
    <cfRule type="containsText" dxfId="1701" priority="319" operator="containsText" text="4- Moderado">
      <formula>NOT(ISERROR(SEARCH("4- Moderado",H30)))</formula>
    </cfRule>
    <cfRule type="containsText" dxfId="1700" priority="320" operator="containsText" text="3- Bajo">
      <formula>NOT(ISERROR(SEARCH("3- Bajo",H30)))</formula>
    </cfRule>
    <cfRule type="containsText" dxfId="1699" priority="321" operator="containsText" text="4- Bajo">
      <formula>NOT(ISERROR(SEARCH("4- Bajo",H30)))</formula>
    </cfRule>
    <cfRule type="containsText" dxfId="1698" priority="322" operator="containsText" text="1- Bajo">
      <formula>NOT(ISERROR(SEARCH("1- Bajo",H30)))</formula>
    </cfRule>
  </conditionalFormatting>
  <conditionalFormatting sqref="A30 C30:E30">
    <cfRule type="containsText" dxfId="1697" priority="311" operator="containsText" text="3- Moderado">
      <formula>NOT(ISERROR(SEARCH("3- Moderado",A30)))</formula>
    </cfRule>
    <cfRule type="containsText" dxfId="1696" priority="312" operator="containsText" text="6- Moderado">
      <formula>NOT(ISERROR(SEARCH("6- Moderado",A30)))</formula>
    </cfRule>
    <cfRule type="containsText" dxfId="1695" priority="313" operator="containsText" text="4- Moderado">
      <formula>NOT(ISERROR(SEARCH("4- Moderado",A30)))</formula>
    </cfRule>
    <cfRule type="containsText" dxfId="1694" priority="314" operator="containsText" text="3- Bajo">
      <formula>NOT(ISERROR(SEARCH("3- Bajo",A30)))</formula>
    </cfRule>
    <cfRule type="containsText" dxfId="1693" priority="315" operator="containsText" text="4- Bajo">
      <formula>NOT(ISERROR(SEARCH("4- Bajo",A30)))</formula>
    </cfRule>
    <cfRule type="containsText" dxfId="1692" priority="316" operator="containsText" text="1- Bajo">
      <formula>NOT(ISERROR(SEARCH("1- Bajo",A30)))</formula>
    </cfRule>
  </conditionalFormatting>
  <conditionalFormatting sqref="F30:G30">
    <cfRule type="containsText" dxfId="1691" priority="305" operator="containsText" text="3- Moderado">
      <formula>NOT(ISERROR(SEARCH("3- Moderado",F30)))</formula>
    </cfRule>
    <cfRule type="containsText" dxfId="1690" priority="306" operator="containsText" text="6- Moderado">
      <formula>NOT(ISERROR(SEARCH("6- Moderado",F30)))</formula>
    </cfRule>
    <cfRule type="containsText" dxfId="1689" priority="307" operator="containsText" text="4- Moderado">
      <formula>NOT(ISERROR(SEARCH("4- Moderado",F30)))</formula>
    </cfRule>
    <cfRule type="containsText" dxfId="1688" priority="308" operator="containsText" text="3- Bajo">
      <formula>NOT(ISERROR(SEARCH("3- Bajo",F30)))</formula>
    </cfRule>
    <cfRule type="containsText" dxfId="1687" priority="309" operator="containsText" text="4- Bajo">
      <formula>NOT(ISERROR(SEARCH("4- Bajo",F30)))</formula>
    </cfRule>
    <cfRule type="containsText" dxfId="1686" priority="310" operator="containsText" text="1- Bajo">
      <formula>NOT(ISERROR(SEARCH("1- Bajo",F30)))</formula>
    </cfRule>
  </conditionalFormatting>
  <conditionalFormatting sqref="J30:J34">
    <cfRule type="containsText" dxfId="1685" priority="300" operator="containsText" text="Bajo">
      <formula>NOT(ISERROR(SEARCH("Bajo",J30)))</formula>
    </cfRule>
    <cfRule type="containsText" dxfId="1684" priority="301" operator="containsText" text="Moderado">
      <formula>NOT(ISERROR(SEARCH("Moderado",J30)))</formula>
    </cfRule>
    <cfRule type="containsText" dxfId="1683" priority="302" operator="containsText" text="Alto">
      <formula>NOT(ISERROR(SEARCH("Alto",J30)))</formula>
    </cfRule>
    <cfRule type="containsText" dxfId="1682" priority="303" operator="containsText" text="Extremo">
      <formula>NOT(ISERROR(SEARCH("Extremo",J30)))</formula>
    </cfRule>
    <cfRule type="colorScale" priority="304">
      <colorScale>
        <cfvo type="min"/>
        <cfvo type="max"/>
        <color rgb="FFFF7128"/>
        <color rgb="FFFFEF9C"/>
      </colorScale>
    </cfRule>
  </conditionalFormatting>
  <conditionalFormatting sqref="M30:M34">
    <cfRule type="containsText" dxfId="1681" priority="275" operator="containsText" text="Moderado">
      <formula>NOT(ISERROR(SEARCH("Moderado",M30)))</formula>
    </cfRule>
    <cfRule type="containsText" dxfId="1680" priority="295" operator="containsText" text="Bajo">
      <formula>NOT(ISERROR(SEARCH("Bajo",M30)))</formula>
    </cfRule>
    <cfRule type="containsText" dxfId="1679" priority="296" operator="containsText" text="Moderado">
      <formula>NOT(ISERROR(SEARCH("Moderado",M30)))</formula>
    </cfRule>
    <cfRule type="containsText" dxfId="1678" priority="297" operator="containsText" text="Alto">
      <formula>NOT(ISERROR(SEARCH("Alto",M30)))</formula>
    </cfRule>
    <cfRule type="containsText" dxfId="1677" priority="298" operator="containsText" text="Extremo">
      <formula>NOT(ISERROR(SEARCH("Extremo",M30)))</formula>
    </cfRule>
    <cfRule type="colorScale" priority="299">
      <colorScale>
        <cfvo type="min"/>
        <cfvo type="max"/>
        <color rgb="FFFF7128"/>
        <color rgb="FFFFEF9C"/>
      </colorScale>
    </cfRule>
  </conditionalFormatting>
  <conditionalFormatting sqref="N30">
    <cfRule type="containsText" dxfId="1676" priority="289" operator="containsText" text="3- Moderado">
      <formula>NOT(ISERROR(SEARCH("3- Moderado",N30)))</formula>
    </cfRule>
    <cfRule type="containsText" dxfId="1675" priority="290" operator="containsText" text="6- Moderado">
      <formula>NOT(ISERROR(SEARCH("6- Moderado",N30)))</formula>
    </cfRule>
    <cfRule type="containsText" dxfId="1674" priority="291" operator="containsText" text="4- Moderado">
      <formula>NOT(ISERROR(SEARCH("4- Moderado",N30)))</formula>
    </cfRule>
    <cfRule type="containsText" dxfId="1673" priority="292" operator="containsText" text="3- Bajo">
      <formula>NOT(ISERROR(SEARCH("3- Bajo",N30)))</formula>
    </cfRule>
    <cfRule type="containsText" dxfId="1672" priority="293" operator="containsText" text="4- Bajo">
      <formula>NOT(ISERROR(SEARCH("4- Bajo",N30)))</formula>
    </cfRule>
    <cfRule type="containsText" dxfId="1671" priority="294" operator="containsText" text="1- Bajo">
      <formula>NOT(ISERROR(SEARCH("1- Bajo",N30)))</formula>
    </cfRule>
  </conditionalFormatting>
  <conditionalFormatting sqref="H30:H34">
    <cfRule type="containsText" dxfId="1670" priority="276" operator="containsText" text="Muy Alta">
      <formula>NOT(ISERROR(SEARCH("Muy Alta",H30)))</formula>
    </cfRule>
    <cfRule type="containsText" dxfId="1669" priority="277" operator="containsText" text="Alta">
      <formula>NOT(ISERROR(SEARCH("Alta",H30)))</formula>
    </cfRule>
    <cfRule type="containsText" dxfId="1668" priority="278" operator="containsText" text="Muy Alta">
      <formula>NOT(ISERROR(SEARCH("Muy Alta",H30)))</formula>
    </cfRule>
    <cfRule type="containsText" dxfId="1667" priority="283" operator="containsText" text="Muy Baja">
      <formula>NOT(ISERROR(SEARCH("Muy Baja",H30)))</formula>
    </cfRule>
    <cfRule type="containsText" dxfId="1666" priority="284" operator="containsText" text="Baja">
      <formula>NOT(ISERROR(SEARCH("Baja",H30)))</formula>
    </cfRule>
    <cfRule type="containsText" dxfId="1665" priority="285" operator="containsText" text="Media">
      <formula>NOT(ISERROR(SEARCH("Media",H30)))</formula>
    </cfRule>
    <cfRule type="containsText" dxfId="1664" priority="286" operator="containsText" text="Alta">
      <formula>NOT(ISERROR(SEARCH("Alta",H30)))</formula>
    </cfRule>
    <cfRule type="containsText" dxfId="1663" priority="288" operator="containsText" text="Muy Alta">
      <formula>NOT(ISERROR(SEARCH("Muy Alta",H30)))</formula>
    </cfRule>
  </conditionalFormatting>
  <conditionalFormatting sqref="I30:I34">
    <cfRule type="containsText" dxfId="1662" priority="279" operator="containsText" text="Catastrófico">
      <formula>NOT(ISERROR(SEARCH("Catastrófico",I30)))</formula>
    </cfRule>
    <cfRule type="containsText" dxfId="1661" priority="280" operator="containsText" text="Mayor">
      <formula>NOT(ISERROR(SEARCH("Mayor",I30)))</formula>
    </cfRule>
    <cfRule type="containsText" dxfId="1660" priority="281" operator="containsText" text="Menor">
      <formula>NOT(ISERROR(SEARCH("Menor",I30)))</formula>
    </cfRule>
    <cfRule type="containsText" dxfId="1659" priority="282" operator="containsText" text="Leve">
      <formula>NOT(ISERROR(SEARCH("Leve",I30)))</formula>
    </cfRule>
    <cfRule type="containsText" dxfId="1658" priority="287" operator="containsText" text="Moderado">
      <formula>NOT(ISERROR(SEARCH("Moderado",I30)))</formula>
    </cfRule>
  </conditionalFormatting>
  <conditionalFormatting sqref="K30:K34">
    <cfRule type="containsText" dxfId="1657" priority="274" operator="containsText" text="Media">
      <formula>NOT(ISERROR(SEARCH("Media",K30)))</formula>
    </cfRule>
  </conditionalFormatting>
  <conditionalFormatting sqref="L30:L34">
    <cfRule type="containsText" dxfId="1656" priority="273" operator="containsText" text="Moderado">
      <formula>NOT(ISERROR(SEARCH("Moderado",L30)))</formula>
    </cfRule>
  </conditionalFormatting>
  <conditionalFormatting sqref="J30:J34">
    <cfRule type="containsText" dxfId="1655" priority="272" operator="containsText" text="Moderado">
      <formula>NOT(ISERROR(SEARCH("Moderado",J30)))</formula>
    </cfRule>
  </conditionalFormatting>
  <conditionalFormatting sqref="J30:J34">
    <cfRule type="containsText" dxfId="1654" priority="270" operator="containsText" text="Bajo">
      <formula>NOT(ISERROR(SEARCH("Bajo",J30)))</formula>
    </cfRule>
    <cfRule type="containsText" dxfId="1653" priority="271" operator="containsText" text="Extremo">
      <formula>NOT(ISERROR(SEARCH("Extremo",J30)))</formula>
    </cfRule>
  </conditionalFormatting>
  <conditionalFormatting sqref="K30:K34">
    <cfRule type="containsText" dxfId="1652" priority="268" operator="containsText" text="Baja">
      <formula>NOT(ISERROR(SEARCH("Baja",K30)))</formula>
    </cfRule>
    <cfRule type="containsText" dxfId="1651" priority="269" operator="containsText" text="Muy Baja">
      <formula>NOT(ISERROR(SEARCH("Muy Baja",K30)))</formula>
    </cfRule>
  </conditionalFormatting>
  <conditionalFormatting sqref="K30:K34">
    <cfRule type="containsText" dxfId="1650" priority="266" operator="containsText" text="Muy Alta">
      <formula>NOT(ISERROR(SEARCH("Muy Alta",K30)))</formula>
    </cfRule>
    <cfRule type="containsText" dxfId="1649" priority="267" operator="containsText" text="Alta">
      <formula>NOT(ISERROR(SEARCH("Alta",K30)))</formula>
    </cfRule>
  </conditionalFormatting>
  <conditionalFormatting sqref="L30:L34">
    <cfRule type="containsText" dxfId="1648" priority="262" operator="containsText" text="Catastrófico">
      <formula>NOT(ISERROR(SEARCH("Catastrófico",L30)))</formula>
    </cfRule>
    <cfRule type="containsText" dxfId="1647" priority="263" operator="containsText" text="Mayor">
      <formula>NOT(ISERROR(SEARCH("Mayor",L30)))</formula>
    </cfRule>
    <cfRule type="containsText" dxfId="1646" priority="264" operator="containsText" text="Menor">
      <formula>NOT(ISERROR(SEARCH("Menor",L30)))</formula>
    </cfRule>
    <cfRule type="containsText" dxfId="1645" priority="265" operator="containsText" text="Leve">
      <formula>NOT(ISERROR(SEARCH("Leve",L30)))</formula>
    </cfRule>
  </conditionalFormatting>
  <conditionalFormatting sqref="K35:L35">
    <cfRule type="containsText" dxfId="1644" priority="256" operator="containsText" text="3- Moderado">
      <formula>NOT(ISERROR(SEARCH("3- Moderado",K35)))</formula>
    </cfRule>
    <cfRule type="containsText" dxfId="1643" priority="257" operator="containsText" text="6- Moderado">
      <formula>NOT(ISERROR(SEARCH("6- Moderado",K35)))</formula>
    </cfRule>
    <cfRule type="containsText" dxfId="1642" priority="258" operator="containsText" text="4- Moderado">
      <formula>NOT(ISERROR(SEARCH("4- Moderado",K35)))</formula>
    </cfRule>
    <cfRule type="containsText" dxfId="1641" priority="259" operator="containsText" text="3- Bajo">
      <formula>NOT(ISERROR(SEARCH("3- Bajo",K35)))</formula>
    </cfRule>
    <cfRule type="containsText" dxfId="1640" priority="260" operator="containsText" text="4- Bajo">
      <formula>NOT(ISERROR(SEARCH("4- Bajo",K35)))</formula>
    </cfRule>
    <cfRule type="containsText" dxfId="1639" priority="261" operator="containsText" text="1- Bajo">
      <formula>NOT(ISERROR(SEARCH("1- Bajo",K35)))</formula>
    </cfRule>
  </conditionalFormatting>
  <conditionalFormatting sqref="H35:I35">
    <cfRule type="containsText" dxfId="1638" priority="250" operator="containsText" text="3- Moderado">
      <formula>NOT(ISERROR(SEARCH("3- Moderado",H35)))</formula>
    </cfRule>
    <cfRule type="containsText" dxfId="1637" priority="251" operator="containsText" text="6- Moderado">
      <formula>NOT(ISERROR(SEARCH("6- Moderado",H35)))</formula>
    </cfRule>
    <cfRule type="containsText" dxfId="1636" priority="252" operator="containsText" text="4- Moderado">
      <formula>NOT(ISERROR(SEARCH("4- Moderado",H35)))</formula>
    </cfRule>
    <cfRule type="containsText" dxfId="1635" priority="253" operator="containsText" text="3- Bajo">
      <formula>NOT(ISERROR(SEARCH("3- Bajo",H35)))</formula>
    </cfRule>
    <cfRule type="containsText" dxfId="1634" priority="254" operator="containsText" text="4- Bajo">
      <formula>NOT(ISERROR(SEARCH("4- Bajo",H35)))</formula>
    </cfRule>
    <cfRule type="containsText" dxfId="1633" priority="255" operator="containsText" text="1- Bajo">
      <formula>NOT(ISERROR(SEARCH("1- Bajo",H35)))</formula>
    </cfRule>
  </conditionalFormatting>
  <conditionalFormatting sqref="A35 C35:E35">
    <cfRule type="containsText" dxfId="1632" priority="244" operator="containsText" text="3- Moderado">
      <formula>NOT(ISERROR(SEARCH("3- Moderado",A35)))</formula>
    </cfRule>
    <cfRule type="containsText" dxfId="1631" priority="245" operator="containsText" text="6- Moderado">
      <formula>NOT(ISERROR(SEARCH("6- Moderado",A35)))</formula>
    </cfRule>
    <cfRule type="containsText" dxfId="1630" priority="246" operator="containsText" text="4- Moderado">
      <formula>NOT(ISERROR(SEARCH("4- Moderado",A35)))</formula>
    </cfRule>
    <cfRule type="containsText" dxfId="1629" priority="247" operator="containsText" text="3- Bajo">
      <formula>NOT(ISERROR(SEARCH("3- Bajo",A35)))</formula>
    </cfRule>
    <cfRule type="containsText" dxfId="1628" priority="248" operator="containsText" text="4- Bajo">
      <formula>NOT(ISERROR(SEARCH("4- Bajo",A35)))</formula>
    </cfRule>
    <cfRule type="containsText" dxfId="1627" priority="249" operator="containsText" text="1- Bajo">
      <formula>NOT(ISERROR(SEARCH("1- Bajo",A35)))</formula>
    </cfRule>
  </conditionalFormatting>
  <conditionalFormatting sqref="F35:G35">
    <cfRule type="containsText" dxfId="1626" priority="238" operator="containsText" text="3- Moderado">
      <formula>NOT(ISERROR(SEARCH("3- Moderado",F35)))</formula>
    </cfRule>
    <cfRule type="containsText" dxfId="1625" priority="239" operator="containsText" text="6- Moderado">
      <formula>NOT(ISERROR(SEARCH("6- Moderado",F35)))</formula>
    </cfRule>
    <cfRule type="containsText" dxfId="1624" priority="240" operator="containsText" text="4- Moderado">
      <formula>NOT(ISERROR(SEARCH("4- Moderado",F35)))</formula>
    </cfRule>
    <cfRule type="containsText" dxfId="1623" priority="241" operator="containsText" text="3- Bajo">
      <formula>NOT(ISERROR(SEARCH("3- Bajo",F35)))</formula>
    </cfRule>
    <cfRule type="containsText" dxfId="1622" priority="242" operator="containsText" text="4- Bajo">
      <formula>NOT(ISERROR(SEARCH("4- Bajo",F35)))</formula>
    </cfRule>
    <cfRule type="containsText" dxfId="1621" priority="243" operator="containsText" text="1- Bajo">
      <formula>NOT(ISERROR(SEARCH("1- Bajo",F35)))</formula>
    </cfRule>
  </conditionalFormatting>
  <conditionalFormatting sqref="J35:J39">
    <cfRule type="containsText" dxfId="1620" priority="233" operator="containsText" text="Bajo">
      <formula>NOT(ISERROR(SEARCH("Bajo",J35)))</formula>
    </cfRule>
    <cfRule type="containsText" dxfId="1619" priority="234" operator="containsText" text="Moderado">
      <formula>NOT(ISERROR(SEARCH("Moderado",J35)))</formula>
    </cfRule>
    <cfRule type="containsText" dxfId="1618" priority="235" operator="containsText" text="Alto">
      <formula>NOT(ISERROR(SEARCH("Alto",J35)))</formula>
    </cfRule>
    <cfRule type="containsText" dxfId="1617" priority="236" operator="containsText" text="Extremo">
      <formula>NOT(ISERROR(SEARCH("Extremo",J35)))</formula>
    </cfRule>
    <cfRule type="colorScale" priority="237">
      <colorScale>
        <cfvo type="min"/>
        <cfvo type="max"/>
        <color rgb="FFFF7128"/>
        <color rgb="FFFFEF9C"/>
      </colorScale>
    </cfRule>
  </conditionalFormatting>
  <conditionalFormatting sqref="M35:M39">
    <cfRule type="containsText" dxfId="1616" priority="208" operator="containsText" text="Moderado">
      <formula>NOT(ISERROR(SEARCH("Moderado",M35)))</formula>
    </cfRule>
    <cfRule type="containsText" dxfId="1615" priority="228" operator="containsText" text="Bajo">
      <formula>NOT(ISERROR(SEARCH("Bajo",M35)))</formula>
    </cfRule>
    <cfRule type="containsText" dxfId="1614" priority="229" operator="containsText" text="Moderado">
      <formula>NOT(ISERROR(SEARCH("Moderado",M35)))</formula>
    </cfRule>
    <cfRule type="containsText" dxfId="1613" priority="230" operator="containsText" text="Alto">
      <formula>NOT(ISERROR(SEARCH("Alto",M35)))</formula>
    </cfRule>
    <cfRule type="containsText" dxfId="1612" priority="231" operator="containsText" text="Extremo">
      <formula>NOT(ISERROR(SEARCH("Extremo",M35)))</formula>
    </cfRule>
    <cfRule type="colorScale" priority="232">
      <colorScale>
        <cfvo type="min"/>
        <cfvo type="max"/>
        <color rgb="FFFF7128"/>
        <color rgb="FFFFEF9C"/>
      </colorScale>
    </cfRule>
  </conditionalFormatting>
  <conditionalFormatting sqref="N35">
    <cfRule type="containsText" dxfId="1611" priority="222" operator="containsText" text="3- Moderado">
      <formula>NOT(ISERROR(SEARCH("3- Moderado",N35)))</formula>
    </cfRule>
    <cfRule type="containsText" dxfId="1610" priority="223" operator="containsText" text="6- Moderado">
      <formula>NOT(ISERROR(SEARCH("6- Moderado",N35)))</formula>
    </cfRule>
    <cfRule type="containsText" dxfId="1609" priority="224" operator="containsText" text="4- Moderado">
      <formula>NOT(ISERROR(SEARCH("4- Moderado",N35)))</formula>
    </cfRule>
    <cfRule type="containsText" dxfId="1608" priority="225" operator="containsText" text="3- Bajo">
      <formula>NOT(ISERROR(SEARCH("3- Bajo",N35)))</formula>
    </cfRule>
    <cfRule type="containsText" dxfId="1607" priority="226" operator="containsText" text="4- Bajo">
      <formula>NOT(ISERROR(SEARCH("4- Bajo",N35)))</formula>
    </cfRule>
    <cfRule type="containsText" dxfId="1606" priority="227" operator="containsText" text="1- Bajo">
      <formula>NOT(ISERROR(SEARCH("1- Bajo",N35)))</formula>
    </cfRule>
  </conditionalFormatting>
  <conditionalFormatting sqref="H35:H39">
    <cfRule type="containsText" dxfId="1605" priority="209" operator="containsText" text="Muy Alta">
      <formula>NOT(ISERROR(SEARCH("Muy Alta",H35)))</formula>
    </cfRule>
    <cfRule type="containsText" dxfId="1604" priority="210" operator="containsText" text="Alta">
      <formula>NOT(ISERROR(SEARCH("Alta",H35)))</formula>
    </cfRule>
    <cfRule type="containsText" dxfId="1603" priority="211" operator="containsText" text="Muy Alta">
      <formula>NOT(ISERROR(SEARCH("Muy Alta",H35)))</formula>
    </cfRule>
    <cfRule type="containsText" dxfId="1602" priority="216" operator="containsText" text="Muy Baja">
      <formula>NOT(ISERROR(SEARCH("Muy Baja",H35)))</formula>
    </cfRule>
    <cfRule type="containsText" dxfId="1601" priority="217" operator="containsText" text="Baja">
      <formula>NOT(ISERROR(SEARCH("Baja",H35)))</formula>
    </cfRule>
    <cfRule type="containsText" dxfId="1600" priority="218" operator="containsText" text="Media">
      <formula>NOT(ISERROR(SEARCH("Media",H35)))</formula>
    </cfRule>
    <cfRule type="containsText" dxfId="1599" priority="219" operator="containsText" text="Alta">
      <formula>NOT(ISERROR(SEARCH("Alta",H35)))</formula>
    </cfRule>
    <cfRule type="containsText" dxfId="1598" priority="221" operator="containsText" text="Muy Alta">
      <formula>NOT(ISERROR(SEARCH("Muy Alta",H35)))</formula>
    </cfRule>
  </conditionalFormatting>
  <conditionalFormatting sqref="I35:I39">
    <cfRule type="containsText" dxfId="1597" priority="212" operator="containsText" text="Catastrófico">
      <formula>NOT(ISERROR(SEARCH("Catastrófico",I35)))</formula>
    </cfRule>
    <cfRule type="containsText" dxfId="1596" priority="213" operator="containsText" text="Mayor">
      <formula>NOT(ISERROR(SEARCH("Mayor",I35)))</formula>
    </cfRule>
    <cfRule type="containsText" dxfId="1595" priority="214" operator="containsText" text="Menor">
      <formula>NOT(ISERROR(SEARCH("Menor",I35)))</formula>
    </cfRule>
    <cfRule type="containsText" dxfId="1594" priority="215" operator="containsText" text="Leve">
      <formula>NOT(ISERROR(SEARCH("Leve",I35)))</formula>
    </cfRule>
    <cfRule type="containsText" dxfId="1593" priority="220" operator="containsText" text="Moderado">
      <formula>NOT(ISERROR(SEARCH("Moderado",I35)))</formula>
    </cfRule>
  </conditionalFormatting>
  <conditionalFormatting sqref="K35:K39">
    <cfRule type="containsText" dxfId="1592" priority="207" operator="containsText" text="Media">
      <formula>NOT(ISERROR(SEARCH("Media",K35)))</formula>
    </cfRule>
  </conditionalFormatting>
  <conditionalFormatting sqref="L35:L39">
    <cfRule type="containsText" dxfId="1591" priority="206" operator="containsText" text="Moderado">
      <formula>NOT(ISERROR(SEARCH("Moderado",L35)))</formula>
    </cfRule>
  </conditionalFormatting>
  <conditionalFormatting sqref="J35:J39">
    <cfRule type="containsText" dxfId="1590" priority="205" operator="containsText" text="Moderado">
      <formula>NOT(ISERROR(SEARCH("Moderado",J35)))</formula>
    </cfRule>
  </conditionalFormatting>
  <conditionalFormatting sqref="J35:J39">
    <cfRule type="containsText" dxfId="1589" priority="203" operator="containsText" text="Bajo">
      <formula>NOT(ISERROR(SEARCH("Bajo",J35)))</formula>
    </cfRule>
    <cfRule type="containsText" dxfId="1588" priority="204" operator="containsText" text="Extremo">
      <formula>NOT(ISERROR(SEARCH("Extremo",J35)))</formula>
    </cfRule>
  </conditionalFormatting>
  <conditionalFormatting sqref="K35:K39">
    <cfRule type="containsText" dxfId="1587" priority="201" operator="containsText" text="Baja">
      <formula>NOT(ISERROR(SEARCH("Baja",K35)))</formula>
    </cfRule>
    <cfRule type="containsText" dxfId="1586" priority="202" operator="containsText" text="Muy Baja">
      <formula>NOT(ISERROR(SEARCH("Muy Baja",K35)))</formula>
    </cfRule>
  </conditionalFormatting>
  <conditionalFormatting sqref="K35:K39">
    <cfRule type="containsText" dxfId="1585" priority="199" operator="containsText" text="Muy Alta">
      <formula>NOT(ISERROR(SEARCH("Muy Alta",K35)))</formula>
    </cfRule>
    <cfRule type="containsText" dxfId="1584" priority="200" operator="containsText" text="Alta">
      <formula>NOT(ISERROR(SEARCH("Alta",K35)))</formula>
    </cfRule>
  </conditionalFormatting>
  <conditionalFormatting sqref="L35:L39">
    <cfRule type="containsText" dxfId="1583" priority="195" operator="containsText" text="Catastrófico">
      <formula>NOT(ISERROR(SEARCH("Catastrófico",L35)))</formula>
    </cfRule>
    <cfRule type="containsText" dxfId="1582" priority="196" operator="containsText" text="Mayor">
      <formula>NOT(ISERROR(SEARCH("Mayor",L35)))</formula>
    </cfRule>
    <cfRule type="containsText" dxfId="1581" priority="197" operator="containsText" text="Menor">
      <formula>NOT(ISERROR(SEARCH("Menor",L35)))</formula>
    </cfRule>
    <cfRule type="containsText" dxfId="1580" priority="198" operator="containsText" text="Leve">
      <formula>NOT(ISERROR(SEARCH("Leve",L35)))</formula>
    </cfRule>
  </conditionalFormatting>
  <conditionalFormatting sqref="K40:L40">
    <cfRule type="containsText" dxfId="1579" priority="189" operator="containsText" text="3- Moderado">
      <formula>NOT(ISERROR(SEARCH("3- Moderado",K40)))</formula>
    </cfRule>
    <cfRule type="containsText" dxfId="1578" priority="190" operator="containsText" text="6- Moderado">
      <formula>NOT(ISERROR(SEARCH("6- Moderado",K40)))</formula>
    </cfRule>
    <cfRule type="containsText" dxfId="1577" priority="191" operator="containsText" text="4- Moderado">
      <formula>NOT(ISERROR(SEARCH("4- Moderado",K40)))</formula>
    </cfRule>
    <cfRule type="containsText" dxfId="1576" priority="192" operator="containsText" text="3- Bajo">
      <formula>NOT(ISERROR(SEARCH("3- Bajo",K40)))</formula>
    </cfRule>
    <cfRule type="containsText" dxfId="1575" priority="193" operator="containsText" text="4- Bajo">
      <formula>NOT(ISERROR(SEARCH("4- Bajo",K40)))</formula>
    </cfRule>
    <cfRule type="containsText" dxfId="1574" priority="194" operator="containsText" text="1- Bajo">
      <formula>NOT(ISERROR(SEARCH("1- Bajo",K40)))</formula>
    </cfRule>
  </conditionalFormatting>
  <conditionalFormatting sqref="H40:I40">
    <cfRule type="containsText" dxfId="1573" priority="183" operator="containsText" text="3- Moderado">
      <formula>NOT(ISERROR(SEARCH("3- Moderado",H40)))</formula>
    </cfRule>
    <cfRule type="containsText" dxfId="1572" priority="184" operator="containsText" text="6- Moderado">
      <formula>NOT(ISERROR(SEARCH("6- Moderado",H40)))</formula>
    </cfRule>
    <cfRule type="containsText" dxfId="1571" priority="185" operator="containsText" text="4- Moderado">
      <formula>NOT(ISERROR(SEARCH("4- Moderado",H40)))</formula>
    </cfRule>
    <cfRule type="containsText" dxfId="1570" priority="186" operator="containsText" text="3- Bajo">
      <formula>NOT(ISERROR(SEARCH("3- Bajo",H40)))</formula>
    </cfRule>
    <cfRule type="containsText" dxfId="1569" priority="187" operator="containsText" text="4- Bajo">
      <formula>NOT(ISERROR(SEARCH("4- Bajo",H40)))</formula>
    </cfRule>
    <cfRule type="containsText" dxfId="1568" priority="188" operator="containsText" text="1- Bajo">
      <formula>NOT(ISERROR(SEARCH("1- Bajo",H40)))</formula>
    </cfRule>
  </conditionalFormatting>
  <conditionalFormatting sqref="A40 C40:E40">
    <cfRule type="containsText" dxfId="1567" priority="177" operator="containsText" text="3- Moderado">
      <formula>NOT(ISERROR(SEARCH("3- Moderado",A40)))</formula>
    </cfRule>
    <cfRule type="containsText" dxfId="1566" priority="178" operator="containsText" text="6- Moderado">
      <formula>NOT(ISERROR(SEARCH("6- Moderado",A40)))</formula>
    </cfRule>
    <cfRule type="containsText" dxfId="1565" priority="179" operator="containsText" text="4- Moderado">
      <formula>NOT(ISERROR(SEARCH("4- Moderado",A40)))</formula>
    </cfRule>
    <cfRule type="containsText" dxfId="1564" priority="180" operator="containsText" text="3- Bajo">
      <formula>NOT(ISERROR(SEARCH("3- Bajo",A40)))</formula>
    </cfRule>
    <cfRule type="containsText" dxfId="1563" priority="181" operator="containsText" text="4- Bajo">
      <formula>NOT(ISERROR(SEARCH("4- Bajo",A40)))</formula>
    </cfRule>
    <cfRule type="containsText" dxfId="1562" priority="182" operator="containsText" text="1- Bajo">
      <formula>NOT(ISERROR(SEARCH("1- Bajo",A40)))</formula>
    </cfRule>
  </conditionalFormatting>
  <conditionalFormatting sqref="F40:G40">
    <cfRule type="containsText" dxfId="1561" priority="171" operator="containsText" text="3- Moderado">
      <formula>NOT(ISERROR(SEARCH("3- Moderado",F40)))</formula>
    </cfRule>
    <cfRule type="containsText" dxfId="1560" priority="172" operator="containsText" text="6- Moderado">
      <formula>NOT(ISERROR(SEARCH("6- Moderado",F40)))</formula>
    </cfRule>
    <cfRule type="containsText" dxfId="1559" priority="173" operator="containsText" text="4- Moderado">
      <formula>NOT(ISERROR(SEARCH("4- Moderado",F40)))</formula>
    </cfRule>
    <cfRule type="containsText" dxfId="1558" priority="174" operator="containsText" text="3- Bajo">
      <formula>NOT(ISERROR(SEARCH("3- Bajo",F40)))</formula>
    </cfRule>
    <cfRule type="containsText" dxfId="1557" priority="175" operator="containsText" text="4- Bajo">
      <formula>NOT(ISERROR(SEARCH("4- Bajo",F40)))</formula>
    </cfRule>
    <cfRule type="containsText" dxfId="1556" priority="176" operator="containsText" text="1- Bajo">
      <formula>NOT(ISERROR(SEARCH("1- Bajo",F40)))</formula>
    </cfRule>
  </conditionalFormatting>
  <conditionalFormatting sqref="J40:J44">
    <cfRule type="containsText" dxfId="1555" priority="166" operator="containsText" text="Bajo">
      <formula>NOT(ISERROR(SEARCH("Bajo",J40)))</formula>
    </cfRule>
    <cfRule type="containsText" dxfId="1554" priority="167" operator="containsText" text="Moderado">
      <formula>NOT(ISERROR(SEARCH("Moderado",J40)))</formula>
    </cfRule>
    <cfRule type="containsText" dxfId="1553" priority="168" operator="containsText" text="Alto">
      <formula>NOT(ISERROR(SEARCH("Alto",J40)))</formula>
    </cfRule>
    <cfRule type="containsText" dxfId="1552" priority="169" operator="containsText" text="Extremo">
      <formula>NOT(ISERROR(SEARCH("Extremo",J40)))</formula>
    </cfRule>
    <cfRule type="colorScale" priority="170">
      <colorScale>
        <cfvo type="min"/>
        <cfvo type="max"/>
        <color rgb="FFFF7128"/>
        <color rgb="FFFFEF9C"/>
      </colorScale>
    </cfRule>
  </conditionalFormatting>
  <conditionalFormatting sqref="M40:M44">
    <cfRule type="containsText" dxfId="1551" priority="141" operator="containsText" text="Moderado">
      <formula>NOT(ISERROR(SEARCH("Moderado",M40)))</formula>
    </cfRule>
    <cfRule type="containsText" dxfId="1550" priority="161" operator="containsText" text="Bajo">
      <formula>NOT(ISERROR(SEARCH("Bajo",M40)))</formula>
    </cfRule>
    <cfRule type="containsText" dxfId="1549" priority="162" operator="containsText" text="Moderado">
      <formula>NOT(ISERROR(SEARCH("Moderado",M40)))</formula>
    </cfRule>
    <cfRule type="containsText" dxfId="1548" priority="163" operator="containsText" text="Alto">
      <formula>NOT(ISERROR(SEARCH("Alto",M40)))</formula>
    </cfRule>
    <cfRule type="containsText" dxfId="1547" priority="164" operator="containsText" text="Extremo">
      <formula>NOT(ISERROR(SEARCH("Extremo",M40)))</formula>
    </cfRule>
    <cfRule type="colorScale" priority="165">
      <colorScale>
        <cfvo type="min"/>
        <cfvo type="max"/>
        <color rgb="FFFF7128"/>
        <color rgb="FFFFEF9C"/>
      </colorScale>
    </cfRule>
  </conditionalFormatting>
  <conditionalFormatting sqref="N40">
    <cfRule type="containsText" dxfId="1546" priority="155" operator="containsText" text="3- Moderado">
      <formula>NOT(ISERROR(SEARCH("3- Moderado",N40)))</formula>
    </cfRule>
    <cfRule type="containsText" dxfId="1545" priority="156" operator="containsText" text="6- Moderado">
      <formula>NOT(ISERROR(SEARCH("6- Moderado",N40)))</formula>
    </cfRule>
    <cfRule type="containsText" dxfId="1544" priority="157" operator="containsText" text="4- Moderado">
      <formula>NOT(ISERROR(SEARCH("4- Moderado",N40)))</formula>
    </cfRule>
    <cfRule type="containsText" dxfId="1543" priority="158" operator="containsText" text="3- Bajo">
      <formula>NOT(ISERROR(SEARCH("3- Bajo",N40)))</formula>
    </cfRule>
    <cfRule type="containsText" dxfId="1542" priority="159" operator="containsText" text="4- Bajo">
      <formula>NOT(ISERROR(SEARCH("4- Bajo",N40)))</formula>
    </cfRule>
    <cfRule type="containsText" dxfId="1541" priority="160" operator="containsText" text="1- Bajo">
      <formula>NOT(ISERROR(SEARCH("1- Bajo",N40)))</formula>
    </cfRule>
  </conditionalFormatting>
  <conditionalFormatting sqref="H40:H44">
    <cfRule type="containsText" dxfId="1540" priority="142" operator="containsText" text="Muy Alta">
      <formula>NOT(ISERROR(SEARCH("Muy Alta",H40)))</formula>
    </cfRule>
    <cfRule type="containsText" dxfId="1539" priority="143" operator="containsText" text="Alta">
      <formula>NOT(ISERROR(SEARCH("Alta",H40)))</formula>
    </cfRule>
    <cfRule type="containsText" dxfId="1538" priority="144" operator="containsText" text="Muy Alta">
      <formula>NOT(ISERROR(SEARCH("Muy Alta",H40)))</formula>
    </cfRule>
    <cfRule type="containsText" dxfId="1537" priority="149" operator="containsText" text="Muy Baja">
      <formula>NOT(ISERROR(SEARCH("Muy Baja",H40)))</formula>
    </cfRule>
    <cfRule type="containsText" dxfId="1536" priority="150" operator="containsText" text="Baja">
      <formula>NOT(ISERROR(SEARCH("Baja",H40)))</formula>
    </cfRule>
    <cfRule type="containsText" dxfId="1535" priority="151" operator="containsText" text="Media">
      <formula>NOT(ISERROR(SEARCH("Media",H40)))</formula>
    </cfRule>
    <cfRule type="containsText" dxfId="1534" priority="152" operator="containsText" text="Alta">
      <formula>NOT(ISERROR(SEARCH("Alta",H40)))</formula>
    </cfRule>
    <cfRule type="containsText" dxfId="1533" priority="154" operator="containsText" text="Muy Alta">
      <formula>NOT(ISERROR(SEARCH("Muy Alta",H40)))</formula>
    </cfRule>
  </conditionalFormatting>
  <conditionalFormatting sqref="I40:I44">
    <cfRule type="containsText" dxfId="1532" priority="145" operator="containsText" text="Catastrófico">
      <formula>NOT(ISERROR(SEARCH("Catastrófico",I40)))</formula>
    </cfRule>
    <cfRule type="containsText" dxfId="1531" priority="146" operator="containsText" text="Mayor">
      <formula>NOT(ISERROR(SEARCH("Mayor",I40)))</formula>
    </cfRule>
    <cfRule type="containsText" dxfId="1530" priority="147" operator="containsText" text="Menor">
      <formula>NOT(ISERROR(SEARCH("Menor",I40)))</formula>
    </cfRule>
    <cfRule type="containsText" dxfId="1529" priority="148" operator="containsText" text="Leve">
      <formula>NOT(ISERROR(SEARCH("Leve",I40)))</formula>
    </cfRule>
    <cfRule type="containsText" dxfId="1528" priority="153" operator="containsText" text="Moderado">
      <formula>NOT(ISERROR(SEARCH("Moderado",I40)))</formula>
    </cfRule>
  </conditionalFormatting>
  <conditionalFormatting sqref="K40:K44">
    <cfRule type="containsText" dxfId="1527" priority="140" operator="containsText" text="Media">
      <formula>NOT(ISERROR(SEARCH("Media",K40)))</formula>
    </cfRule>
  </conditionalFormatting>
  <conditionalFormatting sqref="L40:L44">
    <cfRule type="containsText" dxfId="1526" priority="139" operator="containsText" text="Moderado">
      <formula>NOT(ISERROR(SEARCH("Moderado",L40)))</formula>
    </cfRule>
  </conditionalFormatting>
  <conditionalFormatting sqref="J40:J44">
    <cfRule type="containsText" dxfId="1525" priority="138" operator="containsText" text="Moderado">
      <formula>NOT(ISERROR(SEARCH("Moderado",J40)))</formula>
    </cfRule>
  </conditionalFormatting>
  <conditionalFormatting sqref="J40:J44">
    <cfRule type="containsText" dxfId="1524" priority="136" operator="containsText" text="Bajo">
      <formula>NOT(ISERROR(SEARCH("Bajo",J40)))</formula>
    </cfRule>
    <cfRule type="containsText" dxfId="1523" priority="137" operator="containsText" text="Extremo">
      <formula>NOT(ISERROR(SEARCH("Extremo",J40)))</formula>
    </cfRule>
  </conditionalFormatting>
  <conditionalFormatting sqref="K40:K44">
    <cfRule type="containsText" dxfId="1522" priority="134" operator="containsText" text="Baja">
      <formula>NOT(ISERROR(SEARCH("Baja",K40)))</formula>
    </cfRule>
    <cfRule type="containsText" dxfId="1521" priority="135" operator="containsText" text="Muy Baja">
      <formula>NOT(ISERROR(SEARCH("Muy Baja",K40)))</formula>
    </cfRule>
  </conditionalFormatting>
  <conditionalFormatting sqref="K40:K44">
    <cfRule type="containsText" dxfId="1520" priority="132" operator="containsText" text="Muy Alta">
      <formula>NOT(ISERROR(SEARCH("Muy Alta",K40)))</formula>
    </cfRule>
    <cfRule type="containsText" dxfId="1519" priority="133" operator="containsText" text="Alta">
      <formula>NOT(ISERROR(SEARCH("Alta",K40)))</formula>
    </cfRule>
  </conditionalFormatting>
  <conditionalFormatting sqref="L40:L44">
    <cfRule type="containsText" dxfId="1518" priority="128" operator="containsText" text="Catastrófico">
      <formula>NOT(ISERROR(SEARCH("Catastrófico",L40)))</formula>
    </cfRule>
    <cfRule type="containsText" dxfId="1517" priority="129" operator="containsText" text="Mayor">
      <formula>NOT(ISERROR(SEARCH("Mayor",L40)))</formula>
    </cfRule>
    <cfRule type="containsText" dxfId="1516" priority="130" operator="containsText" text="Menor">
      <formula>NOT(ISERROR(SEARCH("Menor",L40)))</formula>
    </cfRule>
    <cfRule type="containsText" dxfId="1515" priority="131" operator="containsText" text="Leve">
      <formula>NOT(ISERROR(SEARCH("Leve",L40)))</formula>
    </cfRule>
  </conditionalFormatting>
  <conditionalFormatting sqref="B10 B15 B20 B25 B30 B35 B40">
    <cfRule type="containsText" dxfId="1514" priority="1" operator="containsText" text="3- Moderado">
      <formula>NOT(ISERROR(SEARCH("3- Moderado",B10)))</formula>
    </cfRule>
    <cfRule type="containsText" dxfId="1513" priority="2" operator="containsText" text="6- Moderado">
      <formula>NOT(ISERROR(SEARCH("6- Moderado",B10)))</formula>
    </cfRule>
    <cfRule type="containsText" dxfId="1512" priority="3" operator="containsText" text="4- Moderado">
      <formula>NOT(ISERROR(SEARCH("4- Moderado",B10)))</formula>
    </cfRule>
    <cfRule type="containsText" dxfId="1511" priority="4" operator="containsText" text="3- Bajo">
      <formula>NOT(ISERROR(SEARCH("3- Bajo",B10)))</formula>
    </cfRule>
    <cfRule type="containsText" dxfId="1510" priority="5" operator="containsText" text="4- Bajo">
      <formula>NOT(ISERROR(SEARCH("4- Bajo",B10)))</formula>
    </cfRule>
    <cfRule type="containsText" dxfId="1509"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5C216A0-BAF6-4619-9B7A-6FCB273E5DB0}"/>
    <dataValidation allowBlank="1" showInputMessage="1" showErrorMessage="1" prompt="Registrar qué factor  que ocasina el riesgo: un facot identtficado el contexto._x000a_O  personas, recursos, estilo de direccion , factores externos, , codiciones ambientales" sqref="F8:G8" xr:uid="{F5853A56-E5B8-48DB-9561-6D8363E346B3}"/>
    <dataValidation allowBlank="1" showInputMessage="1" showErrorMessage="1" prompt="Que tan factible es que materialize el riesgo?" sqref="H8" xr:uid="{CAF509D3-ACAE-4C82-9CFC-E68B9DDE8952}"/>
    <dataValidation allowBlank="1" showInputMessage="1" showErrorMessage="1" prompt="El grado de afectación puede ser " sqref="I8" xr:uid="{3C75E6FA-FA43-4049-B41E-43D1DCCC67F9}"/>
    <dataValidation allowBlank="1" showInputMessage="1" showErrorMessage="1" prompt="Describir las actividades que se van a desarrollar para el proyecto" sqref="O7" xr:uid="{8827366B-317B-4C4C-A400-FC0BD30E14D6}"/>
    <dataValidation allowBlank="1" showInputMessage="1" showErrorMessage="1" prompt="Seleccionar si el responsable es el responsable de las acciones es el nivel central" sqref="P7:P8" xr:uid="{B4A50BA5-1032-48E6-B32E-5F758E08A081}"/>
    <dataValidation allowBlank="1" showInputMessage="1" showErrorMessage="1" prompt="seleccionar si el responsable de ejecutar las acciones es el nivel central" sqref="Q8:R8" xr:uid="{D02FA942-41DB-44B5-977D-E13AA9F785E4}"/>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E9E8-230E-412E-9963-83D243683E0E}">
  <sheetPr>
    <tabColor rgb="FF00B050"/>
  </sheetPr>
  <dimension ref="A1:JS44"/>
  <sheetViews>
    <sheetView topLeftCell="K24" zoomScale="71" zoomScaleNormal="71" workbookViewId="0">
      <selection activeCell="O20" sqref="O20:O24"/>
    </sheetView>
  </sheetViews>
  <sheetFormatPr defaultColWidth="11.42578125" defaultRowHeight="15"/>
  <cols>
    <col min="1" max="2" width="18.42578125" style="77" customWidth="1"/>
    <col min="3" max="3" width="15.5703125" customWidth="1"/>
    <col min="4" max="4" width="27.5703125" style="77" customWidth="1"/>
    <col min="5" max="5" width="18" style="186" customWidth="1"/>
    <col min="6" max="6" width="40.140625" customWidth="1"/>
    <col min="7" max="7" width="20.42578125" customWidth="1"/>
    <col min="8" max="8" width="10.42578125" style="187" customWidth="1"/>
    <col min="9" max="9" width="11.42578125" style="187" customWidth="1"/>
    <col min="10" max="10" width="10.140625" style="188" customWidth="1"/>
    <col min="11" max="11" width="11.42578125" style="187" customWidth="1"/>
    <col min="12" max="12" width="10.85546875" style="187" customWidth="1"/>
    <col min="13" max="13" width="18.28515625" style="187"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6"/>
  </cols>
  <sheetData>
    <row r="1" spans="1:279" s="171" customFormat="1" ht="16.5" customHeight="1">
      <c r="A1" s="380"/>
      <c r="B1" s="381"/>
      <c r="C1" s="381"/>
      <c r="D1" s="480" t="s">
        <v>611</v>
      </c>
      <c r="E1" s="480"/>
      <c r="F1" s="480"/>
      <c r="G1" s="480"/>
      <c r="H1" s="480"/>
      <c r="I1" s="480"/>
      <c r="J1" s="480"/>
      <c r="K1" s="480"/>
      <c r="L1" s="480"/>
      <c r="M1" s="480"/>
      <c r="N1" s="480"/>
      <c r="O1" s="480"/>
      <c r="P1" s="480"/>
      <c r="Q1" s="481"/>
      <c r="R1" s="215"/>
      <c r="S1" s="372" t="s">
        <v>236</v>
      </c>
      <c r="T1" s="372"/>
      <c r="U1" s="372"/>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row>
    <row r="2" spans="1:279" s="171" customFormat="1" ht="39.75" customHeight="1">
      <c r="A2" s="382"/>
      <c r="B2" s="383"/>
      <c r="C2" s="383"/>
      <c r="D2" s="482"/>
      <c r="E2" s="482"/>
      <c r="F2" s="482"/>
      <c r="G2" s="482"/>
      <c r="H2" s="482"/>
      <c r="I2" s="482"/>
      <c r="J2" s="482"/>
      <c r="K2" s="482"/>
      <c r="L2" s="482"/>
      <c r="M2" s="482"/>
      <c r="N2" s="482"/>
      <c r="O2" s="482"/>
      <c r="P2" s="482"/>
      <c r="Q2" s="483"/>
      <c r="R2" s="215"/>
      <c r="S2" s="372"/>
      <c r="T2" s="372"/>
      <c r="U2" s="372"/>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c r="JS2" s="170"/>
    </row>
    <row r="3" spans="1:279" s="171" customFormat="1" ht="3" customHeight="1">
      <c r="A3" s="2"/>
      <c r="B3" s="2"/>
      <c r="C3" s="205"/>
      <c r="D3" s="482"/>
      <c r="E3" s="482"/>
      <c r="F3" s="482"/>
      <c r="G3" s="482"/>
      <c r="H3" s="482"/>
      <c r="I3" s="482"/>
      <c r="J3" s="482"/>
      <c r="K3" s="482"/>
      <c r="L3" s="482"/>
      <c r="M3" s="482"/>
      <c r="N3" s="482"/>
      <c r="O3" s="482"/>
      <c r="P3" s="482"/>
      <c r="Q3" s="483"/>
      <c r="R3" s="215"/>
      <c r="S3" s="372"/>
      <c r="T3" s="372"/>
      <c r="U3" s="372"/>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c r="JS3" s="170"/>
    </row>
    <row r="4" spans="1:279" s="171" customFormat="1" ht="41.25" customHeight="1">
      <c r="A4" s="373" t="s">
        <v>237</v>
      </c>
      <c r="B4" s="374"/>
      <c r="C4" s="375"/>
      <c r="D4" s="376" t="str">
        <f>'Mapa Final'!D4</f>
        <v>Administración de Justicia</v>
      </c>
      <c r="E4" s="377"/>
      <c r="F4" s="377"/>
      <c r="G4" s="377"/>
      <c r="H4" s="377"/>
      <c r="I4" s="377"/>
      <c r="J4" s="377"/>
      <c r="K4" s="377"/>
      <c r="L4" s="377"/>
      <c r="M4" s="377"/>
      <c r="N4" s="378"/>
      <c r="O4" s="379"/>
      <c r="P4" s="379"/>
      <c r="Q4" s="379"/>
      <c r="R4" s="205"/>
      <c r="S4" s="1"/>
      <c r="T4" s="1"/>
      <c r="U4" s="1"/>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c r="JS4" s="170"/>
    </row>
    <row r="5" spans="1:279" s="171" customFormat="1" ht="52.5" customHeight="1">
      <c r="A5" s="373" t="s">
        <v>239</v>
      </c>
      <c r="B5" s="374"/>
      <c r="C5" s="375"/>
      <c r="D5" s="384" t="str">
        <f>'Mapa Final'!D5</f>
        <v>Administrar justicia ordinaria civil, familia, laboral, penal y constitucional conforme a la normatividad vigente.</v>
      </c>
      <c r="E5" s="385"/>
      <c r="F5" s="385"/>
      <c r="G5" s="385"/>
      <c r="H5" s="385"/>
      <c r="I5" s="385"/>
      <c r="J5" s="385"/>
      <c r="K5" s="385"/>
      <c r="L5" s="385"/>
      <c r="M5" s="385"/>
      <c r="N5" s="386"/>
      <c r="O5" s="1"/>
      <c r="P5" s="1"/>
      <c r="Q5" s="1"/>
      <c r="R5" s="1"/>
      <c r="S5" s="1"/>
      <c r="T5" s="1"/>
      <c r="U5" s="1"/>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c r="JS5" s="170"/>
    </row>
    <row r="6" spans="1:279" s="171" customFormat="1" ht="32.25" customHeight="1" thickBot="1">
      <c r="A6" s="373" t="s">
        <v>241</v>
      </c>
      <c r="B6" s="374"/>
      <c r="C6" s="375"/>
      <c r="D6" s="384" t="str">
        <f>'Mapa Final'!D6</f>
        <v xml:space="preserve">Despachos Judiciales </v>
      </c>
      <c r="E6" s="385"/>
      <c r="F6" s="385"/>
      <c r="G6" s="385"/>
      <c r="H6" s="385"/>
      <c r="I6" s="385"/>
      <c r="J6" s="385"/>
      <c r="K6" s="385"/>
      <c r="L6" s="385"/>
      <c r="M6" s="385"/>
      <c r="N6" s="386"/>
      <c r="O6" s="1"/>
      <c r="P6" s="1"/>
      <c r="Q6" s="1"/>
      <c r="R6" s="1"/>
      <c r="S6" s="1"/>
      <c r="T6" s="1"/>
      <c r="U6" s="1"/>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c r="JS6" s="170"/>
    </row>
    <row r="7" spans="1:279" s="174" customFormat="1" ht="38.25" customHeight="1" thickTop="1" thickBot="1">
      <c r="A7" s="475" t="s">
        <v>582</v>
      </c>
      <c r="B7" s="476"/>
      <c r="C7" s="476"/>
      <c r="D7" s="476"/>
      <c r="E7" s="476"/>
      <c r="F7" s="477"/>
      <c r="G7" s="172"/>
      <c r="H7" s="478" t="s">
        <v>583</v>
      </c>
      <c r="I7" s="478"/>
      <c r="J7" s="478"/>
      <c r="K7" s="478" t="s">
        <v>584</v>
      </c>
      <c r="L7" s="478"/>
      <c r="M7" s="478"/>
      <c r="N7" s="479" t="s">
        <v>524</v>
      </c>
      <c r="O7" s="484" t="s">
        <v>585</v>
      </c>
      <c r="P7" s="486" t="s">
        <v>586</v>
      </c>
      <c r="Q7" s="489"/>
      <c r="R7" s="487"/>
      <c r="S7" s="486" t="s">
        <v>587</v>
      </c>
      <c r="T7" s="487"/>
      <c r="U7" s="488" t="s">
        <v>612</v>
      </c>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row>
    <row r="8" spans="1:279" s="181" customFormat="1" ht="81" customHeight="1" thickTop="1" thickBot="1">
      <c r="A8" s="175" t="s">
        <v>26</v>
      </c>
      <c r="B8" s="175" t="s">
        <v>249</v>
      </c>
      <c r="C8" s="176" t="s">
        <v>189</v>
      </c>
      <c r="D8" s="177" t="s">
        <v>589</v>
      </c>
      <c r="E8" s="214" t="s">
        <v>193</v>
      </c>
      <c r="F8" s="214" t="s">
        <v>195</v>
      </c>
      <c r="G8" s="214" t="s">
        <v>197</v>
      </c>
      <c r="H8" s="178" t="s">
        <v>590</v>
      </c>
      <c r="I8" s="178" t="s">
        <v>515</v>
      </c>
      <c r="J8" s="178" t="s">
        <v>591</v>
      </c>
      <c r="K8" s="178" t="s">
        <v>590</v>
      </c>
      <c r="L8" s="178" t="s">
        <v>592</v>
      </c>
      <c r="M8" s="178" t="s">
        <v>591</v>
      </c>
      <c r="N8" s="479"/>
      <c r="O8" s="485"/>
      <c r="P8" s="179" t="s">
        <v>593</v>
      </c>
      <c r="Q8" s="179" t="s">
        <v>594</v>
      </c>
      <c r="R8" s="179" t="s">
        <v>595</v>
      </c>
      <c r="S8" s="179" t="s">
        <v>596</v>
      </c>
      <c r="T8" s="179" t="s">
        <v>597</v>
      </c>
      <c r="U8" s="488"/>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c r="FU8" s="180"/>
    </row>
    <row r="9" spans="1:279" s="182" customFormat="1" ht="10.5" customHeight="1">
      <c r="A9" s="493"/>
      <c r="B9" s="494"/>
      <c r="C9" s="494"/>
      <c r="D9" s="494"/>
      <c r="E9" s="494"/>
      <c r="F9" s="494"/>
      <c r="G9" s="494"/>
      <c r="H9" s="494"/>
      <c r="I9" s="494"/>
      <c r="J9" s="494"/>
      <c r="K9" s="494"/>
      <c r="L9" s="494"/>
      <c r="M9" s="494"/>
      <c r="N9" s="494"/>
      <c r="U9" s="183"/>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184"/>
      <c r="FL9" s="184"/>
      <c r="FM9" s="184"/>
      <c r="FN9" s="184"/>
      <c r="FO9" s="184"/>
      <c r="FP9" s="184"/>
      <c r="FQ9" s="184"/>
      <c r="FR9" s="184"/>
      <c r="FS9" s="184"/>
      <c r="FT9" s="184"/>
      <c r="FU9" s="184"/>
    </row>
    <row r="10" spans="1:279" s="185" customFormat="1" ht="15" customHeight="1">
      <c r="A10" s="495">
        <f>'Mapa Final'!A10</f>
        <v>1</v>
      </c>
      <c r="B10" s="498" t="str">
        <f>'Mapa Final'!B10</f>
        <v>INCUMPLIMIENTO DE LOS OBJETIVOS Y METAS TRAZADAS PARA EL CUMPLIMIENTO DE LOS TÉRMINOS LEGALES</v>
      </c>
      <c r="C10" s="498" t="str">
        <f>'Mapa Final'!C10</f>
        <v>Vulneración de los derechos fundamentales de los ciudadanos</v>
      </c>
      <c r="D10" s="498" t="str">
        <f>'Mapa Final'!D10</f>
        <v xml:space="preserve">1. Insuficiencia de personal para atender la demanda laboral.          2. Excesiva carga laboral.  3.Imprecisión al establecer lineamientos de planeaciòn  para el desarrollo de las tareas propias del despacho.
4.Insuficiencia de equipos y soporte tecnológicos para el trabajo presencial y  virtual.
</v>
      </c>
      <c r="E10" s="469" t="str">
        <f>'Mapa Final'!E10</f>
        <v xml:space="preserve">Alto volumen de tramites procesales.  </v>
      </c>
      <c r="F10" s="469" t="str">
        <f>'Mapa Final'!F10</f>
        <v xml:space="preserve">Posibilidad de vulneración de los derechos fundamentales de los ciudadanos debida la inalcanzabilidad </v>
      </c>
      <c r="G10" s="469" t="str">
        <f>'Mapa Final'!G10</f>
        <v>Usuarios, productos y prácticas organizacionales</v>
      </c>
      <c r="H10" s="472" t="str">
        <f>'Mapa Final'!I10</f>
        <v>Muy Alta</v>
      </c>
      <c r="I10" s="501" t="str">
        <f>'Mapa Final'!L10</f>
        <v>Mayor</v>
      </c>
      <c r="J10" s="504" t="str">
        <f>'Mapa Final'!N10</f>
        <v xml:space="preserve">Alto </v>
      </c>
      <c r="K10" s="490" t="str">
        <f>'Mapa Final'!AA10</f>
        <v>Media</v>
      </c>
      <c r="L10" s="490" t="str">
        <f>'Mapa Final'!AE10</f>
        <v>Mayor</v>
      </c>
      <c r="M10" s="507" t="str">
        <f>'Mapa Final'!AG10</f>
        <v xml:space="preserve">Alto </v>
      </c>
      <c r="N10" s="490" t="str">
        <f>'Mapa Final'!AH10</f>
        <v>Evitar</v>
      </c>
      <c r="O10" s="514" t="s">
        <v>613</v>
      </c>
      <c r="P10" s="513"/>
      <c r="Q10" s="513"/>
      <c r="R10" s="514" t="s">
        <v>10</v>
      </c>
      <c r="S10" s="510">
        <v>44287</v>
      </c>
      <c r="T10" s="510">
        <v>44378</v>
      </c>
      <c r="U10" s="462" t="s">
        <v>599</v>
      </c>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row>
    <row r="11" spans="1:279" s="185" customFormat="1" ht="13.5" customHeight="1">
      <c r="A11" s="496"/>
      <c r="B11" s="499"/>
      <c r="C11" s="499"/>
      <c r="D11" s="499"/>
      <c r="E11" s="470"/>
      <c r="F11" s="470"/>
      <c r="G11" s="470"/>
      <c r="H11" s="473"/>
      <c r="I11" s="502"/>
      <c r="J11" s="505"/>
      <c r="K11" s="491"/>
      <c r="L11" s="491"/>
      <c r="M11" s="508"/>
      <c r="N11" s="491"/>
      <c r="O11" s="515"/>
      <c r="P11" s="511"/>
      <c r="Q11" s="511"/>
      <c r="R11" s="515"/>
      <c r="S11" s="511"/>
      <c r="T11" s="511"/>
      <c r="U11" s="463"/>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85" customFormat="1" ht="13.5" customHeight="1">
      <c r="A12" s="496"/>
      <c r="B12" s="499"/>
      <c r="C12" s="499"/>
      <c r="D12" s="499"/>
      <c r="E12" s="470"/>
      <c r="F12" s="470"/>
      <c r="G12" s="470"/>
      <c r="H12" s="473"/>
      <c r="I12" s="502"/>
      <c r="J12" s="505"/>
      <c r="K12" s="491"/>
      <c r="L12" s="491"/>
      <c r="M12" s="508"/>
      <c r="N12" s="491"/>
      <c r="O12" s="515"/>
      <c r="P12" s="511"/>
      <c r="Q12" s="511"/>
      <c r="R12" s="515"/>
      <c r="S12" s="511"/>
      <c r="T12" s="511"/>
      <c r="U12" s="463"/>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85" customFormat="1" ht="13.5" customHeight="1">
      <c r="A13" s="496"/>
      <c r="B13" s="499"/>
      <c r="C13" s="499"/>
      <c r="D13" s="499"/>
      <c r="E13" s="470"/>
      <c r="F13" s="470"/>
      <c r="G13" s="470"/>
      <c r="H13" s="473"/>
      <c r="I13" s="502"/>
      <c r="J13" s="505"/>
      <c r="K13" s="491"/>
      <c r="L13" s="491"/>
      <c r="M13" s="508"/>
      <c r="N13" s="491"/>
      <c r="O13" s="515"/>
      <c r="P13" s="511"/>
      <c r="Q13" s="511"/>
      <c r="R13" s="515"/>
      <c r="S13" s="511"/>
      <c r="T13" s="511"/>
      <c r="U13" s="463"/>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85" customFormat="1" ht="238.5" customHeight="1">
      <c r="A14" s="497"/>
      <c r="B14" s="500"/>
      <c r="C14" s="500"/>
      <c r="D14" s="500"/>
      <c r="E14" s="471"/>
      <c r="F14" s="471"/>
      <c r="G14" s="471"/>
      <c r="H14" s="474"/>
      <c r="I14" s="503"/>
      <c r="J14" s="506"/>
      <c r="K14" s="492"/>
      <c r="L14" s="492"/>
      <c r="M14" s="509"/>
      <c r="N14" s="492"/>
      <c r="O14" s="516"/>
      <c r="P14" s="512"/>
      <c r="Q14" s="512"/>
      <c r="R14" s="516"/>
      <c r="S14" s="512"/>
      <c r="T14" s="512"/>
      <c r="U14" s="46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85" customFormat="1" ht="15" customHeight="1">
      <c r="A15" s="495">
        <f>'Mapa Final'!A14</f>
        <v>2</v>
      </c>
      <c r="B15" s="498" t="str">
        <f>'Mapa Final'!B14</f>
        <v xml:space="preserve">INTERRUPCIÓN DEL SERVICIO DE INTERNET, FALLAS EN SOFTWARE Y HARDWARE </v>
      </c>
      <c r="C15" s="498" t="str">
        <f>'Mapa Final'!C14</f>
        <v>Vulneración de los derechos fundamentales de los ciudadanos</v>
      </c>
      <c r="D15" s="498" t="str">
        <f>'Mapa Final'!D14</f>
        <v xml:space="preserve">1.Deficiencia en las herramientas tecnológicas en el desarrollo de la audiencia (Sistema de Grabación, Software, Hardware, microfonos, diademas entre otros)
2. Accidentes, tales como caídas cafvanfde los equipos, derrame de líquidos en los teclados o en la cpu, etc.                                              3. Defectos de fabricación.             4. Desgaste o deterioro por uso e inadecuado manejo.                        5. Inadecuado mantenimiento a los equipos.                                      6. No disponibilidad permanente de técnicos en sistemas.                                   7. Obsolescencia de los sistemas del software y Hardware.                                  8. Desconfiguración de los aplicativos.                                       9. Virus informáticos.
10.Carencia de internet y  conectividad adecuada para los  equipos en las sedes judiciales y salas de audiencias.
</v>
      </c>
      <c r="E15" s="469" t="str">
        <f>'Mapa Final'!E14</f>
        <v>Carencia de internet y  conectividad adecuada para los  equipos en las sedes judiciales y salas de audiencias.</v>
      </c>
      <c r="F15" s="469" t="str">
        <f>'Mapa Final'!F14</f>
        <v>Posibilidad de vulneración de los derechos fundamentales de los ciudadanos debido a la interrupción del servicio de internet, fallas en el Software y Hardware.</v>
      </c>
      <c r="G15" s="469" t="str">
        <f>'Mapa Final'!G14</f>
        <v>Usuarios, productos y prácticas organizacionales</v>
      </c>
      <c r="H15" s="472" t="str">
        <f>'Mapa Final'!I14</f>
        <v>Muy Alta</v>
      </c>
      <c r="I15" s="501" t="str">
        <f>'Mapa Final'!L14</f>
        <v>Mayor</v>
      </c>
      <c r="J15" s="504" t="str">
        <f>'Mapa Final'!N14</f>
        <v xml:space="preserve">Alto </v>
      </c>
      <c r="K15" s="490" t="str">
        <f>'Mapa Final'!AA14</f>
        <v>Media</v>
      </c>
      <c r="L15" s="490" t="str">
        <f>'Mapa Final'!AE14</f>
        <v>Mayor</v>
      </c>
      <c r="M15" s="507" t="str">
        <f>'Mapa Final'!AG14</f>
        <v xml:space="preserve">Alto </v>
      </c>
      <c r="N15" s="490" t="str">
        <f>'Mapa Final'!AH14</f>
        <v>Evitar</v>
      </c>
      <c r="O15" s="514" t="s">
        <v>614</v>
      </c>
      <c r="P15" s="513"/>
      <c r="Q15" s="513"/>
      <c r="R15" s="514" t="s">
        <v>10</v>
      </c>
      <c r="S15" s="517">
        <v>44287</v>
      </c>
      <c r="T15" s="517">
        <v>44377</v>
      </c>
      <c r="U15" s="462" t="s">
        <v>615</v>
      </c>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85" customFormat="1" ht="13.5" customHeight="1">
      <c r="A16" s="496"/>
      <c r="B16" s="499"/>
      <c r="C16" s="499"/>
      <c r="D16" s="499"/>
      <c r="E16" s="470"/>
      <c r="F16" s="470"/>
      <c r="G16" s="470"/>
      <c r="H16" s="473"/>
      <c r="I16" s="502"/>
      <c r="J16" s="505"/>
      <c r="K16" s="491"/>
      <c r="L16" s="491"/>
      <c r="M16" s="508"/>
      <c r="N16" s="491"/>
      <c r="O16" s="515"/>
      <c r="P16" s="511"/>
      <c r="Q16" s="511"/>
      <c r="R16" s="515"/>
      <c r="S16" s="515"/>
      <c r="T16" s="515"/>
      <c r="U16" s="463"/>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85" customFormat="1" ht="13.5" customHeight="1">
      <c r="A17" s="496"/>
      <c r="B17" s="499"/>
      <c r="C17" s="499"/>
      <c r="D17" s="499"/>
      <c r="E17" s="470"/>
      <c r="F17" s="470"/>
      <c r="G17" s="470"/>
      <c r="H17" s="473"/>
      <c r="I17" s="502"/>
      <c r="J17" s="505"/>
      <c r="K17" s="491"/>
      <c r="L17" s="491"/>
      <c r="M17" s="508"/>
      <c r="N17" s="491"/>
      <c r="O17" s="515"/>
      <c r="P17" s="511"/>
      <c r="Q17" s="511"/>
      <c r="R17" s="515"/>
      <c r="S17" s="515"/>
      <c r="T17" s="515"/>
      <c r="U17" s="463"/>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85" customFormat="1" ht="13.5" customHeight="1">
      <c r="A18" s="496"/>
      <c r="B18" s="499"/>
      <c r="C18" s="499"/>
      <c r="D18" s="499"/>
      <c r="E18" s="470"/>
      <c r="F18" s="470"/>
      <c r="G18" s="470"/>
      <c r="H18" s="473"/>
      <c r="I18" s="502"/>
      <c r="J18" s="505"/>
      <c r="K18" s="491"/>
      <c r="L18" s="491"/>
      <c r="M18" s="508"/>
      <c r="N18" s="491"/>
      <c r="O18" s="515"/>
      <c r="P18" s="511"/>
      <c r="Q18" s="511"/>
      <c r="R18" s="515"/>
      <c r="S18" s="515"/>
      <c r="T18" s="515"/>
      <c r="U18" s="463"/>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85" customFormat="1" ht="255.75" customHeight="1">
      <c r="A19" s="497"/>
      <c r="B19" s="500"/>
      <c r="C19" s="500"/>
      <c r="D19" s="500"/>
      <c r="E19" s="471"/>
      <c r="F19" s="471"/>
      <c r="G19" s="471"/>
      <c r="H19" s="474"/>
      <c r="I19" s="503"/>
      <c r="J19" s="506"/>
      <c r="K19" s="492"/>
      <c r="L19" s="492"/>
      <c r="M19" s="509"/>
      <c r="N19" s="492"/>
      <c r="O19" s="516"/>
      <c r="P19" s="512"/>
      <c r="Q19" s="512"/>
      <c r="R19" s="516"/>
      <c r="S19" s="516"/>
      <c r="T19" s="516"/>
      <c r="U19" s="46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ht="15" customHeight="1">
      <c r="A20" s="495">
        <f>'Mapa Final'!A19</f>
        <v>3</v>
      </c>
      <c r="B20" s="498" t="str">
        <f>'Mapa Final'!B19</f>
        <v>MODIFICACIÓN O ROTACIÓN DEL TALENTO HUMANO</v>
      </c>
      <c r="C20" s="498" t="str">
        <f>'Mapa Final'!C19</f>
        <v>Incumplimiento de las metas establecidas</v>
      </c>
      <c r="D20" s="498" t="str">
        <f>'Mapa Final'!D19</f>
        <v xml:space="preserve">
1. Agotamiento de lista de elegibles, para nombramiento  de empleados y funcionarios de carrera, lo cual genera que el personal suministrado no se permanente.                                       2. Nombramiento y posesión de servidores judiciales de carrera judicial.</v>
      </c>
      <c r="E20" s="469" t="str">
        <f>'Mapa Final'!E19</f>
        <v>Demora en la ejecución de procesos y actividades debido a la falta de pericia del personal nuevo.</v>
      </c>
      <c r="F20" s="469" t="str">
        <f>'Mapa Final'!F19</f>
        <v>Posibilidad de Incumplimiento de las metas establecidas debida a la modificación o rotación del talento humano</v>
      </c>
      <c r="G20" s="469" t="str">
        <f>'Mapa Final'!G19</f>
        <v>Usuarios, productos y prácticas organizacionales</v>
      </c>
      <c r="H20" s="472" t="str">
        <f>'Mapa Final'!I19</f>
        <v>Media</v>
      </c>
      <c r="I20" s="501" t="str">
        <f>'Mapa Final'!L19</f>
        <v>Leve</v>
      </c>
      <c r="J20" s="504" t="str">
        <f>'Mapa Final'!N19</f>
        <v>Moderado</v>
      </c>
      <c r="K20" s="490" t="str">
        <f>'Mapa Final'!AA19</f>
        <v>Baja</v>
      </c>
      <c r="L20" s="490" t="str">
        <f>'Mapa Final'!AE19</f>
        <v>Leve</v>
      </c>
      <c r="M20" s="507" t="str">
        <f>'Mapa Final'!AG19</f>
        <v>Bajo</v>
      </c>
      <c r="N20" s="490" t="str">
        <f>'Mapa Final'!AH19</f>
        <v>Reducir(mitigar)</v>
      </c>
      <c r="O20" s="514" t="s">
        <v>616</v>
      </c>
      <c r="P20" s="513"/>
      <c r="Q20" s="513"/>
      <c r="R20" s="513" t="s">
        <v>10</v>
      </c>
      <c r="S20" s="517">
        <v>44287</v>
      </c>
      <c r="T20" s="517">
        <v>44377</v>
      </c>
      <c r="U20" s="462" t="s">
        <v>617</v>
      </c>
      <c r="V20" s="34"/>
      <c r="W20" s="34"/>
    </row>
    <row r="21" spans="1:177">
      <c r="A21" s="496"/>
      <c r="B21" s="499"/>
      <c r="C21" s="499"/>
      <c r="D21" s="499"/>
      <c r="E21" s="470"/>
      <c r="F21" s="470"/>
      <c r="G21" s="470"/>
      <c r="H21" s="473"/>
      <c r="I21" s="502"/>
      <c r="J21" s="505"/>
      <c r="K21" s="491"/>
      <c r="L21" s="491"/>
      <c r="M21" s="508"/>
      <c r="N21" s="491"/>
      <c r="O21" s="515"/>
      <c r="P21" s="511"/>
      <c r="Q21" s="511"/>
      <c r="R21" s="511"/>
      <c r="S21" s="515"/>
      <c r="T21" s="515"/>
      <c r="U21" s="463"/>
      <c r="V21" s="34"/>
      <c r="W21" s="34"/>
    </row>
    <row r="22" spans="1:177">
      <c r="A22" s="496"/>
      <c r="B22" s="499"/>
      <c r="C22" s="499"/>
      <c r="D22" s="499"/>
      <c r="E22" s="470"/>
      <c r="F22" s="470"/>
      <c r="G22" s="470"/>
      <c r="H22" s="473"/>
      <c r="I22" s="502"/>
      <c r="J22" s="505"/>
      <c r="K22" s="491"/>
      <c r="L22" s="491"/>
      <c r="M22" s="508"/>
      <c r="N22" s="491"/>
      <c r="O22" s="515"/>
      <c r="P22" s="511"/>
      <c r="Q22" s="511"/>
      <c r="R22" s="511"/>
      <c r="S22" s="515"/>
      <c r="T22" s="515"/>
      <c r="U22" s="463"/>
      <c r="V22" s="34"/>
      <c r="W22" s="34"/>
    </row>
    <row r="23" spans="1:177">
      <c r="A23" s="496"/>
      <c r="B23" s="499"/>
      <c r="C23" s="499"/>
      <c r="D23" s="499"/>
      <c r="E23" s="470"/>
      <c r="F23" s="470"/>
      <c r="G23" s="470"/>
      <c r="H23" s="473"/>
      <c r="I23" s="502"/>
      <c r="J23" s="505"/>
      <c r="K23" s="491"/>
      <c r="L23" s="491"/>
      <c r="M23" s="508"/>
      <c r="N23" s="491"/>
      <c r="O23" s="515"/>
      <c r="P23" s="511"/>
      <c r="Q23" s="511"/>
      <c r="R23" s="511"/>
      <c r="S23" s="515"/>
      <c r="T23" s="515"/>
      <c r="U23" s="463"/>
      <c r="V23" s="34"/>
      <c r="W23" s="34"/>
    </row>
    <row r="24" spans="1:177" ht="307.5" customHeight="1">
      <c r="A24" s="497"/>
      <c r="B24" s="500"/>
      <c r="C24" s="500"/>
      <c r="D24" s="500"/>
      <c r="E24" s="471"/>
      <c r="F24" s="471"/>
      <c r="G24" s="471"/>
      <c r="H24" s="474"/>
      <c r="I24" s="503"/>
      <c r="J24" s="506"/>
      <c r="K24" s="492"/>
      <c r="L24" s="492"/>
      <c r="M24" s="509"/>
      <c r="N24" s="492"/>
      <c r="O24" s="516"/>
      <c r="P24" s="512"/>
      <c r="Q24" s="512"/>
      <c r="R24" s="512"/>
      <c r="S24" s="516"/>
      <c r="T24" s="516"/>
      <c r="U24" s="464"/>
      <c r="V24" s="34"/>
      <c r="W24" s="34"/>
    </row>
    <row r="25" spans="1:177">
      <c r="A25" s="495">
        <f>'Mapa Final'!A22</f>
        <v>4</v>
      </c>
      <c r="B25" s="498" t="str">
        <f>'Mapa Final'!B22</f>
        <v>PÉRDIDA DE EXPEDIENTES, FOLIOS Y/O ARCHIVOS DE DATOS</v>
      </c>
      <c r="C25" s="498" t="str">
        <f>'Mapa Final'!C22</f>
        <v>Afectación en la Prestación del Servicio de Justicia</v>
      </c>
      <c r="D25" s="498" t="str">
        <f>'Mapa Final'!D22</f>
        <v>1. Falta de implementación del expediente electrónico en todas las dependencias y juzgados
2.Falta de software institucional para el control en el archivo de documentos tanto físicos como virtuales.
3. Desorganización en el Despacho.                                          4. Demora en el registro de actuaciones.                                      5. Incumplimiento del protocolo de atención al usuario.               6.Incumplimiento protocolo de recepcion de memoriales
7. Carencia de organización documental</v>
      </c>
      <c r="E25" s="469" t="str">
        <f>'Mapa Final'!E22</f>
        <v>Extravío de documentos temporal o definitivo de los procesos judiciales</v>
      </c>
      <c r="F25" s="469" t="str">
        <f>'Mapa Final'!F22</f>
        <v xml:space="preserve">1. Posibilidad de la afectación en la Prestación del Servicio de Justicia debido al extravío de documentos temporal o definitivo de los procesos judiciales.                                        </v>
      </c>
      <c r="G25" s="469" t="str">
        <f>'Mapa Final'!G22</f>
        <v>Usuarios, productos y prácticas organizacionales</v>
      </c>
      <c r="H25" s="472" t="str">
        <f>'Mapa Final'!I22</f>
        <v>Muy Alta</v>
      </c>
      <c r="I25" s="501" t="str">
        <f>'Mapa Final'!L22</f>
        <v>Mayor</v>
      </c>
      <c r="J25" s="504" t="str">
        <f>'Mapa Final'!N22</f>
        <v xml:space="preserve">Alto </v>
      </c>
      <c r="K25" s="490" t="str">
        <f>'Mapa Final'!AA22</f>
        <v>Media</v>
      </c>
      <c r="L25" s="490" t="str">
        <f>'Mapa Final'!AE22</f>
        <v>Mayor</v>
      </c>
      <c r="M25" s="507" t="str">
        <f>'Mapa Final'!AG22</f>
        <v xml:space="preserve">Alto </v>
      </c>
      <c r="N25" s="490" t="str">
        <f>'Mapa Final'!AH22</f>
        <v>Evitar</v>
      </c>
      <c r="O25" s="514" t="s">
        <v>618</v>
      </c>
      <c r="P25" s="513"/>
      <c r="Q25" s="513"/>
      <c r="R25" s="514" t="s">
        <v>10</v>
      </c>
      <c r="S25" s="517">
        <v>44287</v>
      </c>
      <c r="T25" s="517">
        <v>44377</v>
      </c>
      <c r="U25" s="514" t="s">
        <v>606</v>
      </c>
    </row>
    <row r="26" spans="1:177">
      <c r="A26" s="496"/>
      <c r="B26" s="499"/>
      <c r="C26" s="499"/>
      <c r="D26" s="499"/>
      <c r="E26" s="470"/>
      <c r="F26" s="470"/>
      <c r="G26" s="470"/>
      <c r="H26" s="473"/>
      <c r="I26" s="502"/>
      <c r="J26" s="505"/>
      <c r="K26" s="491"/>
      <c r="L26" s="491"/>
      <c r="M26" s="508"/>
      <c r="N26" s="491"/>
      <c r="O26" s="515"/>
      <c r="P26" s="511"/>
      <c r="Q26" s="511"/>
      <c r="R26" s="515"/>
      <c r="S26" s="515"/>
      <c r="T26" s="515"/>
      <c r="U26" s="511"/>
    </row>
    <row r="27" spans="1:177">
      <c r="A27" s="496"/>
      <c r="B27" s="499"/>
      <c r="C27" s="499"/>
      <c r="D27" s="499"/>
      <c r="E27" s="470"/>
      <c r="F27" s="470"/>
      <c r="G27" s="470"/>
      <c r="H27" s="473"/>
      <c r="I27" s="502"/>
      <c r="J27" s="505"/>
      <c r="K27" s="491"/>
      <c r="L27" s="491"/>
      <c r="M27" s="508"/>
      <c r="N27" s="491"/>
      <c r="O27" s="515"/>
      <c r="P27" s="511"/>
      <c r="Q27" s="511"/>
      <c r="R27" s="515"/>
      <c r="S27" s="515"/>
      <c r="T27" s="515"/>
      <c r="U27" s="511"/>
    </row>
    <row r="28" spans="1:177">
      <c r="A28" s="496"/>
      <c r="B28" s="499"/>
      <c r="C28" s="499"/>
      <c r="D28" s="499"/>
      <c r="E28" s="470"/>
      <c r="F28" s="470"/>
      <c r="G28" s="470"/>
      <c r="H28" s="473"/>
      <c r="I28" s="502"/>
      <c r="J28" s="505"/>
      <c r="K28" s="491"/>
      <c r="L28" s="491"/>
      <c r="M28" s="508"/>
      <c r="N28" s="491"/>
      <c r="O28" s="515"/>
      <c r="P28" s="511"/>
      <c r="Q28" s="511"/>
      <c r="R28" s="515"/>
      <c r="S28" s="515"/>
      <c r="T28" s="515"/>
      <c r="U28" s="511"/>
    </row>
    <row r="29" spans="1:177" ht="194.25" customHeight="1">
      <c r="A29" s="497"/>
      <c r="B29" s="500"/>
      <c r="C29" s="500"/>
      <c r="D29" s="500"/>
      <c r="E29" s="471"/>
      <c r="F29" s="471"/>
      <c r="G29" s="471"/>
      <c r="H29" s="474"/>
      <c r="I29" s="503"/>
      <c r="J29" s="506"/>
      <c r="K29" s="492"/>
      <c r="L29" s="492"/>
      <c r="M29" s="509"/>
      <c r="N29" s="492"/>
      <c r="O29" s="516"/>
      <c r="P29" s="512"/>
      <c r="Q29" s="512"/>
      <c r="R29" s="516"/>
      <c r="S29" s="516"/>
      <c r="T29" s="516"/>
      <c r="U29" s="512"/>
    </row>
    <row r="30" spans="1:177">
      <c r="A30" s="495">
        <f>'Mapa Final'!A29</f>
        <v>5</v>
      </c>
      <c r="B30" s="498" t="str">
        <f>'Mapa Final'!B29</f>
        <v>CORRUPCIÓN</v>
      </c>
      <c r="C30" s="498" t="str">
        <f>'Mapa Final'!C29</f>
        <v>Reputacional (Corrupción)</v>
      </c>
      <c r="D30" s="498" t="str">
        <f>'Mapa Final'!D29</f>
        <v xml:space="preserve">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0" s="469" t="str">
        <f>'Mapa Final'!E29</f>
        <v xml:space="preserve">Carencia en transparencia, etica y valores . </v>
      </c>
      <c r="F30" s="469" t="str">
        <f>'Mapa Final'!F29</f>
        <v xml:space="preserve">Posibilidad de actos indebidos de  los servidores judiciales debido a  la carencia en transparencia, etica y valores </v>
      </c>
      <c r="G30" s="469" t="str">
        <f>'Mapa Final'!G29</f>
        <v>Fraude Interno</v>
      </c>
      <c r="H30" s="472" t="str">
        <f>'Mapa Final'!I29</f>
        <v>Muy Alta</v>
      </c>
      <c r="I30" s="501" t="str">
        <f>'Mapa Final'!L29</f>
        <v>Mayor</v>
      </c>
      <c r="J30" s="504" t="str">
        <f>'Mapa Final'!N29</f>
        <v xml:space="preserve">Alto </v>
      </c>
      <c r="K30" s="490" t="str">
        <f>'Mapa Final'!AA29</f>
        <v>Media</v>
      </c>
      <c r="L30" s="490" t="str">
        <f>'Mapa Final'!AE29</f>
        <v>Mayor</v>
      </c>
      <c r="M30" s="507" t="str">
        <f>'Mapa Final'!AG29</f>
        <v xml:space="preserve">Alto </v>
      </c>
      <c r="N30" s="490" t="str">
        <f>'Mapa Final'!AH29</f>
        <v>Evitar</v>
      </c>
      <c r="O30" s="462" t="s">
        <v>607</v>
      </c>
      <c r="P30" s="513"/>
      <c r="Q30" s="513"/>
      <c r="R30" s="514" t="s">
        <v>10</v>
      </c>
      <c r="S30" s="517">
        <v>44287</v>
      </c>
      <c r="T30" s="517">
        <v>44377</v>
      </c>
      <c r="U30" s="514" t="s">
        <v>608</v>
      </c>
    </row>
    <row r="31" spans="1:177">
      <c r="A31" s="496"/>
      <c r="B31" s="499"/>
      <c r="C31" s="499"/>
      <c r="D31" s="499"/>
      <c r="E31" s="470"/>
      <c r="F31" s="470"/>
      <c r="G31" s="470"/>
      <c r="H31" s="473"/>
      <c r="I31" s="502"/>
      <c r="J31" s="505"/>
      <c r="K31" s="491"/>
      <c r="L31" s="491"/>
      <c r="M31" s="508"/>
      <c r="N31" s="491"/>
      <c r="O31" s="463"/>
      <c r="P31" s="511"/>
      <c r="Q31" s="511"/>
      <c r="R31" s="515"/>
      <c r="S31" s="515"/>
      <c r="T31" s="515"/>
      <c r="U31" s="511"/>
    </row>
    <row r="32" spans="1:177">
      <c r="A32" s="496"/>
      <c r="B32" s="499"/>
      <c r="C32" s="499"/>
      <c r="D32" s="499"/>
      <c r="E32" s="470"/>
      <c r="F32" s="470"/>
      <c r="G32" s="470"/>
      <c r="H32" s="473"/>
      <c r="I32" s="502"/>
      <c r="J32" s="505"/>
      <c r="K32" s="491"/>
      <c r="L32" s="491"/>
      <c r="M32" s="508"/>
      <c r="N32" s="491"/>
      <c r="O32" s="463"/>
      <c r="P32" s="511"/>
      <c r="Q32" s="511"/>
      <c r="R32" s="515"/>
      <c r="S32" s="515"/>
      <c r="T32" s="515"/>
      <c r="U32" s="511"/>
    </row>
    <row r="33" spans="1:21">
      <c r="A33" s="496"/>
      <c r="B33" s="499"/>
      <c r="C33" s="499"/>
      <c r="D33" s="499"/>
      <c r="E33" s="470"/>
      <c r="F33" s="470"/>
      <c r="G33" s="470"/>
      <c r="H33" s="473"/>
      <c r="I33" s="502"/>
      <c r="J33" s="505"/>
      <c r="K33" s="491"/>
      <c r="L33" s="491"/>
      <c r="M33" s="508"/>
      <c r="N33" s="491"/>
      <c r="O33" s="463"/>
      <c r="P33" s="511"/>
      <c r="Q33" s="511"/>
      <c r="R33" s="515"/>
      <c r="S33" s="515"/>
      <c r="T33" s="515"/>
      <c r="U33" s="511"/>
    </row>
    <row r="34" spans="1:21" ht="188.25" customHeight="1">
      <c r="A34" s="497"/>
      <c r="B34" s="500"/>
      <c r="C34" s="500"/>
      <c r="D34" s="500"/>
      <c r="E34" s="471"/>
      <c r="F34" s="471"/>
      <c r="G34" s="471"/>
      <c r="H34" s="474"/>
      <c r="I34" s="503"/>
      <c r="J34" s="506"/>
      <c r="K34" s="492"/>
      <c r="L34" s="492"/>
      <c r="M34" s="509"/>
      <c r="N34" s="492"/>
      <c r="O34" s="464"/>
      <c r="P34" s="512"/>
      <c r="Q34" s="512"/>
      <c r="R34" s="516"/>
      <c r="S34" s="516"/>
      <c r="T34" s="516"/>
      <c r="U34" s="512"/>
    </row>
    <row r="35" spans="1:21">
      <c r="A35" s="495">
        <f>'Mapa Final'!A34</f>
        <v>6</v>
      </c>
      <c r="B35" s="498" t="str">
        <f>'Mapa Final'!B34</f>
        <v>INTERRUPCIÓN O DEMORA EN EL SERVICIO PÚBLICO DE ADMINISTRAR JUSTICIA</v>
      </c>
      <c r="C35" s="498" t="str">
        <f>'Mapa Final'!C34</f>
        <v>Afectación en la Prestación del Servicio de Justicia</v>
      </c>
      <c r="D35" s="498" t="str">
        <f>'Mapa Final'!D34</f>
        <v>1. Paro por sindicato
2. Huelgas, protestas ciudadana
3. Disturbios o hechos violentos
4.Pandemia
5.Emergencias Ambientales</v>
      </c>
      <c r="E35" s="469" t="str">
        <f>'Mapa Final'!E34</f>
        <v>Suceso de fuerza mayor que imposibilitan la gestión judicial</v>
      </c>
      <c r="F35" s="469" t="str">
        <f>'Mapa Final'!F34</f>
        <v>Posibilidad de  afectación en la Prestación del Servicio de Justicia debido a un suceso de fuerza mayor que imposibilita la gestión judicial</v>
      </c>
      <c r="G35" s="469" t="str">
        <f>'Mapa Final'!G34</f>
        <v>Usuarios, productos y prácticas organizacionales</v>
      </c>
      <c r="H35" s="472" t="str">
        <f>'Mapa Final'!I34</f>
        <v>Muy Alta</v>
      </c>
      <c r="I35" s="501" t="str">
        <f>'Mapa Final'!L34</f>
        <v>Moderado</v>
      </c>
      <c r="J35" s="504" t="str">
        <f>'Mapa Final'!N34</f>
        <v xml:space="preserve">Alto </v>
      </c>
      <c r="K35" s="490" t="str">
        <f>'Mapa Final'!AA34</f>
        <v>Media</v>
      </c>
      <c r="L35" s="490" t="str">
        <f>'Mapa Final'!AE34</f>
        <v>Moderado</v>
      </c>
      <c r="M35" s="507" t="str">
        <f>'Mapa Final'!AG34</f>
        <v>Moderado</v>
      </c>
      <c r="N35" s="490" t="str">
        <f>'Mapa Final'!AH34</f>
        <v>Reducir(mitigar)</v>
      </c>
      <c r="O35" s="462" t="s">
        <v>619</v>
      </c>
      <c r="P35" s="513"/>
      <c r="Q35" s="513"/>
      <c r="R35" s="514" t="s">
        <v>10</v>
      </c>
      <c r="S35" s="517">
        <v>44287</v>
      </c>
      <c r="T35" s="517">
        <v>44377</v>
      </c>
      <c r="U35" s="462" t="s">
        <v>608</v>
      </c>
    </row>
    <row r="36" spans="1:21">
      <c r="A36" s="496"/>
      <c r="B36" s="499"/>
      <c r="C36" s="499"/>
      <c r="D36" s="499"/>
      <c r="E36" s="470"/>
      <c r="F36" s="470"/>
      <c r="G36" s="470"/>
      <c r="H36" s="473"/>
      <c r="I36" s="502"/>
      <c r="J36" s="505"/>
      <c r="K36" s="491"/>
      <c r="L36" s="491"/>
      <c r="M36" s="508"/>
      <c r="N36" s="491"/>
      <c r="O36" s="463"/>
      <c r="P36" s="511"/>
      <c r="Q36" s="511"/>
      <c r="R36" s="515"/>
      <c r="S36" s="515"/>
      <c r="T36" s="515"/>
      <c r="U36" s="463"/>
    </row>
    <row r="37" spans="1:21">
      <c r="A37" s="496"/>
      <c r="B37" s="499"/>
      <c r="C37" s="499"/>
      <c r="D37" s="499"/>
      <c r="E37" s="470"/>
      <c r="F37" s="470"/>
      <c r="G37" s="470"/>
      <c r="H37" s="473"/>
      <c r="I37" s="502"/>
      <c r="J37" s="505"/>
      <c r="K37" s="491"/>
      <c r="L37" s="491"/>
      <c r="M37" s="508"/>
      <c r="N37" s="491"/>
      <c r="O37" s="463"/>
      <c r="P37" s="511"/>
      <c r="Q37" s="511"/>
      <c r="R37" s="515"/>
      <c r="S37" s="515"/>
      <c r="T37" s="515"/>
      <c r="U37" s="463"/>
    </row>
    <row r="38" spans="1:21">
      <c r="A38" s="496"/>
      <c r="B38" s="499"/>
      <c r="C38" s="499"/>
      <c r="D38" s="499"/>
      <c r="E38" s="470"/>
      <c r="F38" s="470"/>
      <c r="G38" s="470"/>
      <c r="H38" s="473"/>
      <c r="I38" s="502"/>
      <c r="J38" s="505"/>
      <c r="K38" s="491"/>
      <c r="L38" s="491"/>
      <c r="M38" s="508"/>
      <c r="N38" s="491"/>
      <c r="O38" s="463"/>
      <c r="P38" s="511"/>
      <c r="Q38" s="511"/>
      <c r="R38" s="515"/>
      <c r="S38" s="515"/>
      <c r="T38" s="515"/>
      <c r="U38" s="463"/>
    </row>
    <row r="39" spans="1:21" ht="56.25" customHeight="1">
      <c r="A39" s="497"/>
      <c r="B39" s="500"/>
      <c r="C39" s="500"/>
      <c r="D39" s="500"/>
      <c r="E39" s="471"/>
      <c r="F39" s="471"/>
      <c r="G39" s="471"/>
      <c r="H39" s="474"/>
      <c r="I39" s="503"/>
      <c r="J39" s="506"/>
      <c r="K39" s="492"/>
      <c r="L39" s="492"/>
      <c r="M39" s="509"/>
      <c r="N39" s="492"/>
      <c r="O39" s="464"/>
      <c r="P39" s="512"/>
      <c r="Q39" s="512"/>
      <c r="R39" s="516"/>
      <c r="S39" s="516"/>
      <c r="T39" s="516"/>
      <c r="U39" s="464"/>
    </row>
    <row r="40" spans="1:21">
      <c r="A40" s="495">
        <f>'Mapa Final'!A39</f>
        <v>7</v>
      </c>
      <c r="B40" s="498" t="str">
        <f>'Mapa Final'!B39</f>
        <v xml:space="preserve"> INAPLICABILIDAD DE LA NORMATIVIDAD AMBIENTAL VIGENTE</v>
      </c>
      <c r="C40" s="498" t="str">
        <f>'Mapa Final'!C39</f>
        <v>Afectación Ambiental</v>
      </c>
      <c r="D40" s="498" t="str">
        <f>'Mapa Final'!D39</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40" s="469" t="str">
        <f>'Mapa Final'!E39</f>
        <v>Desconocimiento de los lineamientos ambientales y normatividad vigente ambiental</v>
      </c>
      <c r="F40" s="469" t="str">
        <f>'Mapa Final'!F39</f>
        <v>Posibilidad de afectación ambiental debido al desconocimiento de las lineamientos ambientales y normatividad vigente ambiental</v>
      </c>
      <c r="G40" s="469" t="str">
        <f>'Mapa Final'!G39</f>
        <v>Eventos Ambientales Internos</v>
      </c>
      <c r="H40" s="472" t="str">
        <f>'Mapa Final'!I39</f>
        <v>Media</v>
      </c>
      <c r="I40" s="501" t="str">
        <f>'Mapa Final'!L39</f>
        <v>Moderado</v>
      </c>
      <c r="J40" s="504" t="str">
        <f>'Mapa Final'!N39</f>
        <v>Moderado</v>
      </c>
      <c r="K40" s="490" t="str">
        <f>'Mapa Final'!AA39</f>
        <v>Baja</v>
      </c>
      <c r="L40" s="490" t="str">
        <f>'Mapa Final'!AE39</f>
        <v>Moderado</v>
      </c>
      <c r="M40" s="507" t="str">
        <f>'Mapa Final'!AG39</f>
        <v>Moderado</v>
      </c>
      <c r="N40" s="490" t="str">
        <f>'Mapa Final'!AH39</f>
        <v>Reducir(mitigar)</v>
      </c>
      <c r="O40" s="462" t="s">
        <v>610</v>
      </c>
      <c r="P40" s="513"/>
      <c r="Q40" s="513"/>
      <c r="R40" s="514" t="s">
        <v>10</v>
      </c>
      <c r="S40" s="517">
        <v>44287</v>
      </c>
      <c r="T40" s="517">
        <v>44377</v>
      </c>
      <c r="U40" s="462" t="s">
        <v>599</v>
      </c>
    </row>
    <row r="41" spans="1:21">
      <c r="A41" s="496"/>
      <c r="B41" s="499"/>
      <c r="C41" s="499"/>
      <c r="D41" s="499"/>
      <c r="E41" s="470"/>
      <c r="F41" s="470"/>
      <c r="G41" s="470"/>
      <c r="H41" s="473"/>
      <c r="I41" s="502"/>
      <c r="J41" s="505"/>
      <c r="K41" s="491"/>
      <c r="L41" s="491"/>
      <c r="M41" s="508"/>
      <c r="N41" s="491"/>
      <c r="O41" s="463"/>
      <c r="P41" s="511"/>
      <c r="Q41" s="511"/>
      <c r="R41" s="515"/>
      <c r="S41" s="515"/>
      <c r="T41" s="515"/>
      <c r="U41" s="463"/>
    </row>
    <row r="42" spans="1:21">
      <c r="A42" s="496"/>
      <c r="B42" s="499"/>
      <c r="C42" s="499"/>
      <c r="D42" s="499"/>
      <c r="E42" s="470"/>
      <c r="F42" s="470"/>
      <c r="G42" s="470"/>
      <c r="H42" s="473"/>
      <c r="I42" s="502"/>
      <c r="J42" s="505"/>
      <c r="K42" s="491"/>
      <c r="L42" s="491"/>
      <c r="M42" s="508"/>
      <c r="N42" s="491"/>
      <c r="O42" s="463"/>
      <c r="P42" s="511"/>
      <c r="Q42" s="511"/>
      <c r="R42" s="515"/>
      <c r="S42" s="515"/>
      <c r="T42" s="515"/>
      <c r="U42" s="463"/>
    </row>
    <row r="43" spans="1:21">
      <c r="A43" s="496"/>
      <c r="B43" s="499"/>
      <c r="C43" s="499"/>
      <c r="D43" s="499"/>
      <c r="E43" s="470"/>
      <c r="F43" s="470"/>
      <c r="G43" s="470"/>
      <c r="H43" s="473"/>
      <c r="I43" s="502"/>
      <c r="J43" s="505"/>
      <c r="K43" s="491"/>
      <c r="L43" s="491"/>
      <c r="M43" s="508"/>
      <c r="N43" s="491"/>
      <c r="O43" s="463"/>
      <c r="P43" s="511"/>
      <c r="Q43" s="511"/>
      <c r="R43" s="515"/>
      <c r="S43" s="515"/>
      <c r="T43" s="515"/>
      <c r="U43" s="463"/>
    </row>
    <row r="44" spans="1:21" ht="159.75" customHeight="1">
      <c r="A44" s="497"/>
      <c r="B44" s="500"/>
      <c r="C44" s="500"/>
      <c r="D44" s="500"/>
      <c r="E44" s="471"/>
      <c r="F44" s="471"/>
      <c r="G44" s="471"/>
      <c r="H44" s="474"/>
      <c r="I44" s="503"/>
      <c r="J44" s="506"/>
      <c r="K44" s="492"/>
      <c r="L44" s="492"/>
      <c r="M44" s="509"/>
      <c r="N44" s="492"/>
      <c r="O44" s="464"/>
      <c r="P44" s="512"/>
      <c r="Q44" s="512"/>
      <c r="R44" s="516"/>
      <c r="S44" s="516"/>
      <c r="T44" s="516"/>
      <c r="U44" s="464"/>
    </row>
  </sheetData>
  <mergeCells count="166">
    <mergeCell ref="S40:S44"/>
    <mergeCell ref="T40:T44"/>
    <mergeCell ref="U40:U44"/>
    <mergeCell ref="M40:M44"/>
    <mergeCell ref="N40:N44"/>
    <mergeCell ref="O40:O44"/>
    <mergeCell ref="P40:P44"/>
    <mergeCell ref="Q40:Q44"/>
    <mergeCell ref="R40:R44"/>
    <mergeCell ref="G40:G44"/>
    <mergeCell ref="H40:H44"/>
    <mergeCell ref="I40:I44"/>
    <mergeCell ref="J40:J44"/>
    <mergeCell ref="K40:K44"/>
    <mergeCell ref="L40:L44"/>
    <mergeCell ref="A40:A44"/>
    <mergeCell ref="B40:B44"/>
    <mergeCell ref="C40:C44"/>
    <mergeCell ref="D40:D44"/>
    <mergeCell ref="E40:E44"/>
    <mergeCell ref="F40:F44"/>
    <mergeCell ref="R35:R39"/>
    <mergeCell ref="S35:S39"/>
    <mergeCell ref="T35:T39"/>
    <mergeCell ref="U35:U39"/>
    <mergeCell ref="J35:J39"/>
    <mergeCell ref="K35:K39"/>
    <mergeCell ref="L35:L39"/>
    <mergeCell ref="M35:M39"/>
    <mergeCell ref="N35:N39"/>
    <mergeCell ref="O35:O39"/>
    <mergeCell ref="U30:U34"/>
    <mergeCell ref="A35:A39"/>
    <mergeCell ref="B35:B39"/>
    <mergeCell ref="C35:C39"/>
    <mergeCell ref="D35:D39"/>
    <mergeCell ref="E35:E39"/>
    <mergeCell ref="F35:F39"/>
    <mergeCell ref="G35:G39"/>
    <mergeCell ref="H35:H39"/>
    <mergeCell ref="I35:I39"/>
    <mergeCell ref="O30:O34"/>
    <mergeCell ref="P30:P34"/>
    <mergeCell ref="Q30:Q34"/>
    <mergeCell ref="R30:R34"/>
    <mergeCell ref="S30:S34"/>
    <mergeCell ref="T30:T34"/>
    <mergeCell ref="I30:I34"/>
    <mergeCell ref="J30:J34"/>
    <mergeCell ref="K30:K34"/>
    <mergeCell ref="L30:L34"/>
    <mergeCell ref="M30:M34"/>
    <mergeCell ref="N30:N34"/>
    <mergeCell ref="P35:P39"/>
    <mergeCell ref="Q35:Q39"/>
    <mergeCell ref="A30:A34"/>
    <mergeCell ref="B30:B34"/>
    <mergeCell ref="C30:C34"/>
    <mergeCell ref="D30:D34"/>
    <mergeCell ref="E30:E34"/>
    <mergeCell ref="F30:F34"/>
    <mergeCell ref="G30:G34"/>
    <mergeCell ref="H30:H34"/>
    <mergeCell ref="N25:N29"/>
    <mergeCell ref="A25:A29"/>
    <mergeCell ref="B25:B29"/>
    <mergeCell ref="C25:C29"/>
    <mergeCell ref="D25:D29"/>
    <mergeCell ref="E25:E29"/>
    <mergeCell ref="F25:F29"/>
    <mergeCell ref="G25:G29"/>
    <mergeCell ref="H25:H29"/>
    <mergeCell ref="I25:I29"/>
    <mergeCell ref="J25:J29"/>
    <mergeCell ref="K25:K29"/>
    <mergeCell ref="L25:L29"/>
    <mergeCell ref="M25:M29"/>
    <mergeCell ref="T25:T29"/>
    <mergeCell ref="U25:U29"/>
    <mergeCell ref="T20:T24"/>
    <mergeCell ref="U20:U24"/>
    <mergeCell ref="N20:N24"/>
    <mergeCell ref="O20:O24"/>
    <mergeCell ref="P20:P24"/>
    <mergeCell ref="Q20:Q24"/>
    <mergeCell ref="R20:R24"/>
    <mergeCell ref="S20:S24"/>
    <mergeCell ref="O25:O29"/>
    <mergeCell ref="P25:P29"/>
    <mergeCell ref="Q25:Q29"/>
    <mergeCell ref="R25:R29"/>
    <mergeCell ref="S25:S29"/>
    <mergeCell ref="A20:A24"/>
    <mergeCell ref="B20:B24"/>
    <mergeCell ref="C20:C24"/>
    <mergeCell ref="D20:D24"/>
    <mergeCell ref="E20:E24"/>
    <mergeCell ref="F20:F24"/>
    <mergeCell ref="G20:G24"/>
    <mergeCell ref="M15:M19"/>
    <mergeCell ref="N15:N19"/>
    <mergeCell ref="G15:G19"/>
    <mergeCell ref="H15:H19"/>
    <mergeCell ref="I15:I19"/>
    <mergeCell ref="J15:J19"/>
    <mergeCell ref="K15:K19"/>
    <mergeCell ref="H20:H24"/>
    <mergeCell ref="I20:I24"/>
    <mergeCell ref="J20:J24"/>
    <mergeCell ref="K20:K24"/>
    <mergeCell ref="L20:L24"/>
    <mergeCell ref="M20:M2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S15:S19"/>
    <mergeCell ref="T15:T19"/>
    <mergeCell ref="U15:U19"/>
    <mergeCell ref="O15:O19"/>
    <mergeCell ref="A9:N9"/>
    <mergeCell ref="A10:A14"/>
    <mergeCell ref="B10:B14"/>
    <mergeCell ref="C10:C14"/>
    <mergeCell ref="D10:D14"/>
    <mergeCell ref="E10:E14"/>
    <mergeCell ref="L15:L19"/>
    <mergeCell ref="R10:R14"/>
    <mergeCell ref="S10:S14"/>
    <mergeCell ref="P15:P19"/>
    <mergeCell ref="Q15:Q19"/>
    <mergeCell ref="R15:R1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45:J1048576 A7:B7">
    <cfRule type="containsText" dxfId="1508" priority="713" operator="containsText" text="3- Moderado">
      <formula>NOT(ISERROR(SEARCH("3- Moderado",A7)))</formula>
    </cfRule>
    <cfRule type="containsText" dxfId="1507" priority="714" operator="containsText" text="6- Moderado">
      <formula>NOT(ISERROR(SEARCH("6- Moderado",A7)))</formula>
    </cfRule>
    <cfRule type="containsText" dxfId="1506" priority="715" operator="containsText" text="4- Moderado">
      <formula>NOT(ISERROR(SEARCH("4- Moderado",A7)))</formula>
    </cfRule>
    <cfRule type="containsText" dxfId="1505" priority="716" operator="containsText" text="3- Bajo">
      <formula>NOT(ISERROR(SEARCH("3- Bajo",A7)))</formula>
    </cfRule>
    <cfRule type="containsText" dxfId="1504" priority="717" operator="containsText" text="4- Bajo">
      <formula>NOT(ISERROR(SEARCH("4- Bajo",A7)))</formula>
    </cfRule>
    <cfRule type="containsText" dxfId="1503" priority="718" operator="containsText" text="1- Bajo">
      <formula>NOT(ISERROR(SEARCH("1- Bajo",A7)))</formula>
    </cfRule>
  </conditionalFormatting>
  <conditionalFormatting sqref="H8:J8">
    <cfRule type="containsText" dxfId="1502" priority="706" operator="containsText" text="3- Moderado">
      <formula>NOT(ISERROR(SEARCH("3- Moderado",H8)))</formula>
    </cfRule>
    <cfRule type="containsText" dxfId="1501" priority="707" operator="containsText" text="6- Moderado">
      <formula>NOT(ISERROR(SEARCH("6- Moderado",H8)))</formula>
    </cfRule>
    <cfRule type="containsText" dxfId="1500" priority="708" operator="containsText" text="4- Moderado">
      <formula>NOT(ISERROR(SEARCH("4- Moderado",H8)))</formula>
    </cfRule>
    <cfRule type="containsText" dxfId="1499" priority="709" operator="containsText" text="3- Bajo">
      <formula>NOT(ISERROR(SEARCH("3- Bajo",H8)))</formula>
    </cfRule>
    <cfRule type="containsText" dxfId="1498" priority="710" operator="containsText" text="4- Bajo">
      <formula>NOT(ISERROR(SEARCH("4- Bajo",H8)))</formula>
    </cfRule>
    <cfRule type="containsText" dxfId="1497" priority="712" operator="containsText" text="1- Bajo">
      <formula>NOT(ISERROR(SEARCH("1- Bajo",H8)))</formula>
    </cfRule>
  </conditionalFormatting>
  <conditionalFormatting sqref="J8 J45:J1048576">
    <cfRule type="containsText" dxfId="1496" priority="695" operator="containsText" text="25- Extremo">
      <formula>NOT(ISERROR(SEARCH("25- Extremo",J8)))</formula>
    </cfRule>
    <cfRule type="containsText" dxfId="1495" priority="696" operator="containsText" text="20- Extremo">
      <formula>NOT(ISERROR(SEARCH("20- Extremo",J8)))</formula>
    </cfRule>
    <cfRule type="containsText" dxfId="1494" priority="697" operator="containsText" text="15- Extremo">
      <formula>NOT(ISERROR(SEARCH("15- Extremo",J8)))</formula>
    </cfRule>
    <cfRule type="containsText" dxfId="1493" priority="698" operator="containsText" text="10- Extremo">
      <formula>NOT(ISERROR(SEARCH("10- Extremo",J8)))</formula>
    </cfRule>
    <cfRule type="containsText" dxfId="1492" priority="699" operator="containsText" text="5- Extremo">
      <formula>NOT(ISERROR(SEARCH("5- Extremo",J8)))</formula>
    </cfRule>
    <cfRule type="containsText" dxfId="1491" priority="700" operator="containsText" text="12- Alto">
      <formula>NOT(ISERROR(SEARCH("12- Alto",J8)))</formula>
    </cfRule>
    <cfRule type="containsText" dxfId="1490" priority="701" operator="containsText" text="10- Alto">
      <formula>NOT(ISERROR(SEARCH("10- Alto",J8)))</formula>
    </cfRule>
    <cfRule type="containsText" dxfId="1489" priority="702" operator="containsText" text="9- Alto">
      <formula>NOT(ISERROR(SEARCH("9- Alto",J8)))</formula>
    </cfRule>
    <cfRule type="containsText" dxfId="1488" priority="703" operator="containsText" text="8- Alto">
      <formula>NOT(ISERROR(SEARCH("8- Alto",J8)))</formula>
    </cfRule>
    <cfRule type="containsText" dxfId="1487" priority="704" operator="containsText" text="5- Alto">
      <formula>NOT(ISERROR(SEARCH("5- Alto",J8)))</formula>
    </cfRule>
    <cfRule type="containsText" dxfId="1486" priority="705" operator="containsText" text="4- Alto">
      <formula>NOT(ISERROR(SEARCH("4- Alto",J8)))</formula>
    </cfRule>
    <cfRule type="containsText" dxfId="1485" priority="711" operator="containsText" text="2- Bajo">
      <formula>NOT(ISERROR(SEARCH("2- Bajo",J8)))</formula>
    </cfRule>
  </conditionalFormatting>
  <conditionalFormatting sqref="K10:L10">
    <cfRule type="containsText" dxfId="1484" priority="689" operator="containsText" text="3- Moderado">
      <formula>NOT(ISERROR(SEARCH("3- Moderado",K10)))</formula>
    </cfRule>
    <cfRule type="containsText" dxfId="1483" priority="690" operator="containsText" text="6- Moderado">
      <formula>NOT(ISERROR(SEARCH("6- Moderado",K10)))</formula>
    </cfRule>
    <cfRule type="containsText" dxfId="1482" priority="691" operator="containsText" text="4- Moderado">
      <formula>NOT(ISERROR(SEARCH("4- Moderado",K10)))</formula>
    </cfRule>
    <cfRule type="containsText" dxfId="1481" priority="692" operator="containsText" text="3- Bajo">
      <formula>NOT(ISERROR(SEARCH("3- Bajo",K10)))</formula>
    </cfRule>
    <cfRule type="containsText" dxfId="1480" priority="693" operator="containsText" text="4- Bajo">
      <formula>NOT(ISERROR(SEARCH("4- Bajo",K10)))</formula>
    </cfRule>
    <cfRule type="containsText" dxfId="1479" priority="694" operator="containsText" text="1- Bajo">
      <formula>NOT(ISERROR(SEARCH("1- Bajo",K10)))</formula>
    </cfRule>
  </conditionalFormatting>
  <conditionalFormatting sqref="H10:I10">
    <cfRule type="containsText" dxfId="1478" priority="683" operator="containsText" text="3- Moderado">
      <formula>NOT(ISERROR(SEARCH("3- Moderado",H10)))</formula>
    </cfRule>
    <cfRule type="containsText" dxfId="1477" priority="684" operator="containsText" text="6- Moderado">
      <formula>NOT(ISERROR(SEARCH("6- Moderado",H10)))</formula>
    </cfRule>
    <cfRule type="containsText" dxfId="1476" priority="685" operator="containsText" text="4- Moderado">
      <formula>NOT(ISERROR(SEARCH("4- Moderado",H10)))</formula>
    </cfRule>
    <cfRule type="containsText" dxfId="1475" priority="686" operator="containsText" text="3- Bajo">
      <formula>NOT(ISERROR(SEARCH("3- Bajo",H10)))</formula>
    </cfRule>
    <cfRule type="containsText" dxfId="1474" priority="687" operator="containsText" text="4- Bajo">
      <formula>NOT(ISERROR(SEARCH("4- Bajo",H10)))</formula>
    </cfRule>
    <cfRule type="containsText" dxfId="1473" priority="688" operator="containsText" text="1- Bajo">
      <formula>NOT(ISERROR(SEARCH("1- Bajo",H10)))</formula>
    </cfRule>
  </conditionalFormatting>
  <conditionalFormatting sqref="A10 C10:E10">
    <cfRule type="containsText" dxfId="1472" priority="677" operator="containsText" text="3- Moderado">
      <formula>NOT(ISERROR(SEARCH("3- Moderado",A10)))</formula>
    </cfRule>
    <cfRule type="containsText" dxfId="1471" priority="678" operator="containsText" text="6- Moderado">
      <formula>NOT(ISERROR(SEARCH("6- Moderado",A10)))</formula>
    </cfRule>
    <cfRule type="containsText" dxfId="1470" priority="679" operator="containsText" text="4- Moderado">
      <formula>NOT(ISERROR(SEARCH("4- Moderado",A10)))</formula>
    </cfRule>
    <cfRule type="containsText" dxfId="1469" priority="680" operator="containsText" text="3- Bajo">
      <formula>NOT(ISERROR(SEARCH("3- Bajo",A10)))</formula>
    </cfRule>
    <cfRule type="containsText" dxfId="1468" priority="681" operator="containsText" text="4- Bajo">
      <formula>NOT(ISERROR(SEARCH("4- Bajo",A10)))</formula>
    </cfRule>
    <cfRule type="containsText" dxfId="1467" priority="682" operator="containsText" text="1- Bajo">
      <formula>NOT(ISERROR(SEARCH("1- Bajo",A10)))</formula>
    </cfRule>
  </conditionalFormatting>
  <conditionalFormatting sqref="F10:G10">
    <cfRule type="containsText" dxfId="1466" priority="671" operator="containsText" text="3- Moderado">
      <formula>NOT(ISERROR(SEARCH("3- Moderado",F10)))</formula>
    </cfRule>
    <cfRule type="containsText" dxfId="1465" priority="672" operator="containsText" text="6- Moderado">
      <formula>NOT(ISERROR(SEARCH("6- Moderado",F10)))</formula>
    </cfRule>
    <cfRule type="containsText" dxfId="1464" priority="673" operator="containsText" text="4- Moderado">
      <formula>NOT(ISERROR(SEARCH("4- Moderado",F10)))</formula>
    </cfRule>
    <cfRule type="containsText" dxfId="1463" priority="674" operator="containsText" text="3- Bajo">
      <formula>NOT(ISERROR(SEARCH("3- Bajo",F10)))</formula>
    </cfRule>
    <cfRule type="containsText" dxfId="1462" priority="675" operator="containsText" text="4- Bajo">
      <formula>NOT(ISERROR(SEARCH("4- Bajo",F10)))</formula>
    </cfRule>
    <cfRule type="containsText" dxfId="1461" priority="676" operator="containsText" text="1- Bajo">
      <formula>NOT(ISERROR(SEARCH("1- Bajo",F10)))</formula>
    </cfRule>
  </conditionalFormatting>
  <conditionalFormatting sqref="K8">
    <cfRule type="containsText" dxfId="1460" priority="665" operator="containsText" text="3- Moderado">
      <formula>NOT(ISERROR(SEARCH("3- Moderado",K8)))</formula>
    </cfRule>
    <cfRule type="containsText" dxfId="1459" priority="666" operator="containsText" text="6- Moderado">
      <formula>NOT(ISERROR(SEARCH("6- Moderado",K8)))</formula>
    </cfRule>
    <cfRule type="containsText" dxfId="1458" priority="667" operator="containsText" text="4- Moderado">
      <formula>NOT(ISERROR(SEARCH("4- Moderado",K8)))</formula>
    </cfRule>
    <cfRule type="containsText" dxfId="1457" priority="668" operator="containsText" text="3- Bajo">
      <formula>NOT(ISERROR(SEARCH("3- Bajo",K8)))</formula>
    </cfRule>
    <cfRule type="containsText" dxfId="1456" priority="669" operator="containsText" text="4- Bajo">
      <formula>NOT(ISERROR(SEARCH("4- Bajo",K8)))</formula>
    </cfRule>
    <cfRule type="containsText" dxfId="1455" priority="670" operator="containsText" text="1- Bajo">
      <formula>NOT(ISERROR(SEARCH("1- Bajo",K8)))</formula>
    </cfRule>
  </conditionalFormatting>
  <conditionalFormatting sqref="L8">
    <cfRule type="containsText" dxfId="1454" priority="659" operator="containsText" text="3- Moderado">
      <formula>NOT(ISERROR(SEARCH("3- Moderado",L8)))</formula>
    </cfRule>
    <cfRule type="containsText" dxfId="1453" priority="660" operator="containsText" text="6- Moderado">
      <formula>NOT(ISERROR(SEARCH("6- Moderado",L8)))</formula>
    </cfRule>
    <cfRule type="containsText" dxfId="1452" priority="661" operator="containsText" text="4- Moderado">
      <formula>NOT(ISERROR(SEARCH("4- Moderado",L8)))</formula>
    </cfRule>
    <cfRule type="containsText" dxfId="1451" priority="662" operator="containsText" text="3- Bajo">
      <formula>NOT(ISERROR(SEARCH("3- Bajo",L8)))</formula>
    </cfRule>
    <cfRule type="containsText" dxfId="1450" priority="663" operator="containsText" text="4- Bajo">
      <formula>NOT(ISERROR(SEARCH("4- Bajo",L8)))</formula>
    </cfRule>
    <cfRule type="containsText" dxfId="1449" priority="664" operator="containsText" text="1- Bajo">
      <formula>NOT(ISERROR(SEARCH("1- Bajo",L8)))</formula>
    </cfRule>
  </conditionalFormatting>
  <conditionalFormatting sqref="M8">
    <cfRule type="containsText" dxfId="1448" priority="653" operator="containsText" text="3- Moderado">
      <formula>NOT(ISERROR(SEARCH("3- Moderado",M8)))</formula>
    </cfRule>
    <cfRule type="containsText" dxfId="1447" priority="654" operator="containsText" text="6- Moderado">
      <formula>NOT(ISERROR(SEARCH("6- Moderado",M8)))</formula>
    </cfRule>
    <cfRule type="containsText" dxfId="1446" priority="655" operator="containsText" text="4- Moderado">
      <formula>NOT(ISERROR(SEARCH("4- Moderado",M8)))</formula>
    </cfRule>
    <cfRule type="containsText" dxfId="1445" priority="656" operator="containsText" text="3- Bajo">
      <formula>NOT(ISERROR(SEARCH("3- Bajo",M8)))</formula>
    </cfRule>
    <cfRule type="containsText" dxfId="1444" priority="657" operator="containsText" text="4- Bajo">
      <formula>NOT(ISERROR(SEARCH("4- Bajo",M8)))</formula>
    </cfRule>
    <cfRule type="containsText" dxfId="1443" priority="658" operator="containsText" text="1- Bajo">
      <formula>NOT(ISERROR(SEARCH("1- Bajo",M8)))</formula>
    </cfRule>
  </conditionalFormatting>
  <conditionalFormatting sqref="J10:J14">
    <cfRule type="containsText" dxfId="1442" priority="648" operator="containsText" text="Bajo">
      <formula>NOT(ISERROR(SEARCH("Bajo",J10)))</formula>
    </cfRule>
    <cfRule type="containsText" dxfId="1441" priority="649" operator="containsText" text="Moderado">
      <formula>NOT(ISERROR(SEARCH("Moderado",J10)))</formula>
    </cfRule>
    <cfRule type="containsText" dxfId="1440" priority="650" operator="containsText" text="Alto">
      <formula>NOT(ISERROR(SEARCH("Alto",J10)))</formula>
    </cfRule>
    <cfRule type="containsText" dxfId="1439"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1438" priority="623" operator="containsText" text="Moderado">
      <formula>NOT(ISERROR(SEARCH("Moderado",M10)))</formula>
    </cfRule>
    <cfRule type="containsText" dxfId="1437" priority="643" operator="containsText" text="Bajo">
      <formula>NOT(ISERROR(SEARCH("Bajo",M10)))</formula>
    </cfRule>
    <cfRule type="containsText" dxfId="1436" priority="644" operator="containsText" text="Moderado">
      <formula>NOT(ISERROR(SEARCH("Moderado",M10)))</formula>
    </cfRule>
    <cfRule type="containsText" dxfId="1435" priority="645" operator="containsText" text="Alto">
      <formula>NOT(ISERROR(SEARCH("Alto",M10)))</formula>
    </cfRule>
    <cfRule type="containsText" dxfId="1434"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1433" priority="637" operator="containsText" text="3- Moderado">
      <formula>NOT(ISERROR(SEARCH("3- Moderado",N10)))</formula>
    </cfRule>
    <cfRule type="containsText" dxfId="1432" priority="638" operator="containsText" text="6- Moderado">
      <formula>NOT(ISERROR(SEARCH("6- Moderado",N10)))</formula>
    </cfRule>
    <cfRule type="containsText" dxfId="1431" priority="639" operator="containsText" text="4- Moderado">
      <formula>NOT(ISERROR(SEARCH("4- Moderado",N10)))</formula>
    </cfRule>
    <cfRule type="containsText" dxfId="1430" priority="640" operator="containsText" text="3- Bajo">
      <formula>NOT(ISERROR(SEARCH("3- Bajo",N10)))</formula>
    </cfRule>
    <cfRule type="containsText" dxfId="1429" priority="641" operator="containsText" text="4- Bajo">
      <formula>NOT(ISERROR(SEARCH("4- Bajo",N10)))</formula>
    </cfRule>
    <cfRule type="containsText" dxfId="1428" priority="642" operator="containsText" text="1- Bajo">
      <formula>NOT(ISERROR(SEARCH("1- Bajo",N10)))</formula>
    </cfRule>
  </conditionalFormatting>
  <conditionalFormatting sqref="H10:H14">
    <cfRule type="containsText" dxfId="1427" priority="624" operator="containsText" text="Muy Alta">
      <formula>NOT(ISERROR(SEARCH("Muy Alta",H10)))</formula>
    </cfRule>
    <cfRule type="containsText" dxfId="1426" priority="625" operator="containsText" text="Alta">
      <formula>NOT(ISERROR(SEARCH("Alta",H10)))</formula>
    </cfRule>
    <cfRule type="containsText" dxfId="1425" priority="626" operator="containsText" text="Muy Alta">
      <formula>NOT(ISERROR(SEARCH("Muy Alta",H10)))</formula>
    </cfRule>
    <cfRule type="containsText" dxfId="1424" priority="631" operator="containsText" text="Muy Baja">
      <formula>NOT(ISERROR(SEARCH("Muy Baja",H10)))</formula>
    </cfRule>
    <cfRule type="containsText" dxfId="1423" priority="632" operator="containsText" text="Baja">
      <formula>NOT(ISERROR(SEARCH("Baja",H10)))</formula>
    </cfRule>
    <cfRule type="containsText" dxfId="1422" priority="633" operator="containsText" text="Media">
      <formula>NOT(ISERROR(SEARCH("Media",H10)))</formula>
    </cfRule>
    <cfRule type="containsText" dxfId="1421" priority="634" operator="containsText" text="Alta">
      <formula>NOT(ISERROR(SEARCH("Alta",H10)))</formula>
    </cfRule>
    <cfRule type="containsText" dxfId="1420" priority="636" operator="containsText" text="Muy Alta">
      <formula>NOT(ISERROR(SEARCH("Muy Alta",H10)))</formula>
    </cfRule>
  </conditionalFormatting>
  <conditionalFormatting sqref="I10:I14">
    <cfRule type="containsText" dxfId="1419" priority="627" operator="containsText" text="Catastrófico">
      <formula>NOT(ISERROR(SEARCH("Catastrófico",I10)))</formula>
    </cfRule>
    <cfRule type="containsText" dxfId="1418" priority="628" operator="containsText" text="Mayor">
      <formula>NOT(ISERROR(SEARCH("Mayor",I10)))</formula>
    </cfRule>
    <cfRule type="containsText" dxfId="1417" priority="629" operator="containsText" text="Menor">
      <formula>NOT(ISERROR(SEARCH("Menor",I10)))</formula>
    </cfRule>
    <cfRule type="containsText" dxfId="1416" priority="630" operator="containsText" text="Leve">
      <formula>NOT(ISERROR(SEARCH("Leve",I10)))</formula>
    </cfRule>
    <cfRule type="containsText" dxfId="1415" priority="635" operator="containsText" text="Moderado">
      <formula>NOT(ISERROR(SEARCH("Moderado",I10)))</formula>
    </cfRule>
  </conditionalFormatting>
  <conditionalFormatting sqref="K10:K14">
    <cfRule type="containsText" dxfId="1414" priority="622" operator="containsText" text="Media">
      <formula>NOT(ISERROR(SEARCH("Media",K10)))</formula>
    </cfRule>
  </conditionalFormatting>
  <conditionalFormatting sqref="L10:L14">
    <cfRule type="containsText" dxfId="1413" priority="621" operator="containsText" text="Moderado">
      <formula>NOT(ISERROR(SEARCH("Moderado",L10)))</formula>
    </cfRule>
  </conditionalFormatting>
  <conditionalFormatting sqref="J10:J14">
    <cfRule type="containsText" dxfId="1412" priority="620" operator="containsText" text="Moderado">
      <formula>NOT(ISERROR(SEARCH("Moderado",J10)))</formula>
    </cfRule>
  </conditionalFormatting>
  <conditionalFormatting sqref="J10:J14">
    <cfRule type="containsText" dxfId="1411" priority="618" operator="containsText" text="Bajo">
      <formula>NOT(ISERROR(SEARCH("Bajo",J10)))</formula>
    </cfRule>
    <cfRule type="containsText" dxfId="1410" priority="619" operator="containsText" text="Extremo">
      <formula>NOT(ISERROR(SEARCH("Extremo",J10)))</formula>
    </cfRule>
  </conditionalFormatting>
  <conditionalFormatting sqref="K10:K14">
    <cfRule type="containsText" dxfId="1409" priority="616" operator="containsText" text="Baja">
      <formula>NOT(ISERROR(SEARCH("Baja",K10)))</formula>
    </cfRule>
    <cfRule type="containsText" dxfId="1408" priority="617" operator="containsText" text="Muy Baja">
      <formula>NOT(ISERROR(SEARCH("Muy Baja",K10)))</formula>
    </cfRule>
  </conditionalFormatting>
  <conditionalFormatting sqref="K10:K14">
    <cfRule type="containsText" dxfId="1407" priority="614" operator="containsText" text="Muy Alta">
      <formula>NOT(ISERROR(SEARCH("Muy Alta",K10)))</formula>
    </cfRule>
    <cfRule type="containsText" dxfId="1406" priority="615" operator="containsText" text="Alta">
      <formula>NOT(ISERROR(SEARCH("Alta",K10)))</formula>
    </cfRule>
  </conditionalFormatting>
  <conditionalFormatting sqref="L10:L14">
    <cfRule type="containsText" dxfId="1405" priority="610" operator="containsText" text="Catastrófico">
      <formula>NOT(ISERROR(SEARCH("Catastrófico",L10)))</formula>
    </cfRule>
    <cfRule type="containsText" dxfId="1404" priority="611" operator="containsText" text="Mayor">
      <formula>NOT(ISERROR(SEARCH("Mayor",L10)))</formula>
    </cfRule>
    <cfRule type="containsText" dxfId="1403" priority="612" operator="containsText" text="Menor">
      <formula>NOT(ISERROR(SEARCH("Menor",L10)))</formula>
    </cfRule>
    <cfRule type="containsText" dxfId="1402" priority="613" operator="containsText" text="Leve">
      <formula>NOT(ISERROR(SEARCH("Leve",L10)))</formula>
    </cfRule>
  </conditionalFormatting>
  <conditionalFormatting sqref="K15:L15">
    <cfRule type="containsText" dxfId="1401" priority="604" operator="containsText" text="3- Moderado">
      <formula>NOT(ISERROR(SEARCH("3- Moderado",K15)))</formula>
    </cfRule>
    <cfRule type="containsText" dxfId="1400" priority="605" operator="containsText" text="6- Moderado">
      <formula>NOT(ISERROR(SEARCH("6- Moderado",K15)))</formula>
    </cfRule>
    <cfRule type="containsText" dxfId="1399" priority="606" operator="containsText" text="4- Moderado">
      <formula>NOT(ISERROR(SEARCH("4- Moderado",K15)))</formula>
    </cfRule>
    <cfRule type="containsText" dxfId="1398" priority="607" operator="containsText" text="3- Bajo">
      <formula>NOT(ISERROR(SEARCH("3- Bajo",K15)))</formula>
    </cfRule>
    <cfRule type="containsText" dxfId="1397" priority="608" operator="containsText" text="4- Bajo">
      <formula>NOT(ISERROR(SEARCH("4- Bajo",K15)))</formula>
    </cfRule>
    <cfRule type="containsText" dxfId="1396" priority="609" operator="containsText" text="1- Bajo">
      <formula>NOT(ISERROR(SEARCH("1- Bajo",K15)))</formula>
    </cfRule>
  </conditionalFormatting>
  <conditionalFormatting sqref="H15:I15">
    <cfRule type="containsText" dxfId="1395" priority="598" operator="containsText" text="3- Moderado">
      <formula>NOT(ISERROR(SEARCH("3- Moderado",H15)))</formula>
    </cfRule>
    <cfRule type="containsText" dxfId="1394" priority="599" operator="containsText" text="6- Moderado">
      <formula>NOT(ISERROR(SEARCH("6- Moderado",H15)))</formula>
    </cfRule>
    <cfRule type="containsText" dxfId="1393" priority="600" operator="containsText" text="4- Moderado">
      <formula>NOT(ISERROR(SEARCH("4- Moderado",H15)))</formula>
    </cfRule>
    <cfRule type="containsText" dxfId="1392" priority="601" operator="containsText" text="3- Bajo">
      <formula>NOT(ISERROR(SEARCH("3- Bajo",H15)))</formula>
    </cfRule>
    <cfRule type="containsText" dxfId="1391" priority="602" operator="containsText" text="4- Bajo">
      <formula>NOT(ISERROR(SEARCH("4- Bajo",H15)))</formula>
    </cfRule>
    <cfRule type="containsText" dxfId="1390" priority="603" operator="containsText" text="1- Bajo">
      <formula>NOT(ISERROR(SEARCH("1- Bajo",H15)))</formula>
    </cfRule>
  </conditionalFormatting>
  <conditionalFormatting sqref="A15 C15:E15">
    <cfRule type="containsText" dxfId="1389" priority="592" operator="containsText" text="3- Moderado">
      <formula>NOT(ISERROR(SEARCH("3- Moderado",A15)))</formula>
    </cfRule>
    <cfRule type="containsText" dxfId="1388" priority="593" operator="containsText" text="6- Moderado">
      <formula>NOT(ISERROR(SEARCH("6- Moderado",A15)))</formula>
    </cfRule>
    <cfRule type="containsText" dxfId="1387" priority="594" operator="containsText" text="4- Moderado">
      <formula>NOT(ISERROR(SEARCH("4- Moderado",A15)))</formula>
    </cfRule>
    <cfRule type="containsText" dxfId="1386" priority="595" operator="containsText" text="3- Bajo">
      <formula>NOT(ISERROR(SEARCH("3- Bajo",A15)))</formula>
    </cfRule>
    <cfRule type="containsText" dxfId="1385" priority="596" operator="containsText" text="4- Bajo">
      <formula>NOT(ISERROR(SEARCH("4- Bajo",A15)))</formula>
    </cfRule>
    <cfRule type="containsText" dxfId="1384" priority="597" operator="containsText" text="1- Bajo">
      <formula>NOT(ISERROR(SEARCH("1- Bajo",A15)))</formula>
    </cfRule>
  </conditionalFormatting>
  <conditionalFormatting sqref="F15:G15">
    <cfRule type="containsText" dxfId="1383" priority="586" operator="containsText" text="3- Moderado">
      <formula>NOT(ISERROR(SEARCH("3- Moderado",F15)))</formula>
    </cfRule>
    <cfRule type="containsText" dxfId="1382" priority="587" operator="containsText" text="6- Moderado">
      <formula>NOT(ISERROR(SEARCH("6- Moderado",F15)))</formula>
    </cfRule>
    <cfRule type="containsText" dxfId="1381" priority="588" operator="containsText" text="4- Moderado">
      <formula>NOT(ISERROR(SEARCH("4- Moderado",F15)))</formula>
    </cfRule>
    <cfRule type="containsText" dxfId="1380" priority="589" operator="containsText" text="3- Bajo">
      <formula>NOT(ISERROR(SEARCH("3- Bajo",F15)))</formula>
    </cfRule>
    <cfRule type="containsText" dxfId="1379" priority="590" operator="containsText" text="4- Bajo">
      <formula>NOT(ISERROR(SEARCH("4- Bajo",F15)))</formula>
    </cfRule>
    <cfRule type="containsText" dxfId="1378" priority="591" operator="containsText" text="1- Bajo">
      <formula>NOT(ISERROR(SEARCH("1- Bajo",F15)))</formula>
    </cfRule>
  </conditionalFormatting>
  <conditionalFormatting sqref="J15:J19">
    <cfRule type="containsText" dxfId="1377" priority="581" operator="containsText" text="Bajo">
      <formula>NOT(ISERROR(SEARCH("Bajo",J15)))</formula>
    </cfRule>
    <cfRule type="containsText" dxfId="1376" priority="582" operator="containsText" text="Moderado">
      <formula>NOT(ISERROR(SEARCH("Moderado",J15)))</formula>
    </cfRule>
    <cfRule type="containsText" dxfId="1375" priority="583" operator="containsText" text="Alto">
      <formula>NOT(ISERROR(SEARCH("Alto",J15)))</formula>
    </cfRule>
    <cfRule type="containsText" dxfId="1374"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1373" priority="556" operator="containsText" text="Moderado">
      <formula>NOT(ISERROR(SEARCH("Moderado",M15)))</formula>
    </cfRule>
    <cfRule type="containsText" dxfId="1372" priority="576" operator="containsText" text="Bajo">
      <formula>NOT(ISERROR(SEARCH("Bajo",M15)))</formula>
    </cfRule>
    <cfRule type="containsText" dxfId="1371" priority="577" operator="containsText" text="Moderado">
      <formula>NOT(ISERROR(SEARCH("Moderado",M15)))</formula>
    </cfRule>
    <cfRule type="containsText" dxfId="1370" priority="578" operator="containsText" text="Alto">
      <formula>NOT(ISERROR(SEARCH("Alto",M15)))</formula>
    </cfRule>
    <cfRule type="containsText" dxfId="1369"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1368" priority="570" operator="containsText" text="3- Moderado">
      <formula>NOT(ISERROR(SEARCH("3- Moderado",N15)))</formula>
    </cfRule>
    <cfRule type="containsText" dxfId="1367" priority="571" operator="containsText" text="6- Moderado">
      <formula>NOT(ISERROR(SEARCH("6- Moderado",N15)))</formula>
    </cfRule>
    <cfRule type="containsText" dxfId="1366" priority="572" operator="containsText" text="4- Moderado">
      <formula>NOT(ISERROR(SEARCH("4- Moderado",N15)))</formula>
    </cfRule>
    <cfRule type="containsText" dxfId="1365" priority="573" operator="containsText" text="3- Bajo">
      <formula>NOT(ISERROR(SEARCH("3- Bajo",N15)))</formula>
    </cfRule>
    <cfRule type="containsText" dxfId="1364" priority="574" operator="containsText" text="4- Bajo">
      <formula>NOT(ISERROR(SEARCH("4- Bajo",N15)))</formula>
    </cfRule>
    <cfRule type="containsText" dxfId="1363" priority="575" operator="containsText" text="1- Bajo">
      <formula>NOT(ISERROR(SEARCH("1- Bajo",N15)))</formula>
    </cfRule>
  </conditionalFormatting>
  <conditionalFormatting sqref="H15:H19">
    <cfRule type="containsText" dxfId="1362" priority="557" operator="containsText" text="Muy Alta">
      <formula>NOT(ISERROR(SEARCH("Muy Alta",H15)))</formula>
    </cfRule>
    <cfRule type="containsText" dxfId="1361" priority="558" operator="containsText" text="Alta">
      <formula>NOT(ISERROR(SEARCH("Alta",H15)))</formula>
    </cfRule>
    <cfRule type="containsText" dxfId="1360" priority="559" operator="containsText" text="Muy Alta">
      <formula>NOT(ISERROR(SEARCH("Muy Alta",H15)))</formula>
    </cfRule>
    <cfRule type="containsText" dxfId="1359" priority="564" operator="containsText" text="Muy Baja">
      <formula>NOT(ISERROR(SEARCH("Muy Baja",H15)))</formula>
    </cfRule>
    <cfRule type="containsText" dxfId="1358" priority="565" operator="containsText" text="Baja">
      <formula>NOT(ISERROR(SEARCH("Baja",H15)))</formula>
    </cfRule>
    <cfRule type="containsText" dxfId="1357" priority="566" operator="containsText" text="Media">
      <formula>NOT(ISERROR(SEARCH("Media",H15)))</formula>
    </cfRule>
    <cfRule type="containsText" dxfId="1356" priority="567" operator="containsText" text="Alta">
      <formula>NOT(ISERROR(SEARCH("Alta",H15)))</formula>
    </cfRule>
    <cfRule type="containsText" dxfId="1355" priority="569" operator="containsText" text="Muy Alta">
      <formula>NOT(ISERROR(SEARCH("Muy Alta",H15)))</formula>
    </cfRule>
  </conditionalFormatting>
  <conditionalFormatting sqref="I15:I19">
    <cfRule type="containsText" dxfId="1354" priority="560" operator="containsText" text="Catastrófico">
      <formula>NOT(ISERROR(SEARCH("Catastrófico",I15)))</formula>
    </cfRule>
    <cfRule type="containsText" dxfId="1353" priority="561" operator="containsText" text="Mayor">
      <formula>NOT(ISERROR(SEARCH("Mayor",I15)))</formula>
    </cfRule>
    <cfRule type="containsText" dxfId="1352" priority="562" operator="containsText" text="Menor">
      <formula>NOT(ISERROR(SEARCH("Menor",I15)))</formula>
    </cfRule>
    <cfRule type="containsText" dxfId="1351" priority="563" operator="containsText" text="Leve">
      <formula>NOT(ISERROR(SEARCH("Leve",I15)))</formula>
    </cfRule>
    <cfRule type="containsText" dxfId="1350" priority="568" operator="containsText" text="Moderado">
      <formula>NOT(ISERROR(SEARCH("Moderado",I15)))</formula>
    </cfRule>
  </conditionalFormatting>
  <conditionalFormatting sqref="K15:K19">
    <cfRule type="containsText" dxfId="1349" priority="555" operator="containsText" text="Media">
      <formula>NOT(ISERROR(SEARCH("Media",K15)))</formula>
    </cfRule>
  </conditionalFormatting>
  <conditionalFormatting sqref="L15:L19">
    <cfRule type="containsText" dxfId="1348" priority="554" operator="containsText" text="Moderado">
      <formula>NOT(ISERROR(SEARCH("Moderado",L15)))</formula>
    </cfRule>
  </conditionalFormatting>
  <conditionalFormatting sqref="J15:J19">
    <cfRule type="containsText" dxfId="1347" priority="553" operator="containsText" text="Moderado">
      <formula>NOT(ISERROR(SEARCH("Moderado",J15)))</formula>
    </cfRule>
  </conditionalFormatting>
  <conditionalFormatting sqref="J15:J19">
    <cfRule type="containsText" dxfId="1346" priority="551" operator="containsText" text="Bajo">
      <formula>NOT(ISERROR(SEARCH("Bajo",J15)))</formula>
    </cfRule>
    <cfRule type="containsText" dxfId="1345" priority="552" operator="containsText" text="Extremo">
      <formula>NOT(ISERROR(SEARCH("Extremo",J15)))</formula>
    </cfRule>
  </conditionalFormatting>
  <conditionalFormatting sqref="K15:K19">
    <cfRule type="containsText" dxfId="1344" priority="549" operator="containsText" text="Baja">
      <formula>NOT(ISERROR(SEARCH("Baja",K15)))</formula>
    </cfRule>
    <cfRule type="containsText" dxfId="1343" priority="550" operator="containsText" text="Muy Baja">
      <formula>NOT(ISERROR(SEARCH("Muy Baja",K15)))</formula>
    </cfRule>
  </conditionalFormatting>
  <conditionalFormatting sqref="K15:K19">
    <cfRule type="containsText" dxfId="1342" priority="547" operator="containsText" text="Muy Alta">
      <formula>NOT(ISERROR(SEARCH("Muy Alta",K15)))</formula>
    </cfRule>
    <cfRule type="containsText" dxfId="1341" priority="548" operator="containsText" text="Alta">
      <formula>NOT(ISERROR(SEARCH("Alta",K15)))</formula>
    </cfRule>
  </conditionalFormatting>
  <conditionalFormatting sqref="L15:L19">
    <cfRule type="containsText" dxfId="1340" priority="543" operator="containsText" text="Catastrófico">
      <formula>NOT(ISERROR(SEARCH("Catastrófico",L15)))</formula>
    </cfRule>
    <cfRule type="containsText" dxfId="1339" priority="544" operator="containsText" text="Mayor">
      <formula>NOT(ISERROR(SEARCH("Mayor",L15)))</formula>
    </cfRule>
    <cfRule type="containsText" dxfId="1338" priority="545" operator="containsText" text="Menor">
      <formula>NOT(ISERROR(SEARCH("Menor",L15)))</formula>
    </cfRule>
    <cfRule type="containsText" dxfId="1337" priority="546" operator="containsText" text="Leve">
      <formula>NOT(ISERROR(SEARCH("Leve",L15)))</formula>
    </cfRule>
  </conditionalFormatting>
  <conditionalFormatting sqref="K20:L20">
    <cfRule type="containsText" dxfId="1336" priority="537" operator="containsText" text="3- Moderado">
      <formula>NOT(ISERROR(SEARCH("3- Moderado",K20)))</formula>
    </cfRule>
    <cfRule type="containsText" dxfId="1335" priority="538" operator="containsText" text="6- Moderado">
      <formula>NOT(ISERROR(SEARCH("6- Moderado",K20)))</formula>
    </cfRule>
    <cfRule type="containsText" dxfId="1334" priority="539" operator="containsText" text="4- Moderado">
      <formula>NOT(ISERROR(SEARCH("4- Moderado",K20)))</formula>
    </cfRule>
    <cfRule type="containsText" dxfId="1333" priority="540" operator="containsText" text="3- Bajo">
      <formula>NOT(ISERROR(SEARCH("3- Bajo",K20)))</formula>
    </cfRule>
    <cfRule type="containsText" dxfId="1332" priority="541" operator="containsText" text="4- Bajo">
      <formula>NOT(ISERROR(SEARCH("4- Bajo",K20)))</formula>
    </cfRule>
    <cfRule type="containsText" dxfId="1331" priority="542" operator="containsText" text="1- Bajo">
      <formula>NOT(ISERROR(SEARCH("1- Bajo",K20)))</formula>
    </cfRule>
  </conditionalFormatting>
  <conditionalFormatting sqref="H20:I20">
    <cfRule type="containsText" dxfId="1330" priority="531" operator="containsText" text="3- Moderado">
      <formula>NOT(ISERROR(SEARCH("3- Moderado",H20)))</formula>
    </cfRule>
    <cfRule type="containsText" dxfId="1329" priority="532" operator="containsText" text="6- Moderado">
      <formula>NOT(ISERROR(SEARCH("6- Moderado",H20)))</formula>
    </cfRule>
    <cfRule type="containsText" dxfId="1328" priority="533" operator="containsText" text="4- Moderado">
      <formula>NOT(ISERROR(SEARCH("4- Moderado",H20)))</formula>
    </cfRule>
    <cfRule type="containsText" dxfId="1327" priority="534" operator="containsText" text="3- Bajo">
      <formula>NOT(ISERROR(SEARCH("3- Bajo",H20)))</formula>
    </cfRule>
    <cfRule type="containsText" dxfId="1326" priority="535" operator="containsText" text="4- Bajo">
      <formula>NOT(ISERROR(SEARCH("4- Bajo",H20)))</formula>
    </cfRule>
    <cfRule type="containsText" dxfId="1325" priority="536" operator="containsText" text="1- Bajo">
      <formula>NOT(ISERROR(SEARCH("1- Bajo",H20)))</formula>
    </cfRule>
  </conditionalFormatting>
  <conditionalFormatting sqref="A20 C20:E20">
    <cfRule type="containsText" dxfId="1324" priority="525" operator="containsText" text="3- Moderado">
      <formula>NOT(ISERROR(SEARCH("3- Moderado",A20)))</formula>
    </cfRule>
    <cfRule type="containsText" dxfId="1323" priority="526" operator="containsText" text="6- Moderado">
      <formula>NOT(ISERROR(SEARCH("6- Moderado",A20)))</formula>
    </cfRule>
    <cfRule type="containsText" dxfId="1322" priority="527" operator="containsText" text="4- Moderado">
      <formula>NOT(ISERROR(SEARCH("4- Moderado",A20)))</formula>
    </cfRule>
    <cfRule type="containsText" dxfId="1321" priority="528" operator="containsText" text="3- Bajo">
      <formula>NOT(ISERROR(SEARCH("3- Bajo",A20)))</formula>
    </cfRule>
    <cfRule type="containsText" dxfId="1320" priority="529" operator="containsText" text="4- Bajo">
      <formula>NOT(ISERROR(SEARCH("4- Bajo",A20)))</formula>
    </cfRule>
    <cfRule type="containsText" dxfId="1319" priority="530" operator="containsText" text="1- Bajo">
      <formula>NOT(ISERROR(SEARCH("1- Bajo",A20)))</formula>
    </cfRule>
  </conditionalFormatting>
  <conditionalFormatting sqref="F20:G20">
    <cfRule type="containsText" dxfId="1318" priority="519" operator="containsText" text="3- Moderado">
      <formula>NOT(ISERROR(SEARCH("3- Moderado",F20)))</formula>
    </cfRule>
    <cfRule type="containsText" dxfId="1317" priority="520" operator="containsText" text="6- Moderado">
      <formula>NOT(ISERROR(SEARCH("6- Moderado",F20)))</formula>
    </cfRule>
    <cfRule type="containsText" dxfId="1316" priority="521" operator="containsText" text="4- Moderado">
      <formula>NOT(ISERROR(SEARCH("4- Moderado",F20)))</formula>
    </cfRule>
    <cfRule type="containsText" dxfId="1315" priority="522" operator="containsText" text="3- Bajo">
      <formula>NOT(ISERROR(SEARCH("3- Bajo",F20)))</formula>
    </cfRule>
    <cfRule type="containsText" dxfId="1314" priority="523" operator="containsText" text="4- Bajo">
      <formula>NOT(ISERROR(SEARCH("4- Bajo",F20)))</formula>
    </cfRule>
    <cfRule type="containsText" dxfId="1313" priority="524" operator="containsText" text="1- Bajo">
      <formula>NOT(ISERROR(SEARCH("1- Bajo",F20)))</formula>
    </cfRule>
  </conditionalFormatting>
  <conditionalFormatting sqref="J20:J24">
    <cfRule type="containsText" dxfId="1312" priority="514" operator="containsText" text="Bajo">
      <formula>NOT(ISERROR(SEARCH("Bajo",J20)))</formula>
    </cfRule>
    <cfRule type="containsText" dxfId="1311" priority="515" operator="containsText" text="Moderado">
      <formula>NOT(ISERROR(SEARCH("Moderado",J20)))</formula>
    </cfRule>
    <cfRule type="containsText" dxfId="1310" priority="516" operator="containsText" text="Alto">
      <formula>NOT(ISERROR(SEARCH("Alto",J20)))</formula>
    </cfRule>
    <cfRule type="containsText" dxfId="1309"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1308" priority="489" operator="containsText" text="Moderado">
      <formula>NOT(ISERROR(SEARCH("Moderado",M20)))</formula>
    </cfRule>
    <cfRule type="containsText" dxfId="1307" priority="509" operator="containsText" text="Bajo">
      <formula>NOT(ISERROR(SEARCH("Bajo",M20)))</formula>
    </cfRule>
    <cfRule type="containsText" dxfId="1306" priority="510" operator="containsText" text="Moderado">
      <formula>NOT(ISERROR(SEARCH("Moderado",M20)))</formula>
    </cfRule>
    <cfRule type="containsText" dxfId="1305" priority="511" operator="containsText" text="Alto">
      <formula>NOT(ISERROR(SEARCH("Alto",M20)))</formula>
    </cfRule>
    <cfRule type="containsText" dxfId="1304"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1303" priority="503" operator="containsText" text="3- Moderado">
      <formula>NOT(ISERROR(SEARCH("3- Moderado",N20)))</formula>
    </cfRule>
    <cfRule type="containsText" dxfId="1302" priority="504" operator="containsText" text="6- Moderado">
      <formula>NOT(ISERROR(SEARCH("6- Moderado",N20)))</formula>
    </cfRule>
    <cfRule type="containsText" dxfId="1301" priority="505" operator="containsText" text="4- Moderado">
      <formula>NOT(ISERROR(SEARCH("4- Moderado",N20)))</formula>
    </cfRule>
    <cfRule type="containsText" dxfId="1300" priority="506" operator="containsText" text="3- Bajo">
      <formula>NOT(ISERROR(SEARCH("3- Bajo",N20)))</formula>
    </cfRule>
    <cfRule type="containsText" dxfId="1299" priority="507" operator="containsText" text="4- Bajo">
      <formula>NOT(ISERROR(SEARCH("4- Bajo",N20)))</formula>
    </cfRule>
    <cfRule type="containsText" dxfId="1298" priority="508" operator="containsText" text="1- Bajo">
      <formula>NOT(ISERROR(SEARCH("1- Bajo",N20)))</formula>
    </cfRule>
  </conditionalFormatting>
  <conditionalFormatting sqref="H20:H24">
    <cfRule type="containsText" dxfId="1297" priority="490" operator="containsText" text="Muy Alta">
      <formula>NOT(ISERROR(SEARCH("Muy Alta",H20)))</formula>
    </cfRule>
    <cfRule type="containsText" dxfId="1296" priority="491" operator="containsText" text="Alta">
      <formula>NOT(ISERROR(SEARCH("Alta",H20)))</formula>
    </cfRule>
    <cfRule type="containsText" dxfId="1295" priority="492" operator="containsText" text="Muy Alta">
      <formula>NOT(ISERROR(SEARCH("Muy Alta",H20)))</formula>
    </cfRule>
    <cfRule type="containsText" dxfId="1294" priority="497" operator="containsText" text="Muy Baja">
      <formula>NOT(ISERROR(SEARCH("Muy Baja",H20)))</formula>
    </cfRule>
    <cfRule type="containsText" dxfId="1293" priority="498" operator="containsText" text="Baja">
      <formula>NOT(ISERROR(SEARCH("Baja",H20)))</formula>
    </cfRule>
    <cfRule type="containsText" dxfId="1292" priority="499" operator="containsText" text="Media">
      <formula>NOT(ISERROR(SEARCH("Media",H20)))</formula>
    </cfRule>
    <cfRule type="containsText" dxfId="1291" priority="500" operator="containsText" text="Alta">
      <formula>NOT(ISERROR(SEARCH("Alta",H20)))</formula>
    </cfRule>
    <cfRule type="containsText" dxfId="1290" priority="502" operator="containsText" text="Muy Alta">
      <formula>NOT(ISERROR(SEARCH("Muy Alta",H20)))</formula>
    </cfRule>
  </conditionalFormatting>
  <conditionalFormatting sqref="I20:I24">
    <cfRule type="containsText" dxfId="1289" priority="493" operator="containsText" text="Catastrófico">
      <formula>NOT(ISERROR(SEARCH("Catastrófico",I20)))</formula>
    </cfRule>
    <cfRule type="containsText" dxfId="1288" priority="494" operator="containsText" text="Mayor">
      <formula>NOT(ISERROR(SEARCH("Mayor",I20)))</formula>
    </cfRule>
    <cfRule type="containsText" dxfId="1287" priority="495" operator="containsText" text="Menor">
      <formula>NOT(ISERROR(SEARCH("Menor",I20)))</formula>
    </cfRule>
    <cfRule type="containsText" dxfId="1286" priority="496" operator="containsText" text="Leve">
      <formula>NOT(ISERROR(SEARCH("Leve",I20)))</formula>
    </cfRule>
    <cfRule type="containsText" dxfId="1285" priority="501" operator="containsText" text="Moderado">
      <formula>NOT(ISERROR(SEARCH("Moderado",I20)))</formula>
    </cfRule>
  </conditionalFormatting>
  <conditionalFormatting sqref="K20:K24">
    <cfRule type="containsText" dxfId="1284" priority="488" operator="containsText" text="Media">
      <formula>NOT(ISERROR(SEARCH("Media",K20)))</formula>
    </cfRule>
  </conditionalFormatting>
  <conditionalFormatting sqref="L20:L24">
    <cfRule type="containsText" dxfId="1283" priority="487" operator="containsText" text="Moderado">
      <formula>NOT(ISERROR(SEARCH("Moderado",L20)))</formula>
    </cfRule>
  </conditionalFormatting>
  <conditionalFormatting sqref="J20:J24">
    <cfRule type="containsText" dxfId="1282" priority="486" operator="containsText" text="Moderado">
      <formula>NOT(ISERROR(SEARCH("Moderado",J20)))</formula>
    </cfRule>
  </conditionalFormatting>
  <conditionalFormatting sqref="J20:J24">
    <cfRule type="containsText" dxfId="1281" priority="484" operator="containsText" text="Bajo">
      <formula>NOT(ISERROR(SEARCH("Bajo",J20)))</formula>
    </cfRule>
    <cfRule type="containsText" dxfId="1280" priority="485" operator="containsText" text="Extremo">
      <formula>NOT(ISERROR(SEARCH("Extremo",J20)))</formula>
    </cfRule>
  </conditionalFormatting>
  <conditionalFormatting sqref="K20:K24">
    <cfRule type="containsText" dxfId="1279" priority="482" operator="containsText" text="Baja">
      <formula>NOT(ISERROR(SEARCH("Baja",K20)))</formula>
    </cfRule>
    <cfRule type="containsText" dxfId="1278" priority="483" operator="containsText" text="Muy Baja">
      <formula>NOT(ISERROR(SEARCH("Muy Baja",K20)))</formula>
    </cfRule>
  </conditionalFormatting>
  <conditionalFormatting sqref="K20:K24">
    <cfRule type="containsText" dxfId="1277" priority="480" operator="containsText" text="Muy Alta">
      <formula>NOT(ISERROR(SEARCH("Muy Alta",K20)))</formula>
    </cfRule>
    <cfRule type="containsText" dxfId="1276" priority="481" operator="containsText" text="Alta">
      <formula>NOT(ISERROR(SEARCH("Alta",K20)))</formula>
    </cfRule>
  </conditionalFormatting>
  <conditionalFormatting sqref="L20:L24">
    <cfRule type="containsText" dxfId="1275" priority="476" operator="containsText" text="Catastrófico">
      <formula>NOT(ISERROR(SEARCH("Catastrófico",L20)))</formula>
    </cfRule>
    <cfRule type="containsText" dxfId="1274" priority="477" operator="containsText" text="Mayor">
      <formula>NOT(ISERROR(SEARCH("Mayor",L20)))</formula>
    </cfRule>
    <cfRule type="containsText" dxfId="1273" priority="478" operator="containsText" text="Menor">
      <formula>NOT(ISERROR(SEARCH("Menor",L20)))</formula>
    </cfRule>
    <cfRule type="containsText" dxfId="1272" priority="479" operator="containsText" text="Leve">
      <formula>NOT(ISERROR(SEARCH("Leve",L20)))</formula>
    </cfRule>
  </conditionalFormatting>
  <conditionalFormatting sqref="K25:L25">
    <cfRule type="containsText" dxfId="1271" priority="336" operator="containsText" text="3- Moderado">
      <formula>NOT(ISERROR(SEARCH("3- Moderado",K25)))</formula>
    </cfRule>
    <cfRule type="containsText" dxfId="1270" priority="337" operator="containsText" text="6- Moderado">
      <formula>NOT(ISERROR(SEARCH("6- Moderado",K25)))</formula>
    </cfRule>
    <cfRule type="containsText" dxfId="1269" priority="338" operator="containsText" text="4- Moderado">
      <formula>NOT(ISERROR(SEARCH("4- Moderado",K25)))</formula>
    </cfRule>
    <cfRule type="containsText" dxfId="1268" priority="339" operator="containsText" text="3- Bajo">
      <formula>NOT(ISERROR(SEARCH("3- Bajo",K25)))</formula>
    </cfRule>
    <cfRule type="containsText" dxfId="1267" priority="340" operator="containsText" text="4- Bajo">
      <formula>NOT(ISERROR(SEARCH("4- Bajo",K25)))</formula>
    </cfRule>
    <cfRule type="containsText" dxfId="1266" priority="341" operator="containsText" text="1- Bajo">
      <formula>NOT(ISERROR(SEARCH("1- Bajo",K25)))</formula>
    </cfRule>
  </conditionalFormatting>
  <conditionalFormatting sqref="H25:I25">
    <cfRule type="containsText" dxfId="1265" priority="330" operator="containsText" text="3- Moderado">
      <formula>NOT(ISERROR(SEARCH("3- Moderado",H25)))</formula>
    </cfRule>
    <cfRule type="containsText" dxfId="1264" priority="331" operator="containsText" text="6- Moderado">
      <formula>NOT(ISERROR(SEARCH("6- Moderado",H25)))</formula>
    </cfRule>
    <cfRule type="containsText" dxfId="1263" priority="332" operator="containsText" text="4- Moderado">
      <formula>NOT(ISERROR(SEARCH("4- Moderado",H25)))</formula>
    </cfRule>
    <cfRule type="containsText" dxfId="1262" priority="333" operator="containsText" text="3- Bajo">
      <formula>NOT(ISERROR(SEARCH("3- Bajo",H25)))</formula>
    </cfRule>
    <cfRule type="containsText" dxfId="1261" priority="334" operator="containsText" text="4- Bajo">
      <formula>NOT(ISERROR(SEARCH("4- Bajo",H25)))</formula>
    </cfRule>
    <cfRule type="containsText" dxfId="1260" priority="335" operator="containsText" text="1- Bajo">
      <formula>NOT(ISERROR(SEARCH("1- Bajo",H25)))</formula>
    </cfRule>
  </conditionalFormatting>
  <conditionalFormatting sqref="A25 C25:E25">
    <cfRule type="containsText" dxfId="1259" priority="324" operator="containsText" text="3- Moderado">
      <formula>NOT(ISERROR(SEARCH("3- Moderado",A25)))</formula>
    </cfRule>
    <cfRule type="containsText" dxfId="1258" priority="325" operator="containsText" text="6- Moderado">
      <formula>NOT(ISERROR(SEARCH("6- Moderado",A25)))</formula>
    </cfRule>
    <cfRule type="containsText" dxfId="1257" priority="326" operator="containsText" text="4- Moderado">
      <formula>NOT(ISERROR(SEARCH("4- Moderado",A25)))</formula>
    </cfRule>
    <cfRule type="containsText" dxfId="1256" priority="327" operator="containsText" text="3- Bajo">
      <formula>NOT(ISERROR(SEARCH("3- Bajo",A25)))</formula>
    </cfRule>
    <cfRule type="containsText" dxfId="1255" priority="328" operator="containsText" text="4- Bajo">
      <formula>NOT(ISERROR(SEARCH("4- Bajo",A25)))</formula>
    </cfRule>
    <cfRule type="containsText" dxfId="1254" priority="329" operator="containsText" text="1- Bajo">
      <formula>NOT(ISERROR(SEARCH("1- Bajo",A25)))</formula>
    </cfRule>
  </conditionalFormatting>
  <conditionalFormatting sqref="F25:G25">
    <cfRule type="containsText" dxfId="1253" priority="318" operator="containsText" text="3- Moderado">
      <formula>NOT(ISERROR(SEARCH("3- Moderado",F25)))</formula>
    </cfRule>
    <cfRule type="containsText" dxfId="1252" priority="319" operator="containsText" text="6- Moderado">
      <formula>NOT(ISERROR(SEARCH("6- Moderado",F25)))</formula>
    </cfRule>
    <cfRule type="containsText" dxfId="1251" priority="320" operator="containsText" text="4- Moderado">
      <formula>NOT(ISERROR(SEARCH("4- Moderado",F25)))</formula>
    </cfRule>
    <cfRule type="containsText" dxfId="1250" priority="321" operator="containsText" text="3- Bajo">
      <formula>NOT(ISERROR(SEARCH("3- Bajo",F25)))</formula>
    </cfRule>
    <cfRule type="containsText" dxfId="1249" priority="322" operator="containsText" text="4- Bajo">
      <formula>NOT(ISERROR(SEARCH("4- Bajo",F25)))</formula>
    </cfRule>
    <cfRule type="containsText" dxfId="1248" priority="323" operator="containsText" text="1- Bajo">
      <formula>NOT(ISERROR(SEARCH("1- Bajo",F25)))</formula>
    </cfRule>
  </conditionalFormatting>
  <conditionalFormatting sqref="J25:J29">
    <cfRule type="containsText" dxfId="1247" priority="313" operator="containsText" text="Bajo">
      <formula>NOT(ISERROR(SEARCH("Bajo",J25)))</formula>
    </cfRule>
    <cfRule type="containsText" dxfId="1246" priority="314" operator="containsText" text="Moderado">
      <formula>NOT(ISERROR(SEARCH("Moderado",J25)))</formula>
    </cfRule>
    <cfRule type="containsText" dxfId="1245" priority="315" operator="containsText" text="Alto">
      <formula>NOT(ISERROR(SEARCH("Alto",J25)))</formula>
    </cfRule>
    <cfRule type="containsText" dxfId="1244" priority="316" operator="containsText" text="Extremo">
      <formula>NOT(ISERROR(SEARCH("Extremo",J25)))</formula>
    </cfRule>
    <cfRule type="colorScale" priority="317">
      <colorScale>
        <cfvo type="min"/>
        <cfvo type="max"/>
        <color rgb="FFFF7128"/>
        <color rgb="FFFFEF9C"/>
      </colorScale>
    </cfRule>
  </conditionalFormatting>
  <conditionalFormatting sqref="M25:M29">
    <cfRule type="containsText" dxfId="1243" priority="288" operator="containsText" text="Moderado">
      <formula>NOT(ISERROR(SEARCH("Moderado",M25)))</formula>
    </cfRule>
    <cfRule type="containsText" dxfId="1242" priority="308" operator="containsText" text="Bajo">
      <formula>NOT(ISERROR(SEARCH("Bajo",M25)))</formula>
    </cfRule>
    <cfRule type="containsText" dxfId="1241" priority="309" operator="containsText" text="Moderado">
      <formula>NOT(ISERROR(SEARCH("Moderado",M25)))</formula>
    </cfRule>
    <cfRule type="containsText" dxfId="1240" priority="310" operator="containsText" text="Alto">
      <formula>NOT(ISERROR(SEARCH("Alto",M25)))</formula>
    </cfRule>
    <cfRule type="containsText" dxfId="1239" priority="311" operator="containsText" text="Extremo">
      <formula>NOT(ISERROR(SEARCH("Extremo",M25)))</formula>
    </cfRule>
    <cfRule type="colorScale" priority="312">
      <colorScale>
        <cfvo type="min"/>
        <cfvo type="max"/>
        <color rgb="FFFF7128"/>
        <color rgb="FFFFEF9C"/>
      </colorScale>
    </cfRule>
  </conditionalFormatting>
  <conditionalFormatting sqref="N25">
    <cfRule type="containsText" dxfId="1238" priority="302" operator="containsText" text="3- Moderado">
      <formula>NOT(ISERROR(SEARCH("3- Moderado",N25)))</formula>
    </cfRule>
    <cfRule type="containsText" dxfId="1237" priority="303" operator="containsText" text="6- Moderado">
      <formula>NOT(ISERROR(SEARCH("6- Moderado",N25)))</formula>
    </cfRule>
    <cfRule type="containsText" dxfId="1236" priority="304" operator="containsText" text="4- Moderado">
      <formula>NOT(ISERROR(SEARCH("4- Moderado",N25)))</formula>
    </cfRule>
    <cfRule type="containsText" dxfId="1235" priority="305" operator="containsText" text="3- Bajo">
      <formula>NOT(ISERROR(SEARCH("3- Bajo",N25)))</formula>
    </cfRule>
    <cfRule type="containsText" dxfId="1234" priority="306" operator="containsText" text="4- Bajo">
      <formula>NOT(ISERROR(SEARCH("4- Bajo",N25)))</formula>
    </cfRule>
    <cfRule type="containsText" dxfId="1233" priority="307" operator="containsText" text="1- Bajo">
      <formula>NOT(ISERROR(SEARCH("1- Bajo",N25)))</formula>
    </cfRule>
  </conditionalFormatting>
  <conditionalFormatting sqref="H25:H29">
    <cfRule type="containsText" dxfId="1232" priority="289" operator="containsText" text="Muy Alta">
      <formula>NOT(ISERROR(SEARCH("Muy Alta",H25)))</formula>
    </cfRule>
    <cfRule type="containsText" dxfId="1231" priority="290" operator="containsText" text="Alta">
      <formula>NOT(ISERROR(SEARCH("Alta",H25)))</formula>
    </cfRule>
    <cfRule type="containsText" dxfId="1230" priority="291" operator="containsText" text="Muy Alta">
      <formula>NOT(ISERROR(SEARCH("Muy Alta",H25)))</formula>
    </cfRule>
    <cfRule type="containsText" dxfId="1229" priority="296" operator="containsText" text="Muy Baja">
      <formula>NOT(ISERROR(SEARCH("Muy Baja",H25)))</formula>
    </cfRule>
    <cfRule type="containsText" dxfId="1228" priority="297" operator="containsText" text="Baja">
      <formula>NOT(ISERROR(SEARCH("Baja",H25)))</formula>
    </cfRule>
    <cfRule type="containsText" dxfId="1227" priority="298" operator="containsText" text="Media">
      <formula>NOT(ISERROR(SEARCH("Media",H25)))</formula>
    </cfRule>
    <cfRule type="containsText" dxfId="1226" priority="299" operator="containsText" text="Alta">
      <formula>NOT(ISERROR(SEARCH("Alta",H25)))</formula>
    </cfRule>
    <cfRule type="containsText" dxfId="1225" priority="301" operator="containsText" text="Muy Alta">
      <formula>NOT(ISERROR(SEARCH("Muy Alta",H25)))</formula>
    </cfRule>
  </conditionalFormatting>
  <conditionalFormatting sqref="I25:I29">
    <cfRule type="containsText" dxfId="1224" priority="292" operator="containsText" text="Catastrófico">
      <formula>NOT(ISERROR(SEARCH("Catastrófico",I25)))</formula>
    </cfRule>
    <cfRule type="containsText" dxfId="1223" priority="293" operator="containsText" text="Mayor">
      <formula>NOT(ISERROR(SEARCH("Mayor",I25)))</formula>
    </cfRule>
    <cfRule type="containsText" dxfId="1222" priority="294" operator="containsText" text="Menor">
      <formula>NOT(ISERROR(SEARCH("Menor",I25)))</formula>
    </cfRule>
    <cfRule type="containsText" dxfId="1221" priority="295" operator="containsText" text="Leve">
      <formula>NOT(ISERROR(SEARCH("Leve",I25)))</formula>
    </cfRule>
    <cfRule type="containsText" dxfId="1220" priority="300" operator="containsText" text="Moderado">
      <formula>NOT(ISERROR(SEARCH("Moderado",I25)))</formula>
    </cfRule>
  </conditionalFormatting>
  <conditionalFormatting sqref="K25:K29">
    <cfRule type="containsText" dxfId="1219" priority="287" operator="containsText" text="Media">
      <formula>NOT(ISERROR(SEARCH("Media",K25)))</formula>
    </cfRule>
  </conditionalFormatting>
  <conditionalFormatting sqref="L25:L29">
    <cfRule type="containsText" dxfId="1218" priority="286" operator="containsText" text="Moderado">
      <formula>NOT(ISERROR(SEARCH("Moderado",L25)))</formula>
    </cfRule>
  </conditionalFormatting>
  <conditionalFormatting sqref="J25:J29">
    <cfRule type="containsText" dxfId="1217" priority="285" operator="containsText" text="Moderado">
      <formula>NOT(ISERROR(SEARCH("Moderado",J25)))</formula>
    </cfRule>
  </conditionalFormatting>
  <conditionalFormatting sqref="J25:J29">
    <cfRule type="containsText" dxfId="1216" priority="283" operator="containsText" text="Bajo">
      <formula>NOT(ISERROR(SEARCH("Bajo",J25)))</formula>
    </cfRule>
    <cfRule type="containsText" dxfId="1215" priority="284" operator="containsText" text="Extremo">
      <formula>NOT(ISERROR(SEARCH("Extremo",J25)))</formula>
    </cfRule>
  </conditionalFormatting>
  <conditionalFormatting sqref="K25:K29">
    <cfRule type="containsText" dxfId="1214" priority="281" operator="containsText" text="Baja">
      <formula>NOT(ISERROR(SEARCH("Baja",K25)))</formula>
    </cfRule>
    <cfRule type="containsText" dxfId="1213" priority="282" operator="containsText" text="Muy Baja">
      <formula>NOT(ISERROR(SEARCH("Muy Baja",K25)))</formula>
    </cfRule>
  </conditionalFormatting>
  <conditionalFormatting sqref="K25:K29">
    <cfRule type="containsText" dxfId="1212" priority="279" operator="containsText" text="Muy Alta">
      <formula>NOT(ISERROR(SEARCH("Muy Alta",K25)))</formula>
    </cfRule>
    <cfRule type="containsText" dxfId="1211" priority="280" operator="containsText" text="Alta">
      <formula>NOT(ISERROR(SEARCH("Alta",K25)))</formula>
    </cfRule>
  </conditionalFormatting>
  <conditionalFormatting sqref="L25:L29">
    <cfRule type="containsText" dxfId="1210" priority="275" operator="containsText" text="Catastrófico">
      <formula>NOT(ISERROR(SEARCH("Catastrófico",L25)))</formula>
    </cfRule>
    <cfRule type="containsText" dxfId="1209" priority="276" operator="containsText" text="Mayor">
      <formula>NOT(ISERROR(SEARCH("Mayor",L25)))</formula>
    </cfRule>
    <cfRule type="containsText" dxfId="1208" priority="277" operator="containsText" text="Menor">
      <formula>NOT(ISERROR(SEARCH("Menor",L25)))</formula>
    </cfRule>
    <cfRule type="containsText" dxfId="1207" priority="278" operator="containsText" text="Leve">
      <formula>NOT(ISERROR(SEARCH("Leve",L25)))</formula>
    </cfRule>
  </conditionalFormatting>
  <conditionalFormatting sqref="K30:L30">
    <cfRule type="containsText" dxfId="1206" priority="269" operator="containsText" text="3- Moderado">
      <formula>NOT(ISERROR(SEARCH("3- Moderado",K30)))</formula>
    </cfRule>
    <cfRule type="containsText" dxfId="1205" priority="270" operator="containsText" text="6- Moderado">
      <formula>NOT(ISERROR(SEARCH("6- Moderado",K30)))</formula>
    </cfRule>
    <cfRule type="containsText" dxfId="1204" priority="271" operator="containsText" text="4- Moderado">
      <formula>NOT(ISERROR(SEARCH("4- Moderado",K30)))</formula>
    </cfRule>
    <cfRule type="containsText" dxfId="1203" priority="272" operator="containsText" text="3- Bajo">
      <formula>NOT(ISERROR(SEARCH("3- Bajo",K30)))</formula>
    </cfRule>
    <cfRule type="containsText" dxfId="1202" priority="273" operator="containsText" text="4- Bajo">
      <formula>NOT(ISERROR(SEARCH("4- Bajo",K30)))</formula>
    </cfRule>
    <cfRule type="containsText" dxfId="1201" priority="274" operator="containsText" text="1- Bajo">
      <formula>NOT(ISERROR(SEARCH("1- Bajo",K30)))</formula>
    </cfRule>
  </conditionalFormatting>
  <conditionalFormatting sqref="H30:I30">
    <cfRule type="containsText" dxfId="1200" priority="263" operator="containsText" text="3- Moderado">
      <formula>NOT(ISERROR(SEARCH("3- Moderado",H30)))</formula>
    </cfRule>
    <cfRule type="containsText" dxfId="1199" priority="264" operator="containsText" text="6- Moderado">
      <formula>NOT(ISERROR(SEARCH("6- Moderado",H30)))</formula>
    </cfRule>
    <cfRule type="containsText" dxfId="1198" priority="265" operator="containsText" text="4- Moderado">
      <formula>NOT(ISERROR(SEARCH("4- Moderado",H30)))</formula>
    </cfRule>
    <cfRule type="containsText" dxfId="1197" priority="266" operator="containsText" text="3- Bajo">
      <formula>NOT(ISERROR(SEARCH("3- Bajo",H30)))</formula>
    </cfRule>
    <cfRule type="containsText" dxfId="1196" priority="267" operator="containsText" text="4- Bajo">
      <formula>NOT(ISERROR(SEARCH("4- Bajo",H30)))</formula>
    </cfRule>
    <cfRule type="containsText" dxfId="1195" priority="268" operator="containsText" text="1- Bajo">
      <formula>NOT(ISERROR(SEARCH("1- Bajo",H30)))</formula>
    </cfRule>
  </conditionalFormatting>
  <conditionalFormatting sqref="A30 C30:E30">
    <cfRule type="containsText" dxfId="1194" priority="257" operator="containsText" text="3- Moderado">
      <formula>NOT(ISERROR(SEARCH("3- Moderado",A30)))</formula>
    </cfRule>
    <cfRule type="containsText" dxfId="1193" priority="258" operator="containsText" text="6- Moderado">
      <formula>NOT(ISERROR(SEARCH("6- Moderado",A30)))</formula>
    </cfRule>
    <cfRule type="containsText" dxfId="1192" priority="259" operator="containsText" text="4- Moderado">
      <formula>NOT(ISERROR(SEARCH("4- Moderado",A30)))</formula>
    </cfRule>
    <cfRule type="containsText" dxfId="1191" priority="260" operator="containsText" text="3- Bajo">
      <formula>NOT(ISERROR(SEARCH("3- Bajo",A30)))</formula>
    </cfRule>
    <cfRule type="containsText" dxfId="1190" priority="261" operator="containsText" text="4- Bajo">
      <formula>NOT(ISERROR(SEARCH("4- Bajo",A30)))</formula>
    </cfRule>
    <cfRule type="containsText" dxfId="1189" priority="262" operator="containsText" text="1- Bajo">
      <formula>NOT(ISERROR(SEARCH("1- Bajo",A30)))</formula>
    </cfRule>
  </conditionalFormatting>
  <conditionalFormatting sqref="F30:G30">
    <cfRule type="containsText" dxfId="1188" priority="251" operator="containsText" text="3- Moderado">
      <formula>NOT(ISERROR(SEARCH("3- Moderado",F30)))</formula>
    </cfRule>
    <cfRule type="containsText" dxfId="1187" priority="252" operator="containsText" text="6- Moderado">
      <formula>NOT(ISERROR(SEARCH("6- Moderado",F30)))</formula>
    </cfRule>
    <cfRule type="containsText" dxfId="1186" priority="253" operator="containsText" text="4- Moderado">
      <formula>NOT(ISERROR(SEARCH("4- Moderado",F30)))</formula>
    </cfRule>
    <cfRule type="containsText" dxfId="1185" priority="254" operator="containsText" text="3- Bajo">
      <formula>NOT(ISERROR(SEARCH("3- Bajo",F30)))</formula>
    </cfRule>
    <cfRule type="containsText" dxfId="1184" priority="255" operator="containsText" text="4- Bajo">
      <formula>NOT(ISERROR(SEARCH("4- Bajo",F30)))</formula>
    </cfRule>
    <cfRule type="containsText" dxfId="1183" priority="256" operator="containsText" text="1- Bajo">
      <formula>NOT(ISERROR(SEARCH("1- Bajo",F30)))</formula>
    </cfRule>
  </conditionalFormatting>
  <conditionalFormatting sqref="J30:J34">
    <cfRule type="containsText" dxfId="1182" priority="246" operator="containsText" text="Bajo">
      <formula>NOT(ISERROR(SEARCH("Bajo",J30)))</formula>
    </cfRule>
    <cfRule type="containsText" dxfId="1181" priority="247" operator="containsText" text="Moderado">
      <formula>NOT(ISERROR(SEARCH("Moderado",J30)))</formula>
    </cfRule>
    <cfRule type="containsText" dxfId="1180" priority="248" operator="containsText" text="Alto">
      <formula>NOT(ISERROR(SEARCH("Alto",J30)))</formula>
    </cfRule>
    <cfRule type="containsText" dxfId="1179" priority="249" operator="containsText" text="Extremo">
      <formula>NOT(ISERROR(SEARCH("Extremo",J30)))</formula>
    </cfRule>
    <cfRule type="colorScale" priority="250">
      <colorScale>
        <cfvo type="min"/>
        <cfvo type="max"/>
        <color rgb="FFFF7128"/>
        <color rgb="FFFFEF9C"/>
      </colorScale>
    </cfRule>
  </conditionalFormatting>
  <conditionalFormatting sqref="M30:M34">
    <cfRule type="containsText" dxfId="1178" priority="221" operator="containsText" text="Moderado">
      <formula>NOT(ISERROR(SEARCH("Moderado",M30)))</formula>
    </cfRule>
    <cfRule type="containsText" dxfId="1177" priority="241" operator="containsText" text="Bajo">
      <formula>NOT(ISERROR(SEARCH("Bajo",M30)))</formula>
    </cfRule>
    <cfRule type="containsText" dxfId="1176" priority="242" operator="containsText" text="Moderado">
      <formula>NOT(ISERROR(SEARCH("Moderado",M30)))</formula>
    </cfRule>
    <cfRule type="containsText" dxfId="1175" priority="243" operator="containsText" text="Alto">
      <formula>NOT(ISERROR(SEARCH("Alto",M30)))</formula>
    </cfRule>
    <cfRule type="containsText" dxfId="1174" priority="244" operator="containsText" text="Extremo">
      <formula>NOT(ISERROR(SEARCH("Extremo",M30)))</formula>
    </cfRule>
    <cfRule type="colorScale" priority="245">
      <colorScale>
        <cfvo type="min"/>
        <cfvo type="max"/>
        <color rgb="FFFF7128"/>
        <color rgb="FFFFEF9C"/>
      </colorScale>
    </cfRule>
  </conditionalFormatting>
  <conditionalFormatting sqref="N30">
    <cfRule type="containsText" dxfId="1173" priority="235" operator="containsText" text="3- Moderado">
      <formula>NOT(ISERROR(SEARCH("3- Moderado",N30)))</formula>
    </cfRule>
    <cfRule type="containsText" dxfId="1172" priority="236" operator="containsText" text="6- Moderado">
      <formula>NOT(ISERROR(SEARCH("6- Moderado",N30)))</formula>
    </cfRule>
    <cfRule type="containsText" dxfId="1171" priority="237" operator="containsText" text="4- Moderado">
      <formula>NOT(ISERROR(SEARCH("4- Moderado",N30)))</formula>
    </cfRule>
    <cfRule type="containsText" dxfId="1170" priority="238" operator="containsText" text="3- Bajo">
      <formula>NOT(ISERROR(SEARCH("3- Bajo",N30)))</formula>
    </cfRule>
    <cfRule type="containsText" dxfId="1169" priority="239" operator="containsText" text="4- Bajo">
      <formula>NOT(ISERROR(SEARCH("4- Bajo",N30)))</formula>
    </cfRule>
    <cfRule type="containsText" dxfId="1168" priority="240" operator="containsText" text="1- Bajo">
      <formula>NOT(ISERROR(SEARCH("1- Bajo",N30)))</formula>
    </cfRule>
  </conditionalFormatting>
  <conditionalFormatting sqref="H30:H34">
    <cfRule type="containsText" dxfId="1167" priority="222" operator="containsText" text="Muy Alta">
      <formula>NOT(ISERROR(SEARCH("Muy Alta",H30)))</formula>
    </cfRule>
    <cfRule type="containsText" dxfId="1166" priority="223" operator="containsText" text="Alta">
      <formula>NOT(ISERROR(SEARCH("Alta",H30)))</formula>
    </cfRule>
    <cfRule type="containsText" dxfId="1165" priority="224" operator="containsText" text="Muy Alta">
      <formula>NOT(ISERROR(SEARCH("Muy Alta",H30)))</formula>
    </cfRule>
    <cfRule type="containsText" dxfId="1164" priority="229" operator="containsText" text="Muy Baja">
      <formula>NOT(ISERROR(SEARCH("Muy Baja",H30)))</formula>
    </cfRule>
    <cfRule type="containsText" dxfId="1163" priority="230" operator="containsText" text="Baja">
      <formula>NOT(ISERROR(SEARCH("Baja",H30)))</formula>
    </cfRule>
    <cfRule type="containsText" dxfId="1162" priority="231" operator="containsText" text="Media">
      <formula>NOT(ISERROR(SEARCH("Media",H30)))</formula>
    </cfRule>
    <cfRule type="containsText" dxfId="1161" priority="232" operator="containsText" text="Alta">
      <formula>NOT(ISERROR(SEARCH("Alta",H30)))</formula>
    </cfRule>
    <cfRule type="containsText" dxfId="1160" priority="234" operator="containsText" text="Muy Alta">
      <formula>NOT(ISERROR(SEARCH("Muy Alta",H30)))</formula>
    </cfRule>
  </conditionalFormatting>
  <conditionalFormatting sqref="I30:I34">
    <cfRule type="containsText" dxfId="1159" priority="225" operator="containsText" text="Catastrófico">
      <formula>NOT(ISERROR(SEARCH("Catastrófico",I30)))</formula>
    </cfRule>
    <cfRule type="containsText" dxfId="1158" priority="226" operator="containsText" text="Mayor">
      <formula>NOT(ISERROR(SEARCH("Mayor",I30)))</formula>
    </cfRule>
    <cfRule type="containsText" dxfId="1157" priority="227" operator="containsText" text="Menor">
      <formula>NOT(ISERROR(SEARCH("Menor",I30)))</formula>
    </cfRule>
    <cfRule type="containsText" dxfId="1156" priority="228" operator="containsText" text="Leve">
      <formula>NOT(ISERROR(SEARCH("Leve",I30)))</formula>
    </cfRule>
    <cfRule type="containsText" dxfId="1155" priority="233" operator="containsText" text="Moderado">
      <formula>NOT(ISERROR(SEARCH("Moderado",I30)))</formula>
    </cfRule>
  </conditionalFormatting>
  <conditionalFormatting sqref="K30:K34">
    <cfRule type="containsText" dxfId="1154" priority="220" operator="containsText" text="Media">
      <formula>NOT(ISERROR(SEARCH("Media",K30)))</formula>
    </cfRule>
  </conditionalFormatting>
  <conditionalFormatting sqref="L30:L34">
    <cfRule type="containsText" dxfId="1153" priority="219" operator="containsText" text="Moderado">
      <formula>NOT(ISERROR(SEARCH("Moderado",L30)))</formula>
    </cfRule>
  </conditionalFormatting>
  <conditionalFormatting sqref="J30:J34">
    <cfRule type="containsText" dxfId="1152" priority="218" operator="containsText" text="Moderado">
      <formula>NOT(ISERROR(SEARCH("Moderado",J30)))</formula>
    </cfRule>
  </conditionalFormatting>
  <conditionalFormatting sqref="J30:J34">
    <cfRule type="containsText" dxfId="1151" priority="216" operator="containsText" text="Bajo">
      <formula>NOT(ISERROR(SEARCH("Bajo",J30)))</formula>
    </cfRule>
    <cfRule type="containsText" dxfId="1150" priority="217" operator="containsText" text="Extremo">
      <formula>NOT(ISERROR(SEARCH("Extremo",J30)))</formula>
    </cfRule>
  </conditionalFormatting>
  <conditionalFormatting sqref="K30:K34">
    <cfRule type="containsText" dxfId="1149" priority="214" operator="containsText" text="Baja">
      <formula>NOT(ISERROR(SEARCH("Baja",K30)))</formula>
    </cfRule>
    <cfRule type="containsText" dxfId="1148" priority="215" operator="containsText" text="Muy Baja">
      <formula>NOT(ISERROR(SEARCH("Muy Baja",K30)))</formula>
    </cfRule>
  </conditionalFormatting>
  <conditionalFormatting sqref="K30:K34">
    <cfRule type="containsText" dxfId="1147" priority="212" operator="containsText" text="Muy Alta">
      <formula>NOT(ISERROR(SEARCH("Muy Alta",K30)))</formula>
    </cfRule>
    <cfRule type="containsText" dxfId="1146" priority="213" operator="containsText" text="Alta">
      <formula>NOT(ISERROR(SEARCH("Alta",K30)))</formula>
    </cfRule>
  </conditionalFormatting>
  <conditionalFormatting sqref="L30:L34">
    <cfRule type="containsText" dxfId="1145" priority="208" operator="containsText" text="Catastrófico">
      <formula>NOT(ISERROR(SEARCH("Catastrófico",L30)))</formula>
    </cfRule>
    <cfRule type="containsText" dxfId="1144" priority="209" operator="containsText" text="Mayor">
      <formula>NOT(ISERROR(SEARCH("Mayor",L30)))</formula>
    </cfRule>
    <cfRule type="containsText" dxfId="1143" priority="210" operator="containsText" text="Menor">
      <formula>NOT(ISERROR(SEARCH("Menor",L30)))</formula>
    </cfRule>
    <cfRule type="containsText" dxfId="1142" priority="211" operator="containsText" text="Leve">
      <formula>NOT(ISERROR(SEARCH("Leve",L30)))</formula>
    </cfRule>
  </conditionalFormatting>
  <conditionalFormatting sqref="K35:L35">
    <cfRule type="containsText" dxfId="1141" priority="202" operator="containsText" text="3- Moderado">
      <formula>NOT(ISERROR(SEARCH("3- Moderado",K35)))</formula>
    </cfRule>
    <cfRule type="containsText" dxfId="1140" priority="203" operator="containsText" text="6- Moderado">
      <formula>NOT(ISERROR(SEARCH("6- Moderado",K35)))</formula>
    </cfRule>
    <cfRule type="containsText" dxfId="1139" priority="204" operator="containsText" text="4- Moderado">
      <formula>NOT(ISERROR(SEARCH("4- Moderado",K35)))</formula>
    </cfRule>
    <cfRule type="containsText" dxfId="1138" priority="205" operator="containsText" text="3- Bajo">
      <formula>NOT(ISERROR(SEARCH("3- Bajo",K35)))</formula>
    </cfRule>
    <cfRule type="containsText" dxfId="1137" priority="206" operator="containsText" text="4- Bajo">
      <formula>NOT(ISERROR(SEARCH("4- Bajo",K35)))</formula>
    </cfRule>
    <cfRule type="containsText" dxfId="1136" priority="207" operator="containsText" text="1- Bajo">
      <formula>NOT(ISERROR(SEARCH("1- Bajo",K35)))</formula>
    </cfRule>
  </conditionalFormatting>
  <conditionalFormatting sqref="H35:I35">
    <cfRule type="containsText" dxfId="1135" priority="196" operator="containsText" text="3- Moderado">
      <formula>NOT(ISERROR(SEARCH("3- Moderado",H35)))</formula>
    </cfRule>
    <cfRule type="containsText" dxfId="1134" priority="197" operator="containsText" text="6- Moderado">
      <formula>NOT(ISERROR(SEARCH("6- Moderado",H35)))</formula>
    </cfRule>
    <cfRule type="containsText" dxfId="1133" priority="198" operator="containsText" text="4- Moderado">
      <formula>NOT(ISERROR(SEARCH("4- Moderado",H35)))</formula>
    </cfRule>
    <cfRule type="containsText" dxfId="1132" priority="199" operator="containsText" text="3- Bajo">
      <formula>NOT(ISERROR(SEARCH("3- Bajo",H35)))</formula>
    </cfRule>
    <cfRule type="containsText" dxfId="1131" priority="200" operator="containsText" text="4- Bajo">
      <formula>NOT(ISERROR(SEARCH("4- Bajo",H35)))</formula>
    </cfRule>
    <cfRule type="containsText" dxfId="1130" priority="201" operator="containsText" text="1- Bajo">
      <formula>NOT(ISERROR(SEARCH("1- Bajo",H35)))</formula>
    </cfRule>
  </conditionalFormatting>
  <conditionalFormatting sqref="A35 C35:E35">
    <cfRule type="containsText" dxfId="1129" priority="190" operator="containsText" text="3- Moderado">
      <formula>NOT(ISERROR(SEARCH("3- Moderado",A35)))</formula>
    </cfRule>
    <cfRule type="containsText" dxfId="1128" priority="191" operator="containsText" text="6- Moderado">
      <formula>NOT(ISERROR(SEARCH("6- Moderado",A35)))</formula>
    </cfRule>
    <cfRule type="containsText" dxfId="1127" priority="192" operator="containsText" text="4- Moderado">
      <formula>NOT(ISERROR(SEARCH("4- Moderado",A35)))</formula>
    </cfRule>
    <cfRule type="containsText" dxfId="1126" priority="193" operator="containsText" text="3- Bajo">
      <formula>NOT(ISERROR(SEARCH("3- Bajo",A35)))</formula>
    </cfRule>
    <cfRule type="containsText" dxfId="1125" priority="194" operator="containsText" text="4- Bajo">
      <formula>NOT(ISERROR(SEARCH("4- Bajo",A35)))</formula>
    </cfRule>
    <cfRule type="containsText" dxfId="1124" priority="195" operator="containsText" text="1- Bajo">
      <formula>NOT(ISERROR(SEARCH("1- Bajo",A35)))</formula>
    </cfRule>
  </conditionalFormatting>
  <conditionalFormatting sqref="F35:G35">
    <cfRule type="containsText" dxfId="1123" priority="184" operator="containsText" text="3- Moderado">
      <formula>NOT(ISERROR(SEARCH("3- Moderado",F35)))</formula>
    </cfRule>
    <cfRule type="containsText" dxfId="1122" priority="185" operator="containsText" text="6- Moderado">
      <formula>NOT(ISERROR(SEARCH("6- Moderado",F35)))</formula>
    </cfRule>
    <cfRule type="containsText" dxfId="1121" priority="186" operator="containsText" text="4- Moderado">
      <formula>NOT(ISERROR(SEARCH("4- Moderado",F35)))</formula>
    </cfRule>
    <cfRule type="containsText" dxfId="1120" priority="187" operator="containsText" text="3- Bajo">
      <formula>NOT(ISERROR(SEARCH("3- Bajo",F35)))</formula>
    </cfRule>
    <cfRule type="containsText" dxfId="1119" priority="188" operator="containsText" text="4- Bajo">
      <formula>NOT(ISERROR(SEARCH("4- Bajo",F35)))</formula>
    </cfRule>
    <cfRule type="containsText" dxfId="1118" priority="189" operator="containsText" text="1- Bajo">
      <formula>NOT(ISERROR(SEARCH("1- Bajo",F35)))</formula>
    </cfRule>
  </conditionalFormatting>
  <conditionalFormatting sqref="J35:J39">
    <cfRule type="containsText" dxfId="1117" priority="179" operator="containsText" text="Bajo">
      <formula>NOT(ISERROR(SEARCH("Bajo",J35)))</formula>
    </cfRule>
    <cfRule type="containsText" dxfId="1116" priority="180" operator="containsText" text="Moderado">
      <formula>NOT(ISERROR(SEARCH("Moderado",J35)))</formula>
    </cfRule>
    <cfRule type="containsText" dxfId="1115" priority="181" operator="containsText" text="Alto">
      <formula>NOT(ISERROR(SEARCH("Alto",J35)))</formula>
    </cfRule>
    <cfRule type="containsText" dxfId="1114" priority="182" operator="containsText" text="Extremo">
      <formula>NOT(ISERROR(SEARCH("Extremo",J35)))</formula>
    </cfRule>
    <cfRule type="colorScale" priority="183">
      <colorScale>
        <cfvo type="min"/>
        <cfvo type="max"/>
        <color rgb="FFFF7128"/>
        <color rgb="FFFFEF9C"/>
      </colorScale>
    </cfRule>
  </conditionalFormatting>
  <conditionalFormatting sqref="M35:M39">
    <cfRule type="containsText" dxfId="1113" priority="154" operator="containsText" text="Moderado">
      <formula>NOT(ISERROR(SEARCH("Moderado",M35)))</formula>
    </cfRule>
    <cfRule type="containsText" dxfId="1112" priority="174" operator="containsText" text="Bajo">
      <formula>NOT(ISERROR(SEARCH("Bajo",M35)))</formula>
    </cfRule>
    <cfRule type="containsText" dxfId="1111" priority="175" operator="containsText" text="Moderado">
      <formula>NOT(ISERROR(SEARCH("Moderado",M35)))</formula>
    </cfRule>
    <cfRule type="containsText" dxfId="1110" priority="176" operator="containsText" text="Alto">
      <formula>NOT(ISERROR(SEARCH("Alto",M35)))</formula>
    </cfRule>
    <cfRule type="containsText" dxfId="1109" priority="177" operator="containsText" text="Extremo">
      <formula>NOT(ISERROR(SEARCH("Extremo",M35)))</formula>
    </cfRule>
    <cfRule type="colorScale" priority="178">
      <colorScale>
        <cfvo type="min"/>
        <cfvo type="max"/>
        <color rgb="FFFF7128"/>
        <color rgb="FFFFEF9C"/>
      </colorScale>
    </cfRule>
  </conditionalFormatting>
  <conditionalFormatting sqref="N35">
    <cfRule type="containsText" dxfId="1108" priority="168" operator="containsText" text="3- Moderado">
      <formula>NOT(ISERROR(SEARCH("3- Moderado",N35)))</formula>
    </cfRule>
    <cfRule type="containsText" dxfId="1107" priority="169" operator="containsText" text="6- Moderado">
      <formula>NOT(ISERROR(SEARCH("6- Moderado",N35)))</formula>
    </cfRule>
    <cfRule type="containsText" dxfId="1106" priority="170" operator="containsText" text="4- Moderado">
      <formula>NOT(ISERROR(SEARCH("4- Moderado",N35)))</formula>
    </cfRule>
    <cfRule type="containsText" dxfId="1105" priority="171" operator="containsText" text="3- Bajo">
      <formula>NOT(ISERROR(SEARCH("3- Bajo",N35)))</formula>
    </cfRule>
    <cfRule type="containsText" dxfId="1104" priority="172" operator="containsText" text="4- Bajo">
      <formula>NOT(ISERROR(SEARCH("4- Bajo",N35)))</formula>
    </cfRule>
    <cfRule type="containsText" dxfId="1103" priority="173" operator="containsText" text="1- Bajo">
      <formula>NOT(ISERROR(SEARCH("1- Bajo",N35)))</formula>
    </cfRule>
  </conditionalFormatting>
  <conditionalFormatting sqref="H35:H39">
    <cfRule type="containsText" dxfId="1102" priority="155" operator="containsText" text="Muy Alta">
      <formula>NOT(ISERROR(SEARCH("Muy Alta",H35)))</formula>
    </cfRule>
    <cfRule type="containsText" dxfId="1101" priority="156" operator="containsText" text="Alta">
      <formula>NOT(ISERROR(SEARCH("Alta",H35)))</formula>
    </cfRule>
    <cfRule type="containsText" dxfId="1100" priority="157" operator="containsText" text="Muy Alta">
      <formula>NOT(ISERROR(SEARCH("Muy Alta",H35)))</formula>
    </cfRule>
    <cfRule type="containsText" dxfId="1099" priority="162" operator="containsText" text="Muy Baja">
      <formula>NOT(ISERROR(SEARCH("Muy Baja",H35)))</formula>
    </cfRule>
    <cfRule type="containsText" dxfId="1098" priority="163" operator="containsText" text="Baja">
      <formula>NOT(ISERROR(SEARCH("Baja",H35)))</formula>
    </cfRule>
    <cfRule type="containsText" dxfId="1097" priority="164" operator="containsText" text="Media">
      <formula>NOT(ISERROR(SEARCH("Media",H35)))</formula>
    </cfRule>
    <cfRule type="containsText" dxfId="1096" priority="165" operator="containsText" text="Alta">
      <formula>NOT(ISERROR(SEARCH("Alta",H35)))</formula>
    </cfRule>
    <cfRule type="containsText" dxfId="1095" priority="167" operator="containsText" text="Muy Alta">
      <formula>NOT(ISERROR(SEARCH("Muy Alta",H35)))</formula>
    </cfRule>
  </conditionalFormatting>
  <conditionalFormatting sqref="I35:I39">
    <cfRule type="containsText" dxfId="1094" priority="158" operator="containsText" text="Catastrófico">
      <formula>NOT(ISERROR(SEARCH("Catastrófico",I35)))</formula>
    </cfRule>
    <cfRule type="containsText" dxfId="1093" priority="159" operator="containsText" text="Mayor">
      <formula>NOT(ISERROR(SEARCH("Mayor",I35)))</formula>
    </cfRule>
    <cfRule type="containsText" dxfId="1092" priority="160" operator="containsText" text="Menor">
      <formula>NOT(ISERROR(SEARCH("Menor",I35)))</formula>
    </cfRule>
    <cfRule type="containsText" dxfId="1091" priority="161" operator="containsText" text="Leve">
      <formula>NOT(ISERROR(SEARCH("Leve",I35)))</formula>
    </cfRule>
    <cfRule type="containsText" dxfId="1090" priority="166" operator="containsText" text="Moderado">
      <formula>NOT(ISERROR(SEARCH("Moderado",I35)))</formula>
    </cfRule>
  </conditionalFormatting>
  <conditionalFormatting sqref="K35:K39">
    <cfRule type="containsText" dxfId="1089" priority="153" operator="containsText" text="Media">
      <formula>NOT(ISERROR(SEARCH("Media",K35)))</formula>
    </cfRule>
  </conditionalFormatting>
  <conditionalFormatting sqref="L35:L39">
    <cfRule type="containsText" dxfId="1088" priority="152" operator="containsText" text="Moderado">
      <formula>NOT(ISERROR(SEARCH("Moderado",L35)))</formula>
    </cfRule>
  </conditionalFormatting>
  <conditionalFormatting sqref="J35:J39">
    <cfRule type="containsText" dxfId="1087" priority="151" operator="containsText" text="Moderado">
      <formula>NOT(ISERROR(SEARCH("Moderado",J35)))</formula>
    </cfRule>
  </conditionalFormatting>
  <conditionalFormatting sqref="J35:J39">
    <cfRule type="containsText" dxfId="1086" priority="149" operator="containsText" text="Bajo">
      <formula>NOT(ISERROR(SEARCH("Bajo",J35)))</formula>
    </cfRule>
    <cfRule type="containsText" dxfId="1085" priority="150" operator="containsText" text="Extremo">
      <formula>NOT(ISERROR(SEARCH("Extremo",J35)))</formula>
    </cfRule>
  </conditionalFormatting>
  <conditionalFormatting sqref="K35:K39">
    <cfRule type="containsText" dxfId="1084" priority="147" operator="containsText" text="Baja">
      <formula>NOT(ISERROR(SEARCH("Baja",K35)))</formula>
    </cfRule>
    <cfRule type="containsText" dxfId="1083" priority="148" operator="containsText" text="Muy Baja">
      <formula>NOT(ISERROR(SEARCH("Muy Baja",K35)))</formula>
    </cfRule>
  </conditionalFormatting>
  <conditionalFormatting sqref="K35:K39">
    <cfRule type="containsText" dxfId="1082" priority="145" operator="containsText" text="Muy Alta">
      <formula>NOT(ISERROR(SEARCH("Muy Alta",K35)))</formula>
    </cfRule>
    <cfRule type="containsText" dxfId="1081" priority="146" operator="containsText" text="Alta">
      <formula>NOT(ISERROR(SEARCH("Alta",K35)))</formula>
    </cfRule>
  </conditionalFormatting>
  <conditionalFormatting sqref="L35:L39">
    <cfRule type="containsText" dxfId="1080" priority="141" operator="containsText" text="Catastrófico">
      <formula>NOT(ISERROR(SEARCH("Catastrófico",L35)))</formula>
    </cfRule>
    <cfRule type="containsText" dxfId="1079" priority="142" operator="containsText" text="Mayor">
      <formula>NOT(ISERROR(SEARCH("Mayor",L35)))</formula>
    </cfRule>
    <cfRule type="containsText" dxfId="1078" priority="143" operator="containsText" text="Menor">
      <formula>NOT(ISERROR(SEARCH("Menor",L35)))</formula>
    </cfRule>
    <cfRule type="containsText" dxfId="1077" priority="144" operator="containsText" text="Leve">
      <formula>NOT(ISERROR(SEARCH("Leve",L35)))</formula>
    </cfRule>
  </conditionalFormatting>
  <conditionalFormatting sqref="K40:L40">
    <cfRule type="containsText" dxfId="1076" priority="135" operator="containsText" text="3- Moderado">
      <formula>NOT(ISERROR(SEARCH("3- Moderado",K40)))</formula>
    </cfRule>
    <cfRule type="containsText" dxfId="1075" priority="136" operator="containsText" text="6- Moderado">
      <formula>NOT(ISERROR(SEARCH("6- Moderado",K40)))</formula>
    </cfRule>
    <cfRule type="containsText" dxfId="1074" priority="137" operator="containsText" text="4- Moderado">
      <formula>NOT(ISERROR(SEARCH("4- Moderado",K40)))</formula>
    </cfRule>
    <cfRule type="containsText" dxfId="1073" priority="138" operator="containsText" text="3- Bajo">
      <formula>NOT(ISERROR(SEARCH("3- Bajo",K40)))</formula>
    </cfRule>
    <cfRule type="containsText" dxfId="1072" priority="139" operator="containsText" text="4- Bajo">
      <formula>NOT(ISERROR(SEARCH("4- Bajo",K40)))</formula>
    </cfRule>
    <cfRule type="containsText" dxfId="1071" priority="140" operator="containsText" text="1- Bajo">
      <formula>NOT(ISERROR(SEARCH("1- Bajo",K40)))</formula>
    </cfRule>
  </conditionalFormatting>
  <conditionalFormatting sqref="H40:I40">
    <cfRule type="containsText" dxfId="1070" priority="129" operator="containsText" text="3- Moderado">
      <formula>NOT(ISERROR(SEARCH("3- Moderado",H40)))</formula>
    </cfRule>
    <cfRule type="containsText" dxfId="1069" priority="130" operator="containsText" text="6- Moderado">
      <formula>NOT(ISERROR(SEARCH("6- Moderado",H40)))</formula>
    </cfRule>
    <cfRule type="containsText" dxfId="1068" priority="131" operator="containsText" text="4- Moderado">
      <formula>NOT(ISERROR(SEARCH("4- Moderado",H40)))</formula>
    </cfRule>
    <cfRule type="containsText" dxfId="1067" priority="132" operator="containsText" text="3- Bajo">
      <formula>NOT(ISERROR(SEARCH("3- Bajo",H40)))</formula>
    </cfRule>
    <cfRule type="containsText" dxfId="1066" priority="133" operator="containsText" text="4- Bajo">
      <formula>NOT(ISERROR(SEARCH("4- Bajo",H40)))</formula>
    </cfRule>
    <cfRule type="containsText" dxfId="1065" priority="134" operator="containsText" text="1- Bajo">
      <formula>NOT(ISERROR(SEARCH("1- Bajo",H40)))</formula>
    </cfRule>
  </conditionalFormatting>
  <conditionalFormatting sqref="A40 C40:E40">
    <cfRule type="containsText" dxfId="1064" priority="123" operator="containsText" text="3- Moderado">
      <formula>NOT(ISERROR(SEARCH("3- Moderado",A40)))</formula>
    </cfRule>
    <cfRule type="containsText" dxfId="1063" priority="124" operator="containsText" text="6- Moderado">
      <formula>NOT(ISERROR(SEARCH("6- Moderado",A40)))</formula>
    </cfRule>
    <cfRule type="containsText" dxfId="1062" priority="125" operator="containsText" text="4- Moderado">
      <formula>NOT(ISERROR(SEARCH("4- Moderado",A40)))</formula>
    </cfRule>
    <cfRule type="containsText" dxfId="1061" priority="126" operator="containsText" text="3- Bajo">
      <formula>NOT(ISERROR(SEARCH("3- Bajo",A40)))</formula>
    </cfRule>
    <cfRule type="containsText" dxfId="1060" priority="127" operator="containsText" text="4- Bajo">
      <formula>NOT(ISERROR(SEARCH("4- Bajo",A40)))</formula>
    </cfRule>
    <cfRule type="containsText" dxfId="1059" priority="128" operator="containsText" text="1- Bajo">
      <formula>NOT(ISERROR(SEARCH("1- Bajo",A40)))</formula>
    </cfRule>
  </conditionalFormatting>
  <conditionalFormatting sqref="F40:G40">
    <cfRule type="containsText" dxfId="1058" priority="117" operator="containsText" text="3- Moderado">
      <formula>NOT(ISERROR(SEARCH("3- Moderado",F40)))</formula>
    </cfRule>
    <cfRule type="containsText" dxfId="1057" priority="118" operator="containsText" text="6- Moderado">
      <formula>NOT(ISERROR(SEARCH("6- Moderado",F40)))</formula>
    </cfRule>
    <cfRule type="containsText" dxfId="1056" priority="119" operator="containsText" text="4- Moderado">
      <formula>NOT(ISERROR(SEARCH("4- Moderado",F40)))</formula>
    </cfRule>
    <cfRule type="containsText" dxfId="1055" priority="120" operator="containsText" text="3- Bajo">
      <formula>NOT(ISERROR(SEARCH("3- Bajo",F40)))</formula>
    </cfRule>
    <cfRule type="containsText" dxfId="1054" priority="121" operator="containsText" text="4- Bajo">
      <formula>NOT(ISERROR(SEARCH("4- Bajo",F40)))</formula>
    </cfRule>
    <cfRule type="containsText" dxfId="1053" priority="122" operator="containsText" text="1- Bajo">
      <formula>NOT(ISERROR(SEARCH("1- Bajo",F40)))</formula>
    </cfRule>
  </conditionalFormatting>
  <conditionalFormatting sqref="J40:J44">
    <cfRule type="containsText" dxfId="1052" priority="112" operator="containsText" text="Bajo">
      <formula>NOT(ISERROR(SEARCH("Bajo",J40)))</formula>
    </cfRule>
    <cfRule type="containsText" dxfId="1051" priority="113" operator="containsText" text="Moderado">
      <formula>NOT(ISERROR(SEARCH("Moderado",J40)))</formula>
    </cfRule>
    <cfRule type="containsText" dxfId="1050" priority="114" operator="containsText" text="Alto">
      <formula>NOT(ISERROR(SEARCH("Alto",J40)))</formula>
    </cfRule>
    <cfRule type="containsText" dxfId="1049" priority="115" operator="containsText" text="Extremo">
      <formula>NOT(ISERROR(SEARCH("Extremo",J40)))</formula>
    </cfRule>
    <cfRule type="colorScale" priority="116">
      <colorScale>
        <cfvo type="min"/>
        <cfvo type="max"/>
        <color rgb="FFFF7128"/>
        <color rgb="FFFFEF9C"/>
      </colorScale>
    </cfRule>
  </conditionalFormatting>
  <conditionalFormatting sqref="M40:M44">
    <cfRule type="containsText" dxfId="1048" priority="87" operator="containsText" text="Moderado">
      <formula>NOT(ISERROR(SEARCH("Moderado",M40)))</formula>
    </cfRule>
    <cfRule type="containsText" dxfId="1047" priority="107" operator="containsText" text="Bajo">
      <formula>NOT(ISERROR(SEARCH("Bajo",M40)))</formula>
    </cfRule>
    <cfRule type="containsText" dxfId="1046" priority="108" operator="containsText" text="Moderado">
      <formula>NOT(ISERROR(SEARCH("Moderado",M40)))</formula>
    </cfRule>
    <cfRule type="containsText" dxfId="1045" priority="109" operator="containsText" text="Alto">
      <formula>NOT(ISERROR(SEARCH("Alto",M40)))</formula>
    </cfRule>
    <cfRule type="containsText" dxfId="1044" priority="110" operator="containsText" text="Extremo">
      <formula>NOT(ISERROR(SEARCH("Extremo",M40)))</formula>
    </cfRule>
    <cfRule type="colorScale" priority="111">
      <colorScale>
        <cfvo type="min"/>
        <cfvo type="max"/>
        <color rgb="FFFF7128"/>
        <color rgb="FFFFEF9C"/>
      </colorScale>
    </cfRule>
  </conditionalFormatting>
  <conditionalFormatting sqref="N40">
    <cfRule type="containsText" dxfId="1043" priority="101" operator="containsText" text="3- Moderado">
      <formula>NOT(ISERROR(SEARCH("3- Moderado",N40)))</formula>
    </cfRule>
    <cfRule type="containsText" dxfId="1042" priority="102" operator="containsText" text="6- Moderado">
      <formula>NOT(ISERROR(SEARCH("6- Moderado",N40)))</formula>
    </cfRule>
    <cfRule type="containsText" dxfId="1041" priority="103" operator="containsText" text="4- Moderado">
      <formula>NOT(ISERROR(SEARCH("4- Moderado",N40)))</formula>
    </cfRule>
    <cfRule type="containsText" dxfId="1040" priority="104" operator="containsText" text="3- Bajo">
      <formula>NOT(ISERROR(SEARCH("3- Bajo",N40)))</formula>
    </cfRule>
    <cfRule type="containsText" dxfId="1039" priority="105" operator="containsText" text="4- Bajo">
      <formula>NOT(ISERROR(SEARCH("4- Bajo",N40)))</formula>
    </cfRule>
    <cfRule type="containsText" dxfId="1038" priority="106" operator="containsText" text="1- Bajo">
      <formula>NOT(ISERROR(SEARCH("1- Bajo",N40)))</formula>
    </cfRule>
  </conditionalFormatting>
  <conditionalFormatting sqref="H40:H44">
    <cfRule type="containsText" dxfId="1037" priority="88" operator="containsText" text="Muy Alta">
      <formula>NOT(ISERROR(SEARCH("Muy Alta",H40)))</formula>
    </cfRule>
    <cfRule type="containsText" dxfId="1036" priority="89" operator="containsText" text="Alta">
      <formula>NOT(ISERROR(SEARCH("Alta",H40)))</formula>
    </cfRule>
    <cfRule type="containsText" dxfId="1035" priority="90" operator="containsText" text="Muy Alta">
      <formula>NOT(ISERROR(SEARCH("Muy Alta",H40)))</formula>
    </cfRule>
    <cfRule type="containsText" dxfId="1034" priority="95" operator="containsText" text="Muy Baja">
      <formula>NOT(ISERROR(SEARCH("Muy Baja",H40)))</formula>
    </cfRule>
    <cfRule type="containsText" dxfId="1033" priority="96" operator="containsText" text="Baja">
      <formula>NOT(ISERROR(SEARCH("Baja",H40)))</formula>
    </cfRule>
    <cfRule type="containsText" dxfId="1032" priority="97" operator="containsText" text="Media">
      <formula>NOT(ISERROR(SEARCH("Media",H40)))</formula>
    </cfRule>
    <cfRule type="containsText" dxfId="1031" priority="98" operator="containsText" text="Alta">
      <formula>NOT(ISERROR(SEARCH("Alta",H40)))</formula>
    </cfRule>
    <cfRule type="containsText" dxfId="1030" priority="100" operator="containsText" text="Muy Alta">
      <formula>NOT(ISERROR(SEARCH("Muy Alta",H40)))</formula>
    </cfRule>
  </conditionalFormatting>
  <conditionalFormatting sqref="I40:I44">
    <cfRule type="containsText" dxfId="1029" priority="91" operator="containsText" text="Catastrófico">
      <formula>NOT(ISERROR(SEARCH("Catastrófico",I40)))</formula>
    </cfRule>
    <cfRule type="containsText" dxfId="1028" priority="92" operator="containsText" text="Mayor">
      <formula>NOT(ISERROR(SEARCH("Mayor",I40)))</formula>
    </cfRule>
    <cfRule type="containsText" dxfId="1027" priority="93" operator="containsText" text="Menor">
      <formula>NOT(ISERROR(SEARCH("Menor",I40)))</formula>
    </cfRule>
    <cfRule type="containsText" dxfId="1026" priority="94" operator="containsText" text="Leve">
      <formula>NOT(ISERROR(SEARCH("Leve",I40)))</formula>
    </cfRule>
    <cfRule type="containsText" dxfId="1025" priority="99" operator="containsText" text="Moderado">
      <formula>NOT(ISERROR(SEARCH("Moderado",I40)))</formula>
    </cfRule>
  </conditionalFormatting>
  <conditionalFormatting sqref="K40:K44">
    <cfRule type="containsText" dxfId="1024" priority="86" operator="containsText" text="Media">
      <formula>NOT(ISERROR(SEARCH("Media",K40)))</formula>
    </cfRule>
  </conditionalFormatting>
  <conditionalFormatting sqref="L40:L44">
    <cfRule type="containsText" dxfId="1023" priority="85" operator="containsText" text="Moderado">
      <formula>NOT(ISERROR(SEARCH("Moderado",L40)))</formula>
    </cfRule>
  </conditionalFormatting>
  <conditionalFormatting sqref="J40:J44">
    <cfRule type="containsText" dxfId="1022" priority="84" operator="containsText" text="Moderado">
      <formula>NOT(ISERROR(SEARCH("Moderado",J40)))</formula>
    </cfRule>
  </conditionalFormatting>
  <conditionalFormatting sqref="J40:J44">
    <cfRule type="containsText" dxfId="1021" priority="82" operator="containsText" text="Bajo">
      <formula>NOT(ISERROR(SEARCH("Bajo",J40)))</formula>
    </cfRule>
    <cfRule type="containsText" dxfId="1020" priority="83" operator="containsText" text="Extremo">
      <formula>NOT(ISERROR(SEARCH("Extremo",J40)))</formula>
    </cfRule>
  </conditionalFormatting>
  <conditionalFormatting sqref="K40:K44">
    <cfRule type="containsText" dxfId="1019" priority="80" operator="containsText" text="Baja">
      <formula>NOT(ISERROR(SEARCH("Baja",K40)))</formula>
    </cfRule>
    <cfRule type="containsText" dxfId="1018" priority="81" operator="containsText" text="Muy Baja">
      <formula>NOT(ISERROR(SEARCH("Muy Baja",K40)))</formula>
    </cfRule>
  </conditionalFormatting>
  <conditionalFormatting sqref="K40:K44">
    <cfRule type="containsText" dxfId="1017" priority="78" operator="containsText" text="Muy Alta">
      <formula>NOT(ISERROR(SEARCH("Muy Alta",K40)))</formula>
    </cfRule>
    <cfRule type="containsText" dxfId="1016" priority="79" operator="containsText" text="Alta">
      <formula>NOT(ISERROR(SEARCH("Alta",K40)))</formula>
    </cfRule>
  </conditionalFormatting>
  <conditionalFormatting sqref="L40:L44">
    <cfRule type="containsText" dxfId="1015" priority="74" operator="containsText" text="Catastrófico">
      <formula>NOT(ISERROR(SEARCH("Catastrófico",L40)))</formula>
    </cfRule>
    <cfRule type="containsText" dxfId="1014" priority="75" operator="containsText" text="Mayor">
      <formula>NOT(ISERROR(SEARCH("Mayor",L40)))</formula>
    </cfRule>
    <cfRule type="containsText" dxfId="1013" priority="76" operator="containsText" text="Menor">
      <formula>NOT(ISERROR(SEARCH("Menor",L40)))</formula>
    </cfRule>
    <cfRule type="containsText" dxfId="1012" priority="77" operator="containsText" text="Leve">
      <formula>NOT(ISERROR(SEARCH("Leve",L40)))</formula>
    </cfRule>
  </conditionalFormatting>
  <conditionalFormatting sqref="B10 B15 B20 B25 B30 B35 B40">
    <cfRule type="containsText" dxfId="1011" priority="1" operator="containsText" text="3- Moderado">
      <formula>NOT(ISERROR(SEARCH("3- Moderado",B10)))</formula>
    </cfRule>
    <cfRule type="containsText" dxfId="1010" priority="2" operator="containsText" text="6- Moderado">
      <formula>NOT(ISERROR(SEARCH("6- Moderado",B10)))</formula>
    </cfRule>
    <cfRule type="containsText" dxfId="1009" priority="3" operator="containsText" text="4- Moderado">
      <formula>NOT(ISERROR(SEARCH("4- Moderado",B10)))</formula>
    </cfRule>
    <cfRule type="containsText" dxfId="1008" priority="4" operator="containsText" text="3- Bajo">
      <formula>NOT(ISERROR(SEARCH("3- Bajo",B10)))</formula>
    </cfRule>
    <cfRule type="containsText" dxfId="1007" priority="5" operator="containsText" text="4- Bajo">
      <formula>NOT(ISERROR(SEARCH("4- Bajo",B10)))</formula>
    </cfRule>
    <cfRule type="containsText" dxfId="1006"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1EFD3D86-8546-4DD9-848C-9F97A8065ABE}"/>
    <dataValidation allowBlank="1" showInputMessage="1" showErrorMessage="1" prompt="Seleccionar si el responsable es el responsable de las acciones es el nivel central" sqref="P7:P8" xr:uid="{803D3159-344E-4177-8E38-059AA740B70D}"/>
    <dataValidation allowBlank="1" showInputMessage="1" showErrorMessage="1" prompt="Describir las actividades que se van a desarrollar para el proyecto" sqref="O7" xr:uid="{868E9958-07A9-49F6-BD1D-CE0636E151A0}"/>
    <dataValidation allowBlank="1" showInputMessage="1" showErrorMessage="1" prompt="El grado de afectación puede ser " sqref="I8" xr:uid="{B1F3D36D-6588-4D5E-AEE0-647FAB3D4651}"/>
    <dataValidation allowBlank="1" showInputMessage="1" showErrorMessage="1" prompt="Que tan factible es que materialize el riesgo?" sqref="H8" xr:uid="{7FCE7B53-6091-423D-8D79-3F997E64BCE6}"/>
    <dataValidation allowBlank="1" showInputMessage="1" showErrorMessage="1" prompt="Registrar qué factor  que ocasina el riesgo: un facot identtficado el contexto._x000a_O  personas, recursos, estilo de direccion , factores externos, , codiciones ambientales" sqref="F8:G8" xr:uid="{580E7C2E-FD99-41D3-A0F7-1ADF376F8D94}"/>
    <dataValidation allowBlank="1" showInputMessage="1" showErrorMessage="1" prompt="Seleccionar el tipo de riesgo teniendo en cuenta que  factor organizaconal afecta. Ver explicacion en hoja " sqref="E8" xr:uid="{3F7C2199-6A14-4B2A-A6A3-32E95E4E8B1C}"/>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EB628-4F53-4AA2-BD0C-1D04F5795005}">
  <sheetPr>
    <tabColor rgb="FF00B0F0"/>
  </sheetPr>
  <dimension ref="A1:JS44"/>
  <sheetViews>
    <sheetView topLeftCell="A25" zoomScale="71" zoomScaleNormal="71" workbookViewId="0">
      <selection activeCell="B25" sqref="B25:B29"/>
    </sheetView>
  </sheetViews>
  <sheetFormatPr defaultColWidth="11.42578125" defaultRowHeight="15"/>
  <cols>
    <col min="1" max="2" width="18.42578125" style="77" customWidth="1"/>
    <col min="3" max="3" width="15.5703125" customWidth="1"/>
    <col min="4" max="4" width="27.5703125" style="77" customWidth="1"/>
    <col min="5" max="5" width="18" style="186" customWidth="1"/>
    <col min="6" max="6" width="40.140625" customWidth="1"/>
    <col min="7" max="7" width="20.42578125" customWidth="1"/>
    <col min="8" max="8" width="10.42578125" style="187" customWidth="1"/>
    <col min="9" max="9" width="11.42578125" style="187" customWidth="1"/>
    <col min="10" max="10" width="10.140625" style="188" customWidth="1"/>
    <col min="11" max="11" width="11.42578125" style="187" customWidth="1"/>
    <col min="12" max="12" width="10.85546875" style="187" customWidth="1"/>
    <col min="13" max="13" width="18.28515625" style="187"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6"/>
  </cols>
  <sheetData>
    <row r="1" spans="1:279" s="171" customFormat="1" ht="16.5" customHeight="1">
      <c r="A1" s="380"/>
      <c r="B1" s="381"/>
      <c r="C1" s="381"/>
      <c r="D1" s="480" t="s">
        <v>620</v>
      </c>
      <c r="E1" s="480"/>
      <c r="F1" s="480"/>
      <c r="G1" s="480"/>
      <c r="H1" s="480"/>
      <c r="I1" s="480"/>
      <c r="J1" s="480"/>
      <c r="K1" s="480"/>
      <c r="L1" s="480"/>
      <c r="M1" s="480"/>
      <c r="N1" s="480"/>
      <c r="O1" s="480"/>
      <c r="P1" s="480"/>
      <c r="Q1" s="481"/>
      <c r="R1" s="215"/>
      <c r="S1" s="372" t="s">
        <v>236</v>
      </c>
      <c r="T1" s="372"/>
      <c r="U1" s="372"/>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row>
    <row r="2" spans="1:279" s="171" customFormat="1" ht="39.75" customHeight="1">
      <c r="A2" s="382"/>
      <c r="B2" s="383"/>
      <c r="C2" s="383"/>
      <c r="D2" s="482"/>
      <c r="E2" s="482"/>
      <c r="F2" s="482"/>
      <c r="G2" s="482"/>
      <c r="H2" s="482"/>
      <c r="I2" s="482"/>
      <c r="J2" s="482"/>
      <c r="K2" s="482"/>
      <c r="L2" s="482"/>
      <c r="M2" s="482"/>
      <c r="N2" s="482"/>
      <c r="O2" s="482"/>
      <c r="P2" s="482"/>
      <c r="Q2" s="483"/>
      <c r="R2" s="215"/>
      <c r="S2" s="372"/>
      <c r="T2" s="372"/>
      <c r="U2" s="372"/>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c r="JS2" s="170"/>
    </row>
    <row r="3" spans="1:279" s="171" customFormat="1" ht="3" customHeight="1">
      <c r="A3" s="2"/>
      <c r="B3" s="2"/>
      <c r="C3" s="205"/>
      <c r="D3" s="482"/>
      <c r="E3" s="482"/>
      <c r="F3" s="482"/>
      <c r="G3" s="482"/>
      <c r="H3" s="482"/>
      <c r="I3" s="482"/>
      <c r="J3" s="482"/>
      <c r="K3" s="482"/>
      <c r="L3" s="482"/>
      <c r="M3" s="482"/>
      <c r="N3" s="482"/>
      <c r="O3" s="482"/>
      <c r="P3" s="482"/>
      <c r="Q3" s="483"/>
      <c r="R3" s="215"/>
      <c r="S3" s="372"/>
      <c r="T3" s="372"/>
      <c r="U3" s="372"/>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c r="JS3" s="170"/>
    </row>
    <row r="4" spans="1:279" s="171" customFormat="1" ht="41.25" customHeight="1">
      <c r="A4" s="373" t="s">
        <v>237</v>
      </c>
      <c r="B4" s="374"/>
      <c r="C4" s="375"/>
      <c r="D4" s="376" t="str">
        <f>'Mapa Final'!D4</f>
        <v>Administración de Justicia</v>
      </c>
      <c r="E4" s="377"/>
      <c r="F4" s="377"/>
      <c r="G4" s="377"/>
      <c r="H4" s="377"/>
      <c r="I4" s="377"/>
      <c r="J4" s="377"/>
      <c r="K4" s="377"/>
      <c r="L4" s="377"/>
      <c r="M4" s="377"/>
      <c r="N4" s="378"/>
      <c r="O4" s="379"/>
      <c r="P4" s="379"/>
      <c r="Q4" s="379"/>
      <c r="R4" s="205"/>
      <c r="S4" s="1"/>
      <c r="T4" s="1"/>
      <c r="U4" s="1"/>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c r="JS4" s="170"/>
    </row>
    <row r="5" spans="1:279" s="171" customFormat="1" ht="52.5" customHeight="1">
      <c r="A5" s="373" t="s">
        <v>239</v>
      </c>
      <c r="B5" s="374"/>
      <c r="C5" s="375"/>
      <c r="D5" s="384" t="str">
        <f>'Mapa Final'!D5</f>
        <v>Administrar justicia ordinaria civil, familia, laboral, penal y constitucional conforme a la normatividad vigente.</v>
      </c>
      <c r="E5" s="385"/>
      <c r="F5" s="385"/>
      <c r="G5" s="385"/>
      <c r="H5" s="385"/>
      <c r="I5" s="385"/>
      <c r="J5" s="385"/>
      <c r="K5" s="385"/>
      <c r="L5" s="385"/>
      <c r="M5" s="385"/>
      <c r="N5" s="386"/>
      <c r="O5" s="1"/>
      <c r="P5" s="1"/>
      <c r="Q5" s="1"/>
      <c r="R5" s="1"/>
      <c r="S5" s="1"/>
      <c r="T5" s="1"/>
      <c r="U5" s="1"/>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c r="JS5" s="170"/>
    </row>
    <row r="6" spans="1:279" s="171" customFormat="1" ht="32.25" customHeight="1" thickBot="1">
      <c r="A6" s="373" t="s">
        <v>241</v>
      </c>
      <c r="B6" s="374"/>
      <c r="C6" s="375"/>
      <c r="D6" s="384" t="str">
        <f>'Mapa Final'!D6</f>
        <v xml:space="preserve">Despachos Judiciales </v>
      </c>
      <c r="E6" s="385"/>
      <c r="F6" s="385"/>
      <c r="G6" s="385"/>
      <c r="H6" s="385"/>
      <c r="I6" s="385"/>
      <c r="J6" s="385"/>
      <c r="K6" s="385"/>
      <c r="L6" s="385"/>
      <c r="M6" s="385"/>
      <c r="N6" s="386"/>
      <c r="O6" s="1"/>
      <c r="P6" s="1"/>
      <c r="Q6" s="1"/>
      <c r="R6" s="1"/>
      <c r="S6" s="1"/>
      <c r="T6" s="1"/>
      <c r="U6" s="1"/>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c r="JS6" s="170"/>
    </row>
    <row r="7" spans="1:279" s="174" customFormat="1" ht="38.25" customHeight="1" thickTop="1" thickBot="1">
      <c r="A7" s="475" t="s">
        <v>582</v>
      </c>
      <c r="B7" s="476"/>
      <c r="C7" s="476"/>
      <c r="D7" s="476"/>
      <c r="E7" s="476"/>
      <c r="F7" s="477"/>
      <c r="G7" s="172"/>
      <c r="H7" s="478" t="s">
        <v>583</v>
      </c>
      <c r="I7" s="478"/>
      <c r="J7" s="478"/>
      <c r="K7" s="478" t="s">
        <v>584</v>
      </c>
      <c r="L7" s="478"/>
      <c r="M7" s="478"/>
      <c r="N7" s="479" t="s">
        <v>524</v>
      </c>
      <c r="O7" s="484" t="s">
        <v>585</v>
      </c>
      <c r="P7" s="486" t="s">
        <v>586</v>
      </c>
      <c r="Q7" s="489"/>
      <c r="R7" s="487"/>
      <c r="S7" s="486" t="s">
        <v>587</v>
      </c>
      <c r="T7" s="487"/>
      <c r="U7" s="488" t="s">
        <v>621</v>
      </c>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row>
    <row r="8" spans="1:279" s="181" customFormat="1" ht="81" customHeight="1" thickTop="1" thickBot="1">
      <c r="A8" s="175" t="s">
        <v>26</v>
      </c>
      <c r="B8" s="175" t="s">
        <v>249</v>
      </c>
      <c r="C8" s="176" t="s">
        <v>189</v>
      </c>
      <c r="D8" s="177" t="s">
        <v>589</v>
      </c>
      <c r="E8" s="214" t="s">
        <v>193</v>
      </c>
      <c r="F8" s="214" t="s">
        <v>195</v>
      </c>
      <c r="G8" s="214" t="s">
        <v>197</v>
      </c>
      <c r="H8" s="178" t="s">
        <v>590</v>
      </c>
      <c r="I8" s="178" t="s">
        <v>515</v>
      </c>
      <c r="J8" s="178" t="s">
        <v>591</v>
      </c>
      <c r="K8" s="178" t="s">
        <v>590</v>
      </c>
      <c r="L8" s="178" t="s">
        <v>592</v>
      </c>
      <c r="M8" s="178" t="s">
        <v>591</v>
      </c>
      <c r="N8" s="479"/>
      <c r="O8" s="485"/>
      <c r="P8" s="179" t="s">
        <v>593</v>
      </c>
      <c r="Q8" s="179" t="s">
        <v>594</v>
      </c>
      <c r="R8" s="179" t="s">
        <v>595</v>
      </c>
      <c r="S8" s="179" t="s">
        <v>596</v>
      </c>
      <c r="T8" s="179" t="s">
        <v>597</v>
      </c>
      <c r="U8" s="488"/>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c r="FU8" s="180"/>
    </row>
    <row r="9" spans="1:279" s="182" customFormat="1" ht="10.5" customHeight="1" thickTop="1" thickBot="1">
      <c r="A9" s="493"/>
      <c r="B9" s="494"/>
      <c r="C9" s="494"/>
      <c r="D9" s="494"/>
      <c r="E9" s="494"/>
      <c r="F9" s="494"/>
      <c r="G9" s="494"/>
      <c r="H9" s="494"/>
      <c r="I9" s="494"/>
      <c r="J9" s="494"/>
      <c r="K9" s="494"/>
      <c r="L9" s="494"/>
      <c r="M9" s="494"/>
      <c r="N9" s="494"/>
      <c r="U9" s="183"/>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184"/>
      <c r="FL9" s="184"/>
      <c r="FM9" s="184"/>
      <c r="FN9" s="184"/>
      <c r="FO9" s="184"/>
      <c r="FP9" s="184"/>
      <c r="FQ9" s="184"/>
      <c r="FR9" s="184"/>
      <c r="FS9" s="184"/>
      <c r="FT9" s="184"/>
      <c r="FU9" s="184"/>
    </row>
    <row r="10" spans="1:279" s="185" customFormat="1" ht="15" customHeight="1">
      <c r="A10" s="495">
        <f>'Mapa Final'!A10</f>
        <v>1</v>
      </c>
      <c r="B10" s="498" t="str">
        <f>'Mapa Final'!B10</f>
        <v>INCUMPLIMIENTO DE LOS OBJETIVOS Y METAS TRAZADAS PARA EL CUMPLIMIENTO DE LOS TÉRMINOS LEGALES</v>
      </c>
      <c r="C10" s="498" t="str">
        <f>'Mapa Final'!C10</f>
        <v>Vulneración de los derechos fundamentales de los ciudadanos</v>
      </c>
      <c r="D10" s="498" t="str">
        <f>'Mapa Final'!D10</f>
        <v xml:space="preserve">1. Insuficiencia de personal para atender la demanda laboral.          2. Excesiva carga laboral.  3.Imprecisión al establecer lineamientos de planeaciòn  para el desarrollo de las tareas propias del despacho.
4.Insuficiencia de equipos y soporte tecnológicos para el trabajo presencial y  virtual.
</v>
      </c>
      <c r="E10" s="469" t="str">
        <f>'Mapa Final'!E10</f>
        <v xml:space="preserve">Alto volumen de tramites procesales.  </v>
      </c>
      <c r="F10" s="469" t="str">
        <f>'Mapa Final'!F10</f>
        <v xml:space="preserve">Posibilidad de vulneración de los derechos fundamentales de los ciudadanos debida la inalcanzabilidad </v>
      </c>
      <c r="G10" s="469" t="str">
        <f>'Mapa Final'!G10</f>
        <v>Usuarios, productos y prácticas organizacionales</v>
      </c>
      <c r="H10" s="472" t="str">
        <f>'Mapa Final'!I10</f>
        <v>Muy Alta</v>
      </c>
      <c r="I10" s="501" t="str">
        <f>'Mapa Final'!L10</f>
        <v>Mayor</v>
      </c>
      <c r="J10" s="504" t="str">
        <f>'Mapa Final'!N10</f>
        <v xml:space="preserve">Alto </v>
      </c>
      <c r="K10" s="490" t="str">
        <f>'Mapa Final'!AA10</f>
        <v>Media</v>
      </c>
      <c r="L10" s="490" t="str">
        <f>'Mapa Final'!AE10</f>
        <v>Mayor</v>
      </c>
      <c r="M10" s="507" t="str">
        <f>'Mapa Final'!AG10</f>
        <v xml:space="preserve">Alto </v>
      </c>
      <c r="N10" s="490" t="str">
        <f>'Mapa Final'!AH10</f>
        <v>Evitar</v>
      </c>
      <c r="O10" s="513"/>
      <c r="P10" s="513"/>
      <c r="Q10" s="513"/>
      <c r="R10" s="513"/>
      <c r="S10" s="513" t="s">
        <v>622</v>
      </c>
      <c r="T10" s="513"/>
      <c r="U10" s="513"/>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row>
    <row r="11" spans="1:279" s="185" customFormat="1" ht="13.5" customHeight="1">
      <c r="A11" s="496"/>
      <c r="B11" s="499"/>
      <c r="C11" s="499"/>
      <c r="D11" s="499"/>
      <c r="E11" s="470"/>
      <c r="F11" s="470"/>
      <c r="G11" s="470"/>
      <c r="H11" s="473"/>
      <c r="I11" s="502"/>
      <c r="J11" s="505"/>
      <c r="K11" s="491"/>
      <c r="L11" s="491"/>
      <c r="M11" s="508"/>
      <c r="N11" s="491"/>
      <c r="O11" s="511"/>
      <c r="P11" s="511"/>
      <c r="Q11" s="511"/>
      <c r="R11" s="511"/>
      <c r="S11" s="511"/>
      <c r="T11" s="511"/>
      <c r="U11" s="511"/>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85" customFormat="1" ht="13.5" customHeight="1">
      <c r="A12" s="496"/>
      <c r="B12" s="499"/>
      <c r="C12" s="499"/>
      <c r="D12" s="499"/>
      <c r="E12" s="470"/>
      <c r="F12" s="470"/>
      <c r="G12" s="470"/>
      <c r="H12" s="473"/>
      <c r="I12" s="502"/>
      <c r="J12" s="505"/>
      <c r="K12" s="491"/>
      <c r="L12" s="491"/>
      <c r="M12" s="508"/>
      <c r="N12" s="491"/>
      <c r="O12" s="511"/>
      <c r="P12" s="511"/>
      <c r="Q12" s="511"/>
      <c r="R12" s="511"/>
      <c r="S12" s="511"/>
      <c r="T12" s="511"/>
      <c r="U12" s="511"/>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85" customFormat="1" ht="13.5" customHeight="1">
      <c r="A13" s="496"/>
      <c r="B13" s="499"/>
      <c r="C13" s="499"/>
      <c r="D13" s="499"/>
      <c r="E13" s="470"/>
      <c r="F13" s="470"/>
      <c r="G13" s="470"/>
      <c r="H13" s="473"/>
      <c r="I13" s="502"/>
      <c r="J13" s="505"/>
      <c r="K13" s="491"/>
      <c r="L13" s="491"/>
      <c r="M13" s="508"/>
      <c r="N13" s="491"/>
      <c r="O13" s="511"/>
      <c r="P13" s="511"/>
      <c r="Q13" s="511"/>
      <c r="R13" s="511"/>
      <c r="S13" s="511"/>
      <c r="T13" s="511"/>
      <c r="U13" s="511"/>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85" customFormat="1" ht="238.5" customHeight="1" thickBot="1">
      <c r="A14" s="497"/>
      <c r="B14" s="500"/>
      <c r="C14" s="500"/>
      <c r="D14" s="500"/>
      <c r="E14" s="471"/>
      <c r="F14" s="471"/>
      <c r="G14" s="471"/>
      <c r="H14" s="474"/>
      <c r="I14" s="503"/>
      <c r="J14" s="506"/>
      <c r="K14" s="492"/>
      <c r="L14" s="492"/>
      <c r="M14" s="509"/>
      <c r="N14" s="492"/>
      <c r="O14" s="512"/>
      <c r="P14" s="512"/>
      <c r="Q14" s="512"/>
      <c r="R14" s="512"/>
      <c r="S14" s="512"/>
      <c r="T14" s="512"/>
      <c r="U14" s="512"/>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85" customFormat="1" ht="15" customHeight="1">
      <c r="A15" s="495">
        <f>'Mapa Final'!A14</f>
        <v>2</v>
      </c>
      <c r="B15" s="498" t="str">
        <f>'Mapa Final'!B14</f>
        <v xml:space="preserve">INTERRUPCIÓN DEL SERVICIO DE INTERNET, FALLAS EN SOFTWARE Y HARDWARE </v>
      </c>
      <c r="C15" s="498" t="str">
        <f>'Mapa Final'!C14</f>
        <v>Vulneración de los derechos fundamentales de los ciudadanos</v>
      </c>
      <c r="D15" s="498" t="str">
        <f>'Mapa Final'!D14</f>
        <v xml:space="preserve">1.Deficiencia en las herramientas tecnológicas en el desarrollo de la audiencia (Sistema de Grabación, Software, Hardware, microfonos, diademas entre otros)
2. Accidentes, tales como caídas cafvanfde los equipos, derrame de líquidos en los teclados o en la cpu, etc.                                              3. Defectos de fabricación.             4. Desgaste o deterioro por uso e inadecuado manejo.                        5. Inadecuado mantenimiento a los equipos.                                      6. No disponibilidad permanente de técnicos en sistemas.                                   7. Obsolescencia de los sistemas del software y Hardware.                                  8. Desconfiguración de los aplicativos.                                       9. Virus informáticos.
10.Carencia de internet y  conectividad adecuada para los  equipos en las sedes judiciales y salas de audiencias.
</v>
      </c>
      <c r="E15" s="469" t="str">
        <f>'Mapa Final'!E14</f>
        <v>Carencia de internet y  conectividad adecuada para los  equipos en las sedes judiciales y salas de audiencias.</v>
      </c>
      <c r="F15" s="469" t="str">
        <f>'Mapa Final'!F14</f>
        <v>Posibilidad de vulneración de los derechos fundamentales de los ciudadanos debido a la interrupción del servicio de internet, fallas en el Software y Hardware.</v>
      </c>
      <c r="G15" s="469" t="str">
        <f>'Mapa Final'!G14</f>
        <v>Usuarios, productos y prácticas organizacionales</v>
      </c>
      <c r="H15" s="472" t="str">
        <f>'Mapa Final'!I14</f>
        <v>Muy Alta</v>
      </c>
      <c r="I15" s="501" t="str">
        <f>'Mapa Final'!L14</f>
        <v>Mayor</v>
      </c>
      <c r="J15" s="504" t="str">
        <f>'Mapa Final'!N14</f>
        <v xml:space="preserve">Alto </v>
      </c>
      <c r="K15" s="490" t="str">
        <f>'Mapa Final'!AA14</f>
        <v>Media</v>
      </c>
      <c r="L15" s="490" t="str">
        <f>'Mapa Final'!AE14</f>
        <v>Mayor</v>
      </c>
      <c r="M15" s="507" t="str">
        <f>'Mapa Final'!AG14</f>
        <v xml:space="preserve">Alto </v>
      </c>
      <c r="N15" s="490" t="str">
        <f>'Mapa Final'!AH14</f>
        <v>Evitar</v>
      </c>
      <c r="O15" s="513"/>
      <c r="P15" s="513"/>
      <c r="Q15" s="513"/>
      <c r="R15" s="513"/>
      <c r="S15" s="513"/>
      <c r="T15" s="513"/>
      <c r="U15" s="513"/>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85" customFormat="1" ht="13.5" customHeight="1">
      <c r="A16" s="496"/>
      <c r="B16" s="499"/>
      <c r="C16" s="499"/>
      <c r="D16" s="499"/>
      <c r="E16" s="470"/>
      <c r="F16" s="470"/>
      <c r="G16" s="470"/>
      <c r="H16" s="473"/>
      <c r="I16" s="502"/>
      <c r="J16" s="505"/>
      <c r="K16" s="491"/>
      <c r="L16" s="491"/>
      <c r="M16" s="508"/>
      <c r="N16" s="491"/>
      <c r="O16" s="511"/>
      <c r="P16" s="511"/>
      <c r="Q16" s="511"/>
      <c r="R16" s="511"/>
      <c r="S16" s="511"/>
      <c r="T16" s="511"/>
      <c r="U16" s="511"/>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85" customFormat="1" ht="13.5" customHeight="1">
      <c r="A17" s="496"/>
      <c r="B17" s="499"/>
      <c r="C17" s="499"/>
      <c r="D17" s="499"/>
      <c r="E17" s="470"/>
      <c r="F17" s="470"/>
      <c r="G17" s="470"/>
      <c r="H17" s="473"/>
      <c r="I17" s="502"/>
      <c r="J17" s="505"/>
      <c r="K17" s="491"/>
      <c r="L17" s="491"/>
      <c r="M17" s="508"/>
      <c r="N17" s="491"/>
      <c r="O17" s="511"/>
      <c r="P17" s="511"/>
      <c r="Q17" s="511"/>
      <c r="R17" s="511"/>
      <c r="S17" s="511"/>
      <c r="T17" s="511"/>
      <c r="U17" s="511"/>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85" customFormat="1" ht="13.5" customHeight="1">
      <c r="A18" s="496"/>
      <c r="B18" s="499"/>
      <c r="C18" s="499"/>
      <c r="D18" s="499"/>
      <c r="E18" s="470"/>
      <c r="F18" s="470"/>
      <c r="G18" s="470"/>
      <c r="H18" s="473"/>
      <c r="I18" s="502"/>
      <c r="J18" s="505"/>
      <c r="K18" s="491"/>
      <c r="L18" s="491"/>
      <c r="M18" s="508"/>
      <c r="N18" s="491"/>
      <c r="O18" s="511"/>
      <c r="P18" s="511"/>
      <c r="Q18" s="511"/>
      <c r="R18" s="511"/>
      <c r="S18" s="511"/>
      <c r="T18" s="511"/>
      <c r="U18" s="511"/>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85" customFormat="1" ht="255.75" customHeight="1" thickBot="1">
      <c r="A19" s="497"/>
      <c r="B19" s="500"/>
      <c r="C19" s="500"/>
      <c r="D19" s="500"/>
      <c r="E19" s="471"/>
      <c r="F19" s="471"/>
      <c r="G19" s="471"/>
      <c r="H19" s="474"/>
      <c r="I19" s="503"/>
      <c r="J19" s="506"/>
      <c r="K19" s="492"/>
      <c r="L19" s="492"/>
      <c r="M19" s="509"/>
      <c r="N19" s="492"/>
      <c r="O19" s="512"/>
      <c r="P19" s="512"/>
      <c r="Q19" s="512"/>
      <c r="R19" s="512"/>
      <c r="S19" s="512"/>
      <c r="T19" s="512"/>
      <c r="U19" s="5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ht="15" customHeight="1">
      <c r="A20" s="495">
        <f>'Mapa Final'!A19</f>
        <v>3</v>
      </c>
      <c r="B20" s="498" t="str">
        <f>'Mapa Final'!B19</f>
        <v>MODIFICACIÓN O ROTACIÓN DEL TALENTO HUMANO</v>
      </c>
      <c r="C20" s="498" t="str">
        <f>'Mapa Final'!C19</f>
        <v>Incumplimiento de las metas establecidas</v>
      </c>
      <c r="D20" s="498" t="str">
        <f>'Mapa Final'!D19</f>
        <v xml:space="preserve">
1. Agotamiento de lista de elegibles, para nombramiento  de empleados y funcionarios de carrera, lo cual genera que el personal suministrado no se permanente.                                       2. Nombramiento y posesión de servidores judiciales de carrera judicial.</v>
      </c>
      <c r="E20" s="469" t="str">
        <f>'Mapa Final'!E19</f>
        <v>Demora en la ejecución de procesos y actividades debido a la falta de pericia del personal nuevo.</v>
      </c>
      <c r="F20" s="469" t="str">
        <f>'Mapa Final'!F19</f>
        <v>Posibilidad de Incumplimiento de las metas establecidas debida a la modificación o rotación del talento humano</v>
      </c>
      <c r="G20" s="469" t="str">
        <f>'Mapa Final'!G19</f>
        <v>Usuarios, productos y prácticas organizacionales</v>
      </c>
      <c r="H20" s="472" t="str">
        <f>'Mapa Final'!I19</f>
        <v>Media</v>
      </c>
      <c r="I20" s="501" t="str">
        <f>'Mapa Final'!L19</f>
        <v>Leve</v>
      </c>
      <c r="J20" s="504" t="str">
        <f>'Mapa Final'!N19</f>
        <v>Moderado</v>
      </c>
      <c r="K20" s="490" t="str">
        <f>'Mapa Final'!AA19</f>
        <v>Baja</v>
      </c>
      <c r="L20" s="490" t="str">
        <f>'Mapa Final'!AE19</f>
        <v>Leve</v>
      </c>
      <c r="M20" s="507" t="str">
        <f>'Mapa Final'!AG19</f>
        <v>Bajo</v>
      </c>
      <c r="N20" s="490" t="str">
        <f>'Mapa Final'!AH19</f>
        <v>Reducir(mitigar)</v>
      </c>
      <c r="O20" s="513"/>
      <c r="P20" s="513"/>
      <c r="Q20" s="513"/>
      <c r="R20" s="513"/>
      <c r="S20" s="513"/>
      <c r="T20" s="513"/>
      <c r="U20" s="513"/>
      <c r="V20" s="34"/>
      <c r="W20" s="34"/>
    </row>
    <row r="21" spans="1:177">
      <c r="A21" s="496"/>
      <c r="B21" s="499"/>
      <c r="C21" s="499"/>
      <c r="D21" s="499"/>
      <c r="E21" s="470"/>
      <c r="F21" s="470"/>
      <c r="G21" s="470"/>
      <c r="H21" s="473"/>
      <c r="I21" s="502"/>
      <c r="J21" s="505"/>
      <c r="K21" s="491"/>
      <c r="L21" s="491"/>
      <c r="M21" s="508"/>
      <c r="N21" s="491"/>
      <c r="O21" s="511"/>
      <c r="P21" s="511"/>
      <c r="Q21" s="511"/>
      <c r="R21" s="511"/>
      <c r="S21" s="511"/>
      <c r="T21" s="511"/>
      <c r="U21" s="511"/>
      <c r="V21" s="34"/>
      <c r="W21" s="34"/>
    </row>
    <row r="22" spans="1:177">
      <c r="A22" s="496"/>
      <c r="B22" s="499"/>
      <c r="C22" s="499"/>
      <c r="D22" s="499"/>
      <c r="E22" s="470"/>
      <c r="F22" s="470"/>
      <c r="G22" s="470"/>
      <c r="H22" s="473"/>
      <c r="I22" s="502"/>
      <c r="J22" s="505"/>
      <c r="K22" s="491"/>
      <c r="L22" s="491"/>
      <c r="M22" s="508"/>
      <c r="N22" s="491"/>
      <c r="O22" s="511"/>
      <c r="P22" s="511"/>
      <c r="Q22" s="511"/>
      <c r="R22" s="511"/>
      <c r="S22" s="511"/>
      <c r="T22" s="511"/>
      <c r="U22" s="511"/>
      <c r="V22" s="34"/>
      <c r="W22" s="34"/>
    </row>
    <row r="23" spans="1:177">
      <c r="A23" s="496"/>
      <c r="B23" s="499"/>
      <c r="C23" s="499"/>
      <c r="D23" s="499"/>
      <c r="E23" s="470"/>
      <c r="F23" s="470"/>
      <c r="G23" s="470"/>
      <c r="H23" s="473"/>
      <c r="I23" s="502"/>
      <c r="J23" s="505"/>
      <c r="K23" s="491"/>
      <c r="L23" s="491"/>
      <c r="M23" s="508"/>
      <c r="N23" s="491"/>
      <c r="O23" s="511"/>
      <c r="P23" s="511"/>
      <c r="Q23" s="511"/>
      <c r="R23" s="511"/>
      <c r="S23" s="511"/>
      <c r="T23" s="511"/>
      <c r="U23" s="511"/>
      <c r="V23" s="34"/>
      <c r="W23" s="34"/>
    </row>
    <row r="24" spans="1:177" ht="307.5" customHeight="1" thickBot="1">
      <c r="A24" s="497"/>
      <c r="B24" s="500"/>
      <c r="C24" s="500"/>
      <c r="D24" s="500"/>
      <c r="E24" s="471"/>
      <c r="F24" s="471"/>
      <c r="G24" s="471"/>
      <c r="H24" s="474"/>
      <c r="I24" s="503"/>
      <c r="J24" s="506"/>
      <c r="K24" s="492"/>
      <c r="L24" s="492"/>
      <c r="M24" s="509"/>
      <c r="N24" s="492"/>
      <c r="O24" s="512"/>
      <c r="P24" s="512"/>
      <c r="Q24" s="512"/>
      <c r="R24" s="512"/>
      <c r="S24" s="512"/>
      <c r="T24" s="512"/>
      <c r="U24" s="512"/>
      <c r="V24" s="34"/>
      <c r="W24" s="34"/>
    </row>
    <row r="25" spans="1:177">
      <c r="A25" s="495">
        <f>'Mapa Final'!A22</f>
        <v>4</v>
      </c>
      <c r="B25" s="498" t="str">
        <f>'Mapa Final'!B22</f>
        <v>PÉRDIDA DE EXPEDIENTES, FOLIOS Y/O ARCHIVOS DE DATOS</v>
      </c>
      <c r="C25" s="498" t="str">
        <f>'Mapa Final'!C22</f>
        <v>Afectación en la Prestación del Servicio de Justicia</v>
      </c>
      <c r="D25" s="498" t="str">
        <f>'Mapa Final'!D22</f>
        <v>1. Falta de implementación del expediente electrónico en todas las dependencias y juzgados
2.Falta de software institucional para el control en el archivo de documentos tanto físicos como virtuales.
3. Desorganización en el Despacho.                                          4. Demora en el registro de actuaciones.                                      5. Incumplimiento del protocolo de atención al usuario.               6.Incumplimiento protocolo de recepcion de memoriales
7. Carencia de organización documental</v>
      </c>
      <c r="E25" s="469" t="str">
        <f>'Mapa Final'!E22</f>
        <v>Extravío de documentos temporal o definitivo de los procesos judiciales</v>
      </c>
      <c r="F25" s="469" t="str">
        <f>'Mapa Final'!F22</f>
        <v xml:space="preserve">1. Posibilidad de la afectación en la Prestación del Servicio de Justicia debido al extravío de documentos temporal o definitivo de los procesos judiciales.                                        </v>
      </c>
      <c r="G25" s="469" t="str">
        <f>'Mapa Final'!G22</f>
        <v>Usuarios, productos y prácticas organizacionales</v>
      </c>
      <c r="H25" s="472" t="str">
        <f>'Mapa Final'!I22</f>
        <v>Muy Alta</v>
      </c>
      <c r="I25" s="501" t="str">
        <f>'Mapa Final'!L22</f>
        <v>Mayor</v>
      </c>
      <c r="J25" s="504" t="str">
        <f>'Mapa Final'!N22</f>
        <v xml:space="preserve">Alto </v>
      </c>
      <c r="K25" s="490" t="str">
        <f>'Mapa Final'!AA22</f>
        <v>Media</v>
      </c>
      <c r="L25" s="490" t="str">
        <f>'Mapa Final'!AE22</f>
        <v>Mayor</v>
      </c>
      <c r="M25" s="507" t="str">
        <f>'Mapa Final'!AG22</f>
        <v xml:space="preserve">Alto </v>
      </c>
      <c r="N25" s="490" t="str">
        <f>'Mapa Final'!AH22</f>
        <v>Evitar</v>
      </c>
      <c r="O25" s="513"/>
      <c r="P25" s="513"/>
      <c r="Q25" s="513"/>
      <c r="R25" s="513"/>
      <c r="S25" s="513"/>
      <c r="T25" s="513"/>
      <c r="U25" s="513"/>
    </row>
    <row r="26" spans="1:177">
      <c r="A26" s="496"/>
      <c r="B26" s="499"/>
      <c r="C26" s="499"/>
      <c r="D26" s="499"/>
      <c r="E26" s="470"/>
      <c r="F26" s="470"/>
      <c r="G26" s="470"/>
      <c r="H26" s="473"/>
      <c r="I26" s="502"/>
      <c r="J26" s="505"/>
      <c r="K26" s="491"/>
      <c r="L26" s="491"/>
      <c r="M26" s="508"/>
      <c r="N26" s="491"/>
      <c r="O26" s="511"/>
      <c r="P26" s="511"/>
      <c r="Q26" s="511"/>
      <c r="R26" s="511"/>
      <c r="S26" s="511"/>
      <c r="T26" s="511"/>
      <c r="U26" s="511"/>
    </row>
    <row r="27" spans="1:177">
      <c r="A27" s="496"/>
      <c r="B27" s="499"/>
      <c r="C27" s="499"/>
      <c r="D27" s="499"/>
      <c r="E27" s="470"/>
      <c r="F27" s="470"/>
      <c r="G27" s="470"/>
      <c r="H27" s="473"/>
      <c r="I27" s="502"/>
      <c r="J27" s="505"/>
      <c r="K27" s="491"/>
      <c r="L27" s="491"/>
      <c r="M27" s="508"/>
      <c r="N27" s="491"/>
      <c r="O27" s="511"/>
      <c r="P27" s="511"/>
      <c r="Q27" s="511"/>
      <c r="R27" s="511"/>
      <c r="S27" s="511"/>
      <c r="T27" s="511"/>
      <c r="U27" s="511"/>
    </row>
    <row r="28" spans="1:177">
      <c r="A28" s="496"/>
      <c r="B28" s="499"/>
      <c r="C28" s="499"/>
      <c r="D28" s="499"/>
      <c r="E28" s="470"/>
      <c r="F28" s="470"/>
      <c r="G28" s="470"/>
      <c r="H28" s="473"/>
      <c r="I28" s="502"/>
      <c r="J28" s="505"/>
      <c r="K28" s="491"/>
      <c r="L28" s="491"/>
      <c r="M28" s="508"/>
      <c r="N28" s="491"/>
      <c r="O28" s="511"/>
      <c r="P28" s="511"/>
      <c r="Q28" s="511"/>
      <c r="R28" s="511"/>
      <c r="S28" s="511"/>
      <c r="T28" s="511"/>
      <c r="U28" s="511"/>
    </row>
    <row r="29" spans="1:177" ht="194.25" customHeight="1" thickBot="1">
      <c r="A29" s="497"/>
      <c r="B29" s="500"/>
      <c r="C29" s="500"/>
      <c r="D29" s="500"/>
      <c r="E29" s="471"/>
      <c r="F29" s="471"/>
      <c r="G29" s="471"/>
      <c r="H29" s="474"/>
      <c r="I29" s="503"/>
      <c r="J29" s="506"/>
      <c r="K29" s="492"/>
      <c r="L29" s="492"/>
      <c r="M29" s="509"/>
      <c r="N29" s="492"/>
      <c r="O29" s="512"/>
      <c r="P29" s="512"/>
      <c r="Q29" s="512"/>
      <c r="R29" s="512"/>
      <c r="S29" s="512"/>
      <c r="T29" s="512"/>
      <c r="U29" s="512"/>
    </row>
    <row r="30" spans="1:177">
      <c r="A30" s="495">
        <f>'Mapa Final'!A29</f>
        <v>5</v>
      </c>
      <c r="B30" s="498" t="str">
        <f>'Mapa Final'!B29</f>
        <v>CORRUPCIÓN</v>
      </c>
      <c r="C30" s="498" t="str">
        <f>'Mapa Final'!C29</f>
        <v>Reputacional (Corrupción)</v>
      </c>
      <c r="D30" s="498" t="str">
        <f>'Mapa Final'!D29</f>
        <v xml:space="preserve">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0" s="469" t="str">
        <f>'Mapa Final'!E29</f>
        <v xml:space="preserve">Carencia en transparencia, etica y valores . </v>
      </c>
      <c r="F30" s="469" t="str">
        <f>'Mapa Final'!F29</f>
        <v xml:space="preserve">Posibilidad de actos indebidos de  los servidores judiciales debido a  la carencia en transparencia, etica y valores </v>
      </c>
      <c r="G30" s="469" t="str">
        <f>'Mapa Final'!G29</f>
        <v>Fraude Interno</v>
      </c>
      <c r="H30" s="472" t="str">
        <f>'Mapa Final'!I29</f>
        <v>Muy Alta</v>
      </c>
      <c r="I30" s="501" t="str">
        <f>'Mapa Final'!L29</f>
        <v>Mayor</v>
      </c>
      <c r="J30" s="504" t="str">
        <f>'Mapa Final'!N29</f>
        <v xml:space="preserve">Alto </v>
      </c>
      <c r="K30" s="490" t="str">
        <f>'Mapa Final'!AA29</f>
        <v>Media</v>
      </c>
      <c r="L30" s="490" t="str">
        <f>'Mapa Final'!AE29</f>
        <v>Mayor</v>
      </c>
      <c r="M30" s="507" t="str">
        <f>'Mapa Final'!AG29</f>
        <v xml:space="preserve">Alto </v>
      </c>
      <c r="N30" s="490" t="str">
        <f>'Mapa Final'!AH29</f>
        <v>Evitar</v>
      </c>
      <c r="O30" s="513"/>
      <c r="P30" s="513"/>
      <c r="Q30" s="513"/>
      <c r="R30" s="513"/>
      <c r="S30" s="513"/>
      <c r="T30" s="513"/>
      <c r="U30" s="513"/>
    </row>
    <row r="31" spans="1:177">
      <c r="A31" s="496"/>
      <c r="B31" s="499"/>
      <c r="C31" s="499"/>
      <c r="D31" s="499"/>
      <c r="E31" s="470"/>
      <c r="F31" s="470"/>
      <c r="G31" s="470"/>
      <c r="H31" s="473"/>
      <c r="I31" s="502"/>
      <c r="J31" s="505"/>
      <c r="K31" s="491"/>
      <c r="L31" s="491"/>
      <c r="M31" s="508"/>
      <c r="N31" s="491"/>
      <c r="O31" s="511"/>
      <c r="P31" s="511"/>
      <c r="Q31" s="511"/>
      <c r="R31" s="511"/>
      <c r="S31" s="511"/>
      <c r="T31" s="511"/>
      <c r="U31" s="511"/>
    </row>
    <row r="32" spans="1:177">
      <c r="A32" s="496"/>
      <c r="B32" s="499"/>
      <c r="C32" s="499"/>
      <c r="D32" s="499"/>
      <c r="E32" s="470"/>
      <c r="F32" s="470"/>
      <c r="G32" s="470"/>
      <c r="H32" s="473"/>
      <c r="I32" s="502"/>
      <c r="J32" s="505"/>
      <c r="K32" s="491"/>
      <c r="L32" s="491"/>
      <c r="M32" s="508"/>
      <c r="N32" s="491"/>
      <c r="O32" s="511"/>
      <c r="P32" s="511"/>
      <c r="Q32" s="511"/>
      <c r="R32" s="511"/>
      <c r="S32" s="511"/>
      <c r="T32" s="511"/>
      <c r="U32" s="511"/>
    </row>
    <row r="33" spans="1:21">
      <c r="A33" s="496"/>
      <c r="B33" s="499"/>
      <c r="C33" s="499"/>
      <c r="D33" s="499"/>
      <c r="E33" s="470"/>
      <c r="F33" s="470"/>
      <c r="G33" s="470"/>
      <c r="H33" s="473"/>
      <c r="I33" s="502"/>
      <c r="J33" s="505"/>
      <c r="K33" s="491"/>
      <c r="L33" s="491"/>
      <c r="M33" s="508"/>
      <c r="N33" s="491"/>
      <c r="O33" s="511"/>
      <c r="P33" s="511"/>
      <c r="Q33" s="511"/>
      <c r="R33" s="511"/>
      <c r="S33" s="511"/>
      <c r="T33" s="511"/>
      <c r="U33" s="511"/>
    </row>
    <row r="34" spans="1:21" ht="188.25" customHeight="1" thickBot="1">
      <c r="A34" s="497"/>
      <c r="B34" s="500"/>
      <c r="C34" s="500"/>
      <c r="D34" s="500"/>
      <c r="E34" s="471"/>
      <c r="F34" s="471"/>
      <c r="G34" s="471"/>
      <c r="H34" s="474"/>
      <c r="I34" s="503"/>
      <c r="J34" s="506"/>
      <c r="K34" s="492"/>
      <c r="L34" s="492"/>
      <c r="M34" s="509"/>
      <c r="N34" s="492"/>
      <c r="O34" s="512"/>
      <c r="P34" s="512"/>
      <c r="Q34" s="512"/>
      <c r="R34" s="512"/>
      <c r="S34" s="512"/>
      <c r="T34" s="512"/>
      <c r="U34" s="512"/>
    </row>
    <row r="35" spans="1:21">
      <c r="A35" s="495">
        <f>'Mapa Final'!A34</f>
        <v>6</v>
      </c>
      <c r="B35" s="498" t="str">
        <f>'Mapa Final'!B34</f>
        <v>INTERRUPCIÓN O DEMORA EN EL SERVICIO PÚBLICO DE ADMINISTRAR JUSTICIA</v>
      </c>
      <c r="C35" s="498" t="str">
        <f>'Mapa Final'!C34</f>
        <v>Afectación en la Prestación del Servicio de Justicia</v>
      </c>
      <c r="D35" s="498" t="str">
        <f>'Mapa Final'!D34</f>
        <v>1. Paro por sindicato
2. Huelgas, protestas ciudadana
3. Disturbios o hechos violentos
4.Pandemia
5.Emergencias Ambientales</v>
      </c>
      <c r="E35" s="469" t="str">
        <f>'Mapa Final'!E34</f>
        <v>Suceso de fuerza mayor que imposibilitan la gestión judicial</v>
      </c>
      <c r="F35" s="469" t="str">
        <f>'Mapa Final'!F34</f>
        <v>Posibilidad de  afectación en la Prestación del Servicio de Justicia debido a un suceso de fuerza mayor que imposibilita la gestión judicial</v>
      </c>
      <c r="G35" s="469" t="str">
        <f>'Mapa Final'!G34</f>
        <v>Usuarios, productos y prácticas organizacionales</v>
      </c>
      <c r="H35" s="472" t="str">
        <f>'Mapa Final'!I34</f>
        <v>Muy Alta</v>
      </c>
      <c r="I35" s="501" t="str">
        <f>'Mapa Final'!L34</f>
        <v>Moderado</v>
      </c>
      <c r="J35" s="504" t="str">
        <f>'Mapa Final'!N34</f>
        <v xml:space="preserve">Alto </v>
      </c>
      <c r="K35" s="490" t="str">
        <f>'Mapa Final'!AA34</f>
        <v>Media</v>
      </c>
      <c r="L35" s="490" t="str">
        <f>'Mapa Final'!AE34</f>
        <v>Moderado</v>
      </c>
      <c r="M35" s="507" t="str">
        <f>'Mapa Final'!AG34</f>
        <v>Moderado</v>
      </c>
      <c r="N35" s="490" t="str">
        <f>'Mapa Final'!AH34</f>
        <v>Reducir(mitigar)</v>
      </c>
      <c r="O35" s="513"/>
      <c r="P35" s="513"/>
      <c r="Q35" s="513"/>
      <c r="R35" s="513"/>
      <c r="S35" s="513"/>
      <c r="T35" s="513"/>
      <c r="U35" s="513"/>
    </row>
    <row r="36" spans="1:21">
      <c r="A36" s="496"/>
      <c r="B36" s="499"/>
      <c r="C36" s="499"/>
      <c r="D36" s="499"/>
      <c r="E36" s="470"/>
      <c r="F36" s="470"/>
      <c r="G36" s="470"/>
      <c r="H36" s="473"/>
      <c r="I36" s="502"/>
      <c r="J36" s="505"/>
      <c r="K36" s="491"/>
      <c r="L36" s="491"/>
      <c r="M36" s="508"/>
      <c r="N36" s="491"/>
      <c r="O36" s="511"/>
      <c r="P36" s="511"/>
      <c r="Q36" s="511"/>
      <c r="R36" s="511"/>
      <c r="S36" s="511"/>
      <c r="T36" s="511"/>
      <c r="U36" s="511"/>
    </row>
    <row r="37" spans="1:21">
      <c r="A37" s="496"/>
      <c r="B37" s="499"/>
      <c r="C37" s="499"/>
      <c r="D37" s="499"/>
      <c r="E37" s="470"/>
      <c r="F37" s="470"/>
      <c r="G37" s="470"/>
      <c r="H37" s="473"/>
      <c r="I37" s="502"/>
      <c r="J37" s="505"/>
      <c r="K37" s="491"/>
      <c r="L37" s="491"/>
      <c r="M37" s="508"/>
      <c r="N37" s="491"/>
      <c r="O37" s="511"/>
      <c r="P37" s="511"/>
      <c r="Q37" s="511"/>
      <c r="R37" s="511"/>
      <c r="S37" s="511"/>
      <c r="T37" s="511"/>
      <c r="U37" s="511"/>
    </row>
    <row r="38" spans="1:21">
      <c r="A38" s="496"/>
      <c r="B38" s="499"/>
      <c r="C38" s="499"/>
      <c r="D38" s="499"/>
      <c r="E38" s="470"/>
      <c r="F38" s="470"/>
      <c r="G38" s="470"/>
      <c r="H38" s="473"/>
      <c r="I38" s="502"/>
      <c r="J38" s="505"/>
      <c r="K38" s="491"/>
      <c r="L38" s="491"/>
      <c r="M38" s="508"/>
      <c r="N38" s="491"/>
      <c r="O38" s="511"/>
      <c r="P38" s="511"/>
      <c r="Q38" s="511"/>
      <c r="R38" s="511"/>
      <c r="S38" s="511"/>
      <c r="T38" s="511"/>
      <c r="U38" s="511"/>
    </row>
    <row r="39" spans="1:21" ht="56.25" customHeight="1" thickBot="1">
      <c r="A39" s="497"/>
      <c r="B39" s="500"/>
      <c r="C39" s="500"/>
      <c r="D39" s="500"/>
      <c r="E39" s="471"/>
      <c r="F39" s="471"/>
      <c r="G39" s="471"/>
      <c r="H39" s="474"/>
      <c r="I39" s="503"/>
      <c r="J39" s="506"/>
      <c r="K39" s="492"/>
      <c r="L39" s="492"/>
      <c r="M39" s="509"/>
      <c r="N39" s="492"/>
      <c r="O39" s="512"/>
      <c r="P39" s="512"/>
      <c r="Q39" s="512"/>
      <c r="R39" s="512"/>
      <c r="S39" s="512"/>
      <c r="T39" s="512"/>
      <c r="U39" s="512"/>
    </row>
    <row r="40" spans="1:21">
      <c r="A40" s="495">
        <f>'Mapa Final'!A39</f>
        <v>7</v>
      </c>
      <c r="B40" s="498" t="str">
        <f>'Mapa Final'!B39</f>
        <v xml:space="preserve"> INAPLICABILIDAD DE LA NORMATIVIDAD AMBIENTAL VIGENTE</v>
      </c>
      <c r="C40" s="498" t="str">
        <f>'Mapa Final'!C39</f>
        <v>Afectación Ambiental</v>
      </c>
      <c r="D40" s="498" t="str">
        <f>'Mapa Final'!D39</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40" s="469" t="str">
        <f>'Mapa Final'!E39</f>
        <v>Desconocimiento de los lineamientos ambientales y normatividad vigente ambiental</v>
      </c>
      <c r="F40" s="469" t="str">
        <f>'Mapa Final'!F39</f>
        <v>Posibilidad de afectación ambiental debido al desconocimiento de las lineamientos ambientales y normatividad vigente ambiental</v>
      </c>
      <c r="G40" s="469" t="str">
        <f>'Mapa Final'!G39</f>
        <v>Eventos Ambientales Internos</v>
      </c>
      <c r="H40" s="472" t="str">
        <f>'Mapa Final'!I39</f>
        <v>Media</v>
      </c>
      <c r="I40" s="501" t="str">
        <f>'Mapa Final'!L39</f>
        <v>Moderado</v>
      </c>
      <c r="J40" s="504" t="str">
        <f>'Mapa Final'!N39</f>
        <v>Moderado</v>
      </c>
      <c r="K40" s="490" t="str">
        <f>'Mapa Final'!AA39</f>
        <v>Baja</v>
      </c>
      <c r="L40" s="490" t="str">
        <f>'Mapa Final'!AE39</f>
        <v>Moderado</v>
      </c>
      <c r="M40" s="507" t="str">
        <f>'Mapa Final'!AG39</f>
        <v>Moderado</v>
      </c>
      <c r="N40" s="490" t="str">
        <f>'Mapa Final'!AH39</f>
        <v>Reducir(mitigar)</v>
      </c>
      <c r="O40" s="513"/>
      <c r="P40" s="513"/>
      <c r="Q40" s="513"/>
      <c r="R40" s="513"/>
      <c r="S40" s="513"/>
      <c r="T40" s="513"/>
      <c r="U40" s="513"/>
    </row>
    <row r="41" spans="1:21">
      <c r="A41" s="496"/>
      <c r="B41" s="499"/>
      <c r="C41" s="499"/>
      <c r="D41" s="499"/>
      <c r="E41" s="470"/>
      <c r="F41" s="470"/>
      <c r="G41" s="470"/>
      <c r="H41" s="473"/>
      <c r="I41" s="502"/>
      <c r="J41" s="505"/>
      <c r="K41" s="491"/>
      <c r="L41" s="491"/>
      <c r="M41" s="508"/>
      <c r="N41" s="491"/>
      <c r="O41" s="511"/>
      <c r="P41" s="511"/>
      <c r="Q41" s="511"/>
      <c r="R41" s="511"/>
      <c r="S41" s="511"/>
      <c r="T41" s="511"/>
      <c r="U41" s="511"/>
    </row>
    <row r="42" spans="1:21">
      <c r="A42" s="496"/>
      <c r="B42" s="499"/>
      <c r="C42" s="499"/>
      <c r="D42" s="499"/>
      <c r="E42" s="470"/>
      <c r="F42" s="470"/>
      <c r="G42" s="470"/>
      <c r="H42" s="473"/>
      <c r="I42" s="502"/>
      <c r="J42" s="505"/>
      <c r="K42" s="491"/>
      <c r="L42" s="491"/>
      <c r="M42" s="508"/>
      <c r="N42" s="491"/>
      <c r="O42" s="511"/>
      <c r="P42" s="511"/>
      <c r="Q42" s="511"/>
      <c r="R42" s="511"/>
      <c r="S42" s="511"/>
      <c r="T42" s="511"/>
      <c r="U42" s="511"/>
    </row>
    <row r="43" spans="1:21">
      <c r="A43" s="496"/>
      <c r="B43" s="499"/>
      <c r="C43" s="499"/>
      <c r="D43" s="499"/>
      <c r="E43" s="470"/>
      <c r="F43" s="470"/>
      <c r="G43" s="470"/>
      <c r="H43" s="473"/>
      <c r="I43" s="502"/>
      <c r="J43" s="505"/>
      <c r="K43" s="491"/>
      <c r="L43" s="491"/>
      <c r="M43" s="508"/>
      <c r="N43" s="491"/>
      <c r="O43" s="511"/>
      <c r="P43" s="511"/>
      <c r="Q43" s="511"/>
      <c r="R43" s="511"/>
      <c r="S43" s="511"/>
      <c r="T43" s="511"/>
      <c r="U43" s="511"/>
    </row>
    <row r="44" spans="1:21" ht="159.75" customHeight="1" thickBot="1">
      <c r="A44" s="497"/>
      <c r="B44" s="500"/>
      <c r="C44" s="500"/>
      <c r="D44" s="500"/>
      <c r="E44" s="471"/>
      <c r="F44" s="471"/>
      <c r="G44" s="471"/>
      <c r="H44" s="474"/>
      <c r="I44" s="503"/>
      <c r="J44" s="506"/>
      <c r="K44" s="492"/>
      <c r="L44" s="492"/>
      <c r="M44" s="509"/>
      <c r="N44" s="492"/>
      <c r="O44" s="512"/>
      <c r="P44" s="512"/>
      <c r="Q44" s="512"/>
      <c r="R44" s="512"/>
      <c r="S44" s="512"/>
      <c r="T44" s="512"/>
      <c r="U44" s="512"/>
    </row>
  </sheetData>
  <mergeCells count="166">
    <mergeCell ref="S40:S44"/>
    <mergeCell ref="T40:T44"/>
    <mergeCell ref="U40:U44"/>
    <mergeCell ref="M40:M44"/>
    <mergeCell ref="N40:N44"/>
    <mergeCell ref="O40:O44"/>
    <mergeCell ref="P40:P44"/>
    <mergeCell ref="Q40:Q44"/>
    <mergeCell ref="R40:R44"/>
    <mergeCell ref="G40:G44"/>
    <mergeCell ref="H40:H44"/>
    <mergeCell ref="I40:I44"/>
    <mergeCell ref="J40:J44"/>
    <mergeCell ref="K40:K44"/>
    <mergeCell ref="L40:L44"/>
    <mergeCell ref="A40:A44"/>
    <mergeCell ref="B40:B44"/>
    <mergeCell ref="C40:C44"/>
    <mergeCell ref="D40:D44"/>
    <mergeCell ref="E40:E44"/>
    <mergeCell ref="F40:F44"/>
    <mergeCell ref="R35:R39"/>
    <mergeCell ref="S35:S39"/>
    <mergeCell ref="T35:T39"/>
    <mergeCell ref="U35:U39"/>
    <mergeCell ref="J35:J39"/>
    <mergeCell ref="K35:K39"/>
    <mergeCell ref="L35:L39"/>
    <mergeCell ref="M35:M39"/>
    <mergeCell ref="N35:N39"/>
    <mergeCell ref="O35:O39"/>
    <mergeCell ref="U30:U34"/>
    <mergeCell ref="A35:A39"/>
    <mergeCell ref="B35:B39"/>
    <mergeCell ref="C35:C39"/>
    <mergeCell ref="D35:D39"/>
    <mergeCell ref="E35:E39"/>
    <mergeCell ref="F35:F39"/>
    <mergeCell ref="G35:G39"/>
    <mergeCell ref="H35:H39"/>
    <mergeCell ref="I35:I39"/>
    <mergeCell ref="O30:O34"/>
    <mergeCell ref="P30:P34"/>
    <mergeCell ref="Q30:Q34"/>
    <mergeCell ref="R30:R34"/>
    <mergeCell ref="S30:S34"/>
    <mergeCell ref="T30:T34"/>
    <mergeCell ref="I30:I34"/>
    <mergeCell ref="J30:J34"/>
    <mergeCell ref="K30:K34"/>
    <mergeCell ref="L30:L34"/>
    <mergeCell ref="M30:M34"/>
    <mergeCell ref="N30:N34"/>
    <mergeCell ref="P35:P39"/>
    <mergeCell ref="Q35:Q39"/>
    <mergeCell ref="A30:A34"/>
    <mergeCell ref="B30:B34"/>
    <mergeCell ref="C30:C34"/>
    <mergeCell ref="D30:D34"/>
    <mergeCell ref="E30:E34"/>
    <mergeCell ref="F30:F34"/>
    <mergeCell ref="G30:G34"/>
    <mergeCell ref="H30:H34"/>
    <mergeCell ref="N25:N29"/>
    <mergeCell ref="A25:A29"/>
    <mergeCell ref="B25:B29"/>
    <mergeCell ref="C25:C29"/>
    <mergeCell ref="D25:D29"/>
    <mergeCell ref="E25:E29"/>
    <mergeCell ref="F25:F29"/>
    <mergeCell ref="G25:G29"/>
    <mergeCell ref="H25:H29"/>
    <mergeCell ref="I25:I29"/>
    <mergeCell ref="J25:J29"/>
    <mergeCell ref="K25:K29"/>
    <mergeCell ref="L25:L29"/>
    <mergeCell ref="M25:M29"/>
    <mergeCell ref="T25:T29"/>
    <mergeCell ref="U25:U29"/>
    <mergeCell ref="T20:T24"/>
    <mergeCell ref="U20:U24"/>
    <mergeCell ref="N20:N24"/>
    <mergeCell ref="O20:O24"/>
    <mergeCell ref="P20:P24"/>
    <mergeCell ref="Q20:Q24"/>
    <mergeCell ref="R20:R24"/>
    <mergeCell ref="S20:S24"/>
    <mergeCell ref="O25:O29"/>
    <mergeCell ref="P25:P29"/>
    <mergeCell ref="Q25:Q29"/>
    <mergeCell ref="R25:R29"/>
    <mergeCell ref="S25:S29"/>
    <mergeCell ref="A20:A24"/>
    <mergeCell ref="B20:B24"/>
    <mergeCell ref="C20:C24"/>
    <mergeCell ref="D20:D24"/>
    <mergeCell ref="E20:E24"/>
    <mergeCell ref="F20:F24"/>
    <mergeCell ref="G20:G24"/>
    <mergeCell ref="M15:M19"/>
    <mergeCell ref="N15:N19"/>
    <mergeCell ref="G15:G19"/>
    <mergeCell ref="H15:H19"/>
    <mergeCell ref="I15:I19"/>
    <mergeCell ref="J15:J19"/>
    <mergeCell ref="K15:K19"/>
    <mergeCell ref="H20:H24"/>
    <mergeCell ref="I20:I24"/>
    <mergeCell ref="J20:J24"/>
    <mergeCell ref="K20:K24"/>
    <mergeCell ref="L20:L24"/>
    <mergeCell ref="M20:M2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S15:S19"/>
    <mergeCell ref="T15:T19"/>
    <mergeCell ref="U15:U19"/>
    <mergeCell ref="O15:O19"/>
    <mergeCell ref="A9:N9"/>
    <mergeCell ref="A10:A14"/>
    <mergeCell ref="B10:B14"/>
    <mergeCell ref="C10:C14"/>
    <mergeCell ref="D10:D14"/>
    <mergeCell ref="E10:E14"/>
    <mergeCell ref="L15:L19"/>
    <mergeCell ref="R10:R14"/>
    <mergeCell ref="S10:S14"/>
    <mergeCell ref="P15:P19"/>
    <mergeCell ref="Q15:Q19"/>
    <mergeCell ref="R15:R1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45:J1048576 A7:B7">
    <cfRule type="containsText" dxfId="1005" priority="713" operator="containsText" text="3- Moderado">
      <formula>NOT(ISERROR(SEARCH("3- Moderado",A7)))</formula>
    </cfRule>
    <cfRule type="containsText" dxfId="1004" priority="714" operator="containsText" text="6- Moderado">
      <formula>NOT(ISERROR(SEARCH("6- Moderado",A7)))</formula>
    </cfRule>
    <cfRule type="containsText" dxfId="1003" priority="715" operator="containsText" text="4- Moderado">
      <formula>NOT(ISERROR(SEARCH("4- Moderado",A7)))</formula>
    </cfRule>
    <cfRule type="containsText" dxfId="1002" priority="716" operator="containsText" text="3- Bajo">
      <formula>NOT(ISERROR(SEARCH("3- Bajo",A7)))</formula>
    </cfRule>
    <cfRule type="containsText" dxfId="1001" priority="717" operator="containsText" text="4- Bajo">
      <formula>NOT(ISERROR(SEARCH("4- Bajo",A7)))</formula>
    </cfRule>
    <cfRule type="containsText" dxfId="1000" priority="718" operator="containsText" text="1- Bajo">
      <formula>NOT(ISERROR(SEARCH("1- Bajo",A7)))</formula>
    </cfRule>
  </conditionalFormatting>
  <conditionalFormatting sqref="H8:J8">
    <cfRule type="containsText" dxfId="999" priority="706" operator="containsText" text="3- Moderado">
      <formula>NOT(ISERROR(SEARCH("3- Moderado",H8)))</formula>
    </cfRule>
    <cfRule type="containsText" dxfId="998" priority="707" operator="containsText" text="6- Moderado">
      <formula>NOT(ISERROR(SEARCH("6- Moderado",H8)))</formula>
    </cfRule>
    <cfRule type="containsText" dxfId="997" priority="708" operator="containsText" text="4- Moderado">
      <formula>NOT(ISERROR(SEARCH("4- Moderado",H8)))</formula>
    </cfRule>
    <cfRule type="containsText" dxfId="996" priority="709" operator="containsText" text="3- Bajo">
      <formula>NOT(ISERROR(SEARCH("3- Bajo",H8)))</formula>
    </cfRule>
    <cfRule type="containsText" dxfId="995" priority="710" operator="containsText" text="4- Bajo">
      <formula>NOT(ISERROR(SEARCH("4- Bajo",H8)))</formula>
    </cfRule>
    <cfRule type="containsText" dxfId="994" priority="712" operator="containsText" text="1- Bajo">
      <formula>NOT(ISERROR(SEARCH("1- Bajo",H8)))</formula>
    </cfRule>
  </conditionalFormatting>
  <conditionalFormatting sqref="J8 J45:J1048576">
    <cfRule type="containsText" dxfId="993" priority="695" operator="containsText" text="25- Extremo">
      <formula>NOT(ISERROR(SEARCH("25- Extremo",J8)))</formula>
    </cfRule>
    <cfRule type="containsText" dxfId="992" priority="696" operator="containsText" text="20- Extremo">
      <formula>NOT(ISERROR(SEARCH("20- Extremo",J8)))</formula>
    </cfRule>
    <cfRule type="containsText" dxfId="991" priority="697" operator="containsText" text="15- Extremo">
      <formula>NOT(ISERROR(SEARCH("15- Extremo",J8)))</formula>
    </cfRule>
    <cfRule type="containsText" dxfId="990" priority="698" operator="containsText" text="10- Extremo">
      <formula>NOT(ISERROR(SEARCH("10- Extremo",J8)))</formula>
    </cfRule>
    <cfRule type="containsText" dxfId="989" priority="699" operator="containsText" text="5- Extremo">
      <formula>NOT(ISERROR(SEARCH("5- Extremo",J8)))</formula>
    </cfRule>
    <cfRule type="containsText" dxfId="988" priority="700" operator="containsText" text="12- Alto">
      <formula>NOT(ISERROR(SEARCH("12- Alto",J8)))</formula>
    </cfRule>
    <cfRule type="containsText" dxfId="987" priority="701" operator="containsText" text="10- Alto">
      <formula>NOT(ISERROR(SEARCH("10- Alto",J8)))</formula>
    </cfRule>
    <cfRule type="containsText" dxfId="986" priority="702" operator="containsText" text="9- Alto">
      <formula>NOT(ISERROR(SEARCH("9- Alto",J8)))</formula>
    </cfRule>
    <cfRule type="containsText" dxfId="985" priority="703" operator="containsText" text="8- Alto">
      <formula>NOT(ISERROR(SEARCH("8- Alto",J8)))</formula>
    </cfRule>
    <cfRule type="containsText" dxfId="984" priority="704" operator="containsText" text="5- Alto">
      <formula>NOT(ISERROR(SEARCH("5- Alto",J8)))</formula>
    </cfRule>
    <cfRule type="containsText" dxfId="983" priority="705" operator="containsText" text="4- Alto">
      <formula>NOT(ISERROR(SEARCH("4- Alto",J8)))</formula>
    </cfRule>
    <cfRule type="containsText" dxfId="982" priority="711" operator="containsText" text="2- Bajo">
      <formula>NOT(ISERROR(SEARCH("2- Bajo",J8)))</formula>
    </cfRule>
  </conditionalFormatting>
  <conditionalFormatting sqref="K10:L10">
    <cfRule type="containsText" dxfId="981" priority="689" operator="containsText" text="3- Moderado">
      <formula>NOT(ISERROR(SEARCH("3- Moderado",K10)))</formula>
    </cfRule>
    <cfRule type="containsText" dxfId="980" priority="690" operator="containsText" text="6- Moderado">
      <formula>NOT(ISERROR(SEARCH("6- Moderado",K10)))</formula>
    </cfRule>
    <cfRule type="containsText" dxfId="979" priority="691" operator="containsText" text="4- Moderado">
      <formula>NOT(ISERROR(SEARCH("4- Moderado",K10)))</formula>
    </cfRule>
    <cfRule type="containsText" dxfId="978" priority="692" operator="containsText" text="3- Bajo">
      <formula>NOT(ISERROR(SEARCH("3- Bajo",K10)))</formula>
    </cfRule>
    <cfRule type="containsText" dxfId="977" priority="693" operator="containsText" text="4- Bajo">
      <formula>NOT(ISERROR(SEARCH("4- Bajo",K10)))</formula>
    </cfRule>
    <cfRule type="containsText" dxfId="976" priority="694" operator="containsText" text="1- Bajo">
      <formula>NOT(ISERROR(SEARCH("1- Bajo",K10)))</formula>
    </cfRule>
  </conditionalFormatting>
  <conditionalFormatting sqref="H10:I10">
    <cfRule type="containsText" dxfId="975" priority="683" operator="containsText" text="3- Moderado">
      <formula>NOT(ISERROR(SEARCH("3- Moderado",H10)))</formula>
    </cfRule>
    <cfRule type="containsText" dxfId="974" priority="684" operator="containsText" text="6- Moderado">
      <formula>NOT(ISERROR(SEARCH("6- Moderado",H10)))</formula>
    </cfRule>
    <cfRule type="containsText" dxfId="973" priority="685" operator="containsText" text="4- Moderado">
      <formula>NOT(ISERROR(SEARCH("4- Moderado",H10)))</formula>
    </cfRule>
    <cfRule type="containsText" dxfId="972" priority="686" operator="containsText" text="3- Bajo">
      <formula>NOT(ISERROR(SEARCH("3- Bajo",H10)))</formula>
    </cfRule>
    <cfRule type="containsText" dxfId="971" priority="687" operator="containsText" text="4- Bajo">
      <formula>NOT(ISERROR(SEARCH("4- Bajo",H10)))</formula>
    </cfRule>
    <cfRule type="containsText" dxfId="970" priority="688" operator="containsText" text="1- Bajo">
      <formula>NOT(ISERROR(SEARCH("1- Bajo",H10)))</formula>
    </cfRule>
  </conditionalFormatting>
  <conditionalFormatting sqref="A10 C10:E10">
    <cfRule type="containsText" dxfId="969" priority="677" operator="containsText" text="3- Moderado">
      <formula>NOT(ISERROR(SEARCH("3- Moderado",A10)))</formula>
    </cfRule>
    <cfRule type="containsText" dxfId="968" priority="678" operator="containsText" text="6- Moderado">
      <formula>NOT(ISERROR(SEARCH("6- Moderado",A10)))</formula>
    </cfRule>
    <cfRule type="containsText" dxfId="967" priority="679" operator="containsText" text="4- Moderado">
      <formula>NOT(ISERROR(SEARCH("4- Moderado",A10)))</formula>
    </cfRule>
    <cfRule type="containsText" dxfId="966" priority="680" operator="containsText" text="3- Bajo">
      <formula>NOT(ISERROR(SEARCH("3- Bajo",A10)))</formula>
    </cfRule>
    <cfRule type="containsText" dxfId="965" priority="681" operator="containsText" text="4- Bajo">
      <formula>NOT(ISERROR(SEARCH("4- Bajo",A10)))</formula>
    </cfRule>
    <cfRule type="containsText" dxfId="964" priority="682" operator="containsText" text="1- Bajo">
      <formula>NOT(ISERROR(SEARCH("1- Bajo",A10)))</formula>
    </cfRule>
  </conditionalFormatting>
  <conditionalFormatting sqref="F10:G10">
    <cfRule type="containsText" dxfId="963" priority="671" operator="containsText" text="3- Moderado">
      <formula>NOT(ISERROR(SEARCH("3- Moderado",F10)))</formula>
    </cfRule>
    <cfRule type="containsText" dxfId="962" priority="672" operator="containsText" text="6- Moderado">
      <formula>NOT(ISERROR(SEARCH("6- Moderado",F10)))</formula>
    </cfRule>
    <cfRule type="containsText" dxfId="961" priority="673" operator="containsText" text="4- Moderado">
      <formula>NOT(ISERROR(SEARCH("4- Moderado",F10)))</formula>
    </cfRule>
    <cfRule type="containsText" dxfId="960" priority="674" operator="containsText" text="3- Bajo">
      <formula>NOT(ISERROR(SEARCH("3- Bajo",F10)))</formula>
    </cfRule>
    <cfRule type="containsText" dxfId="959" priority="675" operator="containsText" text="4- Bajo">
      <formula>NOT(ISERROR(SEARCH("4- Bajo",F10)))</formula>
    </cfRule>
    <cfRule type="containsText" dxfId="958" priority="676" operator="containsText" text="1- Bajo">
      <formula>NOT(ISERROR(SEARCH("1- Bajo",F10)))</formula>
    </cfRule>
  </conditionalFormatting>
  <conditionalFormatting sqref="K8">
    <cfRule type="containsText" dxfId="957" priority="665" operator="containsText" text="3- Moderado">
      <formula>NOT(ISERROR(SEARCH("3- Moderado",K8)))</formula>
    </cfRule>
    <cfRule type="containsText" dxfId="956" priority="666" operator="containsText" text="6- Moderado">
      <formula>NOT(ISERROR(SEARCH("6- Moderado",K8)))</formula>
    </cfRule>
    <cfRule type="containsText" dxfId="955" priority="667" operator="containsText" text="4- Moderado">
      <formula>NOT(ISERROR(SEARCH("4- Moderado",K8)))</formula>
    </cfRule>
    <cfRule type="containsText" dxfId="954" priority="668" operator="containsText" text="3- Bajo">
      <formula>NOT(ISERROR(SEARCH("3- Bajo",K8)))</formula>
    </cfRule>
    <cfRule type="containsText" dxfId="953" priority="669" operator="containsText" text="4- Bajo">
      <formula>NOT(ISERROR(SEARCH("4- Bajo",K8)))</formula>
    </cfRule>
    <cfRule type="containsText" dxfId="952" priority="670" operator="containsText" text="1- Bajo">
      <formula>NOT(ISERROR(SEARCH("1- Bajo",K8)))</formula>
    </cfRule>
  </conditionalFormatting>
  <conditionalFormatting sqref="L8">
    <cfRule type="containsText" dxfId="951" priority="659" operator="containsText" text="3- Moderado">
      <formula>NOT(ISERROR(SEARCH("3- Moderado",L8)))</formula>
    </cfRule>
    <cfRule type="containsText" dxfId="950" priority="660" operator="containsText" text="6- Moderado">
      <formula>NOT(ISERROR(SEARCH("6- Moderado",L8)))</formula>
    </cfRule>
    <cfRule type="containsText" dxfId="949" priority="661" operator="containsText" text="4- Moderado">
      <formula>NOT(ISERROR(SEARCH("4- Moderado",L8)))</formula>
    </cfRule>
    <cfRule type="containsText" dxfId="948" priority="662" operator="containsText" text="3- Bajo">
      <formula>NOT(ISERROR(SEARCH("3- Bajo",L8)))</formula>
    </cfRule>
    <cfRule type="containsText" dxfId="947" priority="663" operator="containsText" text="4- Bajo">
      <formula>NOT(ISERROR(SEARCH("4- Bajo",L8)))</formula>
    </cfRule>
    <cfRule type="containsText" dxfId="946" priority="664" operator="containsText" text="1- Bajo">
      <formula>NOT(ISERROR(SEARCH("1- Bajo",L8)))</formula>
    </cfRule>
  </conditionalFormatting>
  <conditionalFormatting sqref="M8">
    <cfRule type="containsText" dxfId="945" priority="653" operator="containsText" text="3- Moderado">
      <formula>NOT(ISERROR(SEARCH("3- Moderado",M8)))</formula>
    </cfRule>
    <cfRule type="containsText" dxfId="944" priority="654" operator="containsText" text="6- Moderado">
      <formula>NOT(ISERROR(SEARCH("6- Moderado",M8)))</formula>
    </cfRule>
    <cfRule type="containsText" dxfId="943" priority="655" operator="containsText" text="4- Moderado">
      <formula>NOT(ISERROR(SEARCH("4- Moderado",M8)))</formula>
    </cfRule>
    <cfRule type="containsText" dxfId="942" priority="656" operator="containsText" text="3- Bajo">
      <formula>NOT(ISERROR(SEARCH("3- Bajo",M8)))</formula>
    </cfRule>
    <cfRule type="containsText" dxfId="941" priority="657" operator="containsText" text="4- Bajo">
      <formula>NOT(ISERROR(SEARCH("4- Bajo",M8)))</formula>
    </cfRule>
    <cfRule type="containsText" dxfId="940" priority="658" operator="containsText" text="1- Bajo">
      <formula>NOT(ISERROR(SEARCH("1- Bajo",M8)))</formula>
    </cfRule>
  </conditionalFormatting>
  <conditionalFormatting sqref="J10:J14">
    <cfRule type="containsText" dxfId="939" priority="648" operator="containsText" text="Bajo">
      <formula>NOT(ISERROR(SEARCH("Bajo",J10)))</formula>
    </cfRule>
    <cfRule type="containsText" dxfId="938" priority="649" operator="containsText" text="Moderado">
      <formula>NOT(ISERROR(SEARCH("Moderado",J10)))</formula>
    </cfRule>
    <cfRule type="containsText" dxfId="937" priority="650" operator="containsText" text="Alto">
      <formula>NOT(ISERROR(SEARCH("Alto",J10)))</formula>
    </cfRule>
    <cfRule type="containsText" dxfId="936"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935" priority="623" operator="containsText" text="Moderado">
      <formula>NOT(ISERROR(SEARCH("Moderado",M10)))</formula>
    </cfRule>
    <cfRule type="containsText" dxfId="934" priority="643" operator="containsText" text="Bajo">
      <formula>NOT(ISERROR(SEARCH("Bajo",M10)))</formula>
    </cfRule>
    <cfRule type="containsText" dxfId="933" priority="644" operator="containsText" text="Moderado">
      <formula>NOT(ISERROR(SEARCH("Moderado",M10)))</formula>
    </cfRule>
    <cfRule type="containsText" dxfId="932" priority="645" operator="containsText" text="Alto">
      <formula>NOT(ISERROR(SEARCH("Alto",M10)))</formula>
    </cfRule>
    <cfRule type="containsText" dxfId="931"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930" priority="637" operator="containsText" text="3- Moderado">
      <formula>NOT(ISERROR(SEARCH("3- Moderado",N10)))</formula>
    </cfRule>
    <cfRule type="containsText" dxfId="929" priority="638" operator="containsText" text="6- Moderado">
      <formula>NOT(ISERROR(SEARCH("6- Moderado",N10)))</formula>
    </cfRule>
    <cfRule type="containsText" dxfId="928" priority="639" operator="containsText" text="4- Moderado">
      <formula>NOT(ISERROR(SEARCH("4- Moderado",N10)))</formula>
    </cfRule>
    <cfRule type="containsText" dxfId="927" priority="640" operator="containsText" text="3- Bajo">
      <formula>NOT(ISERROR(SEARCH("3- Bajo",N10)))</formula>
    </cfRule>
    <cfRule type="containsText" dxfId="926" priority="641" operator="containsText" text="4- Bajo">
      <formula>NOT(ISERROR(SEARCH("4- Bajo",N10)))</formula>
    </cfRule>
    <cfRule type="containsText" dxfId="925" priority="642" operator="containsText" text="1- Bajo">
      <formula>NOT(ISERROR(SEARCH("1- Bajo",N10)))</formula>
    </cfRule>
  </conditionalFormatting>
  <conditionalFormatting sqref="H10:H14">
    <cfRule type="containsText" dxfId="924" priority="624" operator="containsText" text="Muy Alta">
      <formula>NOT(ISERROR(SEARCH("Muy Alta",H10)))</formula>
    </cfRule>
    <cfRule type="containsText" dxfId="923" priority="625" operator="containsText" text="Alta">
      <formula>NOT(ISERROR(SEARCH("Alta",H10)))</formula>
    </cfRule>
    <cfRule type="containsText" dxfId="922" priority="626" operator="containsText" text="Muy Alta">
      <formula>NOT(ISERROR(SEARCH("Muy Alta",H10)))</formula>
    </cfRule>
    <cfRule type="containsText" dxfId="921" priority="631" operator="containsText" text="Muy Baja">
      <formula>NOT(ISERROR(SEARCH("Muy Baja",H10)))</formula>
    </cfRule>
    <cfRule type="containsText" dxfId="920" priority="632" operator="containsText" text="Baja">
      <formula>NOT(ISERROR(SEARCH("Baja",H10)))</formula>
    </cfRule>
    <cfRule type="containsText" dxfId="919" priority="633" operator="containsText" text="Media">
      <formula>NOT(ISERROR(SEARCH("Media",H10)))</formula>
    </cfRule>
    <cfRule type="containsText" dxfId="918" priority="634" operator="containsText" text="Alta">
      <formula>NOT(ISERROR(SEARCH("Alta",H10)))</formula>
    </cfRule>
    <cfRule type="containsText" dxfId="917" priority="636" operator="containsText" text="Muy Alta">
      <formula>NOT(ISERROR(SEARCH("Muy Alta",H10)))</formula>
    </cfRule>
  </conditionalFormatting>
  <conditionalFormatting sqref="I10:I14">
    <cfRule type="containsText" dxfId="916" priority="627" operator="containsText" text="Catastrófico">
      <formula>NOT(ISERROR(SEARCH("Catastrófico",I10)))</formula>
    </cfRule>
    <cfRule type="containsText" dxfId="915" priority="628" operator="containsText" text="Mayor">
      <formula>NOT(ISERROR(SEARCH("Mayor",I10)))</formula>
    </cfRule>
    <cfRule type="containsText" dxfId="914" priority="629" operator="containsText" text="Menor">
      <formula>NOT(ISERROR(SEARCH("Menor",I10)))</formula>
    </cfRule>
    <cfRule type="containsText" dxfId="913" priority="630" operator="containsText" text="Leve">
      <formula>NOT(ISERROR(SEARCH("Leve",I10)))</formula>
    </cfRule>
    <cfRule type="containsText" dxfId="912" priority="635" operator="containsText" text="Moderado">
      <formula>NOT(ISERROR(SEARCH("Moderado",I10)))</formula>
    </cfRule>
  </conditionalFormatting>
  <conditionalFormatting sqref="K10:K14">
    <cfRule type="containsText" dxfId="911" priority="622" operator="containsText" text="Media">
      <formula>NOT(ISERROR(SEARCH("Media",K10)))</formula>
    </cfRule>
  </conditionalFormatting>
  <conditionalFormatting sqref="L10:L14">
    <cfRule type="containsText" dxfId="910" priority="621" operator="containsText" text="Moderado">
      <formula>NOT(ISERROR(SEARCH("Moderado",L10)))</formula>
    </cfRule>
  </conditionalFormatting>
  <conditionalFormatting sqref="J10:J14">
    <cfRule type="containsText" dxfId="909" priority="620" operator="containsText" text="Moderado">
      <formula>NOT(ISERROR(SEARCH("Moderado",J10)))</formula>
    </cfRule>
  </conditionalFormatting>
  <conditionalFormatting sqref="J10:J14">
    <cfRule type="containsText" dxfId="908" priority="618" operator="containsText" text="Bajo">
      <formula>NOT(ISERROR(SEARCH("Bajo",J10)))</formula>
    </cfRule>
    <cfRule type="containsText" dxfId="907" priority="619" operator="containsText" text="Extremo">
      <formula>NOT(ISERROR(SEARCH("Extremo",J10)))</formula>
    </cfRule>
  </conditionalFormatting>
  <conditionalFormatting sqref="K10:K14">
    <cfRule type="containsText" dxfId="906" priority="616" operator="containsText" text="Baja">
      <formula>NOT(ISERROR(SEARCH("Baja",K10)))</formula>
    </cfRule>
    <cfRule type="containsText" dxfId="905" priority="617" operator="containsText" text="Muy Baja">
      <formula>NOT(ISERROR(SEARCH("Muy Baja",K10)))</formula>
    </cfRule>
  </conditionalFormatting>
  <conditionalFormatting sqref="K10:K14">
    <cfRule type="containsText" dxfId="904" priority="614" operator="containsText" text="Muy Alta">
      <formula>NOT(ISERROR(SEARCH("Muy Alta",K10)))</formula>
    </cfRule>
    <cfRule type="containsText" dxfId="903" priority="615" operator="containsText" text="Alta">
      <formula>NOT(ISERROR(SEARCH("Alta",K10)))</formula>
    </cfRule>
  </conditionalFormatting>
  <conditionalFormatting sqref="L10:L14">
    <cfRule type="containsText" dxfId="902" priority="610" operator="containsText" text="Catastrófico">
      <formula>NOT(ISERROR(SEARCH("Catastrófico",L10)))</formula>
    </cfRule>
    <cfRule type="containsText" dxfId="901" priority="611" operator="containsText" text="Mayor">
      <formula>NOT(ISERROR(SEARCH("Mayor",L10)))</formula>
    </cfRule>
    <cfRule type="containsText" dxfId="900" priority="612" operator="containsText" text="Menor">
      <formula>NOT(ISERROR(SEARCH("Menor",L10)))</formula>
    </cfRule>
    <cfRule type="containsText" dxfId="899" priority="613" operator="containsText" text="Leve">
      <formula>NOT(ISERROR(SEARCH("Leve",L10)))</formula>
    </cfRule>
  </conditionalFormatting>
  <conditionalFormatting sqref="K15:L15">
    <cfRule type="containsText" dxfId="898" priority="604" operator="containsText" text="3- Moderado">
      <formula>NOT(ISERROR(SEARCH("3- Moderado",K15)))</formula>
    </cfRule>
    <cfRule type="containsText" dxfId="897" priority="605" operator="containsText" text="6- Moderado">
      <formula>NOT(ISERROR(SEARCH("6- Moderado",K15)))</formula>
    </cfRule>
    <cfRule type="containsText" dxfId="896" priority="606" operator="containsText" text="4- Moderado">
      <formula>NOT(ISERROR(SEARCH("4- Moderado",K15)))</formula>
    </cfRule>
    <cfRule type="containsText" dxfId="895" priority="607" operator="containsText" text="3- Bajo">
      <formula>NOT(ISERROR(SEARCH("3- Bajo",K15)))</formula>
    </cfRule>
    <cfRule type="containsText" dxfId="894" priority="608" operator="containsText" text="4- Bajo">
      <formula>NOT(ISERROR(SEARCH("4- Bajo",K15)))</formula>
    </cfRule>
    <cfRule type="containsText" dxfId="893" priority="609" operator="containsText" text="1- Bajo">
      <formula>NOT(ISERROR(SEARCH("1- Bajo",K15)))</formula>
    </cfRule>
  </conditionalFormatting>
  <conditionalFormatting sqref="H15:I15">
    <cfRule type="containsText" dxfId="892" priority="598" operator="containsText" text="3- Moderado">
      <formula>NOT(ISERROR(SEARCH("3- Moderado",H15)))</formula>
    </cfRule>
    <cfRule type="containsText" dxfId="891" priority="599" operator="containsText" text="6- Moderado">
      <formula>NOT(ISERROR(SEARCH("6- Moderado",H15)))</formula>
    </cfRule>
    <cfRule type="containsText" dxfId="890" priority="600" operator="containsText" text="4- Moderado">
      <formula>NOT(ISERROR(SEARCH("4- Moderado",H15)))</formula>
    </cfRule>
    <cfRule type="containsText" dxfId="889" priority="601" operator="containsText" text="3- Bajo">
      <formula>NOT(ISERROR(SEARCH("3- Bajo",H15)))</formula>
    </cfRule>
    <cfRule type="containsText" dxfId="888" priority="602" operator="containsText" text="4- Bajo">
      <formula>NOT(ISERROR(SEARCH("4- Bajo",H15)))</formula>
    </cfRule>
    <cfRule type="containsText" dxfId="887" priority="603" operator="containsText" text="1- Bajo">
      <formula>NOT(ISERROR(SEARCH("1- Bajo",H15)))</formula>
    </cfRule>
  </conditionalFormatting>
  <conditionalFormatting sqref="A15 C15:E15">
    <cfRule type="containsText" dxfId="886" priority="592" operator="containsText" text="3- Moderado">
      <formula>NOT(ISERROR(SEARCH("3- Moderado",A15)))</formula>
    </cfRule>
    <cfRule type="containsText" dxfId="885" priority="593" operator="containsText" text="6- Moderado">
      <formula>NOT(ISERROR(SEARCH("6- Moderado",A15)))</formula>
    </cfRule>
    <cfRule type="containsText" dxfId="884" priority="594" operator="containsText" text="4- Moderado">
      <formula>NOT(ISERROR(SEARCH("4- Moderado",A15)))</formula>
    </cfRule>
    <cfRule type="containsText" dxfId="883" priority="595" operator="containsText" text="3- Bajo">
      <formula>NOT(ISERROR(SEARCH("3- Bajo",A15)))</formula>
    </cfRule>
    <cfRule type="containsText" dxfId="882" priority="596" operator="containsText" text="4- Bajo">
      <formula>NOT(ISERROR(SEARCH("4- Bajo",A15)))</formula>
    </cfRule>
    <cfRule type="containsText" dxfId="881" priority="597" operator="containsText" text="1- Bajo">
      <formula>NOT(ISERROR(SEARCH("1- Bajo",A15)))</formula>
    </cfRule>
  </conditionalFormatting>
  <conditionalFormatting sqref="F15:G15">
    <cfRule type="containsText" dxfId="880" priority="586" operator="containsText" text="3- Moderado">
      <formula>NOT(ISERROR(SEARCH("3- Moderado",F15)))</formula>
    </cfRule>
    <cfRule type="containsText" dxfId="879" priority="587" operator="containsText" text="6- Moderado">
      <formula>NOT(ISERROR(SEARCH("6- Moderado",F15)))</formula>
    </cfRule>
    <cfRule type="containsText" dxfId="878" priority="588" operator="containsText" text="4- Moderado">
      <formula>NOT(ISERROR(SEARCH("4- Moderado",F15)))</formula>
    </cfRule>
    <cfRule type="containsText" dxfId="877" priority="589" operator="containsText" text="3- Bajo">
      <formula>NOT(ISERROR(SEARCH("3- Bajo",F15)))</formula>
    </cfRule>
    <cfRule type="containsText" dxfId="876" priority="590" operator="containsText" text="4- Bajo">
      <formula>NOT(ISERROR(SEARCH("4- Bajo",F15)))</formula>
    </cfRule>
    <cfRule type="containsText" dxfId="875" priority="591" operator="containsText" text="1- Bajo">
      <formula>NOT(ISERROR(SEARCH("1- Bajo",F15)))</formula>
    </cfRule>
  </conditionalFormatting>
  <conditionalFormatting sqref="J15:J19">
    <cfRule type="containsText" dxfId="874" priority="581" operator="containsText" text="Bajo">
      <formula>NOT(ISERROR(SEARCH("Bajo",J15)))</formula>
    </cfRule>
    <cfRule type="containsText" dxfId="873" priority="582" operator="containsText" text="Moderado">
      <formula>NOT(ISERROR(SEARCH("Moderado",J15)))</formula>
    </cfRule>
    <cfRule type="containsText" dxfId="872" priority="583" operator="containsText" text="Alto">
      <formula>NOT(ISERROR(SEARCH("Alto",J15)))</formula>
    </cfRule>
    <cfRule type="containsText" dxfId="871"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870" priority="556" operator="containsText" text="Moderado">
      <formula>NOT(ISERROR(SEARCH("Moderado",M15)))</formula>
    </cfRule>
    <cfRule type="containsText" dxfId="869" priority="576" operator="containsText" text="Bajo">
      <formula>NOT(ISERROR(SEARCH("Bajo",M15)))</formula>
    </cfRule>
    <cfRule type="containsText" dxfId="868" priority="577" operator="containsText" text="Moderado">
      <formula>NOT(ISERROR(SEARCH("Moderado",M15)))</formula>
    </cfRule>
    <cfRule type="containsText" dxfId="867" priority="578" operator="containsText" text="Alto">
      <formula>NOT(ISERROR(SEARCH("Alto",M15)))</formula>
    </cfRule>
    <cfRule type="containsText" dxfId="866"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865" priority="570" operator="containsText" text="3- Moderado">
      <formula>NOT(ISERROR(SEARCH("3- Moderado",N15)))</formula>
    </cfRule>
    <cfRule type="containsText" dxfId="864" priority="571" operator="containsText" text="6- Moderado">
      <formula>NOT(ISERROR(SEARCH("6- Moderado",N15)))</formula>
    </cfRule>
    <cfRule type="containsText" dxfId="863" priority="572" operator="containsText" text="4- Moderado">
      <formula>NOT(ISERROR(SEARCH("4- Moderado",N15)))</formula>
    </cfRule>
    <cfRule type="containsText" dxfId="862" priority="573" operator="containsText" text="3- Bajo">
      <formula>NOT(ISERROR(SEARCH("3- Bajo",N15)))</formula>
    </cfRule>
    <cfRule type="containsText" dxfId="861" priority="574" operator="containsText" text="4- Bajo">
      <formula>NOT(ISERROR(SEARCH("4- Bajo",N15)))</formula>
    </cfRule>
    <cfRule type="containsText" dxfId="860" priority="575" operator="containsText" text="1- Bajo">
      <formula>NOT(ISERROR(SEARCH("1- Bajo",N15)))</formula>
    </cfRule>
  </conditionalFormatting>
  <conditionalFormatting sqref="H15:H19">
    <cfRule type="containsText" dxfId="859" priority="557" operator="containsText" text="Muy Alta">
      <formula>NOT(ISERROR(SEARCH("Muy Alta",H15)))</formula>
    </cfRule>
    <cfRule type="containsText" dxfId="858" priority="558" operator="containsText" text="Alta">
      <formula>NOT(ISERROR(SEARCH("Alta",H15)))</formula>
    </cfRule>
    <cfRule type="containsText" dxfId="857" priority="559" operator="containsText" text="Muy Alta">
      <formula>NOT(ISERROR(SEARCH("Muy Alta",H15)))</formula>
    </cfRule>
    <cfRule type="containsText" dxfId="856" priority="564" operator="containsText" text="Muy Baja">
      <formula>NOT(ISERROR(SEARCH("Muy Baja",H15)))</formula>
    </cfRule>
    <cfRule type="containsText" dxfId="855" priority="565" operator="containsText" text="Baja">
      <formula>NOT(ISERROR(SEARCH("Baja",H15)))</formula>
    </cfRule>
    <cfRule type="containsText" dxfId="854" priority="566" operator="containsText" text="Media">
      <formula>NOT(ISERROR(SEARCH("Media",H15)))</formula>
    </cfRule>
    <cfRule type="containsText" dxfId="853" priority="567" operator="containsText" text="Alta">
      <formula>NOT(ISERROR(SEARCH("Alta",H15)))</formula>
    </cfRule>
    <cfRule type="containsText" dxfId="852" priority="569" operator="containsText" text="Muy Alta">
      <formula>NOT(ISERROR(SEARCH("Muy Alta",H15)))</formula>
    </cfRule>
  </conditionalFormatting>
  <conditionalFormatting sqref="I15:I19">
    <cfRule type="containsText" dxfId="851" priority="560" operator="containsText" text="Catastrófico">
      <formula>NOT(ISERROR(SEARCH("Catastrófico",I15)))</formula>
    </cfRule>
    <cfRule type="containsText" dxfId="850" priority="561" operator="containsText" text="Mayor">
      <formula>NOT(ISERROR(SEARCH("Mayor",I15)))</formula>
    </cfRule>
    <cfRule type="containsText" dxfId="849" priority="562" operator="containsText" text="Menor">
      <formula>NOT(ISERROR(SEARCH("Menor",I15)))</formula>
    </cfRule>
    <cfRule type="containsText" dxfId="848" priority="563" operator="containsText" text="Leve">
      <formula>NOT(ISERROR(SEARCH("Leve",I15)))</formula>
    </cfRule>
    <cfRule type="containsText" dxfId="847" priority="568" operator="containsText" text="Moderado">
      <formula>NOT(ISERROR(SEARCH("Moderado",I15)))</formula>
    </cfRule>
  </conditionalFormatting>
  <conditionalFormatting sqref="K15:K19">
    <cfRule type="containsText" dxfId="846" priority="555" operator="containsText" text="Media">
      <formula>NOT(ISERROR(SEARCH("Media",K15)))</formula>
    </cfRule>
  </conditionalFormatting>
  <conditionalFormatting sqref="L15:L19">
    <cfRule type="containsText" dxfId="845" priority="554" operator="containsText" text="Moderado">
      <formula>NOT(ISERROR(SEARCH("Moderado",L15)))</formula>
    </cfRule>
  </conditionalFormatting>
  <conditionalFormatting sqref="J15:J19">
    <cfRule type="containsText" dxfId="844" priority="553" operator="containsText" text="Moderado">
      <formula>NOT(ISERROR(SEARCH("Moderado",J15)))</formula>
    </cfRule>
  </conditionalFormatting>
  <conditionalFormatting sqref="J15:J19">
    <cfRule type="containsText" dxfId="843" priority="551" operator="containsText" text="Bajo">
      <formula>NOT(ISERROR(SEARCH("Bajo",J15)))</formula>
    </cfRule>
    <cfRule type="containsText" dxfId="842" priority="552" operator="containsText" text="Extremo">
      <formula>NOT(ISERROR(SEARCH("Extremo",J15)))</formula>
    </cfRule>
  </conditionalFormatting>
  <conditionalFormatting sqref="K15:K19">
    <cfRule type="containsText" dxfId="841" priority="549" operator="containsText" text="Baja">
      <formula>NOT(ISERROR(SEARCH("Baja",K15)))</formula>
    </cfRule>
    <cfRule type="containsText" dxfId="840" priority="550" operator="containsText" text="Muy Baja">
      <formula>NOT(ISERROR(SEARCH("Muy Baja",K15)))</formula>
    </cfRule>
  </conditionalFormatting>
  <conditionalFormatting sqref="K15:K19">
    <cfRule type="containsText" dxfId="839" priority="547" operator="containsText" text="Muy Alta">
      <formula>NOT(ISERROR(SEARCH("Muy Alta",K15)))</formula>
    </cfRule>
    <cfRule type="containsText" dxfId="838" priority="548" operator="containsText" text="Alta">
      <formula>NOT(ISERROR(SEARCH("Alta",K15)))</formula>
    </cfRule>
  </conditionalFormatting>
  <conditionalFormatting sqref="L15:L19">
    <cfRule type="containsText" dxfId="837" priority="543" operator="containsText" text="Catastrófico">
      <formula>NOT(ISERROR(SEARCH("Catastrófico",L15)))</formula>
    </cfRule>
    <cfRule type="containsText" dxfId="836" priority="544" operator="containsText" text="Mayor">
      <formula>NOT(ISERROR(SEARCH("Mayor",L15)))</formula>
    </cfRule>
    <cfRule type="containsText" dxfId="835" priority="545" operator="containsText" text="Menor">
      <formula>NOT(ISERROR(SEARCH("Menor",L15)))</formula>
    </cfRule>
    <cfRule type="containsText" dxfId="834" priority="546" operator="containsText" text="Leve">
      <formula>NOT(ISERROR(SEARCH("Leve",L15)))</formula>
    </cfRule>
  </conditionalFormatting>
  <conditionalFormatting sqref="K20:L20">
    <cfRule type="containsText" dxfId="833" priority="537" operator="containsText" text="3- Moderado">
      <formula>NOT(ISERROR(SEARCH("3- Moderado",K20)))</formula>
    </cfRule>
    <cfRule type="containsText" dxfId="832" priority="538" operator="containsText" text="6- Moderado">
      <formula>NOT(ISERROR(SEARCH("6- Moderado",K20)))</formula>
    </cfRule>
    <cfRule type="containsText" dxfId="831" priority="539" operator="containsText" text="4- Moderado">
      <formula>NOT(ISERROR(SEARCH("4- Moderado",K20)))</formula>
    </cfRule>
    <cfRule type="containsText" dxfId="830" priority="540" operator="containsText" text="3- Bajo">
      <formula>NOT(ISERROR(SEARCH("3- Bajo",K20)))</formula>
    </cfRule>
    <cfRule type="containsText" dxfId="829" priority="541" operator="containsText" text="4- Bajo">
      <formula>NOT(ISERROR(SEARCH("4- Bajo",K20)))</formula>
    </cfRule>
    <cfRule type="containsText" dxfId="828" priority="542" operator="containsText" text="1- Bajo">
      <formula>NOT(ISERROR(SEARCH("1- Bajo",K20)))</formula>
    </cfRule>
  </conditionalFormatting>
  <conditionalFormatting sqref="H20:I20">
    <cfRule type="containsText" dxfId="827" priority="531" operator="containsText" text="3- Moderado">
      <formula>NOT(ISERROR(SEARCH("3- Moderado",H20)))</formula>
    </cfRule>
    <cfRule type="containsText" dxfId="826" priority="532" operator="containsText" text="6- Moderado">
      <formula>NOT(ISERROR(SEARCH("6- Moderado",H20)))</formula>
    </cfRule>
    <cfRule type="containsText" dxfId="825" priority="533" operator="containsText" text="4- Moderado">
      <formula>NOT(ISERROR(SEARCH("4- Moderado",H20)))</formula>
    </cfRule>
    <cfRule type="containsText" dxfId="824" priority="534" operator="containsText" text="3- Bajo">
      <formula>NOT(ISERROR(SEARCH("3- Bajo",H20)))</formula>
    </cfRule>
    <cfRule type="containsText" dxfId="823" priority="535" operator="containsText" text="4- Bajo">
      <formula>NOT(ISERROR(SEARCH("4- Bajo",H20)))</formula>
    </cfRule>
    <cfRule type="containsText" dxfId="822" priority="536" operator="containsText" text="1- Bajo">
      <formula>NOT(ISERROR(SEARCH("1- Bajo",H20)))</formula>
    </cfRule>
  </conditionalFormatting>
  <conditionalFormatting sqref="A20 C20:E20">
    <cfRule type="containsText" dxfId="821" priority="525" operator="containsText" text="3- Moderado">
      <formula>NOT(ISERROR(SEARCH("3- Moderado",A20)))</formula>
    </cfRule>
    <cfRule type="containsText" dxfId="820" priority="526" operator="containsText" text="6- Moderado">
      <formula>NOT(ISERROR(SEARCH("6- Moderado",A20)))</formula>
    </cfRule>
    <cfRule type="containsText" dxfId="819" priority="527" operator="containsText" text="4- Moderado">
      <formula>NOT(ISERROR(SEARCH("4- Moderado",A20)))</formula>
    </cfRule>
    <cfRule type="containsText" dxfId="818" priority="528" operator="containsText" text="3- Bajo">
      <formula>NOT(ISERROR(SEARCH("3- Bajo",A20)))</formula>
    </cfRule>
    <cfRule type="containsText" dxfId="817" priority="529" operator="containsText" text="4- Bajo">
      <formula>NOT(ISERROR(SEARCH("4- Bajo",A20)))</formula>
    </cfRule>
    <cfRule type="containsText" dxfId="816" priority="530" operator="containsText" text="1- Bajo">
      <formula>NOT(ISERROR(SEARCH("1- Bajo",A20)))</formula>
    </cfRule>
  </conditionalFormatting>
  <conditionalFormatting sqref="F20:G20">
    <cfRule type="containsText" dxfId="815" priority="519" operator="containsText" text="3- Moderado">
      <formula>NOT(ISERROR(SEARCH("3- Moderado",F20)))</formula>
    </cfRule>
    <cfRule type="containsText" dxfId="814" priority="520" operator="containsText" text="6- Moderado">
      <formula>NOT(ISERROR(SEARCH("6- Moderado",F20)))</formula>
    </cfRule>
    <cfRule type="containsText" dxfId="813" priority="521" operator="containsText" text="4- Moderado">
      <formula>NOT(ISERROR(SEARCH("4- Moderado",F20)))</formula>
    </cfRule>
    <cfRule type="containsText" dxfId="812" priority="522" operator="containsText" text="3- Bajo">
      <formula>NOT(ISERROR(SEARCH("3- Bajo",F20)))</formula>
    </cfRule>
    <cfRule type="containsText" dxfId="811" priority="523" operator="containsText" text="4- Bajo">
      <formula>NOT(ISERROR(SEARCH("4- Bajo",F20)))</formula>
    </cfRule>
    <cfRule type="containsText" dxfId="810" priority="524" operator="containsText" text="1- Bajo">
      <formula>NOT(ISERROR(SEARCH("1- Bajo",F20)))</formula>
    </cfRule>
  </conditionalFormatting>
  <conditionalFormatting sqref="J20:J24">
    <cfRule type="containsText" dxfId="809" priority="514" operator="containsText" text="Bajo">
      <formula>NOT(ISERROR(SEARCH("Bajo",J20)))</formula>
    </cfRule>
    <cfRule type="containsText" dxfId="808" priority="515" operator="containsText" text="Moderado">
      <formula>NOT(ISERROR(SEARCH("Moderado",J20)))</formula>
    </cfRule>
    <cfRule type="containsText" dxfId="807" priority="516" operator="containsText" text="Alto">
      <formula>NOT(ISERROR(SEARCH("Alto",J20)))</formula>
    </cfRule>
    <cfRule type="containsText" dxfId="806"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805" priority="489" operator="containsText" text="Moderado">
      <formula>NOT(ISERROR(SEARCH("Moderado",M20)))</formula>
    </cfRule>
    <cfRule type="containsText" dxfId="804" priority="509" operator="containsText" text="Bajo">
      <formula>NOT(ISERROR(SEARCH("Bajo",M20)))</formula>
    </cfRule>
    <cfRule type="containsText" dxfId="803" priority="510" operator="containsText" text="Moderado">
      <formula>NOT(ISERROR(SEARCH("Moderado",M20)))</formula>
    </cfRule>
    <cfRule type="containsText" dxfId="802" priority="511" operator="containsText" text="Alto">
      <formula>NOT(ISERROR(SEARCH("Alto",M20)))</formula>
    </cfRule>
    <cfRule type="containsText" dxfId="801"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800" priority="503" operator="containsText" text="3- Moderado">
      <formula>NOT(ISERROR(SEARCH("3- Moderado",N20)))</formula>
    </cfRule>
    <cfRule type="containsText" dxfId="799" priority="504" operator="containsText" text="6- Moderado">
      <formula>NOT(ISERROR(SEARCH("6- Moderado",N20)))</formula>
    </cfRule>
    <cfRule type="containsText" dxfId="798" priority="505" operator="containsText" text="4- Moderado">
      <formula>NOT(ISERROR(SEARCH("4- Moderado",N20)))</formula>
    </cfRule>
    <cfRule type="containsText" dxfId="797" priority="506" operator="containsText" text="3- Bajo">
      <formula>NOT(ISERROR(SEARCH("3- Bajo",N20)))</formula>
    </cfRule>
    <cfRule type="containsText" dxfId="796" priority="507" operator="containsText" text="4- Bajo">
      <formula>NOT(ISERROR(SEARCH("4- Bajo",N20)))</formula>
    </cfRule>
    <cfRule type="containsText" dxfId="795" priority="508" operator="containsText" text="1- Bajo">
      <formula>NOT(ISERROR(SEARCH("1- Bajo",N20)))</formula>
    </cfRule>
  </conditionalFormatting>
  <conditionalFormatting sqref="H20:H24">
    <cfRule type="containsText" dxfId="794" priority="490" operator="containsText" text="Muy Alta">
      <formula>NOT(ISERROR(SEARCH("Muy Alta",H20)))</formula>
    </cfRule>
    <cfRule type="containsText" dxfId="793" priority="491" operator="containsText" text="Alta">
      <formula>NOT(ISERROR(SEARCH("Alta",H20)))</formula>
    </cfRule>
    <cfRule type="containsText" dxfId="792" priority="492" operator="containsText" text="Muy Alta">
      <formula>NOT(ISERROR(SEARCH("Muy Alta",H20)))</formula>
    </cfRule>
    <cfRule type="containsText" dxfId="791" priority="497" operator="containsText" text="Muy Baja">
      <formula>NOT(ISERROR(SEARCH("Muy Baja",H20)))</formula>
    </cfRule>
    <cfRule type="containsText" dxfId="790" priority="498" operator="containsText" text="Baja">
      <formula>NOT(ISERROR(SEARCH("Baja",H20)))</formula>
    </cfRule>
    <cfRule type="containsText" dxfId="789" priority="499" operator="containsText" text="Media">
      <formula>NOT(ISERROR(SEARCH("Media",H20)))</formula>
    </cfRule>
    <cfRule type="containsText" dxfId="788" priority="500" operator="containsText" text="Alta">
      <formula>NOT(ISERROR(SEARCH("Alta",H20)))</formula>
    </cfRule>
    <cfRule type="containsText" dxfId="787" priority="502" operator="containsText" text="Muy Alta">
      <formula>NOT(ISERROR(SEARCH("Muy Alta",H20)))</formula>
    </cfRule>
  </conditionalFormatting>
  <conditionalFormatting sqref="I20:I24">
    <cfRule type="containsText" dxfId="786" priority="493" operator="containsText" text="Catastrófico">
      <formula>NOT(ISERROR(SEARCH("Catastrófico",I20)))</formula>
    </cfRule>
    <cfRule type="containsText" dxfId="785" priority="494" operator="containsText" text="Mayor">
      <formula>NOT(ISERROR(SEARCH("Mayor",I20)))</formula>
    </cfRule>
    <cfRule type="containsText" dxfId="784" priority="495" operator="containsText" text="Menor">
      <formula>NOT(ISERROR(SEARCH("Menor",I20)))</formula>
    </cfRule>
    <cfRule type="containsText" dxfId="783" priority="496" operator="containsText" text="Leve">
      <formula>NOT(ISERROR(SEARCH("Leve",I20)))</formula>
    </cfRule>
    <cfRule type="containsText" dxfId="782" priority="501" operator="containsText" text="Moderado">
      <formula>NOT(ISERROR(SEARCH("Moderado",I20)))</formula>
    </cfRule>
  </conditionalFormatting>
  <conditionalFormatting sqref="K20:K24">
    <cfRule type="containsText" dxfId="781" priority="488" operator="containsText" text="Media">
      <formula>NOT(ISERROR(SEARCH("Media",K20)))</formula>
    </cfRule>
  </conditionalFormatting>
  <conditionalFormatting sqref="L20:L24">
    <cfRule type="containsText" dxfId="780" priority="487" operator="containsText" text="Moderado">
      <formula>NOT(ISERROR(SEARCH("Moderado",L20)))</formula>
    </cfRule>
  </conditionalFormatting>
  <conditionalFormatting sqref="J20:J24">
    <cfRule type="containsText" dxfId="779" priority="486" operator="containsText" text="Moderado">
      <formula>NOT(ISERROR(SEARCH("Moderado",J20)))</formula>
    </cfRule>
  </conditionalFormatting>
  <conditionalFormatting sqref="J20:J24">
    <cfRule type="containsText" dxfId="778" priority="484" operator="containsText" text="Bajo">
      <formula>NOT(ISERROR(SEARCH("Bajo",J20)))</formula>
    </cfRule>
    <cfRule type="containsText" dxfId="777" priority="485" operator="containsText" text="Extremo">
      <formula>NOT(ISERROR(SEARCH("Extremo",J20)))</formula>
    </cfRule>
  </conditionalFormatting>
  <conditionalFormatting sqref="K20:K24">
    <cfRule type="containsText" dxfId="776" priority="482" operator="containsText" text="Baja">
      <formula>NOT(ISERROR(SEARCH("Baja",K20)))</formula>
    </cfRule>
    <cfRule type="containsText" dxfId="775" priority="483" operator="containsText" text="Muy Baja">
      <formula>NOT(ISERROR(SEARCH("Muy Baja",K20)))</formula>
    </cfRule>
  </conditionalFormatting>
  <conditionalFormatting sqref="K20:K24">
    <cfRule type="containsText" dxfId="774" priority="480" operator="containsText" text="Muy Alta">
      <formula>NOT(ISERROR(SEARCH("Muy Alta",K20)))</formula>
    </cfRule>
    <cfRule type="containsText" dxfId="773" priority="481" operator="containsText" text="Alta">
      <formula>NOT(ISERROR(SEARCH("Alta",K20)))</formula>
    </cfRule>
  </conditionalFormatting>
  <conditionalFormatting sqref="L20:L24">
    <cfRule type="containsText" dxfId="772" priority="476" operator="containsText" text="Catastrófico">
      <formula>NOT(ISERROR(SEARCH("Catastrófico",L20)))</formula>
    </cfRule>
    <cfRule type="containsText" dxfId="771" priority="477" operator="containsText" text="Mayor">
      <formula>NOT(ISERROR(SEARCH("Mayor",L20)))</formula>
    </cfRule>
    <cfRule type="containsText" dxfId="770" priority="478" operator="containsText" text="Menor">
      <formula>NOT(ISERROR(SEARCH("Menor",L20)))</formula>
    </cfRule>
    <cfRule type="containsText" dxfId="769" priority="479" operator="containsText" text="Leve">
      <formula>NOT(ISERROR(SEARCH("Leve",L20)))</formula>
    </cfRule>
  </conditionalFormatting>
  <conditionalFormatting sqref="K25:L25">
    <cfRule type="containsText" dxfId="768" priority="336" operator="containsText" text="3- Moderado">
      <formula>NOT(ISERROR(SEARCH("3- Moderado",K25)))</formula>
    </cfRule>
    <cfRule type="containsText" dxfId="767" priority="337" operator="containsText" text="6- Moderado">
      <formula>NOT(ISERROR(SEARCH("6- Moderado",K25)))</formula>
    </cfRule>
    <cfRule type="containsText" dxfId="766" priority="338" operator="containsText" text="4- Moderado">
      <formula>NOT(ISERROR(SEARCH("4- Moderado",K25)))</formula>
    </cfRule>
    <cfRule type="containsText" dxfId="765" priority="339" operator="containsText" text="3- Bajo">
      <formula>NOT(ISERROR(SEARCH("3- Bajo",K25)))</formula>
    </cfRule>
    <cfRule type="containsText" dxfId="764" priority="340" operator="containsText" text="4- Bajo">
      <formula>NOT(ISERROR(SEARCH("4- Bajo",K25)))</formula>
    </cfRule>
    <cfRule type="containsText" dxfId="763" priority="341" operator="containsText" text="1- Bajo">
      <formula>NOT(ISERROR(SEARCH("1- Bajo",K25)))</formula>
    </cfRule>
  </conditionalFormatting>
  <conditionalFormatting sqref="H25:I25">
    <cfRule type="containsText" dxfId="762" priority="330" operator="containsText" text="3- Moderado">
      <formula>NOT(ISERROR(SEARCH("3- Moderado",H25)))</formula>
    </cfRule>
    <cfRule type="containsText" dxfId="761" priority="331" operator="containsText" text="6- Moderado">
      <formula>NOT(ISERROR(SEARCH("6- Moderado",H25)))</formula>
    </cfRule>
    <cfRule type="containsText" dxfId="760" priority="332" operator="containsText" text="4- Moderado">
      <formula>NOT(ISERROR(SEARCH("4- Moderado",H25)))</formula>
    </cfRule>
    <cfRule type="containsText" dxfId="759" priority="333" operator="containsText" text="3- Bajo">
      <formula>NOT(ISERROR(SEARCH("3- Bajo",H25)))</formula>
    </cfRule>
    <cfRule type="containsText" dxfId="758" priority="334" operator="containsText" text="4- Bajo">
      <formula>NOT(ISERROR(SEARCH("4- Bajo",H25)))</formula>
    </cfRule>
    <cfRule type="containsText" dxfId="757" priority="335" operator="containsText" text="1- Bajo">
      <formula>NOT(ISERROR(SEARCH("1- Bajo",H25)))</formula>
    </cfRule>
  </conditionalFormatting>
  <conditionalFormatting sqref="A25 C25:E25">
    <cfRule type="containsText" dxfId="756" priority="324" operator="containsText" text="3- Moderado">
      <formula>NOT(ISERROR(SEARCH("3- Moderado",A25)))</formula>
    </cfRule>
    <cfRule type="containsText" dxfId="755" priority="325" operator="containsText" text="6- Moderado">
      <formula>NOT(ISERROR(SEARCH("6- Moderado",A25)))</formula>
    </cfRule>
    <cfRule type="containsText" dxfId="754" priority="326" operator="containsText" text="4- Moderado">
      <formula>NOT(ISERROR(SEARCH("4- Moderado",A25)))</formula>
    </cfRule>
    <cfRule type="containsText" dxfId="753" priority="327" operator="containsText" text="3- Bajo">
      <formula>NOT(ISERROR(SEARCH("3- Bajo",A25)))</formula>
    </cfRule>
    <cfRule type="containsText" dxfId="752" priority="328" operator="containsText" text="4- Bajo">
      <formula>NOT(ISERROR(SEARCH("4- Bajo",A25)))</formula>
    </cfRule>
    <cfRule type="containsText" dxfId="751" priority="329" operator="containsText" text="1- Bajo">
      <formula>NOT(ISERROR(SEARCH("1- Bajo",A25)))</formula>
    </cfRule>
  </conditionalFormatting>
  <conditionalFormatting sqref="F25:G25">
    <cfRule type="containsText" dxfId="750" priority="318" operator="containsText" text="3- Moderado">
      <formula>NOT(ISERROR(SEARCH("3- Moderado",F25)))</formula>
    </cfRule>
    <cfRule type="containsText" dxfId="749" priority="319" operator="containsText" text="6- Moderado">
      <formula>NOT(ISERROR(SEARCH("6- Moderado",F25)))</formula>
    </cfRule>
    <cfRule type="containsText" dxfId="748" priority="320" operator="containsText" text="4- Moderado">
      <formula>NOT(ISERROR(SEARCH("4- Moderado",F25)))</formula>
    </cfRule>
    <cfRule type="containsText" dxfId="747" priority="321" operator="containsText" text="3- Bajo">
      <formula>NOT(ISERROR(SEARCH("3- Bajo",F25)))</formula>
    </cfRule>
    <cfRule type="containsText" dxfId="746" priority="322" operator="containsText" text="4- Bajo">
      <formula>NOT(ISERROR(SEARCH("4- Bajo",F25)))</formula>
    </cfRule>
    <cfRule type="containsText" dxfId="745" priority="323" operator="containsText" text="1- Bajo">
      <formula>NOT(ISERROR(SEARCH("1- Bajo",F25)))</formula>
    </cfRule>
  </conditionalFormatting>
  <conditionalFormatting sqref="J25:J29">
    <cfRule type="containsText" dxfId="744" priority="313" operator="containsText" text="Bajo">
      <formula>NOT(ISERROR(SEARCH("Bajo",J25)))</formula>
    </cfRule>
    <cfRule type="containsText" dxfId="743" priority="314" operator="containsText" text="Moderado">
      <formula>NOT(ISERROR(SEARCH("Moderado",J25)))</formula>
    </cfRule>
    <cfRule type="containsText" dxfId="742" priority="315" operator="containsText" text="Alto">
      <formula>NOT(ISERROR(SEARCH("Alto",J25)))</formula>
    </cfRule>
    <cfRule type="containsText" dxfId="741" priority="316" operator="containsText" text="Extremo">
      <formula>NOT(ISERROR(SEARCH("Extremo",J25)))</formula>
    </cfRule>
    <cfRule type="colorScale" priority="317">
      <colorScale>
        <cfvo type="min"/>
        <cfvo type="max"/>
        <color rgb="FFFF7128"/>
        <color rgb="FFFFEF9C"/>
      </colorScale>
    </cfRule>
  </conditionalFormatting>
  <conditionalFormatting sqref="M25:M29">
    <cfRule type="containsText" dxfId="740" priority="288" operator="containsText" text="Moderado">
      <formula>NOT(ISERROR(SEARCH("Moderado",M25)))</formula>
    </cfRule>
    <cfRule type="containsText" dxfId="739" priority="308" operator="containsText" text="Bajo">
      <formula>NOT(ISERROR(SEARCH("Bajo",M25)))</formula>
    </cfRule>
    <cfRule type="containsText" dxfId="738" priority="309" operator="containsText" text="Moderado">
      <formula>NOT(ISERROR(SEARCH("Moderado",M25)))</formula>
    </cfRule>
    <cfRule type="containsText" dxfId="737" priority="310" operator="containsText" text="Alto">
      <formula>NOT(ISERROR(SEARCH("Alto",M25)))</formula>
    </cfRule>
    <cfRule type="containsText" dxfId="736" priority="311" operator="containsText" text="Extremo">
      <formula>NOT(ISERROR(SEARCH("Extremo",M25)))</formula>
    </cfRule>
    <cfRule type="colorScale" priority="312">
      <colorScale>
        <cfvo type="min"/>
        <cfvo type="max"/>
        <color rgb="FFFF7128"/>
        <color rgb="FFFFEF9C"/>
      </colorScale>
    </cfRule>
  </conditionalFormatting>
  <conditionalFormatting sqref="N25">
    <cfRule type="containsText" dxfId="735" priority="302" operator="containsText" text="3- Moderado">
      <formula>NOT(ISERROR(SEARCH("3- Moderado",N25)))</formula>
    </cfRule>
    <cfRule type="containsText" dxfId="734" priority="303" operator="containsText" text="6- Moderado">
      <formula>NOT(ISERROR(SEARCH("6- Moderado",N25)))</formula>
    </cfRule>
    <cfRule type="containsText" dxfId="733" priority="304" operator="containsText" text="4- Moderado">
      <formula>NOT(ISERROR(SEARCH("4- Moderado",N25)))</formula>
    </cfRule>
    <cfRule type="containsText" dxfId="732" priority="305" operator="containsText" text="3- Bajo">
      <formula>NOT(ISERROR(SEARCH("3- Bajo",N25)))</formula>
    </cfRule>
    <cfRule type="containsText" dxfId="731" priority="306" operator="containsText" text="4- Bajo">
      <formula>NOT(ISERROR(SEARCH("4- Bajo",N25)))</formula>
    </cfRule>
    <cfRule type="containsText" dxfId="730" priority="307" operator="containsText" text="1- Bajo">
      <formula>NOT(ISERROR(SEARCH("1- Bajo",N25)))</formula>
    </cfRule>
  </conditionalFormatting>
  <conditionalFormatting sqref="H25:H29">
    <cfRule type="containsText" dxfId="729" priority="289" operator="containsText" text="Muy Alta">
      <formula>NOT(ISERROR(SEARCH("Muy Alta",H25)))</formula>
    </cfRule>
    <cfRule type="containsText" dxfId="728" priority="290" operator="containsText" text="Alta">
      <formula>NOT(ISERROR(SEARCH("Alta",H25)))</formula>
    </cfRule>
    <cfRule type="containsText" dxfId="727" priority="291" operator="containsText" text="Muy Alta">
      <formula>NOT(ISERROR(SEARCH("Muy Alta",H25)))</formula>
    </cfRule>
    <cfRule type="containsText" dxfId="726" priority="296" operator="containsText" text="Muy Baja">
      <formula>NOT(ISERROR(SEARCH("Muy Baja",H25)))</formula>
    </cfRule>
    <cfRule type="containsText" dxfId="725" priority="297" operator="containsText" text="Baja">
      <formula>NOT(ISERROR(SEARCH("Baja",H25)))</formula>
    </cfRule>
    <cfRule type="containsText" dxfId="724" priority="298" operator="containsText" text="Media">
      <formula>NOT(ISERROR(SEARCH("Media",H25)))</formula>
    </cfRule>
    <cfRule type="containsText" dxfId="723" priority="299" operator="containsText" text="Alta">
      <formula>NOT(ISERROR(SEARCH("Alta",H25)))</formula>
    </cfRule>
    <cfRule type="containsText" dxfId="722" priority="301" operator="containsText" text="Muy Alta">
      <formula>NOT(ISERROR(SEARCH("Muy Alta",H25)))</formula>
    </cfRule>
  </conditionalFormatting>
  <conditionalFormatting sqref="I25:I29">
    <cfRule type="containsText" dxfId="721" priority="292" operator="containsText" text="Catastrófico">
      <formula>NOT(ISERROR(SEARCH("Catastrófico",I25)))</formula>
    </cfRule>
    <cfRule type="containsText" dxfId="720" priority="293" operator="containsText" text="Mayor">
      <formula>NOT(ISERROR(SEARCH("Mayor",I25)))</formula>
    </cfRule>
    <cfRule type="containsText" dxfId="719" priority="294" operator="containsText" text="Menor">
      <formula>NOT(ISERROR(SEARCH("Menor",I25)))</formula>
    </cfRule>
    <cfRule type="containsText" dxfId="718" priority="295" operator="containsText" text="Leve">
      <formula>NOT(ISERROR(SEARCH("Leve",I25)))</formula>
    </cfRule>
    <cfRule type="containsText" dxfId="717" priority="300" operator="containsText" text="Moderado">
      <formula>NOT(ISERROR(SEARCH("Moderado",I25)))</formula>
    </cfRule>
  </conditionalFormatting>
  <conditionalFormatting sqref="K25:K29">
    <cfRule type="containsText" dxfId="716" priority="287" operator="containsText" text="Media">
      <formula>NOT(ISERROR(SEARCH("Media",K25)))</formula>
    </cfRule>
  </conditionalFormatting>
  <conditionalFormatting sqref="L25:L29">
    <cfRule type="containsText" dxfId="715" priority="286" operator="containsText" text="Moderado">
      <formula>NOT(ISERROR(SEARCH("Moderado",L25)))</formula>
    </cfRule>
  </conditionalFormatting>
  <conditionalFormatting sqref="J25:J29">
    <cfRule type="containsText" dxfId="714" priority="285" operator="containsText" text="Moderado">
      <formula>NOT(ISERROR(SEARCH("Moderado",J25)))</formula>
    </cfRule>
  </conditionalFormatting>
  <conditionalFormatting sqref="J25:J29">
    <cfRule type="containsText" dxfId="713" priority="283" operator="containsText" text="Bajo">
      <formula>NOT(ISERROR(SEARCH("Bajo",J25)))</formula>
    </cfRule>
    <cfRule type="containsText" dxfId="712" priority="284" operator="containsText" text="Extremo">
      <formula>NOT(ISERROR(SEARCH("Extremo",J25)))</formula>
    </cfRule>
  </conditionalFormatting>
  <conditionalFormatting sqref="K25:K29">
    <cfRule type="containsText" dxfId="711" priority="281" operator="containsText" text="Baja">
      <formula>NOT(ISERROR(SEARCH("Baja",K25)))</formula>
    </cfRule>
    <cfRule type="containsText" dxfId="710" priority="282" operator="containsText" text="Muy Baja">
      <formula>NOT(ISERROR(SEARCH("Muy Baja",K25)))</formula>
    </cfRule>
  </conditionalFormatting>
  <conditionalFormatting sqref="K25:K29">
    <cfRule type="containsText" dxfId="709" priority="279" operator="containsText" text="Muy Alta">
      <formula>NOT(ISERROR(SEARCH("Muy Alta",K25)))</formula>
    </cfRule>
    <cfRule type="containsText" dxfId="708" priority="280" operator="containsText" text="Alta">
      <formula>NOT(ISERROR(SEARCH("Alta",K25)))</formula>
    </cfRule>
  </conditionalFormatting>
  <conditionalFormatting sqref="L25:L29">
    <cfRule type="containsText" dxfId="707" priority="275" operator="containsText" text="Catastrófico">
      <formula>NOT(ISERROR(SEARCH("Catastrófico",L25)))</formula>
    </cfRule>
    <cfRule type="containsText" dxfId="706" priority="276" operator="containsText" text="Mayor">
      <formula>NOT(ISERROR(SEARCH("Mayor",L25)))</formula>
    </cfRule>
    <cfRule type="containsText" dxfId="705" priority="277" operator="containsText" text="Menor">
      <formula>NOT(ISERROR(SEARCH("Menor",L25)))</formula>
    </cfRule>
    <cfRule type="containsText" dxfId="704" priority="278" operator="containsText" text="Leve">
      <formula>NOT(ISERROR(SEARCH("Leve",L25)))</formula>
    </cfRule>
  </conditionalFormatting>
  <conditionalFormatting sqref="K30:L30">
    <cfRule type="containsText" dxfId="703" priority="269" operator="containsText" text="3- Moderado">
      <formula>NOT(ISERROR(SEARCH("3- Moderado",K30)))</formula>
    </cfRule>
    <cfRule type="containsText" dxfId="702" priority="270" operator="containsText" text="6- Moderado">
      <formula>NOT(ISERROR(SEARCH("6- Moderado",K30)))</formula>
    </cfRule>
    <cfRule type="containsText" dxfId="701" priority="271" operator="containsText" text="4- Moderado">
      <formula>NOT(ISERROR(SEARCH("4- Moderado",K30)))</formula>
    </cfRule>
    <cfRule type="containsText" dxfId="700" priority="272" operator="containsText" text="3- Bajo">
      <formula>NOT(ISERROR(SEARCH("3- Bajo",K30)))</formula>
    </cfRule>
    <cfRule type="containsText" dxfId="699" priority="273" operator="containsText" text="4- Bajo">
      <formula>NOT(ISERROR(SEARCH("4- Bajo",K30)))</formula>
    </cfRule>
    <cfRule type="containsText" dxfId="698" priority="274" operator="containsText" text="1- Bajo">
      <formula>NOT(ISERROR(SEARCH("1- Bajo",K30)))</formula>
    </cfRule>
  </conditionalFormatting>
  <conditionalFormatting sqref="H30:I30">
    <cfRule type="containsText" dxfId="697" priority="263" operator="containsText" text="3- Moderado">
      <formula>NOT(ISERROR(SEARCH("3- Moderado",H30)))</formula>
    </cfRule>
    <cfRule type="containsText" dxfId="696" priority="264" operator="containsText" text="6- Moderado">
      <formula>NOT(ISERROR(SEARCH("6- Moderado",H30)))</formula>
    </cfRule>
    <cfRule type="containsText" dxfId="695" priority="265" operator="containsText" text="4- Moderado">
      <formula>NOT(ISERROR(SEARCH("4- Moderado",H30)))</formula>
    </cfRule>
    <cfRule type="containsText" dxfId="694" priority="266" operator="containsText" text="3- Bajo">
      <formula>NOT(ISERROR(SEARCH("3- Bajo",H30)))</formula>
    </cfRule>
    <cfRule type="containsText" dxfId="693" priority="267" operator="containsText" text="4- Bajo">
      <formula>NOT(ISERROR(SEARCH("4- Bajo",H30)))</formula>
    </cfRule>
    <cfRule type="containsText" dxfId="692" priority="268" operator="containsText" text="1- Bajo">
      <formula>NOT(ISERROR(SEARCH("1- Bajo",H30)))</formula>
    </cfRule>
  </conditionalFormatting>
  <conditionalFormatting sqref="A30 C30:E30">
    <cfRule type="containsText" dxfId="691" priority="257" operator="containsText" text="3- Moderado">
      <formula>NOT(ISERROR(SEARCH("3- Moderado",A30)))</formula>
    </cfRule>
    <cfRule type="containsText" dxfId="690" priority="258" operator="containsText" text="6- Moderado">
      <formula>NOT(ISERROR(SEARCH("6- Moderado",A30)))</formula>
    </cfRule>
    <cfRule type="containsText" dxfId="689" priority="259" operator="containsText" text="4- Moderado">
      <formula>NOT(ISERROR(SEARCH("4- Moderado",A30)))</formula>
    </cfRule>
    <cfRule type="containsText" dxfId="688" priority="260" operator="containsText" text="3- Bajo">
      <formula>NOT(ISERROR(SEARCH("3- Bajo",A30)))</formula>
    </cfRule>
    <cfRule type="containsText" dxfId="687" priority="261" operator="containsText" text="4- Bajo">
      <formula>NOT(ISERROR(SEARCH("4- Bajo",A30)))</formula>
    </cfRule>
    <cfRule type="containsText" dxfId="686" priority="262" operator="containsText" text="1- Bajo">
      <formula>NOT(ISERROR(SEARCH("1- Bajo",A30)))</formula>
    </cfRule>
  </conditionalFormatting>
  <conditionalFormatting sqref="F30:G30">
    <cfRule type="containsText" dxfId="685" priority="251" operator="containsText" text="3- Moderado">
      <formula>NOT(ISERROR(SEARCH("3- Moderado",F30)))</formula>
    </cfRule>
    <cfRule type="containsText" dxfId="684" priority="252" operator="containsText" text="6- Moderado">
      <formula>NOT(ISERROR(SEARCH("6- Moderado",F30)))</formula>
    </cfRule>
    <cfRule type="containsText" dxfId="683" priority="253" operator="containsText" text="4- Moderado">
      <formula>NOT(ISERROR(SEARCH("4- Moderado",F30)))</formula>
    </cfRule>
    <cfRule type="containsText" dxfId="682" priority="254" operator="containsText" text="3- Bajo">
      <formula>NOT(ISERROR(SEARCH("3- Bajo",F30)))</formula>
    </cfRule>
    <cfRule type="containsText" dxfId="681" priority="255" operator="containsText" text="4- Bajo">
      <formula>NOT(ISERROR(SEARCH("4- Bajo",F30)))</formula>
    </cfRule>
    <cfRule type="containsText" dxfId="680" priority="256" operator="containsText" text="1- Bajo">
      <formula>NOT(ISERROR(SEARCH("1- Bajo",F30)))</formula>
    </cfRule>
  </conditionalFormatting>
  <conditionalFormatting sqref="J30:J34">
    <cfRule type="containsText" dxfId="679" priority="246" operator="containsText" text="Bajo">
      <formula>NOT(ISERROR(SEARCH("Bajo",J30)))</formula>
    </cfRule>
    <cfRule type="containsText" dxfId="678" priority="247" operator="containsText" text="Moderado">
      <formula>NOT(ISERROR(SEARCH("Moderado",J30)))</formula>
    </cfRule>
    <cfRule type="containsText" dxfId="677" priority="248" operator="containsText" text="Alto">
      <formula>NOT(ISERROR(SEARCH("Alto",J30)))</formula>
    </cfRule>
    <cfRule type="containsText" dxfId="676" priority="249" operator="containsText" text="Extremo">
      <formula>NOT(ISERROR(SEARCH("Extremo",J30)))</formula>
    </cfRule>
    <cfRule type="colorScale" priority="250">
      <colorScale>
        <cfvo type="min"/>
        <cfvo type="max"/>
        <color rgb="FFFF7128"/>
        <color rgb="FFFFEF9C"/>
      </colorScale>
    </cfRule>
  </conditionalFormatting>
  <conditionalFormatting sqref="M30:M34">
    <cfRule type="containsText" dxfId="675" priority="221" operator="containsText" text="Moderado">
      <formula>NOT(ISERROR(SEARCH("Moderado",M30)))</formula>
    </cfRule>
    <cfRule type="containsText" dxfId="674" priority="241" operator="containsText" text="Bajo">
      <formula>NOT(ISERROR(SEARCH("Bajo",M30)))</formula>
    </cfRule>
    <cfRule type="containsText" dxfId="673" priority="242" operator="containsText" text="Moderado">
      <formula>NOT(ISERROR(SEARCH("Moderado",M30)))</formula>
    </cfRule>
    <cfRule type="containsText" dxfId="672" priority="243" operator="containsText" text="Alto">
      <formula>NOT(ISERROR(SEARCH("Alto",M30)))</formula>
    </cfRule>
    <cfRule type="containsText" dxfId="671" priority="244" operator="containsText" text="Extremo">
      <formula>NOT(ISERROR(SEARCH("Extremo",M30)))</formula>
    </cfRule>
    <cfRule type="colorScale" priority="245">
      <colorScale>
        <cfvo type="min"/>
        <cfvo type="max"/>
        <color rgb="FFFF7128"/>
        <color rgb="FFFFEF9C"/>
      </colorScale>
    </cfRule>
  </conditionalFormatting>
  <conditionalFormatting sqref="N30">
    <cfRule type="containsText" dxfId="670" priority="235" operator="containsText" text="3- Moderado">
      <formula>NOT(ISERROR(SEARCH("3- Moderado",N30)))</formula>
    </cfRule>
    <cfRule type="containsText" dxfId="669" priority="236" operator="containsText" text="6- Moderado">
      <formula>NOT(ISERROR(SEARCH("6- Moderado",N30)))</formula>
    </cfRule>
    <cfRule type="containsText" dxfId="668" priority="237" operator="containsText" text="4- Moderado">
      <formula>NOT(ISERROR(SEARCH("4- Moderado",N30)))</formula>
    </cfRule>
    <cfRule type="containsText" dxfId="667" priority="238" operator="containsText" text="3- Bajo">
      <formula>NOT(ISERROR(SEARCH("3- Bajo",N30)))</formula>
    </cfRule>
    <cfRule type="containsText" dxfId="666" priority="239" operator="containsText" text="4- Bajo">
      <formula>NOT(ISERROR(SEARCH("4- Bajo",N30)))</formula>
    </cfRule>
    <cfRule type="containsText" dxfId="665" priority="240" operator="containsText" text="1- Bajo">
      <formula>NOT(ISERROR(SEARCH("1- Bajo",N30)))</formula>
    </cfRule>
  </conditionalFormatting>
  <conditionalFormatting sqref="H30:H34">
    <cfRule type="containsText" dxfId="664" priority="222" operator="containsText" text="Muy Alta">
      <formula>NOT(ISERROR(SEARCH("Muy Alta",H30)))</formula>
    </cfRule>
    <cfRule type="containsText" dxfId="663" priority="223" operator="containsText" text="Alta">
      <formula>NOT(ISERROR(SEARCH("Alta",H30)))</formula>
    </cfRule>
    <cfRule type="containsText" dxfId="662" priority="224" operator="containsText" text="Muy Alta">
      <formula>NOT(ISERROR(SEARCH("Muy Alta",H30)))</formula>
    </cfRule>
    <cfRule type="containsText" dxfId="661" priority="229" operator="containsText" text="Muy Baja">
      <formula>NOT(ISERROR(SEARCH("Muy Baja",H30)))</formula>
    </cfRule>
    <cfRule type="containsText" dxfId="660" priority="230" operator="containsText" text="Baja">
      <formula>NOT(ISERROR(SEARCH("Baja",H30)))</formula>
    </cfRule>
    <cfRule type="containsText" dxfId="659" priority="231" operator="containsText" text="Media">
      <formula>NOT(ISERROR(SEARCH("Media",H30)))</formula>
    </cfRule>
    <cfRule type="containsText" dxfId="658" priority="232" operator="containsText" text="Alta">
      <formula>NOT(ISERROR(SEARCH("Alta",H30)))</formula>
    </cfRule>
    <cfRule type="containsText" dxfId="657" priority="234" operator="containsText" text="Muy Alta">
      <formula>NOT(ISERROR(SEARCH("Muy Alta",H30)))</formula>
    </cfRule>
  </conditionalFormatting>
  <conditionalFormatting sqref="I30:I34">
    <cfRule type="containsText" dxfId="656" priority="225" operator="containsText" text="Catastrófico">
      <formula>NOT(ISERROR(SEARCH("Catastrófico",I30)))</formula>
    </cfRule>
    <cfRule type="containsText" dxfId="655" priority="226" operator="containsText" text="Mayor">
      <formula>NOT(ISERROR(SEARCH("Mayor",I30)))</formula>
    </cfRule>
    <cfRule type="containsText" dxfId="654" priority="227" operator="containsText" text="Menor">
      <formula>NOT(ISERROR(SEARCH("Menor",I30)))</formula>
    </cfRule>
    <cfRule type="containsText" dxfId="653" priority="228" operator="containsText" text="Leve">
      <formula>NOT(ISERROR(SEARCH("Leve",I30)))</formula>
    </cfRule>
    <cfRule type="containsText" dxfId="652" priority="233" operator="containsText" text="Moderado">
      <formula>NOT(ISERROR(SEARCH("Moderado",I30)))</formula>
    </cfRule>
  </conditionalFormatting>
  <conditionalFormatting sqref="K30:K34">
    <cfRule type="containsText" dxfId="651" priority="220" operator="containsText" text="Media">
      <formula>NOT(ISERROR(SEARCH("Media",K30)))</formula>
    </cfRule>
  </conditionalFormatting>
  <conditionalFormatting sqref="L30:L34">
    <cfRule type="containsText" dxfId="650" priority="219" operator="containsText" text="Moderado">
      <formula>NOT(ISERROR(SEARCH("Moderado",L30)))</formula>
    </cfRule>
  </conditionalFormatting>
  <conditionalFormatting sqref="J30:J34">
    <cfRule type="containsText" dxfId="649" priority="218" operator="containsText" text="Moderado">
      <formula>NOT(ISERROR(SEARCH("Moderado",J30)))</formula>
    </cfRule>
  </conditionalFormatting>
  <conditionalFormatting sqref="J30:J34">
    <cfRule type="containsText" dxfId="648" priority="216" operator="containsText" text="Bajo">
      <formula>NOT(ISERROR(SEARCH("Bajo",J30)))</formula>
    </cfRule>
    <cfRule type="containsText" dxfId="647" priority="217" operator="containsText" text="Extremo">
      <formula>NOT(ISERROR(SEARCH("Extremo",J30)))</formula>
    </cfRule>
  </conditionalFormatting>
  <conditionalFormatting sqref="K30:K34">
    <cfRule type="containsText" dxfId="646" priority="214" operator="containsText" text="Baja">
      <formula>NOT(ISERROR(SEARCH("Baja",K30)))</formula>
    </cfRule>
    <cfRule type="containsText" dxfId="645" priority="215" operator="containsText" text="Muy Baja">
      <formula>NOT(ISERROR(SEARCH("Muy Baja",K30)))</formula>
    </cfRule>
  </conditionalFormatting>
  <conditionalFormatting sqref="K30:K34">
    <cfRule type="containsText" dxfId="644" priority="212" operator="containsText" text="Muy Alta">
      <formula>NOT(ISERROR(SEARCH("Muy Alta",K30)))</formula>
    </cfRule>
    <cfRule type="containsText" dxfId="643" priority="213" operator="containsText" text="Alta">
      <formula>NOT(ISERROR(SEARCH("Alta",K30)))</formula>
    </cfRule>
  </conditionalFormatting>
  <conditionalFormatting sqref="L30:L34">
    <cfRule type="containsText" dxfId="642" priority="208" operator="containsText" text="Catastrófico">
      <formula>NOT(ISERROR(SEARCH("Catastrófico",L30)))</formula>
    </cfRule>
    <cfRule type="containsText" dxfId="641" priority="209" operator="containsText" text="Mayor">
      <formula>NOT(ISERROR(SEARCH("Mayor",L30)))</formula>
    </cfRule>
    <cfRule type="containsText" dxfId="640" priority="210" operator="containsText" text="Menor">
      <formula>NOT(ISERROR(SEARCH("Menor",L30)))</formula>
    </cfRule>
    <cfRule type="containsText" dxfId="639" priority="211" operator="containsText" text="Leve">
      <formula>NOT(ISERROR(SEARCH("Leve",L30)))</formula>
    </cfRule>
  </conditionalFormatting>
  <conditionalFormatting sqref="K35:L35">
    <cfRule type="containsText" dxfId="638" priority="202" operator="containsText" text="3- Moderado">
      <formula>NOT(ISERROR(SEARCH("3- Moderado",K35)))</formula>
    </cfRule>
    <cfRule type="containsText" dxfId="637" priority="203" operator="containsText" text="6- Moderado">
      <formula>NOT(ISERROR(SEARCH("6- Moderado",K35)))</formula>
    </cfRule>
    <cfRule type="containsText" dxfId="636" priority="204" operator="containsText" text="4- Moderado">
      <formula>NOT(ISERROR(SEARCH("4- Moderado",K35)))</formula>
    </cfRule>
    <cfRule type="containsText" dxfId="635" priority="205" operator="containsText" text="3- Bajo">
      <formula>NOT(ISERROR(SEARCH("3- Bajo",K35)))</formula>
    </cfRule>
    <cfRule type="containsText" dxfId="634" priority="206" operator="containsText" text="4- Bajo">
      <formula>NOT(ISERROR(SEARCH("4- Bajo",K35)))</formula>
    </cfRule>
    <cfRule type="containsText" dxfId="633" priority="207" operator="containsText" text="1- Bajo">
      <formula>NOT(ISERROR(SEARCH("1- Bajo",K35)))</formula>
    </cfRule>
  </conditionalFormatting>
  <conditionalFormatting sqref="H35:I35">
    <cfRule type="containsText" dxfId="632" priority="196" operator="containsText" text="3- Moderado">
      <formula>NOT(ISERROR(SEARCH("3- Moderado",H35)))</formula>
    </cfRule>
    <cfRule type="containsText" dxfId="631" priority="197" operator="containsText" text="6- Moderado">
      <formula>NOT(ISERROR(SEARCH("6- Moderado",H35)))</formula>
    </cfRule>
    <cfRule type="containsText" dxfId="630" priority="198" operator="containsText" text="4- Moderado">
      <formula>NOT(ISERROR(SEARCH("4- Moderado",H35)))</formula>
    </cfRule>
    <cfRule type="containsText" dxfId="629" priority="199" operator="containsText" text="3- Bajo">
      <formula>NOT(ISERROR(SEARCH("3- Bajo",H35)))</formula>
    </cfRule>
    <cfRule type="containsText" dxfId="628" priority="200" operator="containsText" text="4- Bajo">
      <formula>NOT(ISERROR(SEARCH("4- Bajo",H35)))</formula>
    </cfRule>
    <cfRule type="containsText" dxfId="627" priority="201" operator="containsText" text="1- Bajo">
      <formula>NOT(ISERROR(SEARCH("1- Bajo",H35)))</formula>
    </cfRule>
  </conditionalFormatting>
  <conditionalFormatting sqref="A35 C35:E35">
    <cfRule type="containsText" dxfId="626" priority="190" operator="containsText" text="3- Moderado">
      <formula>NOT(ISERROR(SEARCH("3- Moderado",A35)))</formula>
    </cfRule>
    <cfRule type="containsText" dxfId="625" priority="191" operator="containsText" text="6- Moderado">
      <formula>NOT(ISERROR(SEARCH("6- Moderado",A35)))</formula>
    </cfRule>
    <cfRule type="containsText" dxfId="624" priority="192" operator="containsText" text="4- Moderado">
      <formula>NOT(ISERROR(SEARCH("4- Moderado",A35)))</formula>
    </cfRule>
    <cfRule type="containsText" dxfId="623" priority="193" operator="containsText" text="3- Bajo">
      <formula>NOT(ISERROR(SEARCH("3- Bajo",A35)))</formula>
    </cfRule>
    <cfRule type="containsText" dxfId="622" priority="194" operator="containsText" text="4- Bajo">
      <formula>NOT(ISERROR(SEARCH("4- Bajo",A35)))</formula>
    </cfRule>
    <cfRule type="containsText" dxfId="621" priority="195" operator="containsText" text="1- Bajo">
      <formula>NOT(ISERROR(SEARCH("1- Bajo",A35)))</formula>
    </cfRule>
  </conditionalFormatting>
  <conditionalFormatting sqref="F35:G35">
    <cfRule type="containsText" dxfId="620" priority="184" operator="containsText" text="3- Moderado">
      <formula>NOT(ISERROR(SEARCH("3- Moderado",F35)))</formula>
    </cfRule>
    <cfRule type="containsText" dxfId="619" priority="185" operator="containsText" text="6- Moderado">
      <formula>NOT(ISERROR(SEARCH("6- Moderado",F35)))</formula>
    </cfRule>
    <cfRule type="containsText" dxfId="618" priority="186" operator="containsText" text="4- Moderado">
      <formula>NOT(ISERROR(SEARCH("4- Moderado",F35)))</formula>
    </cfRule>
    <cfRule type="containsText" dxfId="617" priority="187" operator="containsText" text="3- Bajo">
      <formula>NOT(ISERROR(SEARCH("3- Bajo",F35)))</formula>
    </cfRule>
    <cfRule type="containsText" dxfId="616" priority="188" operator="containsText" text="4- Bajo">
      <formula>NOT(ISERROR(SEARCH("4- Bajo",F35)))</formula>
    </cfRule>
    <cfRule type="containsText" dxfId="615" priority="189" operator="containsText" text="1- Bajo">
      <formula>NOT(ISERROR(SEARCH("1- Bajo",F35)))</formula>
    </cfRule>
  </conditionalFormatting>
  <conditionalFormatting sqref="J35:J39">
    <cfRule type="containsText" dxfId="614" priority="179" operator="containsText" text="Bajo">
      <formula>NOT(ISERROR(SEARCH("Bajo",J35)))</formula>
    </cfRule>
    <cfRule type="containsText" dxfId="613" priority="180" operator="containsText" text="Moderado">
      <formula>NOT(ISERROR(SEARCH("Moderado",J35)))</formula>
    </cfRule>
    <cfRule type="containsText" dxfId="612" priority="181" operator="containsText" text="Alto">
      <formula>NOT(ISERROR(SEARCH("Alto",J35)))</formula>
    </cfRule>
    <cfRule type="containsText" dxfId="611" priority="182" operator="containsText" text="Extremo">
      <formula>NOT(ISERROR(SEARCH("Extremo",J35)))</formula>
    </cfRule>
    <cfRule type="colorScale" priority="183">
      <colorScale>
        <cfvo type="min"/>
        <cfvo type="max"/>
        <color rgb="FFFF7128"/>
        <color rgb="FFFFEF9C"/>
      </colorScale>
    </cfRule>
  </conditionalFormatting>
  <conditionalFormatting sqref="M35:M39">
    <cfRule type="containsText" dxfId="610" priority="154" operator="containsText" text="Moderado">
      <formula>NOT(ISERROR(SEARCH("Moderado",M35)))</formula>
    </cfRule>
    <cfRule type="containsText" dxfId="609" priority="174" operator="containsText" text="Bajo">
      <formula>NOT(ISERROR(SEARCH("Bajo",M35)))</formula>
    </cfRule>
    <cfRule type="containsText" dxfId="608" priority="175" operator="containsText" text="Moderado">
      <formula>NOT(ISERROR(SEARCH("Moderado",M35)))</formula>
    </cfRule>
    <cfRule type="containsText" dxfId="607" priority="176" operator="containsText" text="Alto">
      <formula>NOT(ISERROR(SEARCH("Alto",M35)))</formula>
    </cfRule>
    <cfRule type="containsText" dxfId="606" priority="177" operator="containsText" text="Extremo">
      <formula>NOT(ISERROR(SEARCH("Extremo",M35)))</formula>
    </cfRule>
    <cfRule type="colorScale" priority="178">
      <colorScale>
        <cfvo type="min"/>
        <cfvo type="max"/>
        <color rgb="FFFF7128"/>
        <color rgb="FFFFEF9C"/>
      </colorScale>
    </cfRule>
  </conditionalFormatting>
  <conditionalFormatting sqref="N35">
    <cfRule type="containsText" dxfId="605" priority="168" operator="containsText" text="3- Moderado">
      <formula>NOT(ISERROR(SEARCH("3- Moderado",N35)))</formula>
    </cfRule>
    <cfRule type="containsText" dxfId="604" priority="169" operator="containsText" text="6- Moderado">
      <formula>NOT(ISERROR(SEARCH("6- Moderado",N35)))</formula>
    </cfRule>
    <cfRule type="containsText" dxfId="603" priority="170" operator="containsText" text="4- Moderado">
      <formula>NOT(ISERROR(SEARCH("4- Moderado",N35)))</formula>
    </cfRule>
    <cfRule type="containsText" dxfId="602" priority="171" operator="containsText" text="3- Bajo">
      <formula>NOT(ISERROR(SEARCH("3- Bajo",N35)))</formula>
    </cfRule>
    <cfRule type="containsText" dxfId="601" priority="172" operator="containsText" text="4- Bajo">
      <formula>NOT(ISERROR(SEARCH("4- Bajo",N35)))</formula>
    </cfRule>
    <cfRule type="containsText" dxfId="600" priority="173" operator="containsText" text="1- Bajo">
      <formula>NOT(ISERROR(SEARCH("1- Bajo",N35)))</formula>
    </cfRule>
  </conditionalFormatting>
  <conditionalFormatting sqref="H35:H39">
    <cfRule type="containsText" dxfId="599" priority="155" operator="containsText" text="Muy Alta">
      <formula>NOT(ISERROR(SEARCH("Muy Alta",H35)))</formula>
    </cfRule>
    <cfRule type="containsText" dxfId="598" priority="156" operator="containsText" text="Alta">
      <formula>NOT(ISERROR(SEARCH("Alta",H35)))</formula>
    </cfRule>
    <cfRule type="containsText" dxfId="597" priority="157" operator="containsText" text="Muy Alta">
      <formula>NOT(ISERROR(SEARCH("Muy Alta",H35)))</formula>
    </cfRule>
    <cfRule type="containsText" dxfId="596" priority="162" operator="containsText" text="Muy Baja">
      <formula>NOT(ISERROR(SEARCH("Muy Baja",H35)))</formula>
    </cfRule>
    <cfRule type="containsText" dxfId="595" priority="163" operator="containsText" text="Baja">
      <formula>NOT(ISERROR(SEARCH("Baja",H35)))</formula>
    </cfRule>
    <cfRule type="containsText" dxfId="594" priority="164" operator="containsText" text="Media">
      <formula>NOT(ISERROR(SEARCH("Media",H35)))</formula>
    </cfRule>
    <cfRule type="containsText" dxfId="593" priority="165" operator="containsText" text="Alta">
      <formula>NOT(ISERROR(SEARCH("Alta",H35)))</formula>
    </cfRule>
    <cfRule type="containsText" dxfId="592" priority="167" operator="containsText" text="Muy Alta">
      <formula>NOT(ISERROR(SEARCH("Muy Alta",H35)))</formula>
    </cfRule>
  </conditionalFormatting>
  <conditionalFormatting sqref="I35:I39">
    <cfRule type="containsText" dxfId="591" priority="158" operator="containsText" text="Catastrófico">
      <formula>NOT(ISERROR(SEARCH("Catastrófico",I35)))</formula>
    </cfRule>
    <cfRule type="containsText" dxfId="590" priority="159" operator="containsText" text="Mayor">
      <formula>NOT(ISERROR(SEARCH("Mayor",I35)))</formula>
    </cfRule>
    <cfRule type="containsText" dxfId="589" priority="160" operator="containsText" text="Menor">
      <formula>NOT(ISERROR(SEARCH("Menor",I35)))</formula>
    </cfRule>
    <cfRule type="containsText" dxfId="588" priority="161" operator="containsText" text="Leve">
      <formula>NOT(ISERROR(SEARCH("Leve",I35)))</formula>
    </cfRule>
    <cfRule type="containsText" dxfId="587" priority="166" operator="containsText" text="Moderado">
      <formula>NOT(ISERROR(SEARCH("Moderado",I35)))</formula>
    </cfRule>
  </conditionalFormatting>
  <conditionalFormatting sqref="K35:K39">
    <cfRule type="containsText" dxfId="586" priority="153" operator="containsText" text="Media">
      <formula>NOT(ISERROR(SEARCH("Media",K35)))</formula>
    </cfRule>
  </conditionalFormatting>
  <conditionalFormatting sqref="L35:L39">
    <cfRule type="containsText" dxfId="585" priority="152" operator="containsText" text="Moderado">
      <formula>NOT(ISERROR(SEARCH("Moderado",L35)))</formula>
    </cfRule>
  </conditionalFormatting>
  <conditionalFormatting sqref="J35:J39">
    <cfRule type="containsText" dxfId="584" priority="151" operator="containsText" text="Moderado">
      <formula>NOT(ISERROR(SEARCH("Moderado",J35)))</formula>
    </cfRule>
  </conditionalFormatting>
  <conditionalFormatting sqref="J35:J39">
    <cfRule type="containsText" dxfId="583" priority="149" operator="containsText" text="Bajo">
      <formula>NOT(ISERROR(SEARCH("Bajo",J35)))</formula>
    </cfRule>
    <cfRule type="containsText" dxfId="582" priority="150" operator="containsText" text="Extremo">
      <formula>NOT(ISERROR(SEARCH("Extremo",J35)))</formula>
    </cfRule>
  </conditionalFormatting>
  <conditionalFormatting sqref="K35:K39">
    <cfRule type="containsText" dxfId="581" priority="147" operator="containsText" text="Baja">
      <formula>NOT(ISERROR(SEARCH("Baja",K35)))</formula>
    </cfRule>
    <cfRule type="containsText" dxfId="580" priority="148" operator="containsText" text="Muy Baja">
      <formula>NOT(ISERROR(SEARCH("Muy Baja",K35)))</formula>
    </cfRule>
  </conditionalFormatting>
  <conditionalFormatting sqref="K35:K39">
    <cfRule type="containsText" dxfId="579" priority="145" operator="containsText" text="Muy Alta">
      <formula>NOT(ISERROR(SEARCH("Muy Alta",K35)))</formula>
    </cfRule>
    <cfRule type="containsText" dxfId="578" priority="146" operator="containsText" text="Alta">
      <formula>NOT(ISERROR(SEARCH("Alta",K35)))</formula>
    </cfRule>
  </conditionalFormatting>
  <conditionalFormatting sqref="L35:L39">
    <cfRule type="containsText" dxfId="577" priority="141" operator="containsText" text="Catastrófico">
      <formula>NOT(ISERROR(SEARCH("Catastrófico",L35)))</formula>
    </cfRule>
    <cfRule type="containsText" dxfId="576" priority="142" operator="containsText" text="Mayor">
      <formula>NOT(ISERROR(SEARCH("Mayor",L35)))</formula>
    </cfRule>
    <cfRule type="containsText" dxfId="575" priority="143" operator="containsText" text="Menor">
      <formula>NOT(ISERROR(SEARCH("Menor",L35)))</formula>
    </cfRule>
    <cfRule type="containsText" dxfId="574" priority="144" operator="containsText" text="Leve">
      <formula>NOT(ISERROR(SEARCH("Leve",L35)))</formula>
    </cfRule>
  </conditionalFormatting>
  <conditionalFormatting sqref="K40:L40">
    <cfRule type="containsText" dxfId="573" priority="135" operator="containsText" text="3- Moderado">
      <formula>NOT(ISERROR(SEARCH("3- Moderado",K40)))</formula>
    </cfRule>
    <cfRule type="containsText" dxfId="572" priority="136" operator="containsText" text="6- Moderado">
      <formula>NOT(ISERROR(SEARCH("6- Moderado",K40)))</formula>
    </cfRule>
    <cfRule type="containsText" dxfId="571" priority="137" operator="containsText" text="4- Moderado">
      <formula>NOT(ISERROR(SEARCH("4- Moderado",K40)))</formula>
    </cfRule>
    <cfRule type="containsText" dxfId="570" priority="138" operator="containsText" text="3- Bajo">
      <formula>NOT(ISERROR(SEARCH("3- Bajo",K40)))</formula>
    </cfRule>
    <cfRule type="containsText" dxfId="569" priority="139" operator="containsText" text="4- Bajo">
      <formula>NOT(ISERROR(SEARCH("4- Bajo",K40)))</formula>
    </cfRule>
    <cfRule type="containsText" dxfId="568" priority="140" operator="containsText" text="1- Bajo">
      <formula>NOT(ISERROR(SEARCH("1- Bajo",K40)))</formula>
    </cfRule>
  </conditionalFormatting>
  <conditionalFormatting sqref="H40:I40">
    <cfRule type="containsText" dxfId="567" priority="129" operator="containsText" text="3- Moderado">
      <formula>NOT(ISERROR(SEARCH("3- Moderado",H40)))</formula>
    </cfRule>
    <cfRule type="containsText" dxfId="566" priority="130" operator="containsText" text="6- Moderado">
      <formula>NOT(ISERROR(SEARCH("6- Moderado",H40)))</formula>
    </cfRule>
    <cfRule type="containsText" dxfId="565" priority="131" operator="containsText" text="4- Moderado">
      <formula>NOT(ISERROR(SEARCH("4- Moderado",H40)))</formula>
    </cfRule>
    <cfRule type="containsText" dxfId="564" priority="132" operator="containsText" text="3- Bajo">
      <formula>NOT(ISERROR(SEARCH("3- Bajo",H40)))</formula>
    </cfRule>
    <cfRule type="containsText" dxfId="563" priority="133" operator="containsText" text="4- Bajo">
      <formula>NOT(ISERROR(SEARCH("4- Bajo",H40)))</formula>
    </cfRule>
    <cfRule type="containsText" dxfId="562" priority="134" operator="containsText" text="1- Bajo">
      <formula>NOT(ISERROR(SEARCH("1- Bajo",H40)))</formula>
    </cfRule>
  </conditionalFormatting>
  <conditionalFormatting sqref="A40 C40:E40">
    <cfRule type="containsText" dxfId="561" priority="123" operator="containsText" text="3- Moderado">
      <formula>NOT(ISERROR(SEARCH("3- Moderado",A40)))</formula>
    </cfRule>
    <cfRule type="containsText" dxfId="560" priority="124" operator="containsText" text="6- Moderado">
      <formula>NOT(ISERROR(SEARCH("6- Moderado",A40)))</formula>
    </cfRule>
    <cfRule type="containsText" dxfId="559" priority="125" operator="containsText" text="4- Moderado">
      <formula>NOT(ISERROR(SEARCH("4- Moderado",A40)))</formula>
    </cfRule>
    <cfRule type="containsText" dxfId="558" priority="126" operator="containsText" text="3- Bajo">
      <formula>NOT(ISERROR(SEARCH("3- Bajo",A40)))</formula>
    </cfRule>
    <cfRule type="containsText" dxfId="557" priority="127" operator="containsText" text="4- Bajo">
      <formula>NOT(ISERROR(SEARCH("4- Bajo",A40)))</formula>
    </cfRule>
    <cfRule type="containsText" dxfId="556" priority="128" operator="containsText" text="1- Bajo">
      <formula>NOT(ISERROR(SEARCH("1- Bajo",A40)))</formula>
    </cfRule>
  </conditionalFormatting>
  <conditionalFormatting sqref="F40:G40">
    <cfRule type="containsText" dxfId="555" priority="117" operator="containsText" text="3- Moderado">
      <formula>NOT(ISERROR(SEARCH("3- Moderado",F40)))</formula>
    </cfRule>
    <cfRule type="containsText" dxfId="554" priority="118" operator="containsText" text="6- Moderado">
      <formula>NOT(ISERROR(SEARCH("6- Moderado",F40)))</formula>
    </cfRule>
    <cfRule type="containsText" dxfId="553" priority="119" operator="containsText" text="4- Moderado">
      <formula>NOT(ISERROR(SEARCH("4- Moderado",F40)))</formula>
    </cfRule>
    <cfRule type="containsText" dxfId="552" priority="120" operator="containsText" text="3- Bajo">
      <formula>NOT(ISERROR(SEARCH("3- Bajo",F40)))</formula>
    </cfRule>
    <cfRule type="containsText" dxfId="551" priority="121" operator="containsText" text="4- Bajo">
      <formula>NOT(ISERROR(SEARCH("4- Bajo",F40)))</formula>
    </cfRule>
    <cfRule type="containsText" dxfId="550" priority="122" operator="containsText" text="1- Bajo">
      <formula>NOT(ISERROR(SEARCH("1- Bajo",F40)))</formula>
    </cfRule>
  </conditionalFormatting>
  <conditionalFormatting sqref="J40:J44">
    <cfRule type="containsText" dxfId="549" priority="112" operator="containsText" text="Bajo">
      <formula>NOT(ISERROR(SEARCH("Bajo",J40)))</formula>
    </cfRule>
    <cfRule type="containsText" dxfId="548" priority="113" operator="containsText" text="Moderado">
      <formula>NOT(ISERROR(SEARCH("Moderado",J40)))</formula>
    </cfRule>
    <cfRule type="containsText" dxfId="547" priority="114" operator="containsText" text="Alto">
      <formula>NOT(ISERROR(SEARCH("Alto",J40)))</formula>
    </cfRule>
    <cfRule type="containsText" dxfId="546" priority="115" operator="containsText" text="Extremo">
      <formula>NOT(ISERROR(SEARCH("Extremo",J40)))</formula>
    </cfRule>
    <cfRule type="colorScale" priority="116">
      <colorScale>
        <cfvo type="min"/>
        <cfvo type="max"/>
        <color rgb="FFFF7128"/>
        <color rgb="FFFFEF9C"/>
      </colorScale>
    </cfRule>
  </conditionalFormatting>
  <conditionalFormatting sqref="M40:M44">
    <cfRule type="containsText" dxfId="545" priority="87" operator="containsText" text="Moderado">
      <formula>NOT(ISERROR(SEARCH("Moderado",M40)))</formula>
    </cfRule>
    <cfRule type="containsText" dxfId="544" priority="107" operator="containsText" text="Bajo">
      <formula>NOT(ISERROR(SEARCH("Bajo",M40)))</formula>
    </cfRule>
    <cfRule type="containsText" dxfId="543" priority="108" operator="containsText" text="Moderado">
      <formula>NOT(ISERROR(SEARCH("Moderado",M40)))</formula>
    </cfRule>
    <cfRule type="containsText" dxfId="542" priority="109" operator="containsText" text="Alto">
      <formula>NOT(ISERROR(SEARCH("Alto",M40)))</formula>
    </cfRule>
    <cfRule type="containsText" dxfId="541" priority="110" operator="containsText" text="Extremo">
      <formula>NOT(ISERROR(SEARCH("Extremo",M40)))</formula>
    </cfRule>
    <cfRule type="colorScale" priority="111">
      <colorScale>
        <cfvo type="min"/>
        <cfvo type="max"/>
        <color rgb="FFFF7128"/>
        <color rgb="FFFFEF9C"/>
      </colorScale>
    </cfRule>
  </conditionalFormatting>
  <conditionalFormatting sqref="N40">
    <cfRule type="containsText" dxfId="540" priority="101" operator="containsText" text="3- Moderado">
      <formula>NOT(ISERROR(SEARCH("3- Moderado",N40)))</formula>
    </cfRule>
    <cfRule type="containsText" dxfId="539" priority="102" operator="containsText" text="6- Moderado">
      <formula>NOT(ISERROR(SEARCH("6- Moderado",N40)))</formula>
    </cfRule>
    <cfRule type="containsText" dxfId="538" priority="103" operator="containsText" text="4- Moderado">
      <formula>NOT(ISERROR(SEARCH("4- Moderado",N40)))</formula>
    </cfRule>
    <cfRule type="containsText" dxfId="537" priority="104" operator="containsText" text="3- Bajo">
      <formula>NOT(ISERROR(SEARCH("3- Bajo",N40)))</formula>
    </cfRule>
    <cfRule type="containsText" dxfId="536" priority="105" operator="containsText" text="4- Bajo">
      <formula>NOT(ISERROR(SEARCH("4- Bajo",N40)))</formula>
    </cfRule>
    <cfRule type="containsText" dxfId="535" priority="106" operator="containsText" text="1- Bajo">
      <formula>NOT(ISERROR(SEARCH("1- Bajo",N40)))</formula>
    </cfRule>
  </conditionalFormatting>
  <conditionalFormatting sqref="H40:H44">
    <cfRule type="containsText" dxfId="534" priority="88" operator="containsText" text="Muy Alta">
      <formula>NOT(ISERROR(SEARCH("Muy Alta",H40)))</formula>
    </cfRule>
    <cfRule type="containsText" dxfId="533" priority="89" operator="containsText" text="Alta">
      <formula>NOT(ISERROR(SEARCH("Alta",H40)))</formula>
    </cfRule>
    <cfRule type="containsText" dxfId="532" priority="90" operator="containsText" text="Muy Alta">
      <formula>NOT(ISERROR(SEARCH("Muy Alta",H40)))</formula>
    </cfRule>
    <cfRule type="containsText" dxfId="531" priority="95" operator="containsText" text="Muy Baja">
      <formula>NOT(ISERROR(SEARCH("Muy Baja",H40)))</formula>
    </cfRule>
    <cfRule type="containsText" dxfId="530" priority="96" operator="containsText" text="Baja">
      <formula>NOT(ISERROR(SEARCH("Baja",H40)))</formula>
    </cfRule>
    <cfRule type="containsText" dxfId="529" priority="97" operator="containsText" text="Media">
      <formula>NOT(ISERROR(SEARCH("Media",H40)))</formula>
    </cfRule>
    <cfRule type="containsText" dxfId="528" priority="98" operator="containsText" text="Alta">
      <formula>NOT(ISERROR(SEARCH("Alta",H40)))</formula>
    </cfRule>
    <cfRule type="containsText" dxfId="527" priority="100" operator="containsText" text="Muy Alta">
      <formula>NOT(ISERROR(SEARCH("Muy Alta",H40)))</formula>
    </cfRule>
  </conditionalFormatting>
  <conditionalFormatting sqref="I40:I44">
    <cfRule type="containsText" dxfId="526" priority="91" operator="containsText" text="Catastrófico">
      <formula>NOT(ISERROR(SEARCH("Catastrófico",I40)))</formula>
    </cfRule>
    <cfRule type="containsText" dxfId="525" priority="92" operator="containsText" text="Mayor">
      <formula>NOT(ISERROR(SEARCH("Mayor",I40)))</formula>
    </cfRule>
    <cfRule type="containsText" dxfId="524" priority="93" operator="containsText" text="Menor">
      <formula>NOT(ISERROR(SEARCH("Menor",I40)))</formula>
    </cfRule>
    <cfRule type="containsText" dxfId="523" priority="94" operator="containsText" text="Leve">
      <formula>NOT(ISERROR(SEARCH("Leve",I40)))</formula>
    </cfRule>
    <cfRule type="containsText" dxfId="522" priority="99" operator="containsText" text="Moderado">
      <formula>NOT(ISERROR(SEARCH("Moderado",I40)))</formula>
    </cfRule>
  </conditionalFormatting>
  <conditionalFormatting sqref="K40:K44">
    <cfRule type="containsText" dxfId="521" priority="86" operator="containsText" text="Media">
      <formula>NOT(ISERROR(SEARCH("Media",K40)))</formula>
    </cfRule>
  </conditionalFormatting>
  <conditionalFormatting sqref="L40:L44">
    <cfRule type="containsText" dxfId="520" priority="85" operator="containsText" text="Moderado">
      <formula>NOT(ISERROR(SEARCH("Moderado",L40)))</formula>
    </cfRule>
  </conditionalFormatting>
  <conditionalFormatting sqref="J40:J44">
    <cfRule type="containsText" dxfId="519" priority="84" operator="containsText" text="Moderado">
      <formula>NOT(ISERROR(SEARCH("Moderado",J40)))</formula>
    </cfRule>
  </conditionalFormatting>
  <conditionalFormatting sqref="J40:J44">
    <cfRule type="containsText" dxfId="518" priority="82" operator="containsText" text="Bajo">
      <formula>NOT(ISERROR(SEARCH("Bajo",J40)))</formula>
    </cfRule>
    <cfRule type="containsText" dxfId="517" priority="83" operator="containsText" text="Extremo">
      <formula>NOT(ISERROR(SEARCH("Extremo",J40)))</formula>
    </cfRule>
  </conditionalFormatting>
  <conditionalFormatting sqref="K40:K44">
    <cfRule type="containsText" dxfId="516" priority="80" operator="containsText" text="Baja">
      <formula>NOT(ISERROR(SEARCH("Baja",K40)))</formula>
    </cfRule>
    <cfRule type="containsText" dxfId="515" priority="81" operator="containsText" text="Muy Baja">
      <formula>NOT(ISERROR(SEARCH("Muy Baja",K40)))</formula>
    </cfRule>
  </conditionalFormatting>
  <conditionalFormatting sqref="K40:K44">
    <cfRule type="containsText" dxfId="514" priority="78" operator="containsText" text="Muy Alta">
      <formula>NOT(ISERROR(SEARCH("Muy Alta",K40)))</formula>
    </cfRule>
    <cfRule type="containsText" dxfId="513" priority="79" operator="containsText" text="Alta">
      <formula>NOT(ISERROR(SEARCH("Alta",K40)))</formula>
    </cfRule>
  </conditionalFormatting>
  <conditionalFormatting sqref="L40:L44">
    <cfRule type="containsText" dxfId="512" priority="74" operator="containsText" text="Catastrófico">
      <formula>NOT(ISERROR(SEARCH("Catastrófico",L40)))</formula>
    </cfRule>
    <cfRule type="containsText" dxfId="511" priority="75" operator="containsText" text="Mayor">
      <formula>NOT(ISERROR(SEARCH("Mayor",L40)))</formula>
    </cfRule>
    <cfRule type="containsText" dxfId="510" priority="76" operator="containsText" text="Menor">
      <formula>NOT(ISERROR(SEARCH("Menor",L40)))</formula>
    </cfRule>
    <cfRule type="containsText" dxfId="509" priority="77" operator="containsText" text="Leve">
      <formula>NOT(ISERROR(SEARCH("Leve",L40)))</formula>
    </cfRule>
  </conditionalFormatting>
  <conditionalFormatting sqref="B10 B15 B20 B25 B30 B35 B40">
    <cfRule type="containsText" dxfId="508" priority="1" operator="containsText" text="3- Moderado">
      <formula>NOT(ISERROR(SEARCH("3- Moderado",B10)))</formula>
    </cfRule>
    <cfRule type="containsText" dxfId="507" priority="2" operator="containsText" text="6- Moderado">
      <formula>NOT(ISERROR(SEARCH("6- Moderado",B10)))</formula>
    </cfRule>
    <cfRule type="containsText" dxfId="506" priority="3" operator="containsText" text="4- Moderado">
      <formula>NOT(ISERROR(SEARCH("4- Moderado",B10)))</formula>
    </cfRule>
    <cfRule type="containsText" dxfId="505" priority="4" operator="containsText" text="3- Bajo">
      <formula>NOT(ISERROR(SEARCH("3- Bajo",B10)))</formula>
    </cfRule>
    <cfRule type="containsText" dxfId="504" priority="5" operator="containsText" text="4- Bajo">
      <formula>NOT(ISERROR(SEARCH("4- Bajo",B10)))</formula>
    </cfRule>
    <cfRule type="containsText" dxfId="503" priority="6" operator="containsText" text="1- Bajo">
      <formula>NOT(ISERROR(SEARCH("1- Bajo",B10)))</formula>
    </cfRule>
  </conditionalFormatting>
  <dataValidations count="7">
    <dataValidation allowBlank="1" showInputMessage="1" showErrorMessage="1" prompt="Seleccionar el tipo de riesgo teniendo en cuenta que  factor organizaconal afecta. Ver explicacion en hoja " sqref="E8" xr:uid="{58721375-1522-430A-9835-A04F71CFAF83}"/>
    <dataValidation allowBlank="1" showInputMessage="1" showErrorMessage="1" prompt="Registrar qué factor  que ocasina el riesgo: un facot identtficado el contexto._x000a_O  personas, recursos, estilo de direccion , factores externos, , codiciones ambientales" sqref="F8:G8" xr:uid="{2080B5D0-ECC2-4523-8420-CCF7F16AA1A3}"/>
    <dataValidation allowBlank="1" showInputMessage="1" showErrorMessage="1" prompt="Que tan factible es que materialize el riesgo?" sqref="H8" xr:uid="{0287FF2F-11E7-441A-A07B-4A449AE82A2F}"/>
    <dataValidation allowBlank="1" showInputMessage="1" showErrorMessage="1" prompt="El grado de afectación puede ser " sqref="I8" xr:uid="{ECA09E7C-7264-4845-BC95-6ECC044A5530}"/>
    <dataValidation allowBlank="1" showInputMessage="1" showErrorMessage="1" prompt="Describir las actividades que se van a desarrollar para el proyecto" sqref="O7" xr:uid="{C943B8A3-054B-451B-A287-90321957BE45}"/>
    <dataValidation allowBlank="1" showInputMessage="1" showErrorMessage="1" prompt="Seleccionar si el responsable es el responsable de las acciones es el nivel central" sqref="P7:P8" xr:uid="{0CD8BDDF-BB16-4773-8330-204AD642AB05}"/>
    <dataValidation allowBlank="1" showInputMessage="1" showErrorMessage="1" prompt="seleccionar si el responsable de ejecutar las acciones es el nivel central" sqref="Q8:R8" xr:uid="{420A1DE1-2392-4967-BF66-5E9A9C0F32FC}"/>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F501B-633E-481C-A771-43147EFCD636}">
  <sheetPr>
    <tabColor theme="7" tint="0.39997558519241921"/>
  </sheetPr>
  <dimension ref="A1:JS44"/>
  <sheetViews>
    <sheetView zoomScale="71" zoomScaleNormal="71" workbookViewId="0">
      <selection activeCell="A40" sqref="A40:A44"/>
    </sheetView>
  </sheetViews>
  <sheetFormatPr defaultColWidth="11.42578125" defaultRowHeight="15"/>
  <cols>
    <col min="1" max="2" width="18.42578125" style="77" customWidth="1"/>
    <col min="3" max="3" width="15.5703125" customWidth="1"/>
    <col min="4" max="4" width="27.5703125" style="77" customWidth="1"/>
    <col min="5" max="5" width="18" style="186" customWidth="1"/>
    <col min="6" max="6" width="40.140625" customWidth="1"/>
    <col min="7" max="7" width="20.42578125" customWidth="1"/>
    <col min="8" max="8" width="10.42578125" style="187" customWidth="1"/>
    <col min="9" max="9" width="11.42578125" style="187" customWidth="1"/>
    <col min="10" max="10" width="10.140625" style="188" customWidth="1"/>
    <col min="11" max="11" width="11.42578125" style="187" customWidth="1"/>
    <col min="12" max="12" width="10.85546875" style="187" customWidth="1"/>
    <col min="13" max="13" width="18.28515625" style="187" bestFit="1" customWidth="1"/>
    <col min="14" max="14" width="18.28515625" bestFit="1" customWidth="1"/>
    <col min="15" max="15" width="32.85546875" customWidth="1"/>
    <col min="16" max="16" width="16.5703125" customWidth="1"/>
    <col min="17" max="18" width="14.28515625" customWidth="1"/>
    <col min="19" max="19" width="17.85546875" customWidth="1"/>
    <col min="20" max="20" width="15.140625" customWidth="1"/>
    <col min="21" max="21" width="16.140625" customWidth="1"/>
    <col min="22" max="177" width="11.42578125" style="6"/>
  </cols>
  <sheetData>
    <row r="1" spans="1:279" s="171" customFormat="1" ht="16.5" customHeight="1">
      <c r="A1" s="380"/>
      <c r="B1" s="381"/>
      <c r="C1" s="381"/>
      <c r="D1" s="480" t="s">
        <v>623</v>
      </c>
      <c r="E1" s="480"/>
      <c r="F1" s="480"/>
      <c r="G1" s="480"/>
      <c r="H1" s="480"/>
      <c r="I1" s="480"/>
      <c r="J1" s="480"/>
      <c r="K1" s="480"/>
      <c r="L1" s="480"/>
      <c r="M1" s="480"/>
      <c r="N1" s="480"/>
      <c r="O1" s="480"/>
      <c r="P1" s="480"/>
      <c r="Q1" s="481"/>
      <c r="R1" s="215"/>
      <c r="S1" s="372" t="s">
        <v>236</v>
      </c>
      <c r="T1" s="372"/>
      <c r="U1" s="372"/>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row>
    <row r="2" spans="1:279" s="171" customFormat="1" ht="39.75" customHeight="1">
      <c r="A2" s="382"/>
      <c r="B2" s="383"/>
      <c r="C2" s="383"/>
      <c r="D2" s="482"/>
      <c r="E2" s="482"/>
      <c r="F2" s="482"/>
      <c r="G2" s="482"/>
      <c r="H2" s="482"/>
      <c r="I2" s="482"/>
      <c r="J2" s="482"/>
      <c r="K2" s="482"/>
      <c r="L2" s="482"/>
      <c r="M2" s="482"/>
      <c r="N2" s="482"/>
      <c r="O2" s="482"/>
      <c r="P2" s="482"/>
      <c r="Q2" s="483"/>
      <c r="R2" s="215"/>
      <c r="S2" s="372"/>
      <c r="T2" s="372"/>
      <c r="U2" s="372"/>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c r="EV2" s="170"/>
      <c r="EW2" s="170"/>
      <c r="EX2" s="170"/>
      <c r="EY2" s="170"/>
      <c r="EZ2" s="170"/>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c r="HN2" s="170"/>
      <c r="HO2" s="170"/>
      <c r="HP2" s="170"/>
      <c r="HQ2" s="170"/>
      <c r="HR2" s="170"/>
      <c r="HS2" s="170"/>
      <c r="HT2" s="170"/>
      <c r="HU2" s="170"/>
      <c r="HV2" s="170"/>
      <c r="HW2" s="170"/>
      <c r="HX2" s="170"/>
      <c r="HY2" s="170"/>
      <c r="HZ2" s="170"/>
      <c r="IA2" s="170"/>
      <c r="IB2" s="170"/>
      <c r="IC2" s="170"/>
      <c r="ID2" s="170"/>
      <c r="IE2" s="170"/>
      <c r="IF2" s="170"/>
      <c r="IG2" s="170"/>
      <c r="IH2" s="170"/>
      <c r="II2" s="170"/>
      <c r="IJ2" s="170"/>
      <c r="IK2" s="170"/>
      <c r="IL2" s="170"/>
      <c r="IM2" s="170"/>
      <c r="IN2" s="170"/>
      <c r="IO2" s="170"/>
      <c r="IP2" s="170"/>
      <c r="IQ2" s="170"/>
      <c r="IR2" s="170"/>
      <c r="IS2" s="170"/>
      <c r="IT2" s="170"/>
      <c r="IU2" s="170"/>
      <c r="IV2" s="170"/>
      <c r="IW2" s="170"/>
      <c r="IX2" s="170"/>
      <c r="IY2" s="170"/>
      <c r="IZ2" s="170"/>
      <c r="JA2" s="170"/>
      <c r="JB2" s="170"/>
      <c r="JC2" s="170"/>
      <c r="JD2" s="170"/>
      <c r="JE2" s="170"/>
      <c r="JF2" s="170"/>
      <c r="JG2" s="170"/>
      <c r="JH2" s="170"/>
      <c r="JI2" s="170"/>
      <c r="JJ2" s="170"/>
      <c r="JK2" s="170"/>
      <c r="JL2" s="170"/>
      <c r="JM2" s="170"/>
      <c r="JN2" s="170"/>
      <c r="JO2" s="170"/>
      <c r="JP2" s="170"/>
      <c r="JQ2" s="170"/>
      <c r="JR2" s="170"/>
      <c r="JS2" s="170"/>
    </row>
    <row r="3" spans="1:279" s="171" customFormat="1" ht="3" customHeight="1">
      <c r="A3" s="2"/>
      <c r="B3" s="2"/>
      <c r="C3" s="205"/>
      <c r="D3" s="482"/>
      <c r="E3" s="482"/>
      <c r="F3" s="482"/>
      <c r="G3" s="482"/>
      <c r="H3" s="482"/>
      <c r="I3" s="482"/>
      <c r="J3" s="482"/>
      <c r="K3" s="482"/>
      <c r="L3" s="482"/>
      <c r="M3" s="482"/>
      <c r="N3" s="482"/>
      <c r="O3" s="482"/>
      <c r="P3" s="482"/>
      <c r="Q3" s="483"/>
      <c r="R3" s="215"/>
      <c r="S3" s="372"/>
      <c r="T3" s="372"/>
      <c r="U3" s="372"/>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70"/>
      <c r="CF3" s="170"/>
      <c r="CG3" s="170"/>
      <c r="CH3" s="170"/>
      <c r="CI3" s="170"/>
      <c r="CJ3" s="170"/>
      <c r="CK3" s="170"/>
      <c r="CL3" s="170"/>
      <c r="CM3" s="170"/>
      <c r="CN3" s="170"/>
      <c r="CO3" s="170"/>
      <c r="CP3" s="170"/>
      <c r="CQ3" s="170"/>
      <c r="CR3" s="170"/>
      <c r="CS3" s="170"/>
      <c r="CT3" s="170"/>
      <c r="CU3" s="170"/>
      <c r="CV3" s="170"/>
      <c r="CW3" s="170"/>
      <c r="CX3" s="170"/>
      <c r="CY3" s="170"/>
      <c r="CZ3" s="170"/>
      <c r="DA3" s="170"/>
      <c r="DB3" s="170"/>
      <c r="DC3" s="170"/>
      <c r="DD3" s="170"/>
      <c r="DE3" s="170"/>
      <c r="DF3" s="170"/>
      <c r="DG3" s="170"/>
      <c r="DH3" s="170"/>
      <c r="DI3" s="170"/>
      <c r="DJ3" s="170"/>
      <c r="DK3" s="170"/>
      <c r="DL3" s="170"/>
      <c r="DM3" s="170"/>
      <c r="DN3" s="170"/>
      <c r="DO3" s="170"/>
      <c r="DP3" s="170"/>
      <c r="DQ3" s="170"/>
      <c r="DR3" s="170"/>
      <c r="DS3" s="170"/>
      <c r="DT3" s="170"/>
      <c r="DU3" s="170"/>
      <c r="DV3" s="170"/>
      <c r="DW3" s="170"/>
      <c r="DX3" s="170"/>
      <c r="DY3" s="170"/>
      <c r="DZ3" s="170"/>
      <c r="EA3" s="170"/>
      <c r="EB3" s="170"/>
      <c r="EC3" s="170"/>
      <c r="ED3" s="170"/>
      <c r="EE3" s="170"/>
      <c r="EF3" s="170"/>
      <c r="EG3" s="170"/>
      <c r="EH3" s="170"/>
      <c r="EI3" s="170"/>
      <c r="EJ3" s="170"/>
      <c r="EK3" s="170"/>
      <c r="EL3" s="170"/>
      <c r="EM3" s="170"/>
      <c r="EN3" s="170"/>
      <c r="EO3" s="170"/>
      <c r="EP3" s="170"/>
      <c r="EQ3" s="170"/>
      <c r="ER3" s="170"/>
      <c r="ES3" s="170"/>
      <c r="ET3" s="170"/>
      <c r="EU3" s="170"/>
      <c r="EV3" s="170"/>
      <c r="EW3" s="170"/>
      <c r="EX3" s="170"/>
      <c r="EY3" s="170"/>
      <c r="EZ3" s="170"/>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c r="HN3" s="170"/>
      <c r="HO3" s="170"/>
      <c r="HP3" s="170"/>
      <c r="HQ3" s="170"/>
      <c r="HR3" s="170"/>
      <c r="HS3" s="170"/>
      <c r="HT3" s="170"/>
      <c r="HU3" s="170"/>
      <c r="HV3" s="170"/>
      <c r="HW3" s="170"/>
      <c r="HX3" s="170"/>
      <c r="HY3" s="170"/>
      <c r="HZ3" s="170"/>
      <c r="IA3" s="170"/>
      <c r="IB3" s="170"/>
      <c r="IC3" s="170"/>
      <c r="ID3" s="170"/>
      <c r="IE3" s="170"/>
      <c r="IF3" s="170"/>
      <c r="IG3" s="170"/>
      <c r="IH3" s="170"/>
      <c r="II3" s="170"/>
      <c r="IJ3" s="170"/>
      <c r="IK3" s="170"/>
      <c r="IL3" s="170"/>
      <c r="IM3" s="170"/>
      <c r="IN3" s="170"/>
      <c r="IO3" s="170"/>
      <c r="IP3" s="170"/>
      <c r="IQ3" s="170"/>
      <c r="IR3" s="170"/>
      <c r="IS3" s="170"/>
      <c r="IT3" s="170"/>
      <c r="IU3" s="170"/>
      <c r="IV3" s="170"/>
      <c r="IW3" s="170"/>
      <c r="IX3" s="170"/>
      <c r="IY3" s="170"/>
      <c r="IZ3" s="170"/>
      <c r="JA3" s="170"/>
      <c r="JB3" s="170"/>
      <c r="JC3" s="170"/>
      <c r="JD3" s="170"/>
      <c r="JE3" s="170"/>
      <c r="JF3" s="170"/>
      <c r="JG3" s="170"/>
      <c r="JH3" s="170"/>
      <c r="JI3" s="170"/>
      <c r="JJ3" s="170"/>
      <c r="JK3" s="170"/>
      <c r="JL3" s="170"/>
      <c r="JM3" s="170"/>
      <c r="JN3" s="170"/>
      <c r="JO3" s="170"/>
      <c r="JP3" s="170"/>
      <c r="JQ3" s="170"/>
      <c r="JR3" s="170"/>
      <c r="JS3" s="170"/>
    </row>
    <row r="4" spans="1:279" s="171" customFormat="1" ht="41.25" customHeight="1">
      <c r="A4" s="373" t="s">
        <v>237</v>
      </c>
      <c r="B4" s="374"/>
      <c r="C4" s="375"/>
      <c r="D4" s="376" t="str">
        <f>'Mapa Final'!D4</f>
        <v>Administración de Justicia</v>
      </c>
      <c r="E4" s="377"/>
      <c r="F4" s="377"/>
      <c r="G4" s="377"/>
      <c r="H4" s="377"/>
      <c r="I4" s="377"/>
      <c r="J4" s="377"/>
      <c r="K4" s="377"/>
      <c r="L4" s="377"/>
      <c r="M4" s="377"/>
      <c r="N4" s="378"/>
      <c r="O4" s="379"/>
      <c r="P4" s="379"/>
      <c r="Q4" s="379"/>
      <c r="R4" s="205"/>
      <c r="S4" s="1"/>
      <c r="T4" s="1"/>
      <c r="U4" s="1"/>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T4" s="170"/>
      <c r="CU4" s="170"/>
      <c r="CV4" s="170"/>
      <c r="CW4" s="170"/>
      <c r="CX4" s="170"/>
      <c r="CY4" s="170"/>
      <c r="CZ4" s="170"/>
      <c r="DA4" s="170"/>
      <c r="DB4" s="170"/>
      <c r="DC4" s="170"/>
      <c r="DD4" s="170"/>
      <c r="DE4" s="170"/>
      <c r="DF4" s="170"/>
      <c r="DG4" s="170"/>
      <c r="DH4" s="170"/>
      <c r="DI4" s="170"/>
      <c r="DJ4" s="170"/>
      <c r="DK4" s="170"/>
      <c r="DL4" s="170"/>
      <c r="DM4" s="170"/>
      <c r="DN4" s="170"/>
      <c r="DO4" s="170"/>
      <c r="DP4" s="170"/>
      <c r="DQ4" s="170"/>
      <c r="DR4" s="170"/>
      <c r="DS4" s="170"/>
      <c r="DT4" s="170"/>
      <c r="DU4" s="170"/>
      <c r="DV4" s="170"/>
      <c r="DW4" s="170"/>
      <c r="DX4" s="170"/>
      <c r="DY4" s="170"/>
      <c r="DZ4" s="170"/>
      <c r="EA4" s="170"/>
      <c r="EB4" s="170"/>
      <c r="EC4" s="170"/>
      <c r="ED4" s="170"/>
      <c r="EE4" s="170"/>
      <c r="EF4" s="170"/>
      <c r="EG4" s="170"/>
      <c r="EH4" s="170"/>
      <c r="EI4" s="170"/>
      <c r="EJ4" s="170"/>
      <c r="EK4" s="170"/>
      <c r="EL4" s="170"/>
      <c r="EM4" s="170"/>
      <c r="EN4" s="170"/>
      <c r="EO4" s="170"/>
      <c r="EP4" s="170"/>
      <c r="EQ4" s="170"/>
      <c r="ER4" s="170"/>
      <c r="ES4" s="170"/>
      <c r="ET4" s="170"/>
      <c r="EU4" s="170"/>
      <c r="EV4" s="170"/>
      <c r="EW4" s="170"/>
      <c r="EX4" s="170"/>
      <c r="EY4" s="170"/>
      <c r="EZ4" s="170"/>
      <c r="FA4" s="170"/>
      <c r="FB4" s="170"/>
      <c r="FC4" s="170"/>
      <c r="FD4" s="170"/>
      <c r="FE4" s="170"/>
      <c r="FF4" s="170"/>
      <c r="FG4" s="170"/>
      <c r="FH4" s="170"/>
      <c r="FI4" s="170"/>
      <c r="FJ4" s="170"/>
      <c r="FK4" s="170"/>
      <c r="FL4" s="170"/>
      <c r="FM4" s="170"/>
      <c r="FN4" s="170"/>
      <c r="FO4" s="170"/>
      <c r="FP4" s="170"/>
      <c r="FQ4" s="170"/>
      <c r="FR4" s="170"/>
      <c r="FS4" s="170"/>
      <c r="FT4" s="170"/>
      <c r="FU4" s="170"/>
      <c r="FV4" s="170"/>
      <c r="FW4" s="170"/>
      <c r="FX4" s="170"/>
      <c r="FY4" s="170"/>
      <c r="FZ4" s="170"/>
      <c r="GA4" s="170"/>
      <c r="GB4" s="170"/>
      <c r="GC4" s="170"/>
      <c r="GD4" s="170"/>
      <c r="GE4" s="170"/>
      <c r="GF4" s="170"/>
      <c r="GG4" s="170"/>
      <c r="GH4" s="170"/>
      <c r="GI4" s="170"/>
      <c r="GJ4" s="170"/>
      <c r="GK4" s="170"/>
      <c r="GL4" s="170"/>
      <c r="GM4" s="170"/>
      <c r="GN4" s="170"/>
      <c r="GO4" s="170"/>
      <c r="GP4" s="170"/>
      <c r="GQ4" s="170"/>
      <c r="GR4" s="170"/>
      <c r="GS4" s="170"/>
      <c r="GT4" s="170"/>
      <c r="GU4" s="170"/>
      <c r="GV4" s="170"/>
      <c r="GW4" s="170"/>
      <c r="GX4" s="170"/>
      <c r="GY4" s="170"/>
      <c r="GZ4" s="170"/>
      <c r="HA4" s="170"/>
      <c r="HB4" s="170"/>
      <c r="HC4" s="170"/>
      <c r="HD4" s="170"/>
      <c r="HE4" s="170"/>
      <c r="HF4" s="170"/>
      <c r="HG4" s="170"/>
      <c r="HH4" s="170"/>
      <c r="HI4" s="170"/>
      <c r="HJ4" s="170"/>
      <c r="HK4" s="170"/>
      <c r="HL4" s="170"/>
      <c r="HM4" s="170"/>
      <c r="HN4" s="170"/>
      <c r="HO4" s="170"/>
      <c r="HP4" s="170"/>
      <c r="HQ4" s="170"/>
      <c r="HR4" s="170"/>
      <c r="HS4" s="170"/>
      <c r="HT4" s="170"/>
      <c r="HU4" s="170"/>
      <c r="HV4" s="170"/>
      <c r="HW4" s="170"/>
      <c r="HX4" s="170"/>
      <c r="HY4" s="170"/>
      <c r="HZ4" s="170"/>
      <c r="IA4" s="170"/>
      <c r="IB4" s="170"/>
      <c r="IC4" s="170"/>
      <c r="ID4" s="170"/>
      <c r="IE4" s="170"/>
      <c r="IF4" s="170"/>
      <c r="IG4" s="170"/>
      <c r="IH4" s="170"/>
      <c r="II4" s="170"/>
      <c r="IJ4" s="170"/>
      <c r="IK4" s="170"/>
      <c r="IL4" s="170"/>
      <c r="IM4" s="170"/>
      <c r="IN4" s="170"/>
      <c r="IO4" s="170"/>
      <c r="IP4" s="170"/>
      <c r="IQ4" s="170"/>
      <c r="IR4" s="170"/>
      <c r="IS4" s="170"/>
      <c r="IT4" s="170"/>
      <c r="IU4" s="170"/>
      <c r="IV4" s="170"/>
      <c r="IW4" s="170"/>
      <c r="IX4" s="170"/>
      <c r="IY4" s="170"/>
      <c r="IZ4" s="170"/>
      <c r="JA4" s="170"/>
      <c r="JB4" s="170"/>
      <c r="JC4" s="170"/>
      <c r="JD4" s="170"/>
      <c r="JE4" s="170"/>
      <c r="JF4" s="170"/>
      <c r="JG4" s="170"/>
      <c r="JH4" s="170"/>
      <c r="JI4" s="170"/>
      <c r="JJ4" s="170"/>
      <c r="JK4" s="170"/>
      <c r="JL4" s="170"/>
      <c r="JM4" s="170"/>
      <c r="JN4" s="170"/>
      <c r="JO4" s="170"/>
      <c r="JP4" s="170"/>
      <c r="JQ4" s="170"/>
      <c r="JR4" s="170"/>
      <c r="JS4" s="170"/>
    </row>
    <row r="5" spans="1:279" s="171" customFormat="1" ht="52.5" customHeight="1">
      <c r="A5" s="373" t="s">
        <v>239</v>
      </c>
      <c r="B5" s="374"/>
      <c r="C5" s="375"/>
      <c r="D5" s="384" t="str">
        <f>'Mapa Final'!D5</f>
        <v>Administrar justicia ordinaria civil, familia, laboral, penal y constitucional conforme a la normatividad vigente.</v>
      </c>
      <c r="E5" s="385"/>
      <c r="F5" s="385"/>
      <c r="G5" s="385"/>
      <c r="H5" s="385"/>
      <c r="I5" s="385"/>
      <c r="J5" s="385"/>
      <c r="K5" s="385"/>
      <c r="L5" s="385"/>
      <c r="M5" s="385"/>
      <c r="N5" s="386"/>
      <c r="O5" s="1"/>
      <c r="P5" s="1"/>
      <c r="Q5" s="1"/>
      <c r="R5" s="1"/>
      <c r="S5" s="1"/>
      <c r="T5" s="1"/>
      <c r="U5" s="1"/>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c r="DC5" s="170"/>
      <c r="DD5" s="170"/>
      <c r="DE5" s="170"/>
      <c r="DF5" s="170"/>
      <c r="DG5" s="170"/>
      <c r="DH5" s="170"/>
      <c r="DI5" s="170"/>
      <c r="DJ5" s="170"/>
      <c r="DK5" s="170"/>
      <c r="DL5" s="170"/>
      <c r="DM5" s="170"/>
      <c r="DN5" s="170"/>
      <c r="DO5" s="170"/>
      <c r="DP5" s="170"/>
      <c r="DQ5" s="170"/>
      <c r="DR5" s="170"/>
      <c r="DS5" s="170"/>
      <c r="DT5" s="170"/>
      <c r="DU5" s="170"/>
      <c r="DV5" s="170"/>
      <c r="DW5" s="170"/>
      <c r="DX5" s="170"/>
      <c r="DY5" s="170"/>
      <c r="DZ5" s="170"/>
      <c r="EA5" s="170"/>
      <c r="EB5" s="170"/>
      <c r="EC5" s="170"/>
      <c r="ED5" s="170"/>
      <c r="EE5" s="170"/>
      <c r="EF5" s="170"/>
      <c r="EG5" s="170"/>
      <c r="EH5" s="170"/>
      <c r="EI5" s="170"/>
      <c r="EJ5" s="170"/>
      <c r="EK5" s="170"/>
      <c r="EL5" s="170"/>
      <c r="EM5" s="170"/>
      <c r="EN5" s="170"/>
      <c r="EO5" s="170"/>
      <c r="EP5" s="170"/>
      <c r="EQ5" s="170"/>
      <c r="ER5" s="170"/>
      <c r="ES5" s="170"/>
      <c r="ET5" s="170"/>
      <c r="EU5" s="170"/>
      <c r="EV5" s="170"/>
      <c r="EW5" s="170"/>
      <c r="EX5" s="170"/>
      <c r="EY5" s="170"/>
      <c r="EZ5" s="170"/>
      <c r="FA5" s="170"/>
      <c r="FB5" s="170"/>
      <c r="FC5" s="170"/>
      <c r="FD5" s="170"/>
      <c r="FE5" s="170"/>
      <c r="FF5" s="170"/>
      <c r="FG5" s="170"/>
      <c r="FH5" s="170"/>
      <c r="FI5" s="170"/>
      <c r="FJ5" s="170"/>
      <c r="FK5" s="170"/>
      <c r="FL5" s="170"/>
      <c r="FM5" s="170"/>
      <c r="FN5" s="170"/>
      <c r="FO5" s="170"/>
      <c r="FP5" s="170"/>
      <c r="FQ5" s="170"/>
      <c r="FR5" s="170"/>
      <c r="FS5" s="170"/>
      <c r="FT5" s="170"/>
      <c r="FU5" s="170"/>
      <c r="FV5" s="170"/>
      <c r="FW5" s="170"/>
      <c r="FX5" s="170"/>
      <c r="FY5" s="170"/>
      <c r="FZ5" s="170"/>
      <c r="GA5" s="170"/>
      <c r="GB5" s="170"/>
      <c r="GC5" s="170"/>
      <c r="GD5" s="170"/>
      <c r="GE5" s="170"/>
      <c r="GF5" s="170"/>
      <c r="GG5" s="170"/>
      <c r="GH5" s="170"/>
      <c r="GI5" s="170"/>
      <c r="GJ5" s="170"/>
      <c r="GK5" s="170"/>
      <c r="GL5" s="170"/>
      <c r="GM5" s="170"/>
      <c r="GN5" s="170"/>
      <c r="GO5" s="170"/>
      <c r="GP5" s="170"/>
      <c r="GQ5" s="170"/>
      <c r="GR5" s="170"/>
      <c r="GS5" s="170"/>
      <c r="GT5" s="170"/>
      <c r="GU5" s="170"/>
      <c r="GV5" s="170"/>
      <c r="GW5" s="170"/>
      <c r="GX5" s="170"/>
      <c r="GY5" s="170"/>
      <c r="GZ5" s="170"/>
      <c r="HA5" s="170"/>
      <c r="HB5" s="170"/>
      <c r="HC5" s="170"/>
      <c r="HD5" s="170"/>
      <c r="HE5" s="170"/>
      <c r="HF5" s="170"/>
      <c r="HG5" s="170"/>
      <c r="HH5" s="170"/>
      <c r="HI5" s="170"/>
      <c r="HJ5" s="170"/>
      <c r="HK5" s="170"/>
      <c r="HL5" s="170"/>
      <c r="HM5" s="170"/>
      <c r="HN5" s="170"/>
      <c r="HO5" s="170"/>
      <c r="HP5" s="170"/>
      <c r="HQ5" s="170"/>
      <c r="HR5" s="170"/>
      <c r="HS5" s="170"/>
      <c r="HT5" s="170"/>
      <c r="HU5" s="170"/>
      <c r="HV5" s="170"/>
      <c r="HW5" s="170"/>
      <c r="HX5" s="170"/>
      <c r="HY5" s="170"/>
      <c r="HZ5" s="170"/>
      <c r="IA5" s="170"/>
      <c r="IB5" s="170"/>
      <c r="IC5" s="170"/>
      <c r="ID5" s="170"/>
      <c r="IE5" s="170"/>
      <c r="IF5" s="170"/>
      <c r="IG5" s="170"/>
      <c r="IH5" s="170"/>
      <c r="II5" s="170"/>
      <c r="IJ5" s="170"/>
      <c r="IK5" s="170"/>
      <c r="IL5" s="170"/>
      <c r="IM5" s="170"/>
      <c r="IN5" s="170"/>
      <c r="IO5" s="170"/>
      <c r="IP5" s="170"/>
      <c r="IQ5" s="170"/>
      <c r="IR5" s="170"/>
      <c r="IS5" s="170"/>
      <c r="IT5" s="170"/>
      <c r="IU5" s="170"/>
      <c r="IV5" s="170"/>
      <c r="IW5" s="170"/>
      <c r="IX5" s="170"/>
      <c r="IY5" s="170"/>
      <c r="IZ5" s="170"/>
      <c r="JA5" s="170"/>
      <c r="JB5" s="170"/>
      <c r="JC5" s="170"/>
      <c r="JD5" s="170"/>
      <c r="JE5" s="170"/>
      <c r="JF5" s="170"/>
      <c r="JG5" s="170"/>
      <c r="JH5" s="170"/>
      <c r="JI5" s="170"/>
      <c r="JJ5" s="170"/>
      <c r="JK5" s="170"/>
      <c r="JL5" s="170"/>
      <c r="JM5" s="170"/>
      <c r="JN5" s="170"/>
      <c r="JO5" s="170"/>
      <c r="JP5" s="170"/>
      <c r="JQ5" s="170"/>
      <c r="JR5" s="170"/>
      <c r="JS5" s="170"/>
    </row>
    <row r="6" spans="1:279" s="171" customFormat="1" ht="32.25" customHeight="1" thickBot="1">
      <c r="A6" s="373" t="s">
        <v>241</v>
      </c>
      <c r="B6" s="374"/>
      <c r="C6" s="375"/>
      <c r="D6" s="384" t="str">
        <f>'Mapa Final'!D6</f>
        <v xml:space="preserve">Despachos Judiciales </v>
      </c>
      <c r="E6" s="385"/>
      <c r="F6" s="385"/>
      <c r="G6" s="385"/>
      <c r="H6" s="385"/>
      <c r="I6" s="385"/>
      <c r="J6" s="385"/>
      <c r="K6" s="385"/>
      <c r="L6" s="385"/>
      <c r="M6" s="385"/>
      <c r="N6" s="386"/>
      <c r="O6" s="1"/>
      <c r="P6" s="1"/>
      <c r="Q6" s="1"/>
      <c r="R6" s="1"/>
      <c r="S6" s="1"/>
      <c r="T6" s="1"/>
      <c r="U6" s="1"/>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0"/>
      <c r="EI6" s="170"/>
      <c r="EJ6" s="170"/>
      <c r="EK6" s="170"/>
      <c r="EL6" s="170"/>
      <c r="EM6" s="170"/>
      <c r="EN6" s="170"/>
      <c r="EO6" s="170"/>
      <c r="EP6" s="170"/>
      <c r="EQ6" s="170"/>
      <c r="ER6" s="170"/>
      <c r="ES6" s="170"/>
      <c r="ET6" s="170"/>
      <c r="EU6" s="170"/>
      <c r="EV6" s="170"/>
      <c r="EW6" s="170"/>
      <c r="EX6" s="170"/>
      <c r="EY6" s="170"/>
      <c r="EZ6" s="170"/>
      <c r="FA6" s="170"/>
      <c r="FB6" s="170"/>
      <c r="FC6" s="170"/>
      <c r="FD6" s="170"/>
      <c r="FE6" s="170"/>
      <c r="FF6" s="170"/>
      <c r="FG6" s="170"/>
      <c r="FH6" s="170"/>
      <c r="FI6" s="170"/>
      <c r="FJ6" s="170"/>
      <c r="FK6" s="170"/>
      <c r="FL6" s="170"/>
      <c r="FM6" s="170"/>
      <c r="FN6" s="170"/>
      <c r="FO6" s="170"/>
      <c r="FP6" s="170"/>
      <c r="FQ6" s="170"/>
      <c r="FR6" s="170"/>
      <c r="FS6" s="170"/>
      <c r="FT6" s="170"/>
      <c r="FU6" s="170"/>
      <c r="FV6" s="170"/>
      <c r="FW6" s="170"/>
      <c r="FX6" s="170"/>
      <c r="FY6" s="170"/>
      <c r="FZ6" s="170"/>
      <c r="GA6" s="170"/>
      <c r="GB6" s="170"/>
      <c r="GC6" s="170"/>
      <c r="GD6" s="170"/>
      <c r="GE6" s="170"/>
      <c r="GF6" s="170"/>
      <c r="GG6" s="170"/>
      <c r="GH6" s="170"/>
      <c r="GI6" s="170"/>
      <c r="GJ6" s="170"/>
      <c r="GK6" s="170"/>
      <c r="GL6" s="170"/>
      <c r="GM6" s="170"/>
      <c r="GN6" s="170"/>
      <c r="GO6" s="170"/>
      <c r="GP6" s="170"/>
      <c r="GQ6" s="170"/>
      <c r="GR6" s="170"/>
      <c r="GS6" s="170"/>
      <c r="GT6" s="170"/>
      <c r="GU6" s="170"/>
      <c r="GV6" s="170"/>
      <c r="GW6" s="170"/>
      <c r="GX6" s="170"/>
      <c r="GY6" s="170"/>
      <c r="GZ6" s="170"/>
      <c r="HA6" s="170"/>
      <c r="HB6" s="170"/>
      <c r="HC6" s="170"/>
      <c r="HD6" s="170"/>
      <c r="HE6" s="170"/>
      <c r="HF6" s="170"/>
      <c r="HG6" s="170"/>
      <c r="HH6" s="170"/>
      <c r="HI6" s="170"/>
      <c r="HJ6" s="170"/>
      <c r="HK6" s="170"/>
      <c r="HL6" s="170"/>
      <c r="HM6" s="170"/>
      <c r="HN6" s="170"/>
      <c r="HO6" s="170"/>
      <c r="HP6" s="170"/>
      <c r="HQ6" s="170"/>
      <c r="HR6" s="170"/>
      <c r="HS6" s="170"/>
      <c r="HT6" s="170"/>
      <c r="HU6" s="170"/>
      <c r="HV6" s="170"/>
      <c r="HW6" s="170"/>
      <c r="HX6" s="170"/>
      <c r="HY6" s="170"/>
      <c r="HZ6" s="170"/>
      <c r="IA6" s="170"/>
      <c r="IB6" s="170"/>
      <c r="IC6" s="170"/>
      <c r="ID6" s="170"/>
      <c r="IE6" s="170"/>
      <c r="IF6" s="170"/>
      <c r="IG6" s="170"/>
      <c r="IH6" s="170"/>
      <c r="II6" s="170"/>
      <c r="IJ6" s="170"/>
      <c r="IK6" s="170"/>
      <c r="IL6" s="170"/>
      <c r="IM6" s="170"/>
      <c r="IN6" s="170"/>
      <c r="IO6" s="170"/>
      <c r="IP6" s="170"/>
      <c r="IQ6" s="170"/>
      <c r="IR6" s="170"/>
      <c r="IS6" s="170"/>
      <c r="IT6" s="170"/>
      <c r="IU6" s="170"/>
      <c r="IV6" s="170"/>
      <c r="IW6" s="170"/>
      <c r="IX6" s="170"/>
      <c r="IY6" s="170"/>
      <c r="IZ6" s="170"/>
      <c r="JA6" s="170"/>
      <c r="JB6" s="170"/>
      <c r="JC6" s="170"/>
      <c r="JD6" s="170"/>
      <c r="JE6" s="170"/>
      <c r="JF6" s="170"/>
      <c r="JG6" s="170"/>
      <c r="JH6" s="170"/>
      <c r="JI6" s="170"/>
      <c r="JJ6" s="170"/>
      <c r="JK6" s="170"/>
      <c r="JL6" s="170"/>
      <c r="JM6" s="170"/>
      <c r="JN6" s="170"/>
      <c r="JO6" s="170"/>
      <c r="JP6" s="170"/>
      <c r="JQ6" s="170"/>
      <c r="JR6" s="170"/>
      <c r="JS6" s="170"/>
    </row>
    <row r="7" spans="1:279" s="174" customFormat="1" ht="38.25" customHeight="1" thickTop="1" thickBot="1">
      <c r="A7" s="475" t="s">
        <v>582</v>
      </c>
      <c r="B7" s="476"/>
      <c r="C7" s="476"/>
      <c r="D7" s="476"/>
      <c r="E7" s="476"/>
      <c r="F7" s="477"/>
      <c r="G7" s="172"/>
      <c r="H7" s="478" t="s">
        <v>583</v>
      </c>
      <c r="I7" s="478"/>
      <c r="J7" s="478"/>
      <c r="K7" s="478" t="s">
        <v>584</v>
      </c>
      <c r="L7" s="478"/>
      <c r="M7" s="478"/>
      <c r="N7" s="479" t="s">
        <v>524</v>
      </c>
      <c r="O7" s="484" t="s">
        <v>585</v>
      </c>
      <c r="P7" s="486" t="s">
        <v>586</v>
      </c>
      <c r="Q7" s="489"/>
      <c r="R7" s="487"/>
      <c r="S7" s="486" t="s">
        <v>587</v>
      </c>
      <c r="T7" s="487"/>
      <c r="U7" s="488" t="s">
        <v>624</v>
      </c>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row>
    <row r="8" spans="1:279" s="181" customFormat="1" ht="81" customHeight="1" thickTop="1" thickBot="1">
      <c r="A8" s="175" t="s">
        <v>26</v>
      </c>
      <c r="B8" s="175" t="s">
        <v>249</v>
      </c>
      <c r="C8" s="176" t="s">
        <v>189</v>
      </c>
      <c r="D8" s="177" t="s">
        <v>589</v>
      </c>
      <c r="E8" s="214" t="s">
        <v>193</v>
      </c>
      <c r="F8" s="214" t="s">
        <v>195</v>
      </c>
      <c r="G8" s="214" t="s">
        <v>197</v>
      </c>
      <c r="H8" s="178" t="s">
        <v>590</v>
      </c>
      <c r="I8" s="178" t="s">
        <v>515</v>
      </c>
      <c r="J8" s="178" t="s">
        <v>591</v>
      </c>
      <c r="K8" s="178" t="s">
        <v>590</v>
      </c>
      <c r="L8" s="178" t="s">
        <v>592</v>
      </c>
      <c r="M8" s="178" t="s">
        <v>591</v>
      </c>
      <c r="N8" s="479"/>
      <c r="O8" s="485"/>
      <c r="P8" s="179" t="s">
        <v>593</v>
      </c>
      <c r="Q8" s="179" t="s">
        <v>594</v>
      </c>
      <c r="R8" s="179" t="s">
        <v>595</v>
      </c>
      <c r="S8" s="179" t="s">
        <v>596</v>
      </c>
      <c r="T8" s="179" t="s">
        <v>597</v>
      </c>
      <c r="U8" s="488"/>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c r="FU8" s="180"/>
    </row>
    <row r="9" spans="1:279" s="182" customFormat="1" ht="10.5" customHeight="1" thickTop="1" thickBot="1">
      <c r="A9" s="493"/>
      <c r="B9" s="494"/>
      <c r="C9" s="494"/>
      <c r="D9" s="494"/>
      <c r="E9" s="494"/>
      <c r="F9" s="494"/>
      <c r="G9" s="494"/>
      <c r="H9" s="494"/>
      <c r="I9" s="494"/>
      <c r="J9" s="494"/>
      <c r="K9" s="494"/>
      <c r="L9" s="494"/>
      <c r="M9" s="494"/>
      <c r="N9" s="494"/>
      <c r="U9" s="183"/>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184"/>
      <c r="FL9" s="184"/>
      <c r="FM9" s="184"/>
      <c r="FN9" s="184"/>
      <c r="FO9" s="184"/>
      <c r="FP9" s="184"/>
      <c r="FQ9" s="184"/>
      <c r="FR9" s="184"/>
      <c r="FS9" s="184"/>
      <c r="FT9" s="184"/>
      <c r="FU9" s="184"/>
    </row>
    <row r="10" spans="1:279" s="185" customFormat="1" ht="15" customHeight="1">
      <c r="A10" s="495">
        <f>'Mapa Final'!A10</f>
        <v>1</v>
      </c>
      <c r="B10" s="498" t="str">
        <f>'Mapa Final'!B10</f>
        <v>INCUMPLIMIENTO DE LOS OBJETIVOS Y METAS TRAZADAS PARA EL CUMPLIMIENTO DE LOS TÉRMINOS LEGALES</v>
      </c>
      <c r="C10" s="498" t="str">
        <f>'Mapa Final'!C10</f>
        <v>Vulneración de los derechos fundamentales de los ciudadanos</v>
      </c>
      <c r="D10" s="498" t="str">
        <f>'Mapa Final'!D10</f>
        <v xml:space="preserve">1. Insuficiencia de personal para atender la demanda laboral.          2. Excesiva carga laboral.  3.Imprecisión al establecer lineamientos de planeaciòn  para el desarrollo de las tareas propias del despacho.
4.Insuficiencia de equipos y soporte tecnológicos para el trabajo presencial y  virtual.
</v>
      </c>
      <c r="E10" s="469" t="str">
        <f>'Mapa Final'!E10</f>
        <v xml:space="preserve">Alto volumen de tramites procesales.  </v>
      </c>
      <c r="F10" s="469" t="str">
        <f>'Mapa Final'!F10</f>
        <v xml:space="preserve">Posibilidad de vulneración de los derechos fundamentales de los ciudadanos debida la inalcanzabilidad </v>
      </c>
      <c r="G10" s="469" t="str">
        <f>'Mapa Final'!G10</f>
        <v>Usuarios, productos y prácticas organizacionales</v>
      </c>
      <c r="H10" s="472" t="str">
        <f>'Mapa Final'!I10</f>
        <v>Muy Alta</v>
      </c>
      <c r="I10" s="501" t="str">
        <f>'Mapa Final'!L10</f>
        <v>Mayor</v>
      </c>
      <c r="J10" s="504" t="str">
        <f>'Mapa Final'!N10</f>
        <v xml:space="preserve">Alto </v>
      </c>
      <c r="K10" s="490" t="str">
        <f>'Mapa Final'!AA10</f>
        <v>Media</v>
      </c>
      <c r="L10" s="490" t="str">
        <f>'Mapa Final'!AE10</f>
        <v>Mayor</v>
      </c>
      <c r="M10" s="507" t="str">
        <f>'Mapa Final'!AG10</f>
        <v xml:space="preserve">Alto </v>
      </c>
      <c r="N10" s="490" t="str">
        <f>'Mapa Final'!AH10</f>
        <v>Evitar</v>
      </c>
      <c r="O10" s="513"/>
      <c r="P10" s="513"/>
      <c r="Q10" s="513"/>
      <c r="R10" s="513"/>
      <c r="S10" s="513" t="s">
        <v>622</v>
      </c>
      <c r="T10" s="513"/>
      <c r="U10" s="513"/>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row>
    <row r="11" spans="1:279" s="185" customFormat="1" ht="13.5" customHeight="1">
      <c r="A11" s="496"/>
      <c r="B11" s="499"/>
      <c r="C11" s="499"/>
      <c r="D11" s="499"/>
      <c r="E11" s="470"/>
      <c r="F11" s="470"/>
      <c r="G11" s="470"/>
      <c r="H11" s="473"/>
      <c r="I11" s="502"/>
      <c r="J11" s="505"/>
      <c r="K11" s="491"/>
      <c r="L11" s="491"/>
      <c r="M11" s="508"/>
      <c r="N11" s="491"/>
      <c r="O11" s="511"/>
      <c r="P11" s="511"/>
      <c r="Q11" s="511"/>
      <c r="R11" s="511"/>
      <c r="S11" s="511"/>
      <c r="T11" s="511"/>
      <c r="U11" s="511"/>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row>
    <row r="12" spans="1:279" s="185" customFormat="1" ht="13.5" customHeight="1">
      <c r="A12" s="496"/>
      <c r="B12" s="499"/>
      <c r="C12" s="499"/>
      <c r="D12" s="499"/>
      <c r="E12" s="470"/>
      <c r="F12" s="470"/>
      <c r="G12" s="470"/>
      <c r="H12" s="473"/>
      <c r="I12" s="502"/>
      <c r="J12" s="505"/>
      <c r="K12" s="491"/>
      <c r="L12" s="491"/>
      <c r="M12" s="508"/>
      <c r="N12" s="491"/>
      <c r="O12" s="511"/>
      <c r="P12" s="511"/>
      <c r="Q12" s="511"/>
      <c r="R12" s="511"/>
      <c r="S12" s="511"/>
      <c r="T12" s="511"/>
      <c r="U12" s="511"/>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row>
    <row r="13" spans="1:279" s="185" customFormat="1" ht="13.5" customHeight="1">
      <c r="A13" s="496"/>
      <c r="B13" s="499"/>
      <c r="C13" s="499"/>
      <c r="D13" s="499"/>
      <c r="E13" s="470"/>
      <c r="F13" s="470"/>
      <c r="G13" s="470"/>
      <c r="H13" s="473"/>
      <c r="I13" s="502"/>
      <c r="J13" s="505"/>
      <c r="K13" s="491"/>
      <c r="L13" s="491"/>
      <c r="M13" s="508"/>
      <c r="N13" s="491"/>
      <c r="O13" s="511"/>
      <c r="P13" s="511"/>
      <c r="Q13" s="511"/>
      <c r="R13" s="511"/>
      <c r="S13" s="511"/>
      <c r="T13" s="511"/>
      <c r="U13" s="511"/>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row>
    <row r="14" spans="1:279" s="185" customFormat="1" ht="238.5" customHeight="1" thickBot="1">
      <c r="A14" s="497"/>
      <c r="B14" s="500"/>
      <c r="C14" s="500"/>
      <c r="D14" s="500"/>
      <c r="E14" s="471"/>
      <c r="F14" s="471"/>
      <c r="G14" s="471"/>
      <c r="H14" s="474"/>
      <c r="I14" s="503"/>
      <c r="J14" s="506"/>
      <c r="K14" s="492"/>
      <c r="L14" s="492"/>
      <c r="M14" s="509"/>
      <c r="N14" s="492"/>
      <c r="O14" s="512"/>
      <c r="P14" s="512"/>
      <c r="Q14" s="512"/>
      <c r="R14" s="512"/>
      <c r="S14" s="512"/>
      <c r="T14" s="512"/>
      <c r="U14" s="512"/>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row>
    <row r="15" spans="1:279" s="185" customFormat="1" ht="15" customHeight="1">
      <c r="A15" s="495">
        <f>'Mapa Final'!A14</f>
        <v>2</v>
      </c>
      <c r="B15" s="498" t="str">
        <f>'Mapa Final'!B14</f>
        <v xml:space="preserve">INTERRUPCIÓN DEL SERVICIO DE INTERNET, FALLAS EN SOFTWARE Y HARDWARE </v>
      </c>
      <c r="C15" s="498" t="str">
        <f>'Mapa Final'!C14</f>
        <v>Vulneración de los derechos fundamentales de los ciudadanos</v>
      </c>
      <c r="D15" s="498" t="str">
        <f>'Mapa Final'!D14</f>
        <v xml:space="preserve">1.Deficiencia en las herramientas tecnológicas en el desarrollo de la audiencia (Sistema de Grabación, Software, Hardware, microfonos, diademas entre otros)
2. Accidentes, tales como caídas cafvanfde los equipos, derrame de líquidos en los teclados o en la cpu, etc.                                              3. Defectos de fabricación.             4. Desgaste o deterioro por uso e inadecuado manejo.                        5. Inadecuado mantenimiento a los equipos.                                      6. No disponibilidad permanente de técnicos en sistemas.                                   7. Obsolescencia de los sistemas del software y Hardware.                                  8. Desconfiguración de los aplicativos.                                       9. Virus informáticos.
10.Carencia de internet y  conectividad adecuada para los  equipos en las sedes judiciales y salas de audiencias.
</v>
      </c>
      <c r="E15" s="469" t="str">
        <f>'Mapa Final'!E14</f>
        <v>Carencia de internet y  conectividad adecuada para los  equipos en las sedes judiciales y salas de audiencias.</v>
      </c>
      <c r="F15" s="469" t="str">
        <f>'Mapa Final'!F14</f>
        <v>Posibilidad de vulneración de los derechos fundamentales de los ciudadanos debido a la interrupción del servicio de internet, fallas en el Software y Hardware.</v>
      </c>
      <c r="G15" s="469" t="str">
        <f>'Mapa Final'!G14</f>
        <v>Usuarios, productos y prácticas organizacionales</v>
      </c>
      <c r="H15" s="472" t="str">
        <f>'Mapa Final'!I14</f>
        <v>Muy Alta</v>
      </c>
      <c r="I15" s="501" t="str">
        <f>'Mapa Final'!L14</f>
        <v>Mayor</v>
      </c>
      <c r="J15" s="504" t="str">
        <f>'Mapa Final'!N14</f>
        <v xml:space="preserve">Alto </v>
      </c>
      <c r="K15" s="490" t="str">
        <f>'Mapa Final'!AA14</f>
        <v>Media</v>
      </c>
      <c r="L15" s="490" t="str">
        <f>'Mapa Final'!AE14</f>
        <v>Mayor</v>
      </c>
      <c r="M15" s="507" t="str">
        <f>'Mapa Final'!AG14</f>
        <v xml:space="preserve">Alto </v>
      </c>
      <c r="N15" s="490" t="str">
        <f>'Mapa Final'!AH14</f>
        <v>Evitar</v>
      </c>
      <c r="O15" s="513"/>
      <c r="P15" s="513"/>
      <c r="Q15" s="513"/>
      <c r="R15" s="513"/>
      <c r="S15" s="513"/>
      <c r="T15" s="513"/>
      <c r="U15" s="513"/>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row>
    <row r="16" spans="1:279" s="185" customFormat="1" ht="13.5" customHeight="1">
      <c r="A16" s="496"/>
      <c r="B16" s="499"/>
      <c r="C16" s="499"/>
      <c r="D16" s="499"/>
      <c r="E16" s="470"/>
      <c r="F16" s="470"/>
      <c r="G16" s="470"/>
      <c r="H16" s="473"/>
      <c r="I16" s="502"/>
      <c r="J16" s="505"/>
      <c r="K16" s="491"/>
      <c r="L16" s="491"/>
      <c r="M16" s="508"/>
      <c r="N16" s="491"/>
      <c r="O16" s="511"/>
      <c r="P16" s="511"/>
      <c r="Q16" s="511"/>
      <c r="R16" s="511"/>
      <c r="S16" s="511"/>
      <c r="T16" s="511"/>
      <c r="U16" s="511"/>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row>
    <row r="17" spans="1:177" s="185" customFormat="1" ht="13.5" customHeight="1">
      <c r="A17" s="496"/>
      <c r="B17" s="499"/>
      <c r="C17" s="499"/>
      <c r="D17" s="499"/>
      <c r="E17" s="470"/>
      <c r="F17" s="470"/>
      <c r="G17" s="470"/>
      <c r="H17" s="473"/>
      <c r="I17" s="502"/>
      <c r="J17" s="505"/>
      <c r="K17" s="491"/>
      <c r="L17" s="491"/>
      <c r="M17" s="508"/>
      <c r="N17" s="491"/>
      <c r="O17" s="511"/>
      <c r="P17" s="511"/>
      <c r="Q17" s="511"/>
      <c r="R17" s="511"/>
      <c r="S17" s="511"/>
      <c r="T17" s="511"/>
      <c r="U17" s="511"/>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row>
    <row r="18" spans="1:177" s="185" customFormat="1" ht="13.5" customHeight="1">
      <c r="A18" s="496"/>
      <c r="B18" s="499"/>
      <c r="C18" s="499"/>
      <c r="D18" s="499"/>
      <c r="E18" s="470"/>
      <c r="F18" s="470"/>
      <c r="G18" s="470"/>
      <c r="H18" s="473"/>
      <c r="I18" s="502"/>
      <c r="J18" s="505"/>
      <c r="K18" s="491"/>
      <c r="L18" s="491"/>
      <c r="M18" s="508"/>
      <c r="N18" s="491"/>
      <c r="O18" s="511"/>
      <c r="P18" s="511"/>
      <c r="Q18" s="511"/>
      <c r="R18" s="511"/>
      <c r="S18" s="511"/>
      <c r="T18" s="511"/>
      <c r="U18" s="511"/>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row>
    <row r="19" spans="1:177" s="185" customFormat="1" ht="255.75" customHeight="1" thickBot="1">
      <c r="A19" s="497"/>
      <c r="B19" s="500"/>
      <c r="C19" s="500"/>
      <c r="D19" s="500"/>
      <c r="E19" s="471"/>
      <c r="F19" s="471"/>
      <c r="G19" s="471"/>
      <c r="H19" s="474"/>
      <c r="I19" s="503"/>
      <c r="J19" s="506"/>
      <c r="K19" s="492"/>
      <c r="L19" s="492"/>
      <c r="M19" s="509"/>
      <c r="N19" s="492"/>
      <c r="O19" s="512"/>
      <c r="P19" s="512"/>
      <c r="Q19" s="512"/>
      <c r="R19" s="512"/>
      <c r="S19" s="512"/>
      <c r="T19" s="512"/>
      <c r="U19" s="5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row>
    <row r="20" spans="1:177" ht="15" customHeight="1">
      <c r="A20" s="495">
        <f>'Mapa Final'!A19</f>
        <v>3</v>
      </c>
      <c r="B20" s="498" t="str">
        <f>'Mapa Final'!B19</f>
        <v>MODIFICACIÓN O ROTACIÓN DEL TALENTO HUMANO</v>
      </c>
      <c r="C20" s="498" t="str">
        <f>'Mapa Final'!C19</f>
        <v>Incumplimiento de las metas establecidas</v>
      </c>
      <c r="D20" s="498" t="str">
        <f>'Mapa Final'!D19</f>
        <v xml:space="preserve">
1. Agotamiento de lista de elegibles, para nombramiento  de empleados y funcionarios de carrera, lo cual genera que el personal suministrado no se permanente.                                       2. Nombramiento y posesión de servidores judiciales de carrera judicial.</v>
      </c>
      <c r="E20" s="469" t="str">
        <f>'Mapa Final'!E19</f>
        <v>Demora en la ejecución de procesos y actividades debido a la falta de pericia del personal nuevo.</v>
      </c>
      <c r="F20" s="469" t="str">
        <f>'Mapa Final'!F19</f>
        <v>Posibilidad de Incumplimiento de las metas establecidas debida a la modificación o rotación del talento humano</v>
      </c>
      <c r="G20" s="469" t="str">
        <f>'Mapa Final'!G19</f>
        <v>Usuarios, productos y prácticas organizacionales</v>
      </c>
      <c r="H20" s="472" t="str">
        <f>'Mapa Final'!I19</f>
        <v>Media</v>
      </c>
      <c r="I20" s="501" t="str">
        <f>'Mapa Final'!L19</f>
        <v>Leve</v>
      </c>
      <c r="J20" s="504" t="str">
        <f>'Mapa Final'!N19</f>
        <v>Moderado</v>
      </c>
      <c r="K20" s="490" t="str">
        <f>'Mapa Final'!AA19</f>
        <v>Baja</v>
      </c>
      <c r="L20" s="490" t="str">
        <f>'Mapa Final'!AE19</f>
        <v>Leve</v>
      </c>
      <c r="M20" s="507" t="str">
        <f>'Mapa Final'!AG19</f>
        <v>Bajo</v>
      </c>
      <c r="N20" s="490" t="str">
        <f>'Mapa Final'!AH19</f>
        <v>Reducir(mitigar)</v>
      </c>
      <c r="O20" s="513"/>
      <c r="P20" s="513"/>
      <c r="Q20" s="513"/>
      <c r="R20" s="513"/>
      <c r="S20" s="513"/>
      <c r="T20" s="513"/>
      <c r="U20" s="513"/>
      <c r="V20" s="34"/>
      <c r="W20" s="34"/>
    </row>
    <row r="21" spans="1:177">
      <c r="A21" s="496"/>
      <c r="B21" s="499"/>
      <c r="C21" s="499"/>
      <c r="D21" s="499"/>
      <c r="E21" s="470"/>
      <c r="F21" s="470"/>
      <c r="G21" s="470"/>
      <c r="H21" s="473"/>
      <c r="I21" s="502"/>
      <c r="J21" s="505"/>
      <c r="K21" s="491"/>
      <c r="L21" s="491"/>
      <c r="M21" s="508"/>
      <c r="N21" s="491"/>
      <c r="O21" s="511"/>
      <c r="P21" s="511"/>
      <c r="Q21" s="511"/>
      <c r="R21" s="511"/>
      <c r="S21" s="511"/>
      <c r="T21" s="511"/>
      <c r="U21" s="511"/>
      <c r="V21" s="34"/>
      <c r="W21" s="34"/>
    </row>
    <row r="22" spans="1:177">
      <c r="A22" s="496"/>
      <c r="B22" s="499"/>
      <c r="C22" s="499"/>
      <c r="D22" s="499"/>
      <c r="E22" s="470"/>
      <c r="F22" s="470"/>
      <c r="G22" s="470"/>
      <c r="H22" s="473"/>
      <c r="I22" s="502"/>
      <c r="J22" s="505"/>
      <c r="K22" s="491"/>
      <c r="L22" s="491"/>
      <c r="M22" s="508"/>
      <c r="N22" s="491"/>
      <c r="O22" s="511"/>
      <c r="P22" s="511"/>
      <c r="Q22" s="511"/>
      <c r="R22" s="511"/>
      <c r="S22" s="511"/>
      <c r="T22" s="511"/>
      <c r="U22" s="511"/>
      <c r="V22" s="34"/>
      <c r="W22" s="34"/>
    </row>
    <row r="23" spans="1:177">
      <c r="A23" s="496"/>
      <c r="B23" s="499"/>
      <c r="C23" s="499"/>
      <c r="D23" s="499"/>
      <c r="E23" s="470"/>
      <c r="F23" s="470"/>
      <c r="G23" s="470"/>
      <c r="H23" s="473"/>
      <c r="I23" s="502"/>
      <c r="J23" s="505"/>
      <c r="K23" s="491"/>
      <c r="L23" s="491"/>
      <c r="M23" s="508"/>
      <c r="N23" s="491"/>
      <c r="O23" s="511"/>
      <c r="P23" s="511"/>
      <c r="Q23" s="511"/>
      <c r="R23" s="511"/>
      <c r="S23" s="511"/>
      <c r="T23" s="511"/>
      <c r="U23" s="511"/>
      <c r="V23" s="34"/>
      <c r="W23" s="34"/>
    </row>
    <row r="24" spans="1:177" ht="307.5" customHeight="1" thickBot="1">
      <c r="A24" s="497"/>
      <c r="B24" s="500"/>
      <c r="C24" s="500"/>
      <c r="D24" s="500"/>
      <c r="E24" s="471"/>
      <c r="F24" s="471"/>
      <c r="G24" s="471"/>
      <c r="H24" s="474"/>
      <c r="I24" s="503"/>
      <c r="J24" s="506"/>
      <c r="K24" s="492"/>
      <c r="L24" s="492"/>
      <c r="M24" s="509"/>
      <c r="N24" s="492"/>
      <c r="O24" s="512"/>
      <c r="P24" s="512"/>
      <c r="Q24" s="512"/>
      <c r="R24" s="512"/>
      <c r="S24" s="512"/>
      <c r="T24" s="512"/>
      <c r="U24" s="512"/>
      <c r="V24" s="34"/>
      <c r="W24" s="34"/>
    </row>
    <row r="25" spans="1:177">
      <c r="A25" s="495">
        <f>'Mapa Final'!A22</f>
        <v>4</v>
      </c>
      <c r="B25" s="498" t="str">
        <f>'Mapa Final'!B22</f>
        <v>PÉRDIDA DE EXPEDIENTES, FOLIOS Y/O ARCHIVOS DE DATOS</v>
      </c>
      <c r="C25" s="498" t="str">
        <f>'Mapa Final'!C22</f>
        <v>Afectación en la Prestación del Servicio de Justicia</v>
      </c>
      <c r="D25" s="498" t="str">
        <f>'Mapa Final'!D22</f>
        <v>1. Falta de implementación del expediente electrónico en todas las dependencias y juzgados
2.Falta de software institucional para el control en el archivo de documentos tanto físicos como virtuales.
3. Desorganización en el Despacho.                                          4. Demora en el registro de actuaciones.                                      5. Incumplimiento del protocolo de atención al usuario.               6.Incumplimiento protocolo de recepcion de memoriales
7. Carencia de organización documental</v>
      </c>
      <c r="E25" s="469" t="str">
        <f>'Mapa Final'!E22</f>
        <v>Extravío de documentos temporal o definitivo de los procesos judiciales</v>
      </c>
      <c r="F25" s="469" t="str">
        <f>'Mapa Final'!F22</f>
        <v xml:space="preserve">1. Posibilidad de la afectación en la Prestación del Servicio de Justicia debido al extravío de documentos temporal o definitivo de los procesos judiciales.                                        </v>
      </c>
      <c r="G25" s="469" t="str">
        <f>'Mapa Final'!G22</f>
        <v>Usuarios, productos y prácticas organizacionales</v>
      </c>
      <c r="H25" s="472" t="str">
        <f>'Mapa Final'!I22</f>
        <v>Muy Alta</v>
      </c>
      <c r="I25" s="501" t="str">
        <f>'Mapa Final'!L22</f>
        <v>Mayor</v>
      </c>
      <c r="J25" s="504" t="str">
        <f>'Mapa Final'!N22</f>
        <v xml:space="preserve">Alto </v>
      </c>
      <c r="K25" s="490" t="str">
        <f>'Mapa Final'!AA22</f>
        <v>Media</v>
      </c>
      <c r="L25" s="490" t="str">
        <f>'Mapa Final'!AE22</f>
        <v>Mayor</v>
      </c>
      <c r="M25" s="507" t="str">
        <f>'Mapa Final'!AG22</f>
        <v xml:space="preserve">Alto </v>
      </c>
      <c r="N25" s="490" t="str">
        <f>'Mapa Final'!AH22</f>
        <v>Evitar</v>
      </c>
      <c r="O25" s="513"/>
      <c r="P25" s="513"/>
      <c r="Q25" s="513"/>
      <c r="R25" s="513"/>
      <c r="S25" s="513"/>
      <c r="T25" s="513"/>
      <c r="U25" s="513"/>
    </row>
    <row r="26" spans="1:177">
      <c r="A26" s="496"/>
      <c r="B26" s="499"/>
      <c r="C26" s="499"/>
      <c r="D26" s="499"/>
      <c r="E26" s="470"/>
      <c r="F26" s="470"/>
      <c r="G26" s="470"/>
      <c r="H26" s="473"/>
      <c r="I26" s="502"/>
      <c r="J26" s="505"/>
      <c r="K26" s="491"/>
      <c r="L26" s="491"/>
      <c r="M26" s="508"/>
      <c r="N26" s="491"/>
      <c r="O26" s="511"/>
      <c r="P26" s="511"/>
      <c r="Q26" s="511"/>
      <c r="R26" s="511"/>
      <c r="S26" s="511"/>
      <c r="T26" s="511"/>
      <c r="U26" s="511"/>
    </row>
    <row r="27" spans="1:177">
      <c r="A27" s="496"/>
      <c r="B27" s="499"/>
      <c r="C27" s="499"/>
      <c r="D27" s="499"/>
      <c r="E27" s="470"/>
      <c r="F27" s="470"/>
      <c r="G27" s="470"/>
      <c r="H27" s="473"/>
      <c r="I27" s="502"/>
      <c r="J27" s="505"/>
      <c r="K27" s="491"/>
      <c r="L27" s="491"/>
      <c r="M27" s="508"/>
      <c r="N27" s="491"/>
      <c r="O27" s="511"/>
      <c r="P27" s="511"/>
      <c r="Q27" s="511"/>
      <c r="R27" s="511"/>
      <c r="S27" s="511"/>
      <c r="T27" s="511"/>
      <c r="U27" s="511"/>
    </row>
    <row r="28" spans="1:177">
      <c r="A28" s="496"/>
      <c r="B28" s="499"/>
      <c r="C28" s="499"/>
      <c r="D28" s="499"/>
      <c r="E28" s="470"/>
      <c r="F28" s="470"/>
      <c r="G28" s="470"/>
      <c r="H28" s="473"/>
      <c r="I28" s="502"/>
      <c r="J28" s="505"/>
      <c r="K28" s="491"/>
      <c r="L28" s="491"/>
      <c r="M28" s="508"/>
      <c r="N28" s="491"/>
      <c r="O28" s="511"/>
      <c r="P28" s="511"/>
      <c r="Q28" s="511"/>
      <c r="R28" s="511"/>
      <c r="S28" s="511"/>
      <c r="T28" s="511"/>
      <c r="U28" s="511"/>
    </row>
    <row r="29" spans="1:177" ht="194.25" customHeight="1" thickBot="1">
      <c r="A29" s="497"/>
      <c r="B29" s="500"/>
      <c r="C29" s="500"/>
      <c r="D29" s="500"/>
      <c r="E29" s="471"/>
      <c r="F29" s="471"/>
      <c r="G29" s="471"/>
      <c r="H29" s="474"/>
      <c r="I29" s="503"/>
      <c r="J29" s="506"/>
      <c r="K29" s="492"/>
      <c r="L29" s="492"/>
      <c r="M29" s="509"/>
      <c r="N29" s="492"/>
      <c r="O29" s="512"/>
      <c r="P29" s="512"/>
      <c r="Q29" s="512"/>
      <c r="R29" s="512"/>
      <c r="S29" s="512"/>
      <c r="T29" s="512"/>
      <c r="U29" s="512"/>
    </row>
    <row r="30" spans="1:177">
      <c r="A30" s="495">
        <f>'Mapa Final'!A29</f>
        <v>5</v>
      </c>
      <c r="B30" s="498" t="str">
        <f>'Mapa Final'!B29</f>
        <v>CORRUPCIÓN</v>
      </c>
      <c r="C30" s="498" t="str">
        <f>'Mapa Final'!C29</f>
        <v>Reputacional (Corrupción)</v>
      </c>
      <c r="D30" s="498" t="str">
        <f>'Mapa Final'!D29</f>
        <v xml:space="preserve">1.Insuficientes programas de capacitación para la toma de conciencia debido al desconocimiento de la ley antisoborno (ISO 37001:2016)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30" s="469" t="str">
        <f>'Mapa Final'!E29</f>
        <v xml:space="preserve">Carencia en transparencia, etica y valores . </v>
      </c>
      <c r="F30" s="469" t="str">
        <f>'Mapa Final'!F29</f>
        <v xml:space="preserve">Posibilidad de actos indebidos de  los servidores judiciales debido a  la carencia en transparencia, etica y valores </v>
      </c>
      <c r="G30" s="469" t="str">
        <f>'Mapa Final'!G29</f>
        <v>Fraude Interno</v>
      </c>
      <c r="H30" s="472" t="str">
        <f>'Mapa Final'!I29</f>
        <v>Muy Alta</v>
      </c>
      <c r="I30" s="501" t="str">
        <f>'Mapa Final'!L29</f>
        <v>Mayor</v>
      </c>
      <c r="J30" s="504" t="str">
        <f>'Mapa Final'!N29</f>
        <v xml:space="preserve">Alto </v>
      </c>
      <c r="K30" s="490" t="str">
        <f>'Mapa Final'!AA29</f>
        <v>Media</v>
      </c>
      <c r="L30" s="490" t="str">
        <f>'Mapa Final'!AE29</f>
        <v>Mayor</v>
      </c>
      <c r="M30" s="507" t="str">
        <f>'Mapa Final'!AG29</f>
        <v xml:space="preserve">Alto </v>
      </c>
      <c r="N30" s="490" t="str">
        <f>'Mapa Final'!AH29</f>
        <v>Evitar</v>
      </c>
      <c r="O30" s="513"/>
      <c r="P30" s="513"/>
      <c r="Q30" s="513"/>
      <c r="R30" s="513"/>
      <c r="S30" s="513"/>
      <c r="T30" s="513"/>
      <c r="U30" s="513"/>
    </row>
    <row r="31" spans="1:177">
      <c r="A31" s="496"/>
      <c r="B31" s="499"/>
      <c r="C31" s="499"/>
      <c r="D31" s="499"/>
      <c r="E31" s="470"/>
      <c r="F31" s="470"/>
      <c r="G31" s="470"/>
      <c r="H31" s="473"/>
      <c r="I31" s="502"/>
      <c r="J31" s="505"/>
      <c r="K31" s="491"/>
      <c r="L31" s="491"/>
      <c r="M31" s="508"/>
      <c r="N31" s="491"/>
      <c r="O31" s="511"/>
      <c r="P31" s="511"/>
      <c r="Q31" s="511"/>
      <c r="R31" s="511"/>
      <c r="S31" s="511"/>
      <c r="T31" s="511"/>
      <c r="U31" s="511"/>
    </row>
    <row r="32" spans="1:177">
      <c r="A32" s="496"/>
      <c r="B32" s="499"/>
      <c r="C32" s="499"/>
      <c r="D32" s="499"/>
      <c r="E32" s="470"/>
      <c r="F32" s="470"/>
      <c r="G32" s="470"/>
      <c r="H32" s="473"/>
      <c r="I32" s="502"/>
      <c r="J32" s="505"/>
      <c r="K32" s="491"/>
      <c r="L32" s="491"/>
      <c r="M32" s="508"/>
      <c r="N32" s="491"/>
      <c r="O32" s="511"/>
      <c r="P32" s="511"/>
      <c r="Q32" s="511"/>
      <c r="R32" s="511"/>
      <c r="S32" s="511"/>
      <c r="T32" s="511"/>
      <c r="U32" s="511"/>
    </row>
    <row r="33" spans="1:21">
      <c r="A33" s="496"/>
      <c r="B33" s="499"/>
      <c r="C33" s="499"/>
      <c r="D33" s="499"/>
      <c r="E33" s="470"/>
      <c r="F33" s="470"/>
      <c r="G33" s="470"/>
      <c r="H33" s="473"/>
      <c r="I33" s="502"/>
      <c r="J33" s="505"/>
      <c r="K33" s="491"/>
      <c r="L33" s="491"/>
      <c r="M33" s="508"/>
      <c r="N33" s="491"/>
      <c r="O33" s="511"/>
      <c r="P33" s="511"/>
      <c r="Q33" s="511"/>
      <c r="R33" s="511"/>
      <c r="S33" s="511"/>
      <c r="T33" s="511"/>
      <c r="U33" s="511"/>
    </row>
    <row r="34" spans="1:21" ht="188.25" customHeight="1" thickBot="1">
      <c r="A34" s="497"/>
      <c r="B34" s="500"/>
      <c r="C34" s="500"/>
      <c r="D34" s="500"/>
      <c r="E34" s="471"/>
      <c r="F34" s="471"/>
      <c r="G34" s="471"/>
      <c r="H34" s="474"/>
      <c r="I34" s="503"/>
      <c r="J34" s="506"/>
      <c r="K34" s="492"/>
      <c r="L34" s="492"/>
      <c r="M34" s="509"/>
      <c r="N34" s="492"/>
      <c r="O34" s="512"/>
      <c r="P34" s="512"/>
      <c r="Q34" s="512"/>
      <c r="R34" s="512"/>
      <c r="S34" s="512"/>
      <c r="T34" s="512"/>
      <c r="U34" s="512"/>
    </row>
    <row r="35" spans="1:21">
      <c r="A35" s="495">
        <f>'Mapa Final'!A34</f>
        <v>6</v>
      </c>
      <c r="B35" s="498" t="str">
        <f>'Mapa Final'!B34</f>
        <v>INTERRUPCIÓN O DEMORA EN EL SERVICIO PÚBLICO DE ADMINISTRAR JUSTICIA</v>
      </c>
      <c r="C35" s="498" t="str">
        <f>'Mapa Final'!C34</f>
        <v>Afectación en la Prestación del Servicio de Justicia</v>
      </c>
      <c r="D35" s="498" t="str">
        <f>'Mapa Final'!D34</f>
        <v>1. Paro por sindicato
2. Huelgas, protestas ciudadana
3. Disturbios o hechos violentos
4.Pandemia
5.Emergencias Ambientales</v>
      </c>
      <c r="E35" s="469" t="str">
        <f>'Mapa Final'!E34</f>
        <v>Suceso de fuerza mayor que imposibilitan la gestión judicial</v>
      </c>
      <c r="F35" s="469" t="str">
        <f>'Mapa Final'!F34</f>
        <v>Posibilidad de  afectación en la Prestación del Servicio de Justicia debido a un suceso de fuerza mayor que imposibilita la gestión judicial</v>
      </c>
      <c r="G35" s="469" t="str">
        <f>'Mapa Final'!G34</f>
        <v>Usuarios, productos y prácticas organizacionales</v>
      </c>
      <c r="H35" s="472" t="str">
        <f>'Mapa Final'!I34</f>
        <v>Muy Alta</v>
      </c>
      <c r="I35" s="501" t="str">
        <f>'Mapa Final'!L34</f>
        <v>Moderado</v>
      </c>
      <c r="J35" s="504" t="str">
        <f>'Mapa Final'!N34</f>
        <v xml:space="preserve">Alto </v>
      </c>
      <c r="K35" s="490" t="str">
        <f>'Mapa Final'!AA34</f>
        <v>Media</v>
      </c>
      <c r="L35" s="490" t="str">
        <f>'Mapa Final'!AE34</f>
        <v>Moderado</v>
      </c>
      <c r="M35" s="507" t="str">
        <f>'Mapa Final'!AG34</f>
        <v>Moderado</v>
      </c>
      <c r="N35" s="490" t="str">
        <f>'Mapa Final'!AH34</f>
        <v>Reducir(mitigar)</v>
      </c>
      <c r="O35" s="513"/>
      <c r="P35" s="513"/>
      <c r="Q35" s="513"/>
      <c r="R35" s="513"/>
      <c r="S35" s="513"/>
      <c r="T35" s="513"/>
      <c r="U35" s="513"/>
    </row>
    <row r="36" spans="1:21">
      <c r="A36" s="496"/>
      <c r="B36" s="499"/>
      <c r="C36" s="499"/>
      <c r="D36" s="499"/>
      <c r="E36" s="470"/>
      <c r="F36" s="470"/>
      <c r="G36" s="470"/>
      <c r="H36" s="473"/>
      <c r="I36" s="502"/>
      <c r="J36" s="505"/>
      <c r="K36" s="491"/>
      <c r="L36" s="491"/>
      <c r="M36" s="508"/>
      <c r="N36" s="491"/>
      <c r="O36" s="511"/>
      <c r="P36" s="511"/>
      <c r="Q36" s="511"/>
      <c r="R36" s="511"/>
      <c r="S36" s="511"/>
      <c r="T36" s="511"/>
      <c r="U36" s="511"/>
    </row>
    <row r="37" spans="1:21">
      <c r="A37" s="496"/>
      <c r="B37" s="499"/>
      <c r="C37" s="499"/>
      <c r="D37" s="499"/>
      <c r="E37" s="470"/>
      <c r="F37" s="470"/>
      <c r="G37" s="470"/>
      <c r="H37" s="473"/>
      <c r="I37" s="502"/>
      <c r="J37" s="505"/>
      <c r="K37" s="491"/>
      <c r="L37" s="491"/>
      <c r="M37" s="508"/>
      <c r="N37" s="491"/>
      <c r="O37" s="511"/>
      <c r="P37" s="511"/>
      <c r="Q37" s="511"/>
      <c r="R37" s="511"/>
      <c r="S37" s="511"/>
      <c r="T37" s="511"/>
      <c r="U37" s="511"/>
    </row>
    <row r="38" spans="1:21">
      <c r="A38" s="496"/>
      <c r="B38" s="499"/>
      <c r="C38" s="499"/>
      <c r="D38" s="499"/>
      <c r="E38" s="470"/>
      <c r="F38" s="470"/>
      <c r="G38" s="470"/>
      <c r="H38" s="473"/>
      <c r="I38" s="502"/>
      <c r="J38" s="505"/>
      <c r="K38" s="491"/>
      <c r="L38" s="491"/>
      <c r="M38" s="508"/>
      <c r="N38" s="491"/>
      <c r="O38" s="511"/>
      <c r="P38" s="511"/>
      <c r="Q38" s="511"/>
      <c r="R38" s="511"/>
      <c r="S38" s="511"/>
      <c r="T38" s="511"/>
      <c r="U38" s="511"/>
    </row>
    <row r="39" spans="1:21" ht="56.25" customHeight="1" thickBot="1">
      <c r="A39" s="497"/>
      <c r="B39" s="500"/>
      <c r="C39" s="500"/>
      <c r="D39" s="500"/>
      <c r="E39" s="471"/>
      <c r="F39" s="471"/>
      <c r="G39" s="471"/>
      <c r="H39" s="474"/>
      <c r="I39" s="503"/>
      <c r="J39" s="506"/>
      <c r="K39" s="492"/>
      <c r="L39" s="492"/>
      <c r="M39" s="509"/>
      <c r="N39" s="492"/>
      <c r="O39" s="512"/>
      <c r="P39" s="512"/>
      <c r="Q39" s="512"/>
      <c r="R39" s="512"/>
      <c r="S39" s="512"/>
      <c r="T39" s="512"/>
      <c r="U39" s="512"/>
    </row>
    <row r="40" spans="1:21">
      <c r="A40" s="495">
        <f>'Mapa Final'!A39</f>
        <v>7</v>
      </c>
      <c r="B40" s="498" t="str">
        <f>'Mapa Final'!B39</f>
        <v xml:space="preserve"> INAPLICABILIDAD DE LA NORMATIVIDAD AMBIENTAL VIGENTE</v>
      </c>
      <c r="C40" s="498" t="str">
        <f>'Mapa Final'!C39</f>
        <v>Afectación Ambiental</v>
      </c>
      <c r="D40" s="498" t="str">
        <f>'Mapa Final'!D39</f>
        <v>1. Falta de socialización del Acuerdo PSAA14-10160. 
2.Baja participación de los funcionarios y servidores judiciales en las actividades de formación en el Sistema de Gestión Ambiental
3.Uso de correos no institucionales, que no permiten la llegada de campañas enviadas por correos masivos
4.  Poco compromiso en la aplicabilidad y formación de la cultura ambiental
5. Carencia del liderazgo en el Sistema de Gestión Ambiental</v>
      </c>
      <c r="E40" s="469" t="str">
        <f>'Mapa Final'!E39</f>
        <v>Desconocimiento de los lineamientos ambientales y normatividad vigente ambiental</v>
      </c>
      <c r="F40" s="469" t="str">
        <f>'Mapa Final'!F39</f>
        <v>Posibilidad de afectación ambiental debido al desconocimiento de las lineamientos ambientales y normatividad vigente ambiental</v>
      </c>
      <c r="G40" s="469" t="str">
        <f>'Mapa Final'!G39</f>
        <v>Eventos Ambientales Internos</v>
      </c>
      <c r="H40" s="472" t="str">
        <f>'Mapa Final'!I39</f>
        <v>Media</v>
      </c>
      <c r="I40" s="501" t="str">
        <f>'Mapa Final'!L39</f>
        <v>Moderado</v>
      </c>
      <c r="J40" s="504" t="str">
        <f>'Mapa Final'!N39</f>
        <v>Moderado</v>
      </c>
      <c r="K40" s="490" t="str">
        <f>'Mapa Final'!AA39</f>
        <v>Baja</v>
      </c>
      <c r="L40" s="490" t="str">
        <f>'Mapa Final'!AE39</f>
        <v>Moderado</v>
      </c>
      <c r="M40" s="507" t="str">
        <f>'Mapa Final'!AG39</f>
        <v>Moderado</v>
      </c>
      <c r="N40" s="490" t="str">
        <f>'Mapa Final'!AH39</f>
        <v>Reducir(mitigar)</v>
      </c>
      <c r="O40" s="513"/>
      <c r="P40" s="513"/>
      <c r="Q40" s="513"/>
      <c r="R40" s="513"/>
      <c r="S40" s="513"/>
      <c r="T40" s="513"/>
      <c r="U40" s="513"/>
    </row>
    <row r="41" spans="1:21">
      <c r="A41" s="496"/>
      <c r="B41" s="499"/>
      <c r="C41" s="499"/>
      <c r="D41" s="499"/>
      <c r="E41" s="470"/>
      <c r="F41" s="470"/>
      <c r="G41" s="470"/>
      <c r="H41" s="473"/>
      <c r="I41" s="502"/>
      <c r="J41" s="505"/>
      <c r="K41" s="491"/>
      <c r="L41" s="491"/>
      <c r="M41" s="508"/>
      <c r="N41" s="491"/>
      <c r="O41" s="511"/>
      <c r="P41" s="511"/>
      <c r="Q41" s="511"/>
      <c r="R41" s="511"/>
      <c r="S41" s="511"/>
      <c r="T41" s="511"/>
      <c r="U41" s="511"/>
    </row>
    <row r="42" spans="1:21">
      <c r="A42" s="496"/>
      <c r="B42" s="499"/>
      <c r="C42" s="499"/>
      <c r="D42" s="499"/>
      <c r="E42" s="470"/>
      <c r="F42" s="470"/>
      <c r="G42" s="470"/>
      <c r="H42" s="473"/>
      <c r="I42" s="502"/>
      <c r="J42" s="505"/>
      <c r="K42" s="491"/>
      <c r="L42" s="491"/>
      <c r="M42" s="508"/>
      <c r="N42" s="491"/>
      <c r="O42" s="511"/>
      <c r="P42" s="511"/>
      <c r="Q42" s="511"/>
      <c r="R42" s="511"/>
      <c r="S42" s="511"/>
      <c r="T42" s="511"/>
      <c r="U42" s="511"/>
    </row>
    <row r="43" spans="1:21">
      <c r="A43" s="496"/>
      <c r="B43" s="499"/>
      <c r="C43" s="499"/>
      <c r="D43" s="499"/>
      <c r="E43" s="470"/>
      <c r="F43" s="470"/>
      <c r="G43" s="470"/>
      <c r="H43" s="473"/>
      <c r="I43" s="502"/>
      <c r="J43" s="505"/>
      <c r="K43" s="491"/>
      <c r="L43" s="491"/>
      <c r="M43" s="508"/>
      <c r="N43" s="491"/>
      <c r="O43" s="511"/>
      <c r="P43" s="511"/>
      <c r="Q43" s="511"/>
      <c r="R43" s="511"/>
      <c r="S43" s="511"/>
      <c r="T43" s="511"/>
      <c r="U43" s="511"/>
    </row>
    <row r="44" spans="1:21" ht="159.75" customHeight="1" thickBot="1">
      <c r="A44" s="497"/>
      <c r="B44" s="500"/>
      <c r="C44" s="500"/>
      <c r="D44" s="500"/>
      <c r="E44" s="471"/>
      <c r="F44" s="471"/>
      <c r="G44" s="471"/>
      <c r="H44" s="474"/>
      <c r="I44" s="503"/>
      <c r="J44" s="506"/>
      <c r="K44" s="492"/>
      <c r="L44" s="492"/>
      <c r="M44" s="509"/>
      <c r="N44" s="492"/>
      <c r="O44" s="512"/>
      <c r="P44" s="512"/>
      <c r="Q44" s="512"/>
      <c r="R44" s="512"/>
      <c r="S44" s="512"/>
      <c r="T44" s="512"/>
      <c r="U44" s="512"/>
    </row>
  </sheetData>
  <mergeCells count="166">
    <mergeCell ref="S40:S44"/>
    <mergeCell ref="T40:T44"/>
    <mergeCell ref="U40:U44"/>
    <mergeCell ref="M40:M44"/>
    <mergeCell ref="N40:N44"/>
    <mergeCell ref="O40:O44"/>
    <mergeCell ref="P40:P44"/>
    <mergeCell ref="Q40:Q44"/>
    <mergeCell ref="R40:R44"/>
    <mergeCell ref="G40:G44"/>
    <mergeCell ref="H40:H44"/>
    <mergeCell ref="I40:I44"/>
    <mergeCell ref="J40:J44"/>
    <mergeCell ref="K40:K44"/>
    <mergeCell ref="L40:L44"/>
    <mergeCell ref="A40:A44"/>
    <mergeCell ref="B40:B44"/>
    <mergeCell ref="C40:C44"/>
    <mergeCell ref="D40:D44"/>
    <mergeCell ref="E40:E44"/>
    <mergeCell ref="F40:F44"/>
    <mergeCell ref="R35:R39"/>
    <mergeCell ref="S35:S39"/>
    <mergeCell ref="T35:T39"/>
    <mergeCell ref="U35:U39"/>
    <mergeCell ref="J35:J39"/>
    <mergeCell ref="K35:K39"/>
    <mergeCell ref="L35:L39"/>
    <mergeCell ref="M35:M39"/>
    <mergeCell ref="N35:N39"/>
    <mergeCell ref="O35:O39"/>
    <mergeCell ref="U30:U34"/>
    <mergeCell ref="A35:A39"/>
    <mergeCell ref="B35:B39"/>
    <mergeCell ref="C35:C39"/>
    <mergeCell ref="D35:D39"/>
    <mergeCell ref="E35:E39"/>
    <mergeCell ref="F35:F39"/>
    <mergeCell ref="G35:G39"/>
    <mergeCell ref="H35:H39"/>
    <mergeCell ref="I35:I39"/>
    <mergeCell ref="O30:O34"/>
    <mergeCell ref="P30:P34"/>
    <mergeCell ref="Q30:Q34"/>
    <mergeCell ref="R30:R34"/>
    <mergeCell ref="S30:S34"/>
    <mergeCell ref="T30:T34"/>
    <mergeCell ref="I30:I34"/>
    <mergeCell ref="J30:J34"/>
    <mergeCell ref="K30:K34"/>
    <mergeCell ref="L30:L34"/>
    <mergeCell ref="M30:M34"/>
    <mergeCell ref="N30:N34"/>
    <mergeCell ref="P35:P39"/>
    <mergeCell ref="Q35:Q39"/>
    <mergeCell ref="A30:A34"/>
    <mergeCell ref="B30:B34"/>
    <mergeCell ref="C30:C34"/>
    <mergeCell ref="D30:D34"/>
    <mergeCell ref="E30:E34"/>
    <mergeCell ref="F30:F34"/>
    <mergeCell ref="G30:G34"/>
    <mergeCell ref="H30:H34"/>
    <mergeCell ref="N25:N29"/>
    <mergeCell ref="A25:A29"/>
    <mergeCell ref="B25:B29"/>
    <mergeCell ref="C25:C29"/>
    <mergeCell ref="D25:D29"/>
    <mergeCell ref="E25:E29"/>
    <mergeCell ref="F25:F29"/>
    <mergeCell ref="G25:G29"/>
    <mergeCell ref="H25:H29"/>
    <mergeCell ref="I25:I29"/>
    <mergeCell ref="J25:J29"/>
    <mergeCell ref="K25:K29"/>
    <mergeCell ref="L25:L29"/>
    <mergeCell ref="M25:M29"/>
    <mergeCell ref="T25:T29"/>
    <mergeCell ref="U25:U29"/>
    <mergeCell ref="T20:T24"/>
    <mergeCell ref="U20:U24"/>
    <mergeCell ref="N20:N24"/>
    <mergeCell ref="O20:O24"/>
    <mergeCell ref="P20:P24"/>
    <mergeCell ref="Q20:Q24"/>
    <mergeCell ref="R20:R24"/>
    <mergeCell ref="S20:S24"/>
    <mergeCell ref="O25:O29"/>
    <mergeCell ref="P25:P29"/>
    <mergeCell ref="Q25:Q29"/>
    <mergeCell ref="R25:R29"/>
    <mergeCell ref="S25:S29"/>
    <mergeCell ref="A20:A24"/>
    <mergeCell ref="B20:B24"/>
    <mergeCell ref="C20:C24"/>
    <mergeCell ref="D20:D24"/>
    <mergeCell ref="E20:E24"/>
    <mergeCell ref="F20:F24"/>
    <mergeCell ref="G20:G24"/>
    <mergeCell ref="M15:M19"/>
    <mergeCell ref="N15:N19"/>
    <mergeCell ref="G15:G19"/>
    <mergeCell ref="H15:H19"/>
    <mergeCell ref="I15:I19"/>
    <mergeCell ref="J15:J19"/>
    <mergeCell ref="K15:K19"/>
    <mergeCell ref="H20:H24"/>
    <mergeCell ref="I20:I24"/>
    <mergeCell ref="J20:J24"/>
    <mergeCell ref="K20:K24"/>
    <mergeCell ref="L20:L24"/>
    <mergeCell ref="M20:M24"/>
    <mergeCell ref="T10:T14"/>
    <mergeCell ref="U10:U14"/>
    <mergeCell ref="A15:A19"/>
    <mergeCell ref="B15:B19"/>
    <mergeCell ref="C15:C19"/>
    <mergeCell ref="D15:D19"/>
    <mergeCell ref="E15:E19"/>
    <mergeCell ref="F15:F19"/>
    <mergeCell ref="L10:L14"/>
    <mergeCell ref="M10:M14"/>
    <mergeCell ref="N10:N14"/>
    <mergeCell ref="O10:O14"/>
    <mergeCell ref="P10:P14"/>
    <mergeCell ref="Q10:Q14"/>
    <mergeCell ref="F10:F14"/>
    <mergeCell ref="G10:G14"/>
    <mergeCell ref="H10:H14"/>
    <mergeCell ref="I10:I14"/>
    <mergeCell ref="J10:J14"/>
    <mergeCell ref="K10:K14"/>
    <mergeCell ref="S15:S19"/>
    <mergeCell ref="T15:T19"/>
    <mergeCell ref="U15:U19"/>
    <mergeCell ref="O15:O19"/>
    <mergeCell ref="A9:N9"/>
    <mergeCell ref="A10:A14"/>
    <mergeCell ref="B10:B14"/>
    <mergeCell ref="C10:C14"/>
    <mergeCell ref="D10:D14"/>
    <mergeCell ref="E10:E14"/>
    <mergeCell ref="L15:L19"/>
    <mergeCell ref="R10:R14"/>
    <mergeCell ref="S10:S14"/>
    <mergeCell ref="P15:P19"/>
    <mergeCell ref="Q15:Q19"/>
    <mergeCell ref="R15:R19"/>
    <mergeCell ref="S1:U3"/>
    <mergeCell ref="A4:C4"/>
    <mergeCell ref="D4:N4"/>
    <mergeCell ref="O4:Q4"/>
    <mergeCell ref="A5:C5"/>
    <mergeCell ref="D5:N5"/>
    <mergeCell ref="A6:C6"/>
    <mergeCell ref="D6:N6"/>
    <mergeCell ref="A7:F7"/>
    <mergeCell ref="H7:J7"/>
    <mergeCell ref="K7:M7"/>
    <mergeCell ref="N7:N8"/>
    <mergeCell ref="A1:C2"/>
    <mergeCell ref="D1:Q3"/>
    <mergeCell ref="O7:O8"/>
    <mergeCell ref="P7:R7"/>
    <mergeCell ref="S7:T7"/>
    <mergeCell ref="U7:U8"/>
  </mergeCells>
  <conditionalFormatting sqref="D8:G8 H7 H45:J1048576 A7:B7">
    <cfRule type="containsText" dxfId="502" priority="713" operator="containsText" text="3- Moderado">
      <formula>NOT(ISERROR(SEARCH("3- Moderado",A7)))</formula>
    </cfRule>
    <cfRule type="containsText" dxfId="501" priority="714" operator="containsText" text="6- Moderado">
      <formula>NOT(ISERROR(SEARCH("6- Moderado",A7)))</formula>
    </cfRule>
    <cfRule type="containsText" dxfId="500" priority="715" operator="containsText" text="4- Moderado">
      <formula>NOT(ISERROR(SEARCH("4- Moderado",A7)))</formula>
    </cfRule>
    <cfRule type="containsText" dxfId="499" priority="716" operator="containsText" text="3- Bajo">
      <formula>NOT(ISERROR(SEARCH("3- Bajo",A7)))</formula>
    </cfRule>
    <cfRule type="containsText" dxfId="498" priority="717" operator="containsText" text="4- Bajo">
      <formula>NOT(ISERROR(SEARCH("4- Bajo",A7)))</formula>
    </cfRule>
    <cfRule type="containsText" dxfId="497" priority="718" operator="containsText" text="1- Bajo">
      <formula>NOT(ISERROR(SEARCH("1- Bajo",A7)))</formula>
    </cfRule>
  </conditionalFormatting>
  <conditionalFormatting sqref="H8:J8">
    <cfRule type="containsText" dxfId="496" priority="706" operator="containsText" text="3- Moderado">
      <formula>NOT(ISERROR(SEARCH("3- Moderado",H8)))</formula>
    </cfRule>
    <cfRule type="containsText" dxfId="495" priority="707" operator="containsText" text="6- Moderado">
      <formula>NOT(ISERROR(SEARCH("6- Moderado",H8)))</formula>
    </cfRule>
    <cfRule type="containsText" dxfId="494" priority="708" operator="containsText" text="4- Moderado">
      <formula>NOT(ISERROR(SEARCH("4- Moderado",H8)))</formula>
    </cfRule>
    <cfRule type="containsText" dxfId="493" priority="709" operator="containsText" text="3- Bajo">
      <formula>NOT(ISERROR(SEARCH("3- Bajo",H8)))</formula>
    </cfRule>
    <cfRule type="containsText" dxfId="492" priority="710" operator="containsText" text="4- Bajo">
      <formula>NOT(ISERROR(SEARCH("4- Bajo",H8)))</formula>
    </cfRule>
    <cfRule type="containsText" dxfId="491" priority="712" operator="containsText" text="1- Bajo">
      <formula>NOT(ISERROR(SEARCH("1- Bajo",H8)))</formula>
    </cfRule>
  </conditionalFormatting>
  <conditionalFormatting sqref="J8 J45:J1048576">
    <cfRule type="containsText" dxfId="490" priority="695" operator="containsText" text="25- Extremo">
      <formula>NOT(ISERROR(SEARCH("25- Extremo",J8)))</formula>
    </cfRule>
    <cfRule type="containsText" dxfId="489" priority="696" operator="containsText" text="20- Extremo">
      <formula>NOT(ISERROR(SEARCH("20- Extremo",J8)))</formula>
    </cfRule>
    <cfRule type="containsText" dxfId="488" priority="697" operator="containsText" text="15- Extremo">
      <formula>NOT(ISERROR(SEARCH("15- Extremo",J8)))</formula>
    </cfRule>
    <cfRule type="containsText" dxfId="487" priority="698" operator="containsText" text="10- Extremo">
      <formula>NOT(ISERROR(SEARCH("10- Extremo",J8)))</formula>
    </cfRule>
    <cfRule type="containsText" dxfId="486" priority="699" operator="containsText" text="5- Extremo">
      <formula>NOT(ISERROR(SEARCH("5- Extremo",J8)))</formula>
    </cfRule>
    <cfRule type="containsText" dxfId="485" priority="700" operator="containsText" text="12- Alto">
      <formula>NOT(ISERROR(SEARCH("12- Alto",J8)))</formula>
    </cfRule>
    <cfRule type="containsText" dxfId="484" priority="701" operator="containsText" text="10- Alto">
      <formula>NOT(ISERROR(SEARCH("10- Alto",J8)))</formula>
    </cfRule>
    <cfRule type="containsText" dxfId="483" priority="702" operator="containsText" text="9- Alto">
      <formula>NOT(ISERROR(SEARCH("9- Alto",J8)))</formula>
    </cfRule>
    <cfRule type="containsText" dxfId="482" priority="703" operator="containsText" text="8- Alto">
      <formula>NOT(ISERROR(SEARCH("8- Alto",J8)))</formula>
    </cfRule>
    <cfRule type="containsText" dxfId="481" priority="704" operator="containsText" text="5- Alto">
      <formula>NOT(ISERROR(SEARCH("5- Alto",J8)))</formula>
    </cfRule>
    <cfRule type="containsText" dxfId="480" priority="705" operator="containsText" text="4- Alto">
      <formula>NOT(ISERROR(SEARCH("4- Alto",J8)))</formula>
    </cfRule>
    <cfRule type="containsText" dxfId="479" priority="711" operator="containsText" text="2- Bajo">
      <formula>NOT(ISERROR(SEARCH("2- Bajo",J8)))</formula>
    </cfRule>
  </conditionalFormatting>
  <conditionalFormatting sqref="K10:L10">
    <cfRule type="containsText" dxfId="478" priority="689" operator="containsText" text="3- Moderado">
      <formula>NOT(ISERROR(SEARCH("3- Moderado",K10)))</formula>
    </cfRule>
    <cfRule type="containsText" dxfId="477" priority="690" operator="containsText" text="6- Moderado">
      <formula>NOT(ISERROR(SEARCH("6- Moderado",K10)))</formula>
    </cfRule>
    <cfRule type="containsText" dxfId="476" priority="691" operator="containsText" text="4- Moderado">
      <formula>NOT(ISERROR(SEARCH("4- Moderado",K10)))</formula>
    </cfRule>
    <cfRule type="containsText" dxfId="475" priority="692" operator="containsText" text="3- Bajo">
      <formula>NOT(ISERROR(SEARCH("3- Bajo",K10)))</formula>
    </cfRule>
    <cfRule type="containsText" dxfId="474" priority="693" operator="containsText" text="4- Bajo">
      <formula>NOT(ISERROR(SEARCH("4- Bajo",K10)))</formula>
    </cfRule>
    <cfRule type="containsText" dxfId="473" priority="694" operator="containsText" text="1- Bajo">
      <formula>NOT(ISERROR(SEARCH("1- Bajo",K10)))</formula>
    </cfRule>
  </conditionalFormatting>
  <conditionalFormatting sqref="H10:I10">
    <cfRule type="containsText" dxfId="472" priority="683" operator="containsText" text="3- Moderado">
      <formula>NOT(ISERROR(SEARCH("3- Moderado",H10)))</formula>
    </cfRule>
    <cfRule type="containsText" dxfId="471" priority="684" operator="containsText" text="6- Moderado">
      <formula>NOT(ISERROR(SEARCH("6- Moderado",H10)))</formula>
    </cfRule>
    <cfRule type="containsText" dxfId="470" priority="685" operator="containsText" text="4- Moderado">
      <formula>NOT(ISERROR(SEARCH("4- Moderado",H10)))</formula>
    </cfRule>
    <cfRule type="containsText" dxfId="469" priority="686" operator="containsText" text="3- Bajo">
      <formula>NOT(ISERROR(SEARCH("3- Bajo",H10)))</formula>
    </cfRule>
    <cfRule type="containsText" dxfId="468" priority="687" operator="containsText" text="4- Bajo">
      <formula>NOT(ISERROR(SEARCH("4- Bajo",H10)))</formula>
    </cfRule>
    <cfRule type="containsText" dxfId="467" priority="688" operator="containsText" text="1- Bajo">
      <formula>NOT(ISERROR(SEARCH("1- Bajo",H10)))</formula>
    </cfRule>
  </conditionalFormatting>
  <conditionalFormatting sqref="A10 C10:E10">
    <cfRule type="containsText" dxfId="466" priority="677" operator="containsText" text="3- Moderado">
      <formula>NOT(ISERROR(SEARCH("3- Moderado",A10)))</formula>
    </cfRule>
    <cfRule type="containsText" dxfId="465" priority="678" operator="containsText" text="6- Moderado">
      <formula>NOT(ISERROR(SEARCH("6- Moderado",A10)))</formula>
    </cfRule>
    <cfRule type="containsText" dxfId="464" priority="679" operator="containsText" text="4- Moderado">
      <formula>NOT(ISERROR(SEARCH("4- Moderado",A10)))</formula>
    </cfRule>
    <cfRule type="containsText" dxfId="463" priority="680" operator="containsText" text="3- Bajo">
      <formula>NOT(ISERROR(SEARCH("3- Bajo",A10)))</formula>
    </cfRule>
    <cfRule type="containsText" dxfId="462" priority="681" operator="containsText" text="4- Bajo">
      <formula>NOT(ISERROR(SEARCH("4- Bajo",A10)))</formula>
    </cfRule>
    <cfRule type="containsText" dxfId="461" priority="682" operator="containsText" text="1- Bajo">
      <formula>NOT(ISERROR(SEARCH("1- Bajo",A10)))</formula>
    </cfRule>
  </conditionalFormatting>
  <conditionalFormatting sqref="F10:G10">
    <cfRule type="containsText" dxfId="460" priority="671" operator="containsText" text="3- Moderado">
      <formula>NOT(ISERROR(SEARCH("3- Moderado",F10)))</formula>
    </cfRule>
    <cfRule type="containsText" dxfId="459" priority="672" operator="containsText" text="6- Moderado">
      <formula>NOT(ISERROR(SEARCH("6- Moderado",F10)))</formula>
    </cfRule>
    <cfRule type="containsText" dxfId="458" priority="673" operator="containsText" text="4- Moderado">
      <formula>NOT(ISERROR(SEARCH("4- Moderado",F10)))</formula>
    </cfRule>
    <cfRule type="containsText" dxfId="457" priority="674" operator="containsText" text="3- Bajo">
      <formula>NOT(ISERROR(SEARCH("3- Bajo",F10)))</formula>
    </cfRule>
    <cfRule type="containsText" dxfId="456" priority="675" operator="containsText" text="4- Bajo">
      <formula>NOT(ISERROR(SEARCH("4- Bajo",F10)))</formula>
    </cfRule>
    <cfRule type="containsText" dxfId="455" priority="676" operator="containsText" text="1- Bajo">
      <formula>NOT(ISERROR(SEARCH("1- Bajo",F10)))</formula>
    </cfRule>
  </conditionalFormatting>
  <conditionalFormatting sqref="K8">
    <cfRule type="containsText" dxfId="454" priority="665" operator="containsText" text="3- Moderado">
      <formula>NOT(ISERROR(SEARCH("3- Moderado",K8)))</formula>
    </cfRule>
    <cfRule type="containsText" dxfId="453" priority="666" operator="containsText" text="6- Moderado">
      <formula>NOT(ISERROR(SEARCH("6- Moderado",K8)))</formula>
    </cfRule>
    <cfRule type="containsText" dxfId="452" priority="667" operator="containsText" text="4- Moderado">
      <formula>NOT(ISERROR(SEARCH("4- Moderado",K8)))</formula>
    </cfRule>
    <cfRule type="containsText" dxfId="451" priority="668" operator="containsText" text="3- Bajo">
      <formula>NOT(ISERROR(SEARCH("3- Bajo",K8)))</formula>
    </cfRule>
    <cfRule type="containsText" dxfId="450" priority="669" operator="containsText" text="4- Bajo">
      <formula>NOT(ISERROR(SEARCH("4- Bajo",K8)))</formula>
    </cfRule>
    <cfRule type="containsText" dxfId="449" priority="670" operator="containsText" text="1- Bajo">
      <formula>NOT(ISERROR(SEARCH("1- Bajo",K8)))</formula>
    </cfRule>
  </conditionalFormatting>
  <conditionalFormatting sqref="L8">
    <cfRule type="containsText" dxfId="448" priority="659" operator="containsText" text="3- Moderado">
      <formula>NOT(ISERROR(SEARCH("3- Moderado",L8)))</formula>
    </cfRule>
    <cfRule type="containsText" dxfId="447" priority="660" operator="containsText" text="6- Moderado">
      <formula>NOT(ISERROR(SEARCH("6- Moderado",L8)))</formula>
    </cfRule>
    <cfRule type="containsText" dxfId="446" priority="661" operator="containsText" text="4- Moderado">
      <formula>NOT(ISERROR(SEARCH("4- Moderado",L8)))</formula>
    </cfRule>
    <cfRule type="containsText" dxfId="445" priority="662" operator="containsText" text="3- Bajo">
      <formula>NOT(ISERROR(SEARCH("3- Bajo",L8)))</formula>
    </cfRule>
    <cfRule type="containsText" dxfId="444" priority="663" operator="containsText" text="4- Bajo">
      <formula>NOT(ISERROR(SEARCH("4- Bajo",L8)))</formula>
    </cfRule>
    <cfRule type="containsText" dxfId="443" priority="664" operator="containsText" text="1- Bajo">
      <formula>NOT(ISERROR(SEARCH("1- Bajo",L8)))</formula>
    </cfRule>
  </conditionalFormatting>
  <conditionalFormatting sqref="M8">
    <cfRule type="containsText" dxfId="442" priority="653" operator="containsText" text="3- Moderado">
      <formula>NOT(ISERROR(SEARCH("3- Moderado",M8)))</formula>
    </cfRule>
    <cfRule type="containsText" dxfId="441" priority="654" operator="containsText" text="6- Moderado">
      <formula>NOT(ISERROR(SEARCH("6- Moderado",M8)))</formula>
    </cfRule>
    <cfRule type="containsText" dxfId="440" priority="655" operator="containsText" text="4- Moderado">
      <formula>NOT(ISERROR(SEARCH("4- Moderado",M8)))</formula>
    </cfRule>
    <cfRule type="containsText" dxfId="439" priority="656" operator="containsText" text="3- Bajo">
      <formula>NOT(ISERROR(SEARCH("3- Bajo",M8)))</formula>
    </cfRule>
    <cfRule type="containsText" dxfId="438" priority="657" operator="containsText" text="4- Bajo">
      <formula>NOT(ISERROR(SEARCH("4- Bajo",M8)))</formula>
    </cfRule>
    <cfRule type="containsText" dxfId="437" priority="658" operator="containsText" text="1- Bajo">
      <formula>NOT(ISERROR(SEARCH("1- Bajo",M8)))</formula>
    </cfRule>
  </conditionalFormatting>
  <conditionalFormatting sqref="J10:J14">
    <cfRule type="containsText" dxfId="436" priority="648" operator="containsText" text="Bajo">
      <formula>NOT(ISERROR(SEARCH("Bajo",J10)))</formula>
    </cfRule>
    <cfRule type="containsText" dxfId="435" priority="649" operator="containsText" text="Moderado">
      <formula>NOT(ISERROR(SEARCH("Moderado",J10)))</formula>
    </cfRule>
    <cfRule type="containsText" dxfId="434" priority="650" operator="containsText" text="Alto">
      <formula>NOT(ISERROR(SEARCH("Alto",J10)))</formula>
    </cfRule>
    <cfRule type="containsText" dxfId="433" priority="651" operator="containsText" text="Extremo">
      <formula>NOT(ISERROR(SEARCH("Extremo",J10)))</formula>
    </cfRule>
    <cfRule type="colorScale" priority="652">
      <colorScale>
        <cfvo type="min"/>
        <cfvo type="max"/>
        <color rgb="FFFF7128"/>
        <color rgb="FFFFEF9C"/>
      </colorScale>
    </cfRule>
  </conditionalFormatting>
  <conditionalFormatting sqref="M10:M14">
    <cfRule type="containsText" dxfId="432" priority="623" operator="containsText" text="Moderado">
      <formula>NOT(ISERROR(SEARCH("Moderado",M10)))</formula>
    </cfRule>
    <cfRule type="containsText" dxfId="431" priority="643" operator="containsText" text="Bajo">
      <formula>NOT(ISERROR(SEARCH("Bajo",M10)))</formula>
    </cfRule>
    <cfRule type="containsText" dxfId="430" priority="644" operator="containsText" text="Moderado">
      <formula>NOT(ISERROR(SEARCH("Moderado",M10)))</formula>
    </cfRule>
    <cfRule type="containsText" dxfId="429" priority="645" operator="containsText" text="Alto">
      <formula>NOT(ISERROR(SEARCH("Alto",M10)))</formula>
    </cfRule>
    <cfRule type="containsText" dxfId="428" priority="646" operator="containsText" text="Extremo">
      <formula>NOT(ISERROR(SEARCH("Extremo",M10)))</formula>
    </cfRule>
    <cfRule type="colorScale" priority="647">
      <colorScale>
        <cfvo type="min"/>
        <cfvo type="max"/>
        <color rgb="FFFF7128"/>
        <color rgb="FFFFEF9C"/>
      </colorScale>
    </cfRule>
  </conditionalFormatting>
  <conditionalFormatting sqref="N10">
    <cfRule type="containsText" dxfId="427" priority="637" operator="containsText" text="3- Moderado">
      <formula>NOT(ISERROR(SEARCH("3- Moderado",N10)))</formula>
    </cfRule>
    <cfRule type="containsText" dxfId="426" priority="638" operator="containsText" text="6- Moderado">
      <formula>NOT(ISERROR(SEARCH("6- Moderado",N10)))</formula>
    </cfRule>
    <cfRule type="containsText" dxfId="425" priority="639" operator="containsText" text="4- Moderado">
      <formula>NOT(ISERROR(SEARCH("4- Moderado",N10)))</formula>
    </cfRule>
    <cfRule type="containsText" dxfId="424" priority="640" operator="containsText" text="3- Bajo">
      <formula>NOT(ISERROR(SEARCH("3- Bajo",N10)))</formula>
    </cfRule>
    <cfRule type="containsText" dxfId="423" priority="641" operator="containsText" text="4- Bajo">
      <formula>NOT(ISERROR(SEARCH("4- Bajo",N10)))</formula>
    </cfRule>
    <cfRule type="containsText" dxfId="422" priority="642" operator="containsText" text="1- Bajo">
      <formula>NOT(ISERROR(SEARCH("1- Bajo",N10)))</formula>
    </cfRule>
  </conditionalFormatting>
  <conditionalFormatting sqref="H10:H14">
    <cfRule type="containsText" dxfId="421" priority="624" operator="containsText" text="Muy Alta">
      <formula>NOT(ISERROR(SEARCH("Muy Alta",H10)))</formula>
    </cfRule>
    <cfRule type="containsText" dxfId="420" priority="625" operator="containsText" text="Alta">
      <formula>NOT(ISERROR(SEARCH("Alta",H10)))</formula>
    </cfRule>
    <cfRule type="containsText" dxfId="419" priority="626" operator="containsText" text="Muy Alta">
      <formula>NOT(ISERROR(SEARCH("Muy Alta",H10)))</formula>
    </cfRule>
    <cfRule type="containsText" dxfId="418" priority="631" operator="containsText" text="Muy Baja">
      <formula>NOT(ISERROR(SEARCH("Muy Baja",H10)))</formula>
    </cfRule>
    <cfRule type="containsText" dxfId="417" priority="632" operator="containsText" text="Baja">
      <formula>NOT(ISERROR(SEARCH("Baja",H10)))</formula>
    </cfRule>
    <cfRule type="containsText" dxfId="416" priority="633" operator="containsText" text="Media">
      <formula>NOT(ISERROR(SEARCH("Media",H10)))</formula>
    </cfRule>
    <cfRule type="containsText" dxfId="415" priority="634" operator="containsText" text="Alta">
      <formula>NOT(ISERROR(SEARCH("Alta",H10)))</formula>
    </cfRule>
    <cfRule type="containsText" dxfId="414" priority="636" operator="containsText" text="Muy Alta">
      <formula>NOT(ISERROR(SEARCH("Muy Alta",H10)))</formula>
    </cfRule>
  </conditionalFormatting>
  <conditionalFormatting sqref="I10:I14">
    <cfRule type="containsText" dxfId="413" priority="627" operator="containsText" text="Catastrófico">
      <formula>NOT(ISERROR(SEARCH("Catastrófico",I10)))</formula>
    </cfRule>
    <cfRule type="containsText" dxfId="412" priority="628" operator="containsText" text="Mayor">
      <formula>NOT(ISERROR(SEARCH("Mayor",I10)))</formula>
    </cfRule>
    <cfRule type="containsText" dxfId="411" priority="629" operator="containsText" text="Menor">
      <formula>NOT(ISERROR(SEARCH("Menor",I10)))</formula>
    </cfRule>
    <cfRule type="containsText" dxfId="410" priority="630" operator="containsText" text="Leve">
      <formula>NOT(ISERROR(SEARCH("Leve",I10)))</formula>
    </cfRule>
    <cfRule type="containsText" dxfId="409" priority="635" operator="containsText" text="Moderado">
      <formula>NOT(ISERROR(SEARCH("Moderado",I10)))</formula>
    </cfRule>
  </conditionalFormatting>
  <conditionalFormatting sqref="K10:K14">
    <cfRule type="containsText" dxfId="408" priority="622" operator="containsText" text="Media">
      <formula>NOT(ISERROR(SEARCH("Media",K10)))</formula>
    </cfRule>
  </conditionalFormatting>
  <conditionalFormatting sqref="L10:L14">
    <cfRule type="containsText" dxfId="407" priority="621" operator="containsText" text="Moderado">
      <formula>NOT(ISERROR(SEARCH("Moderado",L10)))</formula>
    </cfRule>
  </conditionalFormatting>
  <conditionalFormatting sqref="J10:J14">
    <cfRule type="containsText" dxfId="406" priority="620" operator="containsText" text="Moderado">
      <formula>NOT(ISERROR(SEARCH("Moderado",J10)))</formula>
    </cfRule>
  </conditionalFormatting>
  <conditionalFormatting sqref="J10:J14">
    <cfRule type="containsText" dxfId="405" priority="618" operator="containsText" text="Bajo">
      <formula>NOT(ISERROR(SEARCH("Bajo",J10)))</formula>
    </cfRule>
    <cfRule type="containsText" dxfId="404" priority="619" operator="containsText" text="Extremo">
      <formula>NOT(ISERROR(SEARCH("Extremo",J10)))</formula>
    </cfRule>
  </conditionalFormatting>
  <conditionalFormatting sqref="K10:K14">
    <cfRule type="containsText" dxfId="403" priority="616" operator="containsText" text="Baja">
      <formula>NOT(ISERROR(SEARCH("Baja",K10)))</formula>
    </cfRule>
    <cfRule type="containsText" dxfId="402" priority="617" operator="containsText" text="Muy Baja">
      <formula>NOT(ISERROR(SEARCH("Muy Baja",K10)))</formula>
    </cfRule>
  </conditionalFormatting>
  <conditionalFormatting sqref="K10:K14">
    <cfRule type="containsText" dxfId="401" priority="614" operator="containsText" text="Muy Alta">
      <formula>NOT(ISERROR(SEARCH("Muy Alta",K10)))</formula>
    </cfRule>
    <cfRule type="containsText" dxfId="400" priority="615" operator="containsText" text="Alta">
      <formula>NOT(ISERROR(SEARCH("Alta",K10)))</formula>
    </cfRule>
  </conditionalFormatting>
  <conditionalFormatting sqref="L10:L14">
    <cfRule type="containsText" dxfId="399" priority="610" operator="containsText" text="Catastrófico">
      <formula>NOT(ISERROR(SEARCH("Catastrófico",L10)))</formula>
    </cfRule>
    <cfRule type="containsText" dxfId="398" priority="611" operator="containsText" text="Mayor">
      <formula>NOT(ISERROR(SEARCH("Mayor",L10)))</formula>
    </cfRule>
    <cfRule type="containsText" dxfId="397" priority="612" operator="containsText" text="Menor">
      <formula>NOT(ISERROR(SEARCH("Menor",L10)))</formula>
    </cfRule>
    <cfRule type="containsText" dxfId="396" priority="613" operator="containsText" text="Leve">
      <formula>NOT(ISERROR(SEARCH("Leve",L10)))</formula>
    </cfRule>
  </conditionalFormatting>
  <conditionalFormatting sqref="K15:L15">
    <cfRule type="containsText" dxfId="395" priority="604" operator="containsText" text="3- Moderado">
      <formula>NOT(ISERROR(SEARCH("3- Moderado",K15)))</formula>
    </cfRule>
    <cfRule type="containsText" dxfId="394" priority="605" operator="containsText" text="6- Moderado">
      <formula>NOT(ISERROR(SEARCH("6- Moderado",K15)))</formula>
    </cfRule>
    <cfRule type="containsText" dxfId="393" priority="606" operator="containsText" text="4- Moderado">
      <formula>NOT(ISERROR(SEARCH("4- Moderado",K15)))</formula>
    </cfRule>
    <cfRule type="containsText" dxfId="392" priority="607" operator="containsText" text="3- Bajo">
      <formula>NOT(ISERROR(SEARCH("3- Bajo",K15)))</formula>
    </cfRule>
    <cfRule type="containsText" dxfId="391" priority="608" operator="containsText" text="4- Bajo">
      <formula>NOT(ISERROR(SEARCH("4- Bajo",K15)))</formula>
    </cfRule>
    <cfRule type="containsText" dxfId="390" priority="609" operator="containsText" text="1- Bajo">
      <formula>NOT(ISERROR(SEARCH("1- Bajo",K15)))</formula>
    </cfRule>
  </conditionalFormatting>
  <conditionalFormatting sqref="H15:I15">
    <cfRule type="containsText" dxfId="389" priority="598" operator="containsText" text="3- Moderado">
      <formula>NOT(ISERROR(SEARCH("3- Moderado",H15)))</formula>
    </cfRule>
    <cfRule type="containsText" dxfId="388" priority="599" operator="containsText" text="6- Moderado">
      <formula>NOT(ISERROR(SEARCH("6- Moderado",H15)))</formula>
    </cfRule>
    <cfRule type="containsText" dxfId="387" priority="600" operator="containsText" text="4- Moderado">
      <formula>NOT(ISERROR(SEARCH("4- Moderado",H15)))</formula>
    </cfRule>
    <cfRule type="containsText" dxfId="386" priority="601" operator="containsText" text="3- Bajo">
      <formula>NOT(ISERROR(SEARCH("3- Bajo",H15)))</formula>
    </cfRule>
    <cfRule type="containsText" dxfId="385" priority="602" operator="containsText" text="4- Bajo">
      <formula>NOT(ISERROR(SEARCH("4- Bajo",H15)))</formula>
    </cfRule>
    <cfRule type="containsText" dxfId="384" priority="603" operator="containsText" text="1- Bajo">
      <formula>NOT(ISERROR(SEARCH("1- Bajo",H15)))</formula>
    </cfRule>
  </conditionalFormatting>
  <conditionalFormatting sqref="A15 C15:E15">
    <cfRule type="containsText" dxfId="383" priority="592" operator="containsText" text="3- Moderado">
      <formula>NOT(ISERROR(SEARCH("3- Moderado",A15)))</formula>
    </cfRule>
    <cfRule type="containsText" dxfId="382" priority="593" operator="containsText" text="6- Moderado">
      <formula>NOT(ISERROR(SEARCH("6- Moderado",A15)))</formula>
    </cfRule>
    <cfRule type="containsText" dxfId="381" priority="594" operator="containsText" text="4- Moderado">
      <formula>NOT(ISERROR(SEARCH("4- Moderado",A15)))</formula>
    </cfRule>
    <cfRule type="containsText" dxfId="380" priority="595" operator="containsText" text="3- Bajo">
      <formula>NOT(ISERROR(SEARCH("3- Bajo",A15)))</formula>
    </cfRule>
    <cfRule type="containsText" dxfId="379" priority="596" operator="containsText" text="4- Bajo">
      <formula>NOT(ISERROR(SEARCH("4- Bajo",A15)))</formula>
    </cfRule>
    <cfRule type="containsText" dxfId="378" priority="597" operator="containsText" text="1- Bajo">
      <formula>NOT(ISERROR(SEARCH("1- Bajo",A15)))</formula>
    </cfRule>
  </conditionalFormatting>
  <conditionalFormatting sqref="F15:G15">
    <cfRule type="containsText" dxfId="377" priority="586" operator="containsText" text="3- Moderado">
      <formula>NOT(ISERROR(SEARCH("3- Moderado",F15)))</formula>
    </cfRule>
    <cfRule type="containsText" dxfId="376" priority="587" operator="containsText" text="6- Moderado">
      <formula>NOT(ISERROR(SEARCH("6- Moderado",F15)))</formula>
    </cfRule>
    <cfRule type="containsText" dxfId="375" priority="588" operator="containsText" text="4- Moderado">
      <formula>NOT(ISERROR(SEARCH("4- Moderado",F15)))</formula>
    </cfRule>
    <cfRule type="containsText" dxfId="374" priority="589" operator="containsText" text="3- Bajo">
      <formula>NOT(ISERROR(SEARCH("3- Bajo",F15)))</formula>
    </cfRule>
    <cfRule type="containsText" dxfId="373" priority="590" operator="containsText" text="4- Bajo">
      <formula>NOT(ISERROR(SEARCH("4- Bajo",F15)))</formula>
    </cfRule>
    <cfRule type="containsText" dxfId="372" priority="591" operator="containsText" text="1- Bajo">
      <formula>NOT(ISERROR(SEARCH("1- Bajo",F15)))</formula>
    </cfRule>
  </conditionalFormatting>
  <conditionalFormatting sqref="J15:J19">
    <cfRule type="containsText" dxfId="371" priority="581" operator="containsText" text="Bajo">
      <formula>NOT(ISERROR(SEARCH("Bajo",J15)))</formula>
    </cfRule>
    <cfRule type="containsText" dxfId="370" priority="582" operator="containsText" text="Moderado">
      <formula>NOT(ISERROR(SEARCH("Moderado",J15)))</formula>
    </cfRule>
    <cfRule type="containsText" dxfId="369" priority="583" operator="containsText" text="Alto">
      <formula>NOT(ISERROR(SEARCH("Alto",J15)))</formula>
    </cfRule>
    <cfRule type="containsText" dxfId="368" priority="584" operator="containsText" text="Extremo">
      <formula>NOT(ISERROR(SEARCH("Extremo",J15)))</formula>
    </cfRule>
    <cfRule type="colorScale" priority="585">
      <colorScale>
        <cfvo type="min"/>
        <cfvo type="max"/>
        <color rgb="FFFF7128"/>
        <color rgb="FFFFEF9C"/>
      </colorScale>
    </cfRule>
  </conditionalFormatting>
  <conditionalFormatting sqref="M15:M19">
    <cfRule type="containsText" dxfId="367" priority="556" operator="containsText" text="Moderado">
      <formula>NOT(ISERROR(SEARCH("Moderado",M15)))</formula>
    </cfRule>
    <cfRule type="containsText" dxfId="366" priority="576" operator="containsText" text="Bajo">
      <formula>NOT(ISERROR(SEARCH("Bajo",M15)))</formula>
    </cfRule>
    <cfRule type="containsText" dxfId="365" priority="577" operator="containsText" text="Moderado">
      <formula>NOT(ISERROR(SEARCH("Moderado",M15)))</formula>
    </cfRule>
    <cfRule type="containsText" dxfId="364" priority="578" operator="containsText" text="Alto">
      <formula>NOT(ISERROR(SEARCH("Alto",M15)))</formula>
    </cfRule>
    <cfRule type="containsText" dxfId="363" priority="579" operator="containsText" text="Extremo">
      <formula>NOT(ISERROR(SEARCH("Extremo",M15)))</formula>
    </cfRule>
    <cfRule type="colorScale" priority="580">
      <colorScale>
        <cfvo type="min"/>
        <cfvo type="max"/>
        <color rgb="FFFF7128"/>
        <color rgb="FFFFEF9C"/>
      </colorScale>
    </cfRule>
  </conditionalFormatting>
  <conditionalFormatting sqref="N15">
    <cfRule type="containsText" dxfId="362" priority="570" operator="containsText" text="3- Moderado">
      <formula>NOT(ISERROR(SEARCH("3- Moderado",N15)))</formula>
    </cfRule>
    <cfRule type="containsText" dxfId="361" priority="571" operator="containsText" text="6- Moderado">
      <formula>NOT(ISERROR(SEARCH("6- Moderado",N15)))</formula>
    </cfRule>
    <cfRule type="containsText" dxfId="360" priority="572" operator="containsText" text="4- Moderado">
      <formula>NOT(ISERROR(SEARCH("4- Moderado",N15)))</formula>
    </cfRule>
    <cfRule type="containsText" dxfId="359" priority="573" operator="containsText" text="3- Bajo">
      <formula>NOT(ISERROR(SEARCH("3- Bajo",N15)))</formula>
    </cfRule>
    <cfRule type="containsText" dxfId="358" priority="574" operator="containsText" text="4- Bajo">
      <formula>NOT(ISERROR(SEARCH("4- Bajo",N15)))</formula>
    </cfRule>
    <cfRule type="containsText" dxfId="357" priority="575" operator="containsText" text="1- Bajo">
      <formula>NOT(ISERROR(SEARCH("1- Bajo",N15)))</formula>
    </cfRule>
  </conditionalFormatting>
  <conditionalFormatting sqref="H15:H19">
    <cfRule type="containsText" dxfId="356" priority="557" operator="containsText" text="Muy Alta">
      <formula>NOT(ISERROR(SEARCH("Muy Alta",H15)))</formula>
    </cfRule>
    <cfRule type="containsText" dxfId="355" priority="558" operator="containsText" text="Alta">
      <formula>NOT(ISERROR(SEARCH("Alta",H15)))</formula>
    </cfRule>
    <cfRule type="containsText" dxfId="354" priority="559" operator="containsText" text="Muy Alta">
      <formula>NOT(ISERROR(SEARCH("Muy Alta",H15)))</formula>
    </cfRule>
    <cfRule type="containsText" dxfId="353" priority="564" operator="containsText" text="Muy Baja">
      <formula>NOT(ISERROR(SEARCH("Muy Baja",H15)))</formula>
    </cfRule>
    <cfRule type="containsText" dxfId="352" priority="565" operator="containsText" text="Baja">
      <formula>NOT(ISERROR(SEARCH("Baja",H15)))</formula>
    </cfRule>
    <cfRule type="containsText" dxfId="351" priority="566" operator="containsText" text="Media">
      <formula>NOT(ISERROR(SEARCH("Media",H15)))</formula>
    </cfRule>
    <cfRule type="containsText" dxfId="350" priority="567" operator="containsText" text="Alta">
      <formula>NOT(ISERROR(SEARCH("Alta",H15)))</formula>
    </cfRule>
    <cfRule type="containsText" dxfId="349" priority="569" operator="containsText" text="Muy Alta">
      <formula>NOT(ISERROR(SEARCH("Muy Alta",H15)))</formula>
    </cfRule>
  </conditionalFormatting>
  <conditionalFormatting sqref="I15:I19">
    <cfRule type="containsText" dxfId="348" priority="560" operator="containsText" text="Catastrófico">
      <formula>NOT(ISERROR(SEARCH("Catastrófico",I15)))</formula>
    </cfRule>
    <cfRule type="containsText" dxfId="347" priority="561" operator="containsText" text="Mayor">
      <formula>NOT(ISERROR(SEARCH("Mayor",I15)))</formula>
    </cfRule>
    <cfRule type="containsText" dxfId="346" priority="562" operator="containsText" text="Menor">
      <formula>NOT(ISERROR(SEARCH("Menor",I15)))</formula>
    </cfRule>
    <cfRule type="containsText" dxfId="345" priority="563" operator="containsText" text="Leve">
      <formula>NOT(ISERROR(SEARCH("Leve",I15)))</formula>
    </cfRule>
    <cfRule type="containsText" dxfId="344" priority="568" operator="containsText" text="Moderado">
      <formula>NOT(ISERROR(SEARCH("Moderado",I15)))</formula>
    </cfRule>
  </conditionalFormatting>
  <conditionalFormatting sqref="K15:K19">
    <cfRule type="containsText" dxfId="343" priority="555" operator="containsText" text="Media">
      <formula>NOT(ISERROR(SEARCH("Media",K15)))</formula>
    </cfRule>
  </conditionalFormatting>
  <conditionalFormatting sqref="L15:L19">
    <cfRule type="containsText" dxfId="342" priority="554" operator="containsText" text="Moderado">
      <formula>NOT(ISERROR(SEARCH("Moderado",L15)))</formula>
    </cfRule>
  </conditionalFormatting>
  <conditionalFormatting sqref="J15:J19">
    <cfRule type="containsText" dxfId="341" priority="553" operator="containsText" text="Moderado">
      <formula>NOT(ISERROR(SEARCH("Moderado",J15)))</formula>
    </cfRule>
  </conditionalFormatting>
  <conditionalFormatting sqref="J15:J19">
    <cfRule type="containsText" dxfId="340" priority="551" operator="containsText" text="Bajo">
      <formula>NOT(ISERROR(SEARCH("Bajo",J15)))</formula>
    </cfRule>
    <cfRule type="containsText" dxfId="339" priority="552" operator="containsText" text="Extremo">
      <formula>NOT(ISERROR(SEARCH("Extremo",J15)))</formula>
    </cfRule>
  </conditionalFormatting>
  <conditionalFormatting sqref="K15:K19">
    <cfRule type="containsText" dxfId="338" priority="549" operator="containsText" text="Baja">
      <formula>NOT(ISERROR(SEARCH("Baja",K15)))</formula>
    </cfRule>
    <cfRule type="containsText" dxfId="337" priority="550" operator="containsText" text="Muy Baja">
      <formula>NOT(ISERROR(SEARCH("Muy Baja",K15)))</formula>
    </cfRule>
  </conditionalFormatting>
  <conditionalFormatting sqref="K15:K19">
    <cfRule type="containsText" dxfId="336" priority="547" operator="containsText" text="Muy Alta">
      <formula>NOT(ISERROR(SEARCH("Muy Alta",K15)))</formula>
    </cfRule>
    <cfRule type="containsText" dxfId="335" priority="548" operator="containsText" text="Alta">
      <formula>NOT(ISERROR(SEARCH("Alta",K15)))</formula>
    </cfRule>
  </conditionalFormatting>
  <conditionalFormatting sqref="L15:L19">
    <cfRule type="containsText" dxfId="334" priority="543" operator="containsText" text="Catastrófico">
      <formula>NOT(ISERROR(SEARCH("Catastrófico",L15)))</formula>
    </cfRule>
    <cfRule type="containsText" dxfId="333" priority="544" operator="containsText" text="Mayor">
      <formula>NOT(ISERROR(SEARCH("Mayor",L15)))</formula>
    </cfRule>
    <cfRule type="containsText" dxfId="332" priority="545" operator="containsText" text="Menor">
      <formula>NOT(ISERROR(SEARCH("Menor",L15)))</formula>
    </cfRule>
    <cfRule type="containsText" dxfId="331" priority="546" operator="containsText" text="Leve">
      <formula>NOT(ISERROR(SEARCH("Leve",L15)))</formula>
    </cfRule>
  </conditionalFormatting>
  <conditionalFormatting sqref="K20:L20">
    <cfRule type="containsText" dxfId="330" priority="537" operator="containsText" text="3- Moderado">
      <formula>NOT(ISERROR(SEARCH("3- Moderado",K20)))</formula>
    </cfRule>
    <cfRule type="containsText" dxfId="329" priority="538" operator="containsText" text="6- Moderado">
      <formula>NOT(ISERROR(SEARCH("6- Moderado",K20)))</formula>
    </cfRule>
    <cfRule type="containsText" dxfId="328" priority="539" operator="containsText" text="4- Moderado">
      <formula>NOT(ISERROR(SEARCH("4- Moderado",K20)))</formula>
    </cfRule>
    <cfRule type="containsText" dxfId="327" priority="540" operator="containsText" text="3- Bajo">
      <formula>NOT(ISERROR(SEARCH("3- Bajo",K20)))</formula>
    </cfRule>
    <cfRule type="containsText" dxfId="326" priority="541" operator="containsText" text="4- Bajo">
      <formula>NOT(ISERROR(SEARCH("4- Bajo",K20)))</formula>
    </cfRule>
    <cfRule type="containsText" dxfId="325" priority="542" operator="containsText" text="1- Bajo">
      <formula>NOT(ISERROR(SEARCH("1- Bajo",K20)))</formula>
    </cfRule>
  </conditionalFormatting>
  <conditionalFormatting sqref="H20:I20">
    <cfRule type="containsText" dxfId="324" priority="531" operator="containsText" text="3- Moderado">
      <formula>NOT(ISERROR(SEARCH("3- Moderado",H20)))</formula>
    </cfRule>
    <cfRule type="containsText" dxfId="323" priority="532" operator="containsText" text="6- Moderado">
      <formula>NOT(ISERROR(SEARCH("6- Moderado",H20)))</formula>
    </cfRule>
    <cfRule type="containsText" dxfId="322" priority="533" operator="containsText" text="4- Moderado">
      <formula>NOT(ISERROR(SEARCH("4- Moderado",H20)))</formula>
    </cfRule>
    <cfRule type="containsText" dxfId="321" priority="534" operator="containsText" text="3- Bajo">
      <formula>NOT(ISERROR(SEARCH("3- Bajo",H20)))</formula>
    </cfRule>
    <cfRule type="containsText" dxfId="320" priority="535" operator="containsText" text="4- Bajo">
      <formula>NOT(ISERROR(SEARCH("4- Bajo",H20)))</formula>
    </cfRule>
    <cfRule type="containsText" dxfId="319" priority="536" operator="containsText" text="1- Bajo">
      <formula>NOT(ISERROR(SEARCH("1- Bajo",H20)))</formula>
    </cfRule>
  </conditionalFormatting>
  <conditionalFormatting sqref="A20 C20:E20">
    <cfRule type="containsText" dxfId="318" priority="525" operator="containsText" text="3- Moderado">
      <formula>NOT(ISERROR(SEARCH("3- Moderado",A20)))</formula>
    </cfRule>
    <cfRule type="containsText" dxfId="317" priority="526" operator="containsText" text="6- Moderado">
      <formula>NOT(ISERROR(SEARCH("6- Moderado",A20)))</formula>
    </cfRule>
    <cfRule type="containsText" dxfId="316" priority="527" operator="containsText" text="4- Moderado">
      <formula>NOT(ISERROR(SEARCH("4- Moderado",A20)))</formula>
    </cfRule>
    <cfRule type="containsText" dxfId="315" priority="528" operator="containsText" text="3- Bajo">
      <formula>NOT(ISERROR(SEARCH("3- Bajo",A20)))</formula>
    </cfRule>
    <cfRule type="containsText" dxfId="314" priority="529" operator="containsText" text="4- Bajo">
      <formula>NOT(ISERROR(SEARCH("4- Bajo",A20)))</formula>
    </cfRule>
    <cfRule type="containsText" dxfId="313" priority="530" operator="containsText" text="1- Bajo">
      <formula>NOT(ISERROR(SEARCH("1- Bajo",A20)))</formula>
    </cfRule>
  </conditionalFormatting>
  <conditionalFormatting sqref="F20:G20">
    <cfRule type="containsText" dxfId="312" priority="519" operator="containsText" text="3- Moderado">
      <formula>NOT(ISERROR(SEARCH("3- Moderado",F20)))</formula>
    </cfRule>
    <cfRule type="containsText" dxfId="311" priority="520" operator="containsText" text="6- Moderado">
      <formula>NOT(ISERROR(SEARCH("6- Moderado",F20)))</formula>
    </cfRule>
    <cfRule type="containsText" dxfId="310" priority="521" operator="containsText" text="4- Moderado">
      <formula>NOT(ISERROR(SEARCH("4- Moderado",F20)))</formula>
    </cfRule>
    <cfRule type="containsText" dxfId="309" priority="522" operator="containsText" text="3- Bajo">
      <formula>NOT(ISERROR(SEARCH("3- Bajo",F20)))</formula>
    </cfRule>
    <cfRule type="containsText" dxfId="308" priority="523" operator="containsText" text="4- Bajo">
      <formula>NOT(ISERROR(SEARCH("4- Bajo",F20)))</formula>
    </cfRule>
    <cfRule type="containsText" dxfId="307" priority="524" operator="containsText" text="1- Bajo">
      <formula>NOT(ISERROR(SEARCH("1- Bajo",F20)))</formula>
    </cfRule>
  </conditionalFormatting>
  <conditionalFormatting sqref="J20:J24">
    <cfRule type="containsText" dxfId="306" priority="514" operator="containsText" text="Bajo">
      <formula>NOT(ISERROR(SEARCH("Bajo",J20)))</formula>
    </cfRule>
    <cfRule type="containsText" dxfId="305" priority="515" operator="containsText" text="Moderado">
      <formula>NOT(ISERROR(SEARCH("Moderado",J20)))</formula>
    </cfRule>
    <cfRule type="containsText" dxfId="304" priority="516" operator="containsText" text="Alto">
      <formula>NOT(ISERROR(SEARCH("Alto",J20)))</formula>
    </cfRule>
    <cfRule type="containsText" dxfId="303" priority="517" operator="containsText" text="Extremo">
      <formula>NOT(ISERROR(SEARCH("Extremo",J20)))</formula>
    </cfRule>
    <cfRule type="colorScale" priority="518">
      <colorScale>
        <cfvo type="min"/>
        <cfvo type="max"/>
        <color rgb="FFFF7128"/>
        <color rgb="FFFFEF9C"/>
      </colorScale>
    </cfRule>
  </conditionalFormatting>
  <conditionalFormatting sqref="M20:M24">
    <cfRule type="containsText" dxfId="302" priority="489" operator="containsText" text="Moderado">
      <formula>NOT(ISERROR(SEARCH("Moderado",M20)))</formula>
    </cfRule>
    <cfRule type="containsText" dxfId="301" priority="509" operator="containsText" text="Bajo">
      <formula>NOT(ISERROR(SEARCH("Bajo",M20)))</formula>
    </cfRule>
    <cfRule type="containsText" dxfId="300" priority="510" operator="containsText" text="Moderado">
      <formula>NOT(ISERROR(SEARCH("Moderado",M20)))</formula>
    </cfRule>
    <cfRule type="containsText" dxfId="299" priority="511" operator="containsText" text="Alto">
      <formula>NOT(ISERROR(SEARCH("Alto",M20)))</formula>
    </cfRule>
    <cfRule type="containsText" dxfId="298" priority="512" operator="containsText" text="Extremo">
      <formula>NOT(ISERROR(SEARCH("Extremo",M20)))</formula>
    </cfRule>
    <cfRule type="colorScale" priority="513">
      <colorScale>
        <cfvo type="min"/>
        <cfvo type="max"/>
        <color rgb="FFFF7128"/>
        <color rgb="FFFFEF9C"/>
      </colorScale>
    </cfRule>
  </conditionalFormatting>
  <conditionalFormatting sqref="N20">
    <cfRule type="containsText" dxfId="297" priority="503" operator="containsText" text="3- Moderado">
      <formula>NOT(ISERROR(SEARCH("3- Moderado",N20)))</formula>
    </cfRule>
    <cfRule type="containsText" dxfId="296" priority="504" operator="containsText" text="6- Moderado">
      <formula>NOT(ISERROR(SEARCH("6- Moderado",N20)))</formula>
    </cfRule>
    <cfRule type="containsText" dxfId="295" priority="505" operator="containsText" text="4- Moderado">
      <formula>NOT(ISERROR(SEARCH("4- Moderado",N20)))</formula>
    </cfRule>
    <cfRule type="containsText" dxfId="294" priority="506" operator="containsText" text="3- Bajo">
      <formula>NOT(ISERROR(SEARCH("3- Bajo",N20)))</formula>
    </cfRule>
    <cfRule type="containsText" dxfId="293" priority="507" operator="containsText" text="4- Bajo">
      <formula>NOT(ISERROR(SEARCH("4- Bajo",N20)))</formula>
    </cfRule>
    <cfRule type="containsText" dxfId="292" priority="508" operator="containsText" text="1- Bajo">
      <formula>NOT(ISERROR(SEARCH("1- Bajo",N20)))</formula>
    </cfRule>
  </conditionalFormatting>
  <conditionalFormatting sqref="H20:H24">
    <cfRule type="containsText" dxfId="291" priority="490" operator="containsText" text="Muy Alta">
      <formula>NOT(ISERROR(SEARCH("Muy Alta",H20)))</formula>
    </cfRule>
    <cfRule type="containsText" dxfId="290" priority="491" operator="containsText" text="Alta">
      <formula>NOT(ISERROR(SEARCH("Alta",H20)))</formula>
    </cfRule>
    <cfRule type="containsText" dxfId="289" priority="492" operator="containsText" text="Muy Alta">
      <formula>NOT(ISERROR(SEARCH("Muy Alta",H20)))</formula>
    </cfRule>
    <cfRule type="containsText" dxfId="288" priority="497" operator="containsText" text="Muy Baja">
      <formula>NOT(ISERROR(SEARCH("Muy Baja",H20)))</formula>
    </cfRule>
    <cfRule type="containsText" dxfId="287" priority="498" operator="containsText" text="Baja">
      <formula>NOT(ISERROR(SEARCH("Baja",H20)))</formula>
    </cfRule>
    <cfRule type="containsText" dxfId="286" priority="499" operator="containsText" text="Media">
      <formula>NOT(ISERROR(SEARCH("Media",H20)))</formula>
    </cfRule>
    <cfRule type="containsText" dxfId="285" priority="500" operator="containsText" text="Alta">
      <formula>NOT(ISERROR(SEARCH("Alta",H20)))</formula>
    </cfRule>
    <cfRule type="containsText" dxfId="284" priority="502" operator="containsText" text="Muy Alta">
      <formula>NOT(ISERROR(SEARCH("Muy Alta",H20)))</formula>
    </cfRule>
  </conditionalFormatting>
  <conditionalFormatting sqref="I20:I24">
    <cfRule type="containsText" dxfId="283" priority="493" operator="containsText" text="Catastrófico">
      <formula>NOT(ISERROR(SEARCH("Catastrófico",I20)))</formula>
    </cfRule>
    <cfRule type="containsText" dxfId="282" priority="494" operator="containsText" text="Mayor">
      <formula>NOT(ISERROR(SEARCH("Mayor",I20)))</formula>
    </cfRule>
    <cfRule type="containsText" dxfId="281" priority="495" operator="containsText" text="Menor">
      <formula>NOT(ISERROR(SEARCH("Menor",I20)))</formula>
    </cfRule>
    <cfRule type="containsText" dxfId="280" priority="496" operator="containsText" text="Leve">
      <formula>NOT(ISERROR(SEARCH("Leve",I20)))</formula>
    </cfRule>
    <cfRule type="containsText" dxfId="279" priority="501" operator="containsText" text="Moderado">
      <formula>NOT(ISERROR(SEARCH("Moderado",I20)))</formula>
    </cfRule>
  </conditionalFormatting>
  <conditionalFormatting sqref="K20:K24">
    <cfRule type="containsText" dxfId="278" priority="488" operator="containsText" text="Media">
      <formula>NOT(ISERROR(SEARCH("Media",K20)))</formula>
    </cfRule>
  </conditionalFormatting>
  <conditionalFormatting sqref="L20:L24">
    <cfRule type="containsText" dxfId="277" priority="487" operator="containsText" text="Moderado">
      <formula>NOT(ISERROR(SEARCH("Moderado",L20)))</formula>
    </cfRule>
  </conditionalFormatting>
  <conditionalFormatting sqref="J20:J24">
    <cfRule type="containsText" dxfId="276" priority="486" operator="containsText" text="Moderado">
      <formula>NOT(ISERROR(SEARCH("Moderado",J20)))</formula>
    </cfRule>
  </conditionalFormatting>
  <conditionalFormatting sqref="J20:J24">
    <cfRule type="containsText" dxfId="275" priority="484" operator="containsText" text="Bajo">
      <formula>NOT(ISERROR(SEARCH("Bajo",J20)))</formula>
    </cfRule>
    <cfRule type="containsText" dxfId="274" priority="485" operator="containsText" text="Extremo">
      <formula>NOT(ISERROR(SEARCH("Extremo",J20)))</formula>
    </cfRule>
  </conditionalFormatting>
  <conditionalFormatting sqref="K20:K24">
    <cfRule type="containsText" dxfId="273" priority="482" operator="containsText" text="Baja">
      <formula>NOT(ISERROR(SEARCH("Baja",K20)))</formula>
    </cfRule>
    <cfRule type="containsText" dxfId="272" priority="483" operator="containsText" text="Muy Baja">
      <formula>NOT(ISERROR(SEARCH("Muy Baja",K20)))</formula>
    </cfRule>
  </conditionalFormatting>
  <conditionalFormatting sqref="K20:K24">
    <cfRule type="containsText" dxfId="271" priority="480" operator="containsText" text="Muy Alta">
      <formula>NOT(ISERROR(SEARCH("Muy Alta",K20)))</formula>
    </cfRule>
    <cfRule type="containsText" dxfId="270" priority="481" operator="containsText" text="Alta">
      <formula>NOT(ISERROR(SEARCH("Alta",K20)))</formula>
    </cfRule>
  </conditionalFormatting>
  <conditionalFormatting sqref="L20:L24">
    <cfRule type="containsText" dxfId="269" priority="476" operator="containsText" text="Catastrófico">
      <formula>NOT(ISERROR(SEARCH("Catastrófico",L20)))</formula>
    </cfRule>
    <cfRule type="containsText" dxfId="268" priority="477" operator="containsText" text="Mayor">
      <formula>NOT(ISERROR(SEARCH("Mayor",L20)))</formula>
    </cfRule>
    <cfRule type="containsText" dxfId="267" priority="478" operator="containsText" text="Menor">
      <formula>NOT(ISERROR(SEARCH("Menor",L20)))</formula>
    </cfRule>
    <cfRule type="containsText" dxfId="266" priority="479" operator="containsText" text="Leve">
      <formula>NOT(ISERROR(SEARCH("Leve",L20)))</formula>
    </cfRule>
  </conditionalFormatting>
  <conditionalFormatting sqref="K25:L25">
    <cfRule type="containsText" dxfId="265" priority="336" operator="containsText" text="3- Moderado">
      <formula>NOT(ISERROR(SEARCH("3- Moderado",K25)))</formula>
    </cfRule>
    <cfRule type="containsText" dxfId="264" priority="337" operator="containsText" text="6- Moderado">
      <formula>NOT(ISERROR(SEARCH("6- Moderado",K25)))</formula>
    </cfRule>
    <cfRule type="containsText" dxfId="263" priority="338" operator="containsText" text="4- Moderado">
      <formula>NOT(ISERROR(SEARCH("4- Moderado",K25)))</formula>
    </cfRule>
    <cfRule type="containsText" dxfId="262" priority="339" operator="containsText" text="3- Bajo">
      <formula>NOT(ISERROR(SEARCH("3- Bajo",K25)))</formula>
    </cfRule>
    <cfRule type="containsText" dxfId="261" priority="340" operator="containsText" text="4- Bajo">
      <formula>NOT(ISERROR(SEARCH("4- Bajo",K25)))</formula>
    </cfRule>
    <cfRule type="containsText" dxfId="260" priority="341" operator="containsText" text="1- Bajo">
      <formula>NOT(ISERROR(SEARCH("1- Bajo",K25)))</formula>
    </cfRule>
  </conditionalFormatting>
  <conditionalFormatting sqref="H25:I25">
    <cfRule type="containsText" dxfId="259" priority="330" operator="containsText" text="3- Moderado">
      <formula>NOT(ISERROR(SEARCH("3- Moderado",H25)))</formula>
    </cfRule>
    <cfRule type="containsText" dxfId="258" priority="331" operator="containsText" text="6- Moderado">
      <formula>NOT(ISERROR(SEARCH("6- Moderado",H25)))</formula>
    </cfRule>
    <cfRule type="containsText" dxfId="257" priority="332" operator="containsText" text="4- Moderado">
      <formula>NOT(ISERROR(SEARCH("4- Moderado",H25)))</formula>
    </cfRule>
    <cfRule type="containsText" dxfId="256" priority="333" operator="containsText" text="3- Bajo">
      <formula>NOT(ISERROR(SEARCH("3- Bajo",H25)))</formula>
    </cfRule>
    <cfRule type="containsText" dxfId="255" priority="334" operator="containsText" text="4- Bajo">
      <formula>NOT(ISERROR(SEARCH("4- Bajo",H25)))</formula>
    </cfRule>
    <cfRule type="containsText" dxfId="254" priority="335" operator="containsText" text="1- Bajo">
      <formula>NOT(ISERROR(SEARCH("1- Bajo",H25)))</formula>
    </cfRule>
  </conditionalFormatting>
  <conditionalFormatting sqref="A25 C25:E25">
    <cfRule type="containsText" dxfId="253" priority="324" operator="containsText" text="3- Moderado">
      <formula>NOT(ISERROR(SEARCH("3- Moderado",A25)))</formula>
    </cfRule>
    <cfRule type="containsText" dxfId="252" priority="325" operator="containsText" text="6- Moderado">
      <formula>NOT(ISERROR(SEARCH("6- Moderado",A25)))</formula>
    </cfRule>
    <cfRule type="containsText" dxfId="251" priority="326" operator="containsText" text="4- Moderado">
      <formula>NOT(ISERROR(SEARCH("4- Moderado",A25)))</formula>
    </cfRule>
    <cfRule type="containsText" dxfId="250" priority="327" operator="containsText" text="3- Bajo">
      <formula>NOT(ISERROR(SEARCH("3- Bajo",A25)))</formula>
    </cfRule>
    <cfRule type="containsText" dxfId="249" priority="328" operator="containsText" text="4- Bajo">
      <formula>NOT(ISERROR(SEARCH("4- Bajo",A25)))</formula>
    </cfRule>
    <cfRule type="containsText" dxfId="248" priority="329" operator="containsText" text="1- Bajo">
      <formula>NOT(ISERROR(SEARCH("1- Bajo",A25)))</formula>
    </cfRule>
  </conditionalFormatting>
  <conditionalFormatting sqref="F25:G25">
    <cfRule type="containsText" dxfId="247" priority="318" operator="containsText" text="3- Moderado">
      <formula>NOT(ISERROR(SEARCH("3- Moderado",F25)))</formula>
    </cfRule>
    <cfRule type="containsText" dxfId="246" priority="319" operator="containsText" text="6- Moderado">
      <formula>NOT(ISERROR(SEARCH("6- Moderado",F25)))</formula>
    </cfRule>
    <cfRule type="containsText" dxfId="245" priority="320" operator="containsText" text="4- Moderado">
      <formula>NOT(ISERROR(SEARCH("4- Moderado",F25)))</formula>
    </cfRule>
    <cfRule type="containsText" dxfId="244" priority="321" operator="containsText" text="3- Bajo">
      <formula>NOT(ISERROR(SEARCH("3- Bajo",F25)))</formula>
    </cfRule>
    <cfRule type="containsText" dxfId="243" priority="322" operator="containsText" text="4- Bajo">
      <formula>NOT(ISERROR(SEARCH("4- Bajo",F25)))</formula>
    </cfRule>
    <cfRule type="containsText" dxfId="242" priority="323" operator="containsText" text="1- Bajo">
      <formula>NOT(ISERROR(SEARCH("1- Bajo",F25)))</formula>
    </cfRule>
  </conditionalFormatting>
  <conditionalFormatting sqref="J25:J29">
    <cfRule type="containsText" dxfId="241" priority="313" operator="containsText" text="Bajo">
      <formula>NOT(ISERROR(SEARCH("Bajo",J25)))</formula>
    </cfRule>
    <cfRule type="containsText" dxfId="240" priority="314" operator="containsText" text="Moderado">
      <formula>NOT(ISERROR(SEARCH("Moderado",J25)))</formula>
    </cfRule>
    <cfRule type="containsText" dxfId="239" priority="315" operator="containsText" text="Alto">
      <formula>NOT(ISERROR(SEARCH("Alto",J25)))</formula>
    </cfRule>
    <cfRule type="containsText" dxfId="238" priority="316" operator="containsText" text="Extremo">
      <formula>NOT(ISERROR(SEARCH("Extremo",J25)))</formula>
    </cfRule>
    <cfRule type="colorScale" priority="317">
      <colorScale>
        <cfvo type="min"/>
        <cfvo type="max"/>
        <color rgb="FFFF7128"/>
        <color rgb="FFFFEF9C"/>
      </colorScale>
    </cfRule>
  </conditionalFormatting>
  <conditionalFormatting sqref="M25:M29">
    <cfRule type="containsText" dxfId="237" priority="288" operator="containsText" text="Moderado">
      <formula>NOT(ISERROR(SEARCH("Moderado",M25)))</formula>
    </cfRule>
    <cfRule type="containsText" dxfId="236" priority="308" operator="containsText" text="Bajo">
      <formula>NOT(ISERROR(SEARCH("Bajo",M25)))</formula>
    </cfRule>
    <cfRule type="containsText" dxfId="235" priority="309" operator="containsText" text="Moderado">
      <formula>NOT(ISERROR(SEARCH("Moderado",M25)))</formula>
    </cfRule>
    <cfRule type="containsText" dxfId="234" priority="310" operator="containsText" text="Alto">
      <formula>NOT(ISERROR(SEARCH("Alto",M25)))</formula>
    </cfRule>
    <cfRule type="containsText" dxfId="233" priority="311" operator="containsText" text="Extremo">
      <formula>NOT(ISERROR(SEARCH("Extremo",M25)))</formula>
    </cfRule>
    <cfRule type="colorScale" priority="312">
      <colorScale>
        <cfvo type="min"/>
        <cfvo type="max"/>
        <color rgb="FFFF7128"/>
        <color rgb="FFFFEF9C"/>
      </colorScale>
    </cfRule>
  </conditionalFormatting>
  <conditionalFormatting sqref="N25">
    <cfRule type="containsText" dxfId="232" priority="302" operator="containsText" text="3- Moderado">
      <formula>NOT(ISERROR(SEARCH("3- Moderado",N25)))</formula>
    </cfRule>
    <cfRule type="containsText" dxfId="231" priority="303" operator="containsText" text="6- Moderado">
      <formula>NOT(ISERROR(SEARCH("6- Moderado",N25)))</formula>
    </cfRule>
    <cfRule type="containsText" dxfId="230" priority="304" operator="containsText" text="4- Moderado">
      <formula>NOT(ISERROR(SEARCH("4- Moderado",N25)))</formula>
    </cfRule>
    <cfRule type="containsText" dxfId="229" priority="305" operator="containsText" text="3- Bajo">
      <formula>NOT(ISERROR(SEARCH("3- Bajo",N25)))</formula>
    </cfRule>
    <cfRule type="containsText" dxfId="228" priority="306" operator="containsText" text="4- Bajo">
      <formula>NOT(ISERROR(SEARCH("4- Bajo",N25)))</formula>
    </cfRule>
    <cfRule type="containsText" dxfId="227" priority="307" operator="containsText" text="1- Bajo">
      <formula>NOT(ISERROR(SEARCH("1- Bajo",N25)))</formula>
    </cfRule>
  </conditionalFormatting>
  <conditionalFormatting sqref="H25:H29">
    <cfRule type="containsText" dxfId="226" priority="289" operator="containsText" text="Muy Alta">
      <formula>NOT(ISERROR(SEARCH("Muy Alta",H25)))</formula>
    </cfRule>
    <cfRule type="containsText" dxfId="225" priority="290" operator="containsText" text="Alta">
      <formula>NOT(ISERROR(SEARCH("Alta",H25)))</formula>
    </cfRule>
    <cfRule type="containsText" dxfId="224" priority="291" operator="containsText" text="Muy Alta">
      <formula>NOT(ISERROR(SEARCH("Muy Alta",H25)))</formula>
    </cfRule>
    <cfRule type="containsText" dxfId="223" priority="296" operator="containsText" text="Muy Baja">
      <formula>NOT(ISERROR(SEARCH("Muy Baja",H25)))</formula>
    </cfRule>
    <cfRule type="containsText" dxfId="222" priority="297" operator="containsText" text="Baja">
      <formula>NOT(ISERROR(SEARCH("Baja",H25)))</formula>
    </cfRule>
    <cfRule type="containsText" dxfId="221" priority="298" operator="containsText" text="Media">
      <formula>NOT(ISERROR(SEARCH("Media",H25)))</formula>
    </cfRule>
    <cfRule type="containsText" dxfId="220" priority="299" operator="containsText" text="Alta">
      <formula>NOT(ISERROR(SEARCH("Alta",H25)))</formula>
    </cfRule>
    <cfRule type="containsText" dxfId="219" priority="301" operator="containsText" text="Muy Alta">
      <formula>NOT(ISERROR(SEARCH("Muy Alta",H25)))</formula>
    </cfRule>
  </conditionalFormatting>
  <conditionalFormatting sqref="I25:I29">
    <cfRule type="containsText" dxfId="218" priority="292" operator="containsText" text="Catastrófico">
      <formula>NOT(ISERROR(SEARCH("Catastrófico",I25)))</formula>
    </cfRule>
    <cfRule type="containsText" dxfId="217" priority="293" operator="containsText" text="Mayor">
      <formula>NOT(ISERROR(SEARCH("Mayor",I25)))</formula>
    </cfRule>
    <cfRule type="containsText" dxfId="216" priority="294" operator="containsText" text="Menor">
      <formula>NOT(ISERROR(SEARCH("Menor",I25)))</formula>
    </cfRule>
    <cfRule type="containsText" dxfId="215" priority="295" operator="containsText" text="Leve">
      <formula>NOT(ISERROR(SEARCH("Leve",I25)))</formula>
    </cfRule>
    <cfRule type="containsText" dxfId="214" priority="300" operator="containsText" text="Moderado">
      <formula>NOT(ISERROR(SEARCH("Moderado",I25)))</formula>
    </cfRule>
  </conditionalFormatting>
  <conditionalFormatting sqref="K25:K29">
    <cfRule type="containsText" dxfId="213" priority="287" operator="containsText" text="Media">
      <formula>NOT(ISERROR(SEARCH("Media",K25)))</formula>
    </cfRule>
  </conditionalFormatting>
  <conditionalFormatting sqref="L25:L29">
    <cfRule type="containsText" dxfId="212" priority="286" operator="containsText" text="Moderado">
      <formula>NOT(ISERROR(SEARCH("Moderado",L25)))</formula>
    </cfRule>
  </conditionalFormatting>
  <conditionalFormatting sqref="J25:J29">
    <cfRule type="containsText" dxfId="211" priority="285" operator="containsText" text="Moderado">
      <formula>NOT(ISERROR(SEARCH("Moderado",J25)))</formula>
    </cfRule>
  </conditionalFormatting>
  <conditionalFormatting sqref="J25:J29">
    <cfRule type="containsText" dxfId="210" priority="283" operator="containsText" text="Bajo">
      <formula>NOT(ISERROR(SEARCH("Bajo",J25)))</formula>
    </cfRule>
    <cfRule type="containsText" dxfId="209" priority="284" operator="containsText" text="Extremo">
      <formula>NOT(ISERROR(SEARCH("Extremo",J25)))</formula>
    </cfRule>
  </conditionalFormatting>
  <conditionalFormatting sqref="K25:K29">
    <cfRule type="containsText" dxfId="208" priority="281" operator="containsText" text="Baja">
      <formula>NOT(ISERROR(SEARCH("Baja",K25)))</formula>
    </cfRule>
    <cfRule type="containsText" dxfId="207" priority="282" operator="containsText" text="Muy Baja">
      <formula>NOT(ISERROR(SEARCH("Muy Baja",K25)))</formula>
    </cfRule>
  </conditionalFormatting>
  <conditionalFormatting sqref="K25:K29">
    <cfRule type="containsText" dxfId="206" priority="279" operator="containsText" text="Muy Alta">
      <formula>NOT(ISERROR(SEARCH("Muy Alta",K25)))</formula>
    </cfRule>
    <cfRule type="containsText" dxfId="205" priority="280" operator="containsText" text="Alta">
      <formula>NOT(ISERROR(SEARCH("Alta",K25)))</formula>
    </cfRule>
  </conditionalFormatting>
  <conditionalFormatting sqref="L25:L29">
    <cfRule type="containsText" dxfId="204" priority="275" operator="containsText" text="Catastrófico">
      <formula>NOT(ISERROR(SEARCH("Catastrófico",L25)))</formula>
    </cfRule>
    <cfRule type="containsText" dxfId="203" priority="276" operator="containsText" text="Mayor">
      <formula>NOT(ISERROR(SEARCH("Mayor",L25)))</formula>
    </cfRule>
    <cfRule type="containsText" dxfId="202" priority="277" operator="containsText" text="Menor">
      <formula>NOT(ISERROR(SEARCH("Menor",L25)))</formula>
    </cfRule>
    <cfRule type="containsText" dxfId="201" priority="278" operator="containsText" text="Leve">
      <formula>NOT(ISERROR(SEARCH("Leve",L25)))</formula>
    </cfRule>
  </conditionalFormatting>
  <conditionalFormatting sqref="K30:L30">
    <cfRule type="containsText" dxfId="200" priority="269" operator="containsText" text="3- Moderado">
      <formula>NOT(ISERROR(SEARCH("3- Moderado",K30)))</formula>
    </cfRule>
    <cfRule type="containsText" dxfId="199" priority="270" operator="containsText" text="6- Moderado">
      <formula>NOT(ISERROR(SEARCH("6- Moderado",K30)))</formula>
    </cfRule>
    <cfRule type="containsText" dxfId="198" priority="271" operator="containsText" text="4- Moderado">
      <formula>NOT(ISERROR(SEARCH("4- Moderado",K30)))</formula>
    </cfRule>
    <cfRule type="containsText" dxfId="197" priority="272" operator="containsText" text="3- Bajo">
      <formula>NOT(ISERROR(SEARCH("3- Bajo",K30)))</formula>
    </cfRule>
    <cfRule type="containsText" dxfId="196" priority="273" operator="containsText" text="4- Bajo">
      <formula>NOT(ISERROR(SEARCH("4- Bajo",K30)))</formula>
    </cfRule>
    <cfRule type="containsText" dxfId="195" priority="274" operator="containsText" text="1- Bajo">
      <formula>NOT(ISERROR(SEARCH("1- Bajo",K30)))</formula>
    </cfRule>
  </conditionalFormatting>
  <conditionalFormatting sqref="H30:I30">
    <cfRule type="containsText" dxfId="194" priority="263" operator="containsText" text="3- Moderado">
      <formula>NOT(ISERROR(SEARCH("3- Moderado",H30)))</formula>
    </cfRule>
    <cfRule type="containsText" dxfId="193" priority="264" operator="containsText" text="6- Moderado">
      <formula>NOT(ISERROR(SEARCH("6- Moderado",H30)))</formula>
    </cfRule>
    <cfRule type="containsText" dxfId="192" priority="265" operator="containsText" text="4- Moderado">
      <formula>NOT(ISERROR(SEARCH("4- Moderado",H30)))</formula>
    </cfRule>
    <cfRule type="containsText" dxfId="191" priority="266" operator="containsText" text="3- Bajo">
      <formula>NOT(ISERROR(SEARCH("3- Bajo",H30)))</formula>
    </cfRule>
    <cfRule type="containsText" dxfId="190" priority="267" operator="containsText" text="4- Bajo">
      <formula>NOT(ISERROR(SEARCH("4- Bajo",H30)))</formula>
    </cfRule>
    <cfRule type="containsText" dxfId="189" priority="268" operator="containsText" text="1- Bajo">
      <formula>NOT(ISERROR(SEARCH("1- Bajo",H30)))</formula>
    </cfRule>
  </conditionalFormatting>
  <conditionalFormatting sqref="A30 C30:E30">
    <cfRule type="containsText" dxfId="188" priority="257" operator="containsText" text="3- Moderado">
      <formula>NOT(ISERROR(SEARCH("3- Moderado",A30)))</formula>
    </cfRule>
    <cfRule type="containsText" dxfId="187" priority="258" operator="containsText" text="6- Moderado">
      <formula>NOT(ISERROR(SEARCH("6- Moderado",A30)))</formula>
    </cfRule>
    <cfRule type="containsText" dxfId="186" priority="259" operator="containsText" text="4- Moderado">
      <formula>NOT(ISERROR(SEARCH("4- Moderado",A30)))</formula>
    </cfRule>
    <cfRule type="containsText" dxfId="185" priority="260" operator="containsText" text="3- Bajo">
      <formula>NOT(ISERROR(SEARCH("3- Bajo",A30)))</formula>
    </cfRule>
    <cfRule type="containsText" dxfId="184" priority="261" operator="containsText" text="4- Bajo">
      <formula>NOT(ISERROR(SEARCH("4- Bajo",A30)))</formula>
    </cfRule>
    <cfRule type="containsText" dxfId="183" priority="262" operator="containsText" text="1- Bajo">
      <formula>NOT(ISERROR(SEARCH("1- Bajo",A30)))</formula>
    </cfRule>
  </conditionalFormatting>
  <conditionalFormatting sqref="F30:G30">
    <cfRule type="containsText" dxfId="182" priority="251" operator="containsText" text="3- Moderado">
      <formula>NOT(ISERROR(SEARCH("3- Moderado",F30)))</formula>
    </cfRule>
    <cfRule type="containsText" dxfId="181" priority="252" operator="containsText" text="6- Moderado">
      <formula>NOT(ISERROR(SEARCH("6- Moderado",F30)))</formula>
    </cfRule>
    <cfRule type="containsText" dxfId="180" priority="253" operator="containsText" text="4- Moderado">
      <formula>NOT(ISERROR(SEARCH("4- Moderado",F30)))</formula>
    </cfRule>
    <cfRule type="containsText" dxfId="179" priority="254" operator="containsText" text="3- Bajo">
      <formula>NOT(ISERROR(SEARCH("3- Bajo",F30)))</formula>
    </cfRule>
    <cfRule type="containsText" dxfId="178" priority="255" operator="containsText" text="4- Bajo">
      <formula>NOT(ISERROR(SEARCH("4- Bajo",F30)))</formula>
    </cfRule>
    <cfRule type="containsText" dxfId="177" priority="256" operator="containsText" text="1- Bajo">
      <formula>NOT(ISERROR(SEARCH("1- Bajo",F30)))</formula>
    </cfRule>
  </conditionalFormatting>
  <conditionalFormatting sqref="J30:J34">
    <cfRule type="containsText" dxfId="176" priority="246" operator="containsText" text="Bajo">
      <formula>NOT(ISERROR(SEARCH("Bajo",J30)))</formula>
    </cfRule>
    <cfRule type="containsText" dxfId="175" priority="247" operator="containsText" text="Moderado">
      <formula>NOT(ISERROR(SEARCH("Moderado",J30)))</formula>
    </cfRule>
    <cfRule type="containsText" dxfId="174" priority="248" operator="containsText" text="Alto">
      <formula>NOT(ISERROR(SEARCH("Alto",J30)))</formula>
    </cfRule>
    <cfRule type="containsText" dxfId="173" priority="249" operator="containsText" text="Extremo">
      <formula>NOT(ISERROR(SEARCH("Extremo",J30)))</formula>
    </cfRule>
    <cfRule type="colorScale" priority="250">
      <colorScale>
        <cfvo type="min"/>
        <cfvo type="max"/>
        <color rgb="FFFF7128"/>
        <color rgb="FFFFEF9C"/>
      </colorScale>
    </cfRule>
  </conditionalFormatting>
  <conditionalFormatting sqref="M30:M34">
    <cfRule type="containsText" dxfId="172" priority="221" operator="containsText" text="Moderado">
      <formula>NOT(ISERROR(SEARCH("Moderado",M30)))</formula>
    </cfRule>
    <cfRule type="containsText" dxfId="171" priority="241" operator="containsText" text="Bajo">
      <formula>NOT(ISERROR(SEARCH("Bajo",M30)))</formula>
    </cfRule>
    <cfRule type="containsText" dxfId="170" priority="242" operator="containsText" text="Moderado">
      <formula>NOT(ISERROR(SEARCH("Moderado",M30)))</formula>
    </cfRule>
    <cfRule type="containsText" dxfId="169" priority="243" operator="containsText" text="Alto">
      <formula>NOT(ISERROR(SEARCH("Alto",M30)))</formula>
    </cfRule>
    <cfRule type="containsText" dxfId="168" priority="244" operator="containsText" text="Extremo">
      <formula>NOT(ISERROR(SEARCH("Extremo",M30)))</formula>
    </cfRule>
    <cfRule type="colorScale" priority="245">
      <colorScale>
        <cfvo type="min"/>
        <cfvo type="max"/>
        <color rgb="FFFF7128"/>
        <color rgb="FFFFEF9C"/>
      </colorScale>
    </cfRule>
  </conditionalFormatting>
  <conditionalFormatting sqref="N30">
    <cfRule type="containsText" dxfId="167" priority="235" operator="containsText" text="3- Moderado">
      <formula>NOT(ISERROR(SEARCH("3- Moderado",N30)))</formula>
    </cfRule>
    <cfRule type="containsText" dxfId="166" priority="236" operator="containsText" text="6- Moderado">
      <formula>NOT(ISERROR(SEARCH("6- Moderado",N30)))</formula>
    </cfRule>
    <cfRule type="containsText" dxfId="165" priority="237" operator="containsText" text="4- Moderado">
      <formula>NOT(ISERROR(SEARCH("4- Moderado",N30)))</formula>
    </cfRule>
    <cfRule type="containsText" dxfId="164" priority="238" operator="containsText" text="3- Bajo">
      <formula>NOT(ISERROR(SEARCH("3- Bajo",N30)))</formula>
    </cfRule>
    <cfRule type="containsText" dxfId="163" priority="239" operator="containsText" text="4- Bajo">
      <formula>NOT(ISERROR(SEARCH("4- Bajo",N30)))</formula>
    </cfRule>
    <cfRule type="containsText" dxfId="162" priority="240" operator="containsText" text="1- Bajo">
      <formula>NOT(ISERROR(SEARCH("1- Bajo",N30)))</formula>
    </cfRule>
  </conditionalFormatting>
  <conditionalFormatting sqref="H30:H34">
    <cfRule type="containsText" dxfId="161" priority="222" operator="containsText" text="Muy Alta">
      <formula>NOT(ISERROR(SEARCH("Muy Alta",H30)))</formula>
    </cfRule>
    <cfRule type="containsText" dxfId="160" priority="223" operator="containsText" text="Alta">
      <formula>NOT(ISERROR(SEARCH("Alta",H30)))</formula>
    </cfRule>
    <cfRule type="containsText" dxfId="159" priority="224" operator="containsText" text="Muy Alta">
      <formula>NOT(ISERROR(SEARCH("Muy Alta",H30)))</formula>
    </cfRule>
    <cfRule type="containsText" dxfId="158" priority="229" operator="containsText" text="Muy Baja">
      <formula>NOT(ISERROR(SEARCH("Muy Baja",H30)))</formula>
    </cfRule>
    <cfRule type="containsText" dxfId="157" priority="230" operator="containsText" text="Baja">
      <formula>NOT(ISERROR(SEARCH("Baja",H30)))</formula>
    </cfRule>
    <cfRule type="containsText" dxfId="156" priority="231" operator="containsText" text="Media">
      <formula>NOT(ISERROR(SEARCH("Media",H30)))</formula>
    </cfRule>
    <cfRule type="containsText" dxfId="155" priority="232" operator="containsText" text="Alta">
      <formula>NOT(ISERROR(SEARCH("Alta",H30)))</formula>
    </cfRule>
    <cfRule type="containsText" dxfId="154" priority="234" operator="containsText" text="Muy Alta">
      <formula>NOT(ISERROR(SEARCH("Muy Alta",H30)))</formula>
    </cfRule>
  </conditionalFormatting>
  <conditionalFormatting sqref="I30:I34">
    <cfRule type="containsText" dxfId="153" priority="225" operator="containsText" text="Catastrófico">
      <formula>NOT(ISERROR(SEARCH("Catastrófico",I30)))</formula>
    </cfRule>
    <cfRule type="containsText" dxfId="152" priority="226" operator="containsText" text="Mayor">
      <formula>NOT(ISERROR(SEARCH("Mayor",I30)))</formula>
    </cfRule>
    <cfRule type="containsText" dxfId="151" priority="227" operator="containsText" text="Menor">
      <formula>NOT(ISERROR(SEARCH("Menor",I30)))</formula>
    </cfRule>
    <cfRule type="containsText" dxfId="150" priority="228" operator="containsText" text="Leve">
      <formula>NOT(ISERROR(SEARCH("Leve",I30)))</formula>
    </cfRule>
    <cfRule type="containsText" dxfId="149" priority="233" operator="containsText" text="Moderado">
      <formula>NOT(ISERROR(SEARCH("Moderado",I30)))</formula>
    </cfRule>
  </conditionalFormatting>
  <conditionalFormatting sqref="K30:K34">
    <cfRule type="containsText" dxfId="148" priority="220" operator="containsText" text="Media">
      <formula>NOT(ISERROR(SEARCH("Media",K30)))</formula>
    </cfRule>
  </conditionalFormatting>
  <conditionalFormatting sqref="L30:L34">
    <cfRule type="containsText" dxfId="147" priority="219" operator="containsText" text="Moderado">
      <formula>NOT(ISERROR(SEARCH("Moderado",L30)))</formula>
    </cfRule>
  </conditionalFormatting>
  <conditionalFormatting sqref="J30:J34">
    <cfRule type="containsText" dxfId="146" priority="218" operator="containsText" text="Moderado">
      <formula>NOT(ISERROR(SEARCH("Moderado",J30)))</formula>
    </cfRule>
  </conditionalFormatting>
  <conditionalFormatting sqref="J30:J34">
    <cfRule type="containsText" dxfId="145" priority="216" operator="containsText" text="Bajo">
      <formula>NOT(ISERROR(SEARCH("Bajo",J30)))</formula>
    </cfRule>
    <cfRule type="containsText" dxfId="144" priority="217" operator="containsText" text="Extremo">
      <formula>NOT(ISERROR(SEARCH("Extremo",J30)))</formula>
    </cfRule>
  </conditionalFormatting>
  <conditionalFormatting sqref="K30:K34">
    <cfRule type="containsText" dxfId="143" priority="214" operator="containsText" text="Baja">
      <formula>NOT(ISERROR(SEARCH("Baja",K30)))</formula>
    </cfRule>
    <cfRule type="containsText" dxfId="142" priority="215" operator="containsText" text="Muy Baja">
      <formula>NOT(ISERROR(SEARCH("Muy Baja",K30)))</formula>
    </cfRule>
  </conditionalFormatting>
  <conditionalFormatting sqref="K30:K34">
    <cfRule type="containsText" dxfId="141" priority="212" operator="containsText" text="Muy Alta">
      <formula>NOT(ISERROR(SEARCH("Muy Alta",K30)))</formula>
    </cfRule>
    <cfRule type="containsText" dxfId="140" priority="213" operator="containsText" text="Alta">
      <formula>NOT(ISERROR(SEARCH("Alta",K30)))</formula>
    </cfRule>
  </conditionalFormatting>
  <conditionalFormatting sqref="L30:L34">
    <cfRule type="containsText" dxfId="139" priority="208" operator="containsText" text="Catastrófico">
      <formula>NOT(ISERROR(SEARCH("Catastrófico",L30)))</formula>
    </cfRule>
    <cfRule type="containsText" dxfId="138" priority="209" operator="containsText" text="Mayor">
      <formula>NOT(ISERROR(SEARCH("Mayor",L30)))</formula>
    </cfRule>
    <cfRule type="containsText" dxfId="137" priority="210" operator="containsText" text="Menor">
      <formula>NOT(ISERROR(SEARCH("Menor",L30)))</formula>
    </cfRule>
    <cfRule type="containsText" dxfId="136" priority="211" operator="containsText" text="Leve">
      <formula>NOT(ISERROR(SEARCH("Leve",L30)))</formula>
    </cfRule>
  </conditionalFormatting>
  <conditionalFormatting sqref="K35:L35">
    <cfRule type="containsText" dxfId="135" priority="202" operator="containsText" text="3- Moderado">
      <formula>NOT(ISERROR(SEARCH("3- Moderado",K35)))</formula>
    </cfRule>
    <cfRule type="containsText" dxfId="134" priority="203" operator="containsText" text="6- Moderado">
      <formula>NOT(ISERROR(SEARCH("6- Moderado",K35)))</formula>
    </cfRule>
    <cfRule type="containsText" dxfId="133" priority="204" operator="containsText" text="4- Moderado">
      <formula>NOT(ISERROR(SEARCH("4- Moderado",K35)))</formula>
    </cfRule>
    <cfRule type="containsText" dxfId="132" priority="205" operator="containsText" text="3- Bajo">
      <formula>NOT(ISERROR(SEARCH("3- Bajo",K35)))</formula>
    </cfRule>
    <cfRule type="containsText" dxfId="131" priority="206" operator="containsText" text="4- Bajo">
      <formula>NOT(ISERROR(SEARCH("4- Bajo",K35)))</formula>
    </cfRule>
    <cfRule type="containsText" dxfId="130" priority="207" operator="containsText" text="1- Bajo">
      <formula>NOT(ISERROR(SEARCH("1- Bajo",K35)))</formula>
    </cfRule>
  </conditionalFormatting>
  <conditionalFormatting sqref="H35:I35">
    <cfRule type="containsText" dxfId="129" priority="196" operator="containsText" text="3- Moderado">
      <formula>NOT(ISERROR(SEARCH("3- Moderado",H35)))</formula>
    </cfRule>
    <cfRule type="containsText" dxfId="128" priority="197" operator="containsText" text="6- Moderado">
      <formula>NOT(ISERROR(SEARCH("6- Moderado",H35)))</formula>
    </cfRule>
    <cfRule type="containsText" dxfId="127" priority="198" operator="containsText" text="4- Moderado">
      <formula>NOT(ISERROR(SEARCH("4- Moderado",H35)))</formula>
    </cfRule>
    <cfRule type="containsText" dxfId="126" priority="199" operator="containsText" text="3- Bajo">
      <formula>NOT(ISERROR(SEARCH("3- Bajo",H35)))</formula>
    </cfRule>
    <cfRule type="containsText" dxfId="125" priority="200" operator="containsText" text="4- Bajo">
      <formula>NOT(ISERROR(SEARCH("4- Bajo",H35)))</formula>
    </cfRule>
    <cfRule type="containsText" dxfId="124" priority="201" operator="containsText" text="1- Bajo">
      <formula>NOT(ISERROR(SEARCH("1- Bajo",H35)))</formula>
    </cfRule>
  </conditionalFormatting>
  <conditionalFormatting sqref="A35 C35:E35">
    <cfRule type="containsText" dxfId="123" priority="190" operator="containsText" text="3- Moderado">
      <formula>NOT(ISERROR(SEARCH("3- Moderado",A35)))</formula>
    </cfRule>
    <cfRule type="containsText" dxfId="122" priority="191" operator="containsText" text="6- Moderado">
      <formula>NOT(ISERROR(SEARCH("6- Moderado",A35)))</formula>
    </cfRule>
    <cfRule type="containsText" dxfId="121" priority="192" operator="containsText" text="4- Moderado">
      <formula>NOT(ISERROR(SEARCH("4- Moderado",A35)))</formula>
    </cfRule>
    <cfRule type="containsText" dxfId="120" priority="193" operator="containsText" text="3- Bajo">
      <formula>NOT(ISERROR(SEARCH("3- Bajo",A35)))</formula>
    </cfRule>
    <cfRule type="containsText" dxfId="119" priority="194" operator="containsText" text="4- Bajo">
      <formula>NOT(ISERROR(SEARCH("4- Bajo",A35)))</formula>
    </cfRule>
    <cfRule type="containsText" dxfId="118" priority="195" operator="containsText" text="1- Bajo">
      <formula>NOT(ISERROR(SEARCH("1- Bajo",A35)))</formula>
    </cfRule>
  </conditionalFormatting>
  <conditionalFormatting sqref="F35:G35">
    <cfRule type="containsText" dxfId="117" priority="184" operator="containsText" text="3- Moderado">
      <formula>NOT(ISERROR(SEARCH("3- Moderado",F35)))</formula>
    </cfRule>
    <cfRule type="containsText" dxfId="116" priority="185" operator="containsText" text="6- Moderado">
      <formula>NOT(ISERROR(SEARCH("6- Moderado",F35)))</formula>
    </cfRule>
    <cfRule type="containsText" dxfId="115" priority="186" operator="containsText" text="4- Moderado">
      <formula>NOT(ISERROR(SEARCH("4- Moderado",F35)))</formula>
    </cfRule>
    <cfRule type="containsText" dxfId="114" priority="187" operator="containsText" text="3- Bajo">
      <formula>NOT(ISERROR(SEARCH("3- Bajo",F35)))</formula>
    </cfRule>
    <cfRule type="containsText" dxfId="113" priority="188" operator="containsText" text="4- Bajo">
      <formula>NOT(ISERROR(SEARCH("4- Bajo",F35)))</formula>
    </cfRule>
    <cfRule type="containsText" dxfId="112" priority="189" operator="containsText" text="1- Bajo">
      <formula>NOT(ISERROR(SEARCH("1- Bajo",F35)))</formula>
    </cfRule>
  </conditionalFormatting>
  <conditionalFormatting sqref="J35:J39">
    <cfRule type="containsText" dxfId="111" priority="179" operator="containsText" text="Bajo">
      <formula>NOT(ISERROR(SEARCH("Bajo",J35)))</formula>
    </cfRule>
    <cfRule type="containsText" dxfId="110" priority="180" operator="containsText" text="Moderado">
      <formula>NOT(ISERROR(SEARCH("Moderado",J35)))</formula>
    </cfRule>
    <cfRule type="containsText" dxfId="109" priority="181" operator="containsText" text="Alto">
      <formula>NOT(ISERROR(SEARCH("Alto",J35)))</formula>
    </cfRule>
    <cfRule type="containsText" dxfId="108" priority="182" operator="containsText" text="Extremo">
      <formula>NOT(ISERROR(SEARCH("Extremo",J35)))</formula>
    </cfRule>
    <cfRule type="colorScale" priority="183">
      <colorScale>
        <cfvo type="min"/>
        <cfvo type="max"/>
        <color rgb="FFFF7128"/>
        <color rgb="FFFFEF9C"/>
      </colorScale>
    </cfRule>
  </conditionalFormatting>
  <conditionalFormatting sqref="M35:M39">
    <cfRule type="containsText" dxfId="107" priority="154" operator="containsText" text="Moderado">
      <formula>NOT(ISERROR(SEARCH("Moderado",M35)))</formula>
    </cfRule>
    <cfRule type="containsText" dxfId="106" priority="174" operator="containsText" text="Bajo">
      <formula>NOT(ISERROR(SEARCH("Bajo",M35)))</formula>
    </cfRule>
    <cfRule type="containsText" dxfId="105" priority="175" operator="containsText" text="Moderado">
      <formula>NOT(ISERROR(SEARCH("Moderado",M35)))</formula>
    </cfRule>
    <cfRule type="containsText" dxfId="104" priority="176" operator="containsText" text="Alto">
      <formula>NOT(ISERROR(SEARCH("Alto",M35)))</formula>
    </cfRule>
    <cfRule type="containsText" dxfId="103" priority="177" operator="containsText" text="Extremo">
      <formula>NOT(ISERROR(SEARCH("Extremo",M35)))</formula>
    </cfRule>
    <cfRule type="colorScale" priority="178">
      <colorScale>
        <cfvo type="min"/>
        <cfvo type="max"/>
        <color rgb="FFFF7128"/>
        <color rgb="FFFFEF9C"/>
      </colorScale>
    </cfRule>
  </conditionalFormatting>
  <conditionalFormatting sqref="N35">
    <cfRule type="containsText" dxfId="102" priority="168" operator="containsText" text="3- Moderado">
      <formula>NOT(ISERROR(SEARCH("3- Moderado",N35)))</formula>
    </cfRule>
    <cfRule type="containsText" dxfId="101" priority="169" operator="containsText" text="6- Moderado">
      <formula>NOT(ISERROR(SEARCH("6- Moderado",N35)))</formula>
    </cfRule>
    <cfRule type="containsText" dxfId="100" priority="170" operator="containsText" text="4- Moderado">
      <formula>NOT(ISERROR(SEARCH("4- Moderado",N35)))</formula>
    </cfRule>
    <cfRule type="containsText" dxfId="99" priority="171" operator="containsText" text="3- Bajo">
      <formula>NOT(ISERROR(SEARCH("3- Bajo",N35)))</formula>
    </cfRule>
    <cfRule type="containsText" dxfId="98" priority="172" operator="containsText" text="4- Bajo">
      <formula>NOT(ISERROR(SEARCH("4- Bajo",N35)))</formula>
    </cfRule>
    <cfRule type="containsText" dxfId="97" priority="173" operator="containsText" text="1- Bajo">
      <formula>NOT(ISERROR(SEARCH("1- Bajo",N35)))</formula>
    </cfRule>
  </conditionalFormatting>
  <conditionalFormatting sqref="H35:H39">
    <cfRule type="containsText" dxfId="96" priority="155" operator="containsText" text="Muy Alta">
      <formula>NOT(ISERROR(SEARCH("Muy Alta",H35)))</formula>
    </cfRule>
    <cfRule type="containsText" dxfId="95" priority="156" operator="containsText" text="Alta">
      <formula>NOT(ISERROR(SEARCH("Alta",H35)))</formula>
    </cfRule>
    <cfRule type="containsText" dxfId="94" priority="157" operator="containsText" text="Muy Alta">
      <formula>NOT(ISERROR(SEARCH("Muy Alta",H35)))</formula>
    </cfRule>
    <cfRule type="containsText" dxfId="93" priority="162" operator="containsText" text="Muy Baja">
      <formula>NOT(ISERROR(SEARCH("Muy Baja",H35)))</formula>
    </cfRule>
    <cfRule type="containsText" dxfId="92" priority="163" operator="containsText" text="Baja">
      <formula>NOT(ISERROR(SEARCH("Baja",H35)))</formula>
    </cfRule>
    <cfRule type="containsText" dxfId="91" priority="164" operator="containsText" text="Media">
      <formula>NOT(ISERROR(SEARCH("Media",H35)))</formula>
    </cfRule>
    <cfRule type="containsText" dxfId="90" priority="165" operator="containsText" text="Alta">
      <formula>NOT(ISERROR(SEARCH("Alta",H35)))</formula>
    </cfRule>
    <cfRule type="containsText" dxfId="89" priority="167" operator="containsText" text="Muy Alta">
      <formula>NOT(ISERROR(SEARCH("Muy Alta",H35)))</formula>
    </cfRule>
  </conditionalFormatting>
  <conditionalFormatting sqref="I35:I39">
    <cfRule type="containsText" dxfId="88" priority="158" operator="containsText" text="Catastrófico">
      <formula>NOT(ISERROR(SEARCH("Catastrófico",I35)))</formula>
    </cfRule>
    <cfRule type="containsText" dxfId="87" priority="159" operator="containsText" text="Mayor">
      <formula>NOT(ISERROR(SEARCH("Mayor",I35)))</formula>
    </cfRule>
    <cfRule type="containsText" dxfId="86" priority="160" operator="containsText" text="Menor">
      <formula>NOT(ISERROR(SEARCH("Menor",I35)))</formula>
    </cfRule>
    <cfRule type="containsText" dxfId="85" priority="161" operator="containsText" text="Leve">
      <formula>NOT(ISERROR(SEARCH("Leve",I35)))</formula>
    </cfRule>
    <cfRule type="containsText" dxfId="84" priority="166" operator="containsText" text="Moderado">
      <formula>NOT(ISERROR(SEARCH("Moderado",I35)))</formula>
    </cfRule>
  </conditionalFormatting>
  <conditionalFormatting sqref="K35:K39">
    <cfRule type="containsText" dxfId="83" priority="153" operator="containsText" text="Media">
      <formula>NOT(ISERROR(SEARCH("Media",K35)))</formula>
    </cfRule>
  </conditionalFormatting>
  <conditionalFormatting sqref="L35:L39">
    <cfRule type="containsText" dxfId="82" priority="152" operator="containsText" text="Moderado">
      <formula>NOT(ISERROR(SEARCH("Moderado",L35)))</formula>
    </cfRule>
  </conditionalFormatting>
  <conditionalFormatting sqref="J35:J39">
    <cfRule type="containsText" dxfId="81" priority="151" operator="containsText" text="Moderado">
      <formula>NOT(ISERROR(SEARCH("Moderado",J35)))</formula>
    </cfRule>
  </conditionalFormatting>
  <conditionalFormatting sqref="J35:J39">
    <cfRule type="containsText" dxfId="80" priority="149" operator="containsText" text="Bajo">
      <formula>NOT(ISERROR(SEARCH("Bajo",J35)))</formula>
    </cfRule>
    <cfRule type="containsText" dxfId="79" priority="150" operator="containsText" text="Extremo">
      <formula>NOT(ISERROR(SEARCH("Extremo",J35)))</formula>
    </cfRule>
  </conditionalFormatting>
  <conditionalFormatting sqref="K35:K39">
    <cfRule type="containsText" dxfId="78" priority="147" operator="containsText" text="Baja">
      <formula>NOT(ISERROR(SEARCH("Baja",K35)))</formula>
    </cfRule>
    <cfRule type="containsText" dxfId="77" priority="148" operator="containsText" text="Muy Baja">
      <formula>NOT(ISERROR(SEARCH("Muy Baja",K35)))</formula>
    </cfRule>
  </conditionalFormatting>
  <conditionalFormatting sqref="K35:K39">
    <cfRule type="containsText" dxfId="76" priority="145" operator="containsText" text="Muy Alta">
      <formula>NOT(ISERROR(SEARCH("Muy Alta",K35)))</formula>
    </cfRule>
    <cfRule type="containsText" dxfId="75" priority="146" operator="containsText" text="Alta">
      <formula>NOT(ISERROR(SEARCH("Alta",K35)))</formula>
    </cfRule>
  </conditionalFormatting>
  <conditionalFormatting sqref="L35:L39">
    <cfRule type="containsText" dxfId="74" priority="141" operator="containsText" text="Catastrófico">
      <formula>NOT(ISERROR(SEARCH("Catastrófico",L35)))</formula>
    </cfRule>
    <cfRule type="containsText" dxfId="73" priority="142" operator="containsText" text="Mayor">
      <formula>NOT(ISERROR(SEARCH("Mayor",L35)))</formula>
    </cfRule>
    <cfRule type="containsText" dxfId="72" priority="143" operator="containsText" text="Menor">
      <formula>NOT(ISERROR(SEARCH("Menor",L35)))</formula>
    </cfRule>
    <cfRule type="containsText" dxfId="71" priority="144" operator="containsText" text="Leve">
      <formula>NOT(ISERROR(SEARCH("Leve",L35)))</formula>
    </cfRule>
  </conditionalFormatting>
  <conditionalFormatting sqref="K40:L40">
    <cfRule type="containsText" dxfId="70" priority="135" operator="containsText" text="3- Moderado">
      <formula>NOT(ISERROR(SEARCH("3- Moderado",K40)))</formula>
    </cfRule>
    <cfRule type="containsText" dxfId="69" priority="136" operator="containsText" text="6- Moderado">
      <formula>NOT(ISERROR(SEARCH("6- Moderado",K40)))</formula>
    </cfRule>
    <cfRule type="containsText" dxfId="68" priority="137" operator="containsText" text="4- Moderado">
      <formula>NOT(ISERROR(SEARCH("4- Moderado",K40)))</formula>
    </cfRule>
    <cfRule type="containsText" dxfId="67" priority="138" operator="containsText" text="3- Bajo">
      <formula>NOT(ISERROR(SEARCH("3- Bajo",K40)))</formula>
    </cfRule>
    <cfRule type="containsText" dxfId="66" priority="139" operator="containsText" text="4- Bajo">
      <formula>NOT(ISERROR(SEARCH("4- Bajo",K40)))</formula>
    </cfRule>
    <cfRule type="containsText" dxfId="65" priority="140" operator="containsText" text="1- Bajo">
      <formula>NOT(ISERROR(SEARCH("1- Bajo",K40)))</formula>
    </cfRule>
  </conditionalFormatting>
  <conditionalFormatting sqref="H40:I40">
    <cfRule type="containsText" dxfId="64" priority="129" operator="containsText" text="3- Moderado">
      <formula>NOT(ISERROR(SEARCH("3- Moderado",H40)))</formula>
    </cfRule>
    <cfRule type="containsText" dxfId="63" priority="130" operator="containsText" text="6- Moderado">
      <formula>NOT(ISERROR(SEARCH("6- Moderado",H40)))</formula>
    </cfRule>
    <cfRule type="containsText" dxfId="62" priority="131" operator="containsText" text="4- Moderado">
      <formula>NOT(ISERROR(SEARCH("4- Moderado",H40)))</formula>
    </cfRule>
    <cfRule type="containsText" dxfId="61" priority="132" operator="containsText" text="3- Bajo">
      <formula>NOT(ISERROR(SEARCH("3- Bajo",H40)))</formula>
    </cfRule>
    <cfRule type="containsText" dxfId="60" priority="133" operator="containsText" text="4- Bajo">
      <formula>NOT(ISERROR(SEARCH("4- Bajo",H40)))</formula>
    </cfRule>
    <cfRule type="containsText" dxfId="59" priority="134" operator="containsText" text="1- Bajo">
      <formula>NOT(ISERROR(SEARCH("1- Bajo",H40)))</formula>
    </cfRule>
  </conditionalFormatting>
  <conditionalFormatting sqref="A40 C40:E40">
    <cfRule type="containsText" dxfId="58" priority="123" operator="containsText" text="3- Moderado">
      <formula>NOT(ISERROR(SEARCH("3- Moderado",A40)))</formula>
    </cfRule>
    <cfRule type="containsText" dxfId="57" priority="124" operator="containsText" text="6- Moderado">
      <formula>NOT(ISERROR(SEARCH("6- Moderado",A40)))</formula>
    </cfRule>
    <cfRule type="containsText" dxfId="56" priority="125" operator="containsText" text="4- Moderado">
      <formula>NOT(ISERROR(SEARCH("4- Moderado",A40)))</formula>
    </cfRule>
    <cfRule type="containsText" dxfId="55" priority="126" operator="containsText" text="3- Bajo">
      <formula>NOT(ISERROR(SEARCH("3- Bajo",A40)))</formula>
    </cfRule>
    <cfRule type="containsText" dxfId="54" priority="127" operator="containsText" text="4- Bajo">
      <formula>NOT(ISERROR(SEARCH("4- Bajo",A40)))</formula>
    </cfRule>
    <cfRule type="containsText" dxfId="53" priority="128" operator="containsText" text="1- Bajo">
      <formula>NOT(ISERROR(SEARCH("1- Bajo",A40)))</formula>
    </cfRule>
  </conditionalFormatting>
  <conditionalFormatting sqref="F40:G40">
    <cfRule type="containsText" dxfId="52" priority="117" operator="containsText" text="3- Moderado">
      <formula>NOT(ISERROR(SEARCH("3- Moderado",F40)))</formula>
    </cfRule>
    <cfRule type="containsText" dxfId="51" priority="118" operator="containsText" text="6- Moderado">
      <formula>NOT(ISERROR(SEARCH("6- Moderado",F40)))</formula>
    </cfRule>
    <cfRule type="containsText" dxfId="50" priority="119" operator="containsText" text="4- Moderado">
      <formula>NOT(ISERROR(SEARCH("4- Moderado",F40)))</formula>
    </cfRule>
    <cfRule type="containsText" dxfId="49" priority="120" operator="containsText" text="3- Bajo">
      <formula>NOT(ISERROR(SEARCH("3- Bajo",F40)))</formula>
    </cfRule>
    <cfRule type="containsText" dxfId="48" priority="121" operator="containsText" text="4- Bajo">
      <formula>NOT(ISERROR(SEARCH("4- Bajo",F40)))</formula>
    </cfRule>
    <cfRule type="containsText" dxfId="47" priority="122" operator="containsText" text="1- Bajo">
      <formula>NOT(ISERROR(SEARCH("1- Bajo",F40)))</formula>
    </cfRule>
  </conditionalFormatting>
  <conditionalFormatting sqref="J40:J44">
    <cfRule type="containsText" dxfId="46" priority="112" operator="containsText" text="Bajo">
      <formula>NOT(ISERROR(SEARCH("Bajo",J40)))</formula>
    </cfRule>
    <cfRule type="containsText" dxfId="45" priority="113" operator="containsText" text="Moderado">
      <formula>NOT(ISERROR(SEARCH("Moderado",J40)))</formula>
    </cfRule>
    <cfRule type="containsText" dxfId="44" priority="114" operator="containsText" text="Alto">
      <formula>NOT(ISERROR(SEARCH("Alto",J40)))</formula>
    </cfRule>
    <cfRule type="containsText" dxfId="43" priority="115" operator="containsText" text="Extremo">
      <formula>NOT(ISERROR(SEARCH("Extremo",J40)))</formula>
    </cfRule>
    <cfRule type="colorScale" priority="116">
      <colorScale>
        <cfvo type="min"/>
        <cfvo type="max"/>
        <color rgb="FFFF7128"/>
        <color rgb="FFFFEF9C"/>
      </colorScale>
    </cfRule>
  </conditionalFormatting>
  <conditionalFormatting sqref="M40:M44">
    <cfRule type="containsText" dxfId="42" priority="87" operator="containsText" text="Moderado">
      <formula>NOT(ISERROR(SEARCH("Moderado",M40)))</formula>
    </cfRule>
    <cfRule type="containsText" dxfId="41" priority="107" operator="containsText" text="Bajo">
      <formula>NOT(ISERROR(SEARCH("Bajo",M40)))</formula>
    </cfRule>
    <cfRule type="containsText" dxfId="40" priority="108" operator="containsText" text="Moderado">
      <formula>NOT(ISERROR(SEARCH("Moderado",M40)))</formula>
    </cfRule>
    <cfRule type="containsText" dxfId="39" priority="109" operator="containsText" text="Alto">
      <formula>NOT(ISERROR(SEARCH("Alto",M40)))</formula>
    </cfRule>
    <cfRule type="containsText" dxfId="38" priority="110" operator="containsText" text="Extremo">
      <formula>NOT(ISERROR(SEARCH("Extremo",M40)))</formula>
    </cfRule>
    <cfRule type="colorScale" priority="111">
      <colorScale>
        <cfvo type="min"/>
        <cfvo type="max"/>
        <color rgb="FFFF7128"/>
        <color rgb="FFFFEF9C"/>
      </colorScale>
    </cfRule>
  </conditionalFormatting>
  <conditionalFormatting sqref="N40">
    <cfRule type="containsText" dxfId="37" priority="101" operator="containsText" text="3- Moderado">
      <formula>NOT(ISERROR(SEARCH("3- Moderado",N40)))</formula>
    </cfRule>
    <cfRule type="containsText" dxfId="36" priority="102" operator="containsText" text="6- Moderado">
      <formula>NOT(ISERROR(SEARCH("6- Moderado",N40)))</formula>
    </cfRule>
    <cfRule type="containsText" dxfId="35" priority="103" operator="containsText" text="4- Moderado">
      <formula>NOT(ISERROR(SEARCH("4- Moderado",N40)))</formula>
    </cfRule>
    <cfRule type="containsText" dxfId="34" priority="104" operator="containsText" text="3- Bajo">
      <formula>NOT(ISERROR(SEARCH("3- Bajo",N40)))</formula>
    </cfRule>
    <cfRule type="containsText" dxfId="33" priority="105" operator="containsText" text="4- Bajo">
      <formula>NOT(ISERROR(SEARCH("4- Bajo",N40)))</formula>
    </cfRule>
    <cfRule type="containsText" dxfId="32" priority="106" operator="containsText" text="1- Bajo">
      <formula>NOT(ISERROR(SEARCH("1- Bajo",N40)))</formula>
    </cfRule>
  </conditionalFormatting>
  <conditionalFormatting sqref="H40:H44">
    <cfRule type="containsText" dxfId="31" priority="88" operator="containsText" text="Muy Alta">
      <formula>NOT(ISERROR(SEARCH("Muy Alta",H40)))</formula>
    </cfRule>
    <cfRule type="containsText" dxfId="30" priority="89" operator="containsText" text="Alta">
      <formula>NOT(ISERROR(SEARCH("Alta",H40)))</formula>
    </cfRule>
    <cfRule type="containsText" dxfId="29" priority="90" operator="containsText" text="Muy Alta">
      <formula>NOT(ISERROR(SEARCH("Muy Alta",H40)))</formula>
    </cfRule>
    <cfRule type="containsText" dxfId="28" priority="95" operator="containsText" text="Muy Baja">
      <formula>NOT(ISERROR(SEARCH("Muy Baja",H40)))</formula>
    </cfRule>
    <cfRule type="containsText" dxfId="27" priority="96" operator="containsText" text="Baja">
      <formula>NOT(ISERROR(SEARCH("Baja",H40)))</formula>
    </cfRule>
    <cfRule type="containsText" dxfId="26" priority="97" operator="containsText" text="Media">
      <formula>NOT(ISERROR(SEARCH("Media",H40)))</formula>
    </cfRule>
    <cfRule type="containsText" dxfId="25" priority="98" operator="containsText" text="Alta">
      <formula>NOT(ISERROR(SEARCH("Alta",H40)))</formula>
    </cfRule>
    <cfRule type="containsText" dxfId="24" priority="100" operator="containsText" text="Muy Alta">
      <formula>NOT(ISERROR(SEARCH("Muy Alta",H40)))</formula>
    </cfRule>
  </conditionalFormatting>
  <conditionalFormatting sqref="I40:I44">
    <cfRule type="containsText" dxfId="23" priority="91" operator="containsText" text="Catastrófico">
      <formula>NOT(ISERROR(SEARCH("Catastrófico",I40)))</formula>
    </cfRule>
    <cfRule type="containsText" dxfId="22" priority="92" operator="containsText" text="Mayor">
      <formula>NOT(ISERROR(SEARCH("Mayor",I40)))</formula>
    </cfRule>
    <cfRule type="containsText" dxfId="21" priority="93" operator="containsText" text="Menor">
      <formula>NOT(ISERROR(SEARCH("Menor",I40)))</formula>
    </cfRule>
    <cfRule type="containsText" dxfId="20" priority="94" operator="containsText" text="Leve">
      <formula>NOT(ISERROR(SEARCH("Leve",I40)))</formula>
    </cfRule>
    <cfRule type="containsText" dxfId="19" priority="99" operator="containsText" text="Moderado">
      <formula>NOT(ISERROR(SEARCH("Moderado",I40)))</formula>
    </cfRule>
  </conditionalFormatting>
  <conditionalFormatting sqref="K40:K44">
    <cfRule type="containsText" dxfId="18" priority="86" operator="containsText" text="Media">
      <formula>NOT(ISERROR(SEARCH("Media",K40)))</formula>
    </cfRule>
  </conditionalFormatting>
  <conditionalFormatting sqref="L40:L44">
    <cfRule type="containsText" dxfId="17" priority="85" operator="containsText" text="Moderado">
      <formula>NOT(ISERROR(SEARCH("Moderado",L40)))</formula>
    </cfRule>
  </conditionalFormatting>
  <conditionalFormatting sqref="J40:J44">
    <cfRule type="containsText" dxfId="16" priority="84" operator="containsText" text="Moderado">
      <formula>NOT(ISERROR(SEARCH("Moderado",J40)))</formula>
    </cfRule>
  </conditionalFormatting>
  <conditionalFormatting sqref="J40:J44">
    <cfRule type="containsText" dxfId="15" priority="82" operator="containsText" text="Bajo">
      <formula>NOT(ISERROR(SEARCH("Bajo",J40)))</formula>
    </cfRule>
    <cfRule type="containsText" dxfId="14" priority="83" operator="containsText" text="Extremo">
      <formula>NOT(ISERROR(SEARCH("Extremo",J40)))</formula>
    </cfRule>
  </conditionalFormatting>
  <conditionalFormatting sqref="K40:K44">
    <cfRule type="containsText" dxfId="13" priority="80" operator="containsText" text="Baja">
      <formula>NOT(ISERROR(SEARCH("Baja",K40)))</formula>
    </cfRule>
    <cfRule type="containsText" dxfId="12" priority="81" operator="containsText" text="Muy Baja">
      <formula>NOT(ISERROR(SEARCH("Muy Baja",K40)))</formula>
    </cfRule>
  </conditionalFormatting>
  <conditionalFormatting sqref="K40:K44">
    <cfRule type="containsText" dxfId="11" priority="78" operator="containsText" text="Muy Alta">
      <formula>NOT(ISERROR(SEARCH("Muy Alta",K40)))</formula>
    </cfRule>
    <cfRule type="containsText" dxfId="10" priority="79" operator="containsText" text="Alta">
      <formula>NOT(ISERROR(SEARCH("Alta",K40)))</formula>
    </cfRule>
  </conditionalFormatting>
  <conditionalFormatting sqref="L40:L44">
    <cfRule type="containsText" dxfId="9" priority="74" operator="containsText" text="Catastrófico">
      <formula>NOT(ISERROR(SEARCH("Catastrófico",L40)))</formula>
    </cfRule>
    <cfRule type="containsText" dxfId="8" priority="75" operator="containsText" text="Mayor">
      <formula>NOT(ISERROR(SEARCH("Mayor",L40)))</formula>
    </cfRule>
    <cfRule type="containsText" dxfId="7" priority="76" operator="containsText" text="Menor">
      <formula>NOT(ISERROR(SEARCH("Menor",L40)))</formula>
    </cfRule>
    <cfRule type="containsText" dxfId="6" priority="77" operator="containsText" text="Leve">
      <formula>NOT(ISERROR(SEARCH("Leve",L40)))</formula>
    </cfRule>
  </conditionalFormatting>
  <conditionalFormatting sqref="B10 B15 B20 B25 B30 B35 B40">
    <cfRule type="containsText" dxfId="5" priority="1" operator="containsText" text="3- Moderado">
      <formula>NOT(ISERROR(SEARCH("3- Moderado",B10)))</formula>
    </cfRule>
    <cfRule type="containsText" dxfId="4" priority="2" operator="containsText" text="6- Moderado">
      <formula>NOT(ISERROR(SEARCH("6- Moderado",B10)))</formula>
    </cfRule>
    <cfRule type="containsText" dxfId="3" priority="3" operator="containsText" text="4- Moderado">
      <formula>NOT(ISERROR(SEARCH("4- Moderado",B10)))</formula>
    </cfRule>
    <cfRule type="containsText" dxfId="2" priority="4" operator="containsText" text="3- Bajo">
      <formula>NOT(ISERROR(SEARCH("3- Bajo",B10)))</formula>
    </cfRule>
    <cfRule type="containsText" dxfId="1" priority="5" operator="containsText" text="4- Bajo">
      <formula>NOT(ISERROR(SEARCH("4- Bajo",B10)))</formula>
    </cfRule>
    <cfRule type="containsText" dxfId="0" priority="6" operator="containsText" text="1- Bajo">
      <formula>NOT(ISERROR(SEARCH("1- Bajo",B10)))</formula>
    </cfRule>
  </conditionalFormatting>
  <dataValidations count="7">
    <dataValidation allowBlank="1" showInputMessage="1" showErrorMessage="1" prompt="seleccionar si el responsable de ejecutar las acciones es el nivel central" sqref="Q8:R8" xr:uid="{328EFD3B-55F5-4645-A86A-DDF1A327AE9D}"/>
    <dataValidation allowBlank="1" showInputMessage="1" showErrorMessage="1" prompt="Seleccionar si el responsable es el responsable de las acciones es el nivel central" sqref="P7:P8" xr:uid="{83A5C8C3-547F-4907-851C-583448B2EF75}"/>
    <dataValidation allowBlank="1" showInputMessage="1" showErrorMessage="1" prompt="Describir las actividades que se van a desarrollar para el proyecto" sqref="O7" xr:uid="{E0B794BE-45CC-4806-9494-5D10B0FDF4D3}"/>
    <dataValidation allowBlank="1" showInputMessage="1" showErrorMessage="1" prompt="El grado de afectación puede ser " sqref="I8" xr:uid="{10FE5809-D9ED-4593-9FC9-C3B5AA8E03A9}"/>
    <dataValidation allowBlank="1" showInputMessage="1" showErrorMessage="1" prompt="Que tan factible es que materialize el riesgo?" sqref="H8" xr:uid="{AC94E935-D4DE-4714-820A-3B5337AFCD12}"/>
    <dataValidation allowBlank="1" showInputMessage="1" showErrorMessage="1" prompt="Registrar qué factor  que ocasina el riesgo: un facot identtficado el contexto._x000a_O  personas, recursos, estilo de direccion , factores externos, , codiciones ambientales" sqref="F8:G8" xr:uid="{073DE05C-C454-42A1-A9B8-684D1BD77DE9}"/>
    <dataValidation allowBlank="1" showInputMessage="1" showErrorMessage="1" prompt="Seleccionar el tipo de riesgo teniendo en cuenta que  factor organizaconal afecta. Ver explicacion en hoja " sqref="E8" xr:uid="{AF2F6FA8-4C41-4D51-944D-FC6092C83574}"/>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EA00-4847-48B6-9119-4CD414E3ECFB}">
  <sheetPr>
    <tabColor theme="8" tint="-0.249977111117893"/>
  </sheetPr>
  <dimension ref="A1:L79"/>
  <sheetViews>
    <sheetView topLeftCell="A28" zoomScale="80" zoomScaleNormal="80" workbookViewId="0">
      <selection activeCell="C31" sqref="C31"/>
    </sheetView>
  </sheetViews>
  <sheetFormatPr defaultColWidth="10.5703125" defaultRowHeight="14.25"/>
  <cols>
    <col min="1" max="1" width="44.42578125" style="108" customWidth="1"/>
    <col min="2" max="2" width="15.5703125" style="109" customWidth="1"/>
    <col min="3" max="3" width="39.42578125" style="82" customWidth="1"/>
    <col min="4" max="4" width="24.140625" style="109" customWidth="1"/>
    <col min="5" max="5" width="46.5703125" style="82" customWidth="1"/>
    <col min="6" max="16384" width="10.5703125" style="82"/>
  </cols>
  <sheetData>
    <row r="1" spans="1:12" ht="12.75" customHeight="1">
      <c r="A1" s="97"/>
      <c r="B1" s="274" t="s">
        <v>13</v>
      </c>
      <c r="C1" s="274"/>
      <c r="D1" s="274"/>
      <c r="E1" s="98"/>
      <c r="F1" s="97"/>
      <c r="G1" s="97"/>
      <c r="H1" s="97"/>
      <c r="J1" s="99"/>
    </row>
    <row r="2" spans="1:12" ht="12.75" customHeight="1">
      <c r="A2" s="97"/>
      <c r="B2" s="274" t="s">
        <v>14</v>
      </c>
      <c r="C2" s="274"/>
      <c r="D2" s="274"/>
      <c r="E2" s="98"/>
      <c r="F2" s="97"/>
      <c r="G2" s="97"/>
      <c r="H2" s="97"/>
      <c r="J2" s="99"/>
    </row>
    <row r="3" spans="1:12" ht="12.75" customHeight="1">
      <c r="A3" s="97"/>
      <c r="B3" s="200"/>
      <c r="C3" s="200"/>
      <c r="D3" s="200"/>
      <c r="E3" s="98"/>
      <c r="F3" s="97"/>
      <c r="G3" s="97"/>
      <c r="H3" s="97"/>
      <c r="J3" s="99"/>
    </row>
    <row r="4" spans="1:12" ht="12.75" customHeight="1">
      <c r="A4" s="97"/>
      <c r="B4" s="200"/>
      <c r="C4" s="200"/>
      <c r="D4" s="200"/>
      <c r="E4" s="98"/>
      <c r="F4" s="97"/>
      <c r="G4" s="97"/>
      <c r="H4" s="97"/>
      <c r="J4" s="99"/>
    </row>
    <row r="5" spans="1:12" ht="87" customHeight="1">
      <c r="A5" s="100" t="s">
        <v>15</v>
      </c>
      <c r="B5" s="275"/>
      <c r="C5" s="275"/>
      <c r="D5" s="100" t="s">
        <v>16</v>
      </c>
      <c r="E5" s="101" t="s">
        <v>17</v>
      </c>
      <c r="G5" s="99"/>
      <c r="J5" s="102"/>
    </row>
    <row r="6" spans="1:12" ht="16.7" customHeight="1">
      <c r="A6" s="88"/>
      <c r="B6" s="89"/>
      <c r="C6" s="89"/>
      <c r="D6" s="88"/>
      <c r="E6" s="87"/>
      <c r="J6" s="99"/>
    </row>
    <row r="7" spans="1:12" ht="54.75" customHeight="1">
      <c r="A7" s="103" t="s">
        <v>18</v>
      </c>
      <c r="B7" s="276" t="s">
        <v>19</v>
      </c>
      <c r="C7" s="276"/>
      <c r="D7" s="276"/>
      <c r="E7" s="276"/>
    </row>
    <row r="8" spans="1:12" ht="13.35" customHeight="1">
      <c r="A8" s="104"/>
      <c r="B8" s="104"/>
      <c r="D8" s="105"/>
      <c r="E8" s="105"/>
    </row>
    <row r="9" spans="1:12" ht="28.5" customHeight="1">
      <c r="A9" s="106" t="s">
        <v>20</v>
      </c>
      <c r="B9" s="277" t="s">
        <v>21</v>
      </c>
      <c r="C9" s="277"/>
      <c r="D9" s="277"/>
      <c r="E9" s="277"/>
    </row>
    <row r="10" spans="1:12" ht="21" customHeight="1">
      <c r="A10" s="104"/>
      <c r="B10" s="104"/>
      <c r="D10" s="105"/>
      <c r="E10" s="105"/>
    </row>
    <row r="11" spans="1:12" s="107" customFormat="1" ht="12.75">
      <c r="A11" s="278" t="s">
        <v>22</v>
      </c>
      <c r="B11" s="278"/>
      <c r="C11" s="278"/>
      <c r="D11" s="278"/>
      <c r="E11" s="278"/>
      <c r="F11" s="219"/>
      <c r="G11" s="219"/>
      <c r="H11" s="219"/>
      <c r="I11" s="219"/>
      <c r="J11" s="219"/>
      <c r="K11" s="219"/>
      <c r="L11" s="219"/>
    </row>
    <row r="12" spans="1:12" s="107" customFormat="1" ht="12.75" customHeight="1">
      <c r="A12" s="220" t="s">
        <v>23</v>
      </c>
      <c r="B12" s="220" t="s">
        <v>24</v>
      </c>
      <c r="C12" s="221" t="s">
        <v>25</v>
      </c>
      <c r="D12" s="221" t="s">
        <v>26</v>
      </c>
      <c r="E12" s="221" t="s">
        <v>27</v>
      </c>
      <c r="F12" s="219"/>
      <c r="G12" s="219"/>
      <c r="H12" s="219"/>
      <c r="I12" s="219"/>
      <c r="J12" s="219"/>
      <c r="K12" s="219"/>
      <c r="L12" s="219"/>
    </row>
    <row r="13" spans="1:12" s="107" customFormat="1" ht="12.75" customHeight="1">
      <c r="A13" s="220"/>
      <c r="B13" s="220"/>
      <c r="C13" s="221"/>
      <c r="D13" s="221"/>
      <c r="E13" s="221"/>
      <c r="F13" s="219"/>
      <c r="G13" s="219"/>
      <c r="H13" s="219"/>
      <c r="I13" s="219"/>
      <c r="J13" s="219"/>
      <c r="K13" s="219"/>
      <c r="L13" s="219"/>
    </row>
    <row r="14" spans="1:12" s="216" customFormat="1" ht="130.5" customHeight="1">
      <c r="A14" s="266" t="s">
        <v>28</v>
      </c>
      <c r="B14" s="222">
        <v>1</v>
      </c>
      <c r="C14" s="223" t="s">
        <v>29</v>
      </c>
      <c r="D14" s="224">
        <v>1</v>
      </c>
      <c r="E14" s="223" t="s">
        <v>30</v>
      </c>
    </row>
    <row r="15" spans="1:12" s="216" customFormat="1" ht="67.5" customHeight="1">
      <c r="A15" s="267"/>
      <c r="B15" s="222">
        <v>2</v>
      </c>
      <c r="C15" s="223" t="s">
        <v>31</v>
      </c>
      <c r="D15" s="224">
        <v>2</v>
      </c>
      <c r="E15" s="223" t="s">
        <v>32</v>
      </c>
    </row>
    <row r="16" spans="1:12" s="216" customFormat="1" ht="72" customHeight="1">
      <c r="A16" s="267"/>
      <c r="B16" s="222">
        <v>3</v>
      </c>
      <c r="C16" s="223" t="s">
        <v>33</v>
      </c>
      <c r="D16" s="225"/>
      <c r="E16" s="226"/>
    </row>
    <row r="17" spans="1:12" s="217" customFormat="1" ht="57">
      <c r="A17" s="268" t="s">
        <v>34</v>
      </c>
      <c r="B17" s="222">
        <v>4</v>
      </c>
      <c r="C17" s="227" t="s">
        <v>35</v>
      </c>
      <c r="D17" s="224">
        <v>3</v>
      </c>
      <c r="E17" s="223" t="s">
        <v>36</v>
      </c>
      <c r="J17" s="228"/>
      <c r="L17" s="228"/>
    </row>
    <row r="18" spans="1:12" s="217" customFormat="1" ht="85.5">
      <c r="A18" s="279"/>
      <c r="B18" s="222">
        <v>5</v>
      </c>
      <c r="C18" s="226" t="s">
        <v>37</v>
      </c>
      <c r="D18" s="229">
        <v>4</v>
      </c>
      <c r="E18" s="223" t="s">
        <v>38</v>
      </c>
      <c r="J18" s="228"/>
      <c r="L18" s="228"/>
    </row>
    <row r="19" spans="1:12" s="216" customFormat="1" ht="42.75">
      <c r="A19" s="252" t="s">
        <v>39</v>
      </c>
      <c r="B19" s="222">
        <v>6</v>
      </c>
      <c r="C19" s="230" t="s">
        <v>40</v>
      </c>
      <c r="D19" s="224">
        <v>5</v>
      </c>
      <c r="E19" s="230" t="s">
        <v>41</v>
      </c>
      <c r="J19" s="231"/>
      <c r="L19" s="231"/>
    </row>
    <row r="20" spans="1:12" s="217" customFormat="1" ht="62.25" customHeight="1">
      <c r="A20" s="268" t="s">
        <v>42</v>
      </c>
      <c r="B20" s="222">
        <v>7</v>
      </c>
      <c r="C20" s="230" t="s">
        <v>43</v>
      </c>
      <c r="D20" s="229">
        <v>8</v>
      </c>
      <c r="E20" s="230" t="s">
        <v>44</v>
      </c>
      <c r="J20" s="228"/>
      <c r="L20" s="228"/>
    </row>
    <row r="21" spans="1:12" s="217" customFormat="1" ht="81.75" customHeight="1">
      <c r="A21" s="279"/>
      <c r="B21" s="222">
        <v>8</v>
      </c>
      <c r="C21" s="230" t="s">
        <v>45</v>
      </c>
      <c r="D21" s="229"/>
      <c r="E21" s="230"/>
      <c r="J21" s="228"/>
      <c r="L21" s="228"/>
    </row>
    <row r="22" spans="1:12" s="217" customFormat="1" ht="85.5">
      <c r="A22" s="279"/>
      <c r="B22" s="222">
        <v>9</v>
      </c>
      <c r="C22" s="230" t="s">
        <v>46</v>
      </c>
      <c r="D22" s="224"/>
      <c r="E22" s="226"/>
      <c r="J22" s="228"/>
    </row>
    <row r="23" spans="1:12" s="217" customFormat="1" ht="57">
      <c r="A23" s="279"/>
      <c r="B23" s="222">
        <v>10</v>
      </c>
      <c r="C23" s="232" t="s">
        <v>47</v>
      </c>
      <c r="D23" s="225">
        <v>9</v>
      </c>
      <c r="E23" s="230" t="s">
        <v>48</v>
      </c>
      <c r="J23" s="228"/>
    </row>
    <row r="24" spans="1:12" s="216" customFormat="1" ht="42.75">
      <c r="A24" s="252" t="s">
        <v>49</v>
      </c>
      <c r="B24" s="222">
        <v>11</v>
      </c>
      <c r="C24" s="233" t="s">
        <v>50</v>
      </c>
      <c r="D24" s="224">
        <v>10</v>
      </c>
      <c r="E24" s="232" t="s">
        <v>51</v>
      </c>
      <c r="J24" s="231"/>
    </row>
    <row r="25" spans="1:12" s="217" customFormat="1" ht="57">
      <c r="A25" s="268" t="s">
        <v>52</v>
      </c>
      <c r="B25" s="222">
        <v>12</v>
      </c>
      <c r="C25" s="233" t="s">
        <v>53</v>
      </c>
      <c r="D25" s="224">
        <v>11</v>
      </c>
      <c r="E25" s="233" t="s">
        <v>54</v>
      </c>
      <c r="J25" s="228"/>
    </row>
    <row r="26" spans="1:12" s="217" customFormat="1" ht="71.25">
      <c r="A26" s="279"/>
      <c r="B26" s="222">
        <v>13</v>
      </c>
      <c r="C26" s="233" t="s">
        <v>55</v>
      </c>
      <c r="D26" s="225">
        <v>12</v>
      </c>
      <c r="E26" s="233" t="s">
        <v>56</v>
      </c>
      <c r="J26" s="228"/>
    </row>
    <row r="27" spans="1:12" s="217" customFormat="1" ht="12.75" customHeight="1">
      <c r="A27" s="279"/>
      <c r="B27" s="222">
        <v>14</v>
      </c>
      <c r="C27" s="233" t="s">
        <v>57</v>
      </c>
      <c r="D27" s="224">
        <v>13</v>
      </c>
      <c r="E27" s="233" t="s">
        <v>58</v>
      </c>
      <c r="J27" s="228"/>
    </row>
    <row r="28" spans="1:12" s="217" customFormat="1" ht="71.25">
      <c r="A28" s="269"/>
      <c r="B28" s="222"/>
      <c r="C28" s="233"/>
      <c r="D28" s="224">
        <v>14</v>
      </c>
      <c r="E28" s="233" t="s">
        <v>59</v>
      </c>
      <c r="J28" s="228"/>
    </row>
    <row r="29" spans="1:12" s="217" customFormat="1" ht="15">
      <c r="A29" s="280" t="s">
        <v>60</v>
      </c>
      <c r="B29" s="281"/>
      <c r="C29" s="281"/>
      <c r="D29" s="281"/>
      <c r="E29" s="282"/>
    </row>
    <row r="30" spans="1:12" s="217" customFormat="1" ht="84.75" customHeight="1">
      <c r="A30" s="234" t="s">
        <v>61</v>
      </c>
      <c r="B30" s="235" t="s">
        <v>24</v>
      </c>
      <c r="C30" s="236" t="s">
        <v>62</v>
      </c>
      <c r="D30" s="237" t="s">
        <v>26</v>
      </c>
      <c r="E30" s="236" t="s">
        <v>63</v>
      </c>
    </row>
    <row r="31" spans="1:12" s="217" customFormat="1" ht="62.25" customHeight="1">
      <c r="A31" s="283" t="s">
        <v>64</v>
      </c>
      <c r="B31" s="222">
        <v>1</v>
      </c>
      <c r="C31" s="238" t="s">
        <v>65</v>
      </c>
      <c r="D31" s="222">
        <v>1</v>
      </c>
      <c r="E31" s="238" t="s">
        <v>66</v>
      </c>
      <c r="H31" s="228"/>
    </row>
    <row r="32" spans="1:12" s="217" customFormat="1" ht="80.25" customHeight="1">
      <c r="A32" s="284"/>
      <c r="B32" s="222">
        <v>2</v>
      </c>
      <c r="C32" s="238" t="s">
        <v>67</v>
      </c>
      <c r="D32" s="222">
        <v>2</v>
      </c>
      <c r="E32" s="238" t="s">
        <v>68</v>
      </c>
      <c r="H32" s="228"/>
    </row>
    <row r="33" spans="1:8" s="217" customFormat="1" ht="58.5" customHeight="1">
      <c r="A33" s="284"/>
      <c r="B33" s="222">
        <v>3</v>
      </c>
      <c r="C33" s="238" t="s">
        <v>69</v>
      </c>
      <c r="D33" s="222">
        <v>3</v>
      </c>
      <c r="E33" s="238" t="s">
        <v>70</v>
      </c>
      <c r="F33" s="238"/>
      <c r="H33" s="228"/>
    </row>
    <row r="34" spans="1:8" s="217" customFormat="1" ht="75.75" customHeight="1">
      <c r="A34" s="284"/>
      <c r="B34" s="222">
        <v>4</v>
      </c>
      <c r="C34" s="238" t="s">
        <v>71</v>
      </c>
      <c r="D34" s="222">
        <v>4</v>
      </c>
      <c r="E34" s="232" t="s">
        <v>72</v>
      </c>
      <c r="F34" s="238"/>
      <c r="H34" s="228"/>
    </row>
    <row r="35" spans="1:8" s="217" customFormat="1" ht="42.75">
      <c r="A35" s="284"/>
      <c r="B35" s="222">
        <v>5</v>
      </c>
      <c r="C35" s="238" t="s">
        <v>73</v>
      </c>
      <c r="D35" s="222">
        <v>5</v>
      </c>
      <c r="E35" s="238" t="s">
        <v>74</v>
      </c>
      <c r="H35" s="228"/>
    </row>
    <row r="36" spans="1:8" s="217" customFormat="1" ht="66" customHeight="1">
      <c r="A36" s="284"/>
      <c r="B36" s="222">
        <v>6</v>
      </c>
      <c r="C36" s="239" t="s">
        <v>75</v>
      </c>
      <c r="D36" s="222">
        <v>6</v>
      </c>
      <c r="E36" s="238" t="s">
        <v>76</v>
      </c>
      <c r="H36" s="228"/>
    </row>
    <row r="37" spans="1:8" s="217" customFormat="1" ht="95.25" customHeight="1">
      <c r="A37" s="284"/>
      <c r="B37" s="240"/>
      <c r="D37" s="222">
        <v>7</v>
      </c>
      <c r="E37" s="238" t="s">
        <v>77</v>
      </c>
      <c r="H37" s="228"/>
    </row>
    <row r="38" spans="1:8" s="217" customFormat="1" ht="90.75" customHeight="1">
      <c r="A38" s="284"/>
      <c r="B38" s="222"/>
      <c r="C38" s="239"/>
      <c r="D38" s="222">
        <v>8</v>
      </c>
      <c r="E38" s="238" t="s">
        <v>78</v>
      </c>
      <c r="H38" s="228"/>
    </row>
    <row r="39" spans="1:8" s="217" customFormat="1" ht="82.5" customHeight="1">
      <c r="A39" s="284"/>
      <c r="B39" s="222"/>
      <c r="C39" s="239"/>
      <c r="D39" s="222">
        <v>9</v>
      </c>
      <c r="E39" s="238" t="s">
        <v>79</v>
      </c>
      <c r="H39" s="228"/>
    </row>
    <row r="40" spans="1:8" s="217" customFormat="1" ht="103.5" customHeight="1">
      <c r="A40" s="284"/>
      <c r="B40" s="222"/>
      <c r="C40" s="239"/>
      <c r="D40" s="222">
        <v>10</v>
      </c>
      <c r="E40" s="238" t="s">
        <v>80</v>
      </c>
      <c r="H40" s="228"/>
    </row>
    <row r="41" spans="1:8" s="217" customFormat="1" ht="42.75">
      <c r="A41" s="285"/>
      <c r="B41" s="222"/>
      <c r="C41" s="239"/>
      <c r="D41" s="222">
        <v>11</v>
      </c>
      <c r="E41" s="238" t="s">
        <v>81</v>
      </c>
      <c r="H41" s="228"/>
    </row>
    <row r="42" spans="1:8" s="218" customFormat="1" ht="93" customHeight="1">
      <c r="A42" s="286" t="s">
        <v>82</v>
      </c>
      <c r="B42" s="225">
        <v>7</v>
      </c>
      <c r="C42" s="230" t="s">
        <v>83</v>
      </c>
      <c r="D42" s="225">
        <v>12</v>
      </c>
      <c r="E42" s="241" t="s">
        <v>84</v>
      </c>
      <c r="H42" s="231"/>
    </row>
    <row r="43" spans="1:8" s="218" customFormat="1" ht="94.5" customHeight="1">
      <c r="A43" s="287"/>
      <c r="B43" s="225">
        <v>8</v>
      </c>
      <c r="C43" s="230" t="s">
        <v>85</v>
      </c>
      <c r="D43" s="225"/>
      <c r="E43" s="226"/>
      <c r="H43" s="231"/>
    </row>
    <row r="44" spans="1:8" s="218" customFormat="1" ht="71.25">
      <c r="A44" s="266" t="s">
        <v>86</v>
      </c>
      <c r="B44" s="225">
        <v>9</v>
      </c>
      <c r="C44" s="226"/>
      <c r="D44" s="242">
        <v>13</v>
      </c>
      <c r="E44" s="238" t="s">
        <v>87</v>
      </c>
      <c r="H44" s="231"/>
    </row>
    <row r="45" spans="1:8" s="218" customFormat="1" ht="48" customHeight="1">
      <c r="A45" s="267"/>
      <c r="B45" s="224">
        <v>10</v>
      </c>
      <c r="C45" s="226" t="s">
        <v>88</v>
      </c>
      <c r="D45" s="242"/>
      <c r="E45" s="233"/>
      <c r="H45" s="231"/>
    </row>
    <row r="46" spans="1:8" s="218" customFormat="1" ht="71.25">
      <c r="A46" s="267"/>
      <c r="B46" s="224">
        <v>11</v>
      </c>
      <c r="C46" s="226" t="s">
        <v>89</v>
      </c>
      <c r="D46" s="242">
        <v>14</v>
      </c>
      <c r="E46" s="226" t="s">
        <v>90</v>
      </c>
      <c r="H46" s="231"/>
    </row>
    <row r="47" spans="1:8" s="218" customFormat="1" ht="49.5" customHeight="1">
      <c r="A47" s="267"/>
      <c r="B47" s="224"/>
      <c r="C47" s="230"/>
      <c r="D47" s="242">
        <v>15</v>
      </c>
      <c r="E47" s="226" t="s">
        <v>91</v>
      </c>
      <c r="H47" s="231"/>
    </row>
    <row r="48" spans="1:8" s="218" customFormat="1" ht="49.5" customHeight="1">
      <c r="A48" s="267"/>
      <c r="B48" s="229">
        <v>12</v>
      </c>
      <c r="C48" s="233" t="s">
        <v>92</v>
      </c>
      <c r="D48" s="242">
        <v>16</v>
      </c>
      <c r="E48" s="226" t="s">
        <v>93</v>
      </c>
      <c r="H48" s="231"/>
    </row>
    <row r="49" spans="1:12" s="218" customFormat="1" ht="85.5">
      <c r="A49" s="267"/>
      <c r="B49" s="224">
        <v>13</v>
      </c>
      <c r="C49" s="230" t="s">
        <v>94</v>
      </c>
      <c r="D49" s="242"/>
      <c r="E49" s="230"/>
      <c r="H49" s="231"/>
    </row>
    <row r="50" spans="1:12" s="218" customFormat="1" ht="99.75">
      <c r="A50" s="267"/>
      <c r="B50" s="224">
        <v>14</v>
      </c>
      <c r="C50" s="226" t="s">
        <v>95</v>
      </c>
      <c r="D50" s="242">
        <v>17</v>
      </c>
      <c r="E50" s="230" t="s">
        <v>96</v>
      </c>
    </row>
    <row r="51" spans="1:12" s="218" customFormat="1" ht="40.5" customHeight="1">
      <c r="A51" s="267"/>
      <c r="B51" s="229">
        <v>15</v>
      </c>
      <c r="C51" s="230" t="s">
        <v>97</v>
      </c>
      <c r="D51" s="242">
        <v>18</v>
      </c>
      <c r="E51" s="226" t="s">
        <v>98</v>
      </c>
    </row>
    <row r="52" spans="1:12" s="218" customFormat="1" ht="39.75" customHeight="1">
      <c r="A52" s="267"/>
      <c r="B52" s="224">
        <v>16</v>
      </c>
      <c r="C52" s="230" t="s">
        <v>99</v>
      </c>
      <c r="D52" s="242"/>
      <c r="E52" s="230"/>
    </row>
    <row r="53" spans="1:12" s="218" customFormat="1" ht="111" customHeight="1">
      <c r="A53" s="267"/>
      <c r="B53" s="224">
        <v>17</v>
      </c>
      <c r="C53" s="230" t="s">
        <v>100</v>
      </c>
      <c r="D53" s="243">
        <v>19</v>
      </c>
      <c r="E53" s="226" t="s">
        <v>101</v>
      </c>
    </row>
    <row r="54" spans="1:12" s="216" customFormat="1" ht="42" customHeight="1">
      <c r="A54" s="268" t="s">
        <v>102</v>
      </c>
      <c r="B54" s="224"/>
      <c r="C54" s="230"/>
      <c r="D54" s="244">
        <v>20</v>
      </c>
      <c r="E54" s="239" t="s">
        <v>103</v>
      </c>
    </row>
    <row r="55" spans="1:12" ht="14.25" customHeight="1">
      <c r="A55" s="279"/>
      <c r="B55" s="229">
        <v>18</v>
      </c>
      <c r="C55" s="233" t="s">
        <v>104</v>
      </c>
      <c r="D55" s="244">
        <v>21</v>
      </c>
      <c r="E55" s="239" t="s">
        <v>105</v>
      </c>
      <c r="F55" s="217"/>
      <c r="G55" s="217"/>
      <c r="H55" s="217"/>
      <c r="I55" s="217"/>
      <c r="J55" s="217"/>
      <c r="K55" s="217"/>
      <c r="L55" s="217"/>
    </row>
    <row r="56" spans="1:12" ht="14.25" customHeight="1">
      <c r="A56" s="279"/>
      <c r="B56" s="229">
        <v>19</v>
      </c>
      <c r="C56" s="233" t="s">
        <v>106</v>
      </c>
      <c r="D56" s="244">
        <v>22</v>
      </c>
      <c r="E56" s="233" t="s">
        <v>107</v>
      </c>
      <c r="F56" s="217"/>
      <c r="G56" s="217"/>
      <c r="H56" s="217"/>
      <c r="I56" s="217"/>
      <c r="J56" s="217"/>
      <c r="K56" s="217"/>
      <c r="L56" s="217"/>
    </row>
    <row r="57" spans="1:12" ht="14.25" customHeight="1">
      <c r="A57" s="279"/>
      <c r="B57" s="229">
        <v>20</v>
      </c>
      <c r="C57" s="233" t="s">
        <v>108</v>
      </c>
      <c r="D57" s="244">
        <v>23</v>
      </c>
      <c r="E57" s="233" t="s">
        <v>109</v>
      </c>
      <c r="F57" s="217"/>
      <c r="G57" s="217"/>
      <c r="H57" s="217"/>
      <c r="I57" s="217"/>
      <c r="J57" s="217"/>
      <c r="K57" s="217"/>
      <c r="L57" s="217"/>
    </row>
    <row r="58" spans="1:12" ht="14.25" customHeight="1">
      <c r="A58" s="266" t="s">
        <v>110</v>
      </c>
      <c r="B58" s="229">
        <v>21</v>
      </c>
      <c r="C58" s="233" t="s">
        <v>111</v>
      </c>
      <c r="D58" s="245"/>
      <c r="E58" s="246"/>
      <c r="F58" s="217"/>
      <c r="G58" s="217"/>
      <c r="H58" s="217"/>
      <c r="I58" s="217"/>
      <c r="J58" s="217"/>
      <c r="K58" s="217"/>
      <c r="L58" s="217"/>
    </row>
    <row r="59" spans="1:12" s="216" customFormat="1" ht="14.25" customHeight="1">
      <c r="A59" s="267"/>
      <c r="B59" s="229">
        <v>22</v>
      </c>
      <c r="C59" s="226" t="s">
        <v>112</v>
      </c>
      <c r="D59" s="243">
        <v>24</v>
      </c>
      <c r="E59" s="226" t="s">
        <v>113</v>
      </c>
    </row>
    <row r="60" spans="1:12" s="216" customFormat="1" ht="14.25" customHeight="1">
      <c r="A60" s="267"/>
      <c r="B60" s="229">
        <v>23</v>
      </c>
      <c r="C60" s="226" t="s">
        <v>114</v>
      </c>
      <c r="D60" s="243"/>
      <c r="E60" s="226"/>
    </row>
    <row r="61" spans="1:12" s="216" customFormat="1" ht="14.25" customHeight="1">
      <c r="A61" s="267"/>
      <c r="B61" s="229">
        <v>24</v>
      </c>
      <c r="C61" s="226" t="s">
        <v>115</v>
      </c>
      <c r="D61" s="243"/>
      <c r="E61" s="226"/>
    </row>
    <row r="62" spans="1:12" s="216" customFormat="1" ht="14.25" customHeight="1">
      <c r="A62" s="267"/>
      <c r="B62" s="229">
        <v>25</v>
      </c>
      <c r="C62" s="226" t="s">
        <v>116</v>
      </c>
      <c r="D62" s="243">
        <v>25</v>
      </c>
      <c r="E62" s="230" t="s">
        <v>117</v>
      </c>
    </row>
    <row r="63" spans="1:12" s="216" customFormat="1" ht="42.75">
      <c r="A63" s="267"/>
      <c r="B63" s="229">
        <v>26</v>
      </c>
      <c r="C63" s="226" t="s">
        <v>118</v>
      </c>
      <c r="D63" s="243">
        <v>26</v>
      </c>
      <c r="E63" s="230" t="s">
        <v>119</v>
      </c>
    </row>
    <row r="64" spans="1:12" s="216" customFormat="1" ht="42.75">
      <c r="A64" s="267"/>
      <c r="B64" s="224"/>
      <c r="C64" s="224"/>
      <c r="D64" s="243">
        <v>27</v>
      </c>
      <c r="E64" s="226" t="s">
        <v>120</v>
      </c>
    </row>
    <row r="65" spans="1:12" s="216" customFormat="1" ht="57">
      <c r="A65" s="268" t="s">
        <v>121</v>
      </c>
      <c r="B65" s="224">
        <v>27</v>
      </c>
      <c r="C65" s="230" t="s">
        <v>122</v>
      </c>
      <c r="D65" s="243">
        <v>28</v>
      </c>
      <c r="E65" s="230" t="s">
        <v>123</v>
      </c>
      <c r="H65" s="247"/>
    </row>
    <row r="66" spans="1:12" ht="42.75">
      <c r="A66" s="269"/>
      <c r="B66" s="229">
        <v>28</v>
      </c>
      <c r="C66" s="248" t="s">
        <v>124</v>
      </c>
      <c r="D66" s="244">
        <v>29</v>
      </c>
      <c r="E66" s="239" t="s">
        <v>125</v>
      </c>
      <c r="F66" s="217"/>
      <c r="G66" s="217"/>
      <c r="H66" s="217"/>
      <c r="I66" s="217"/>
      <c r="J66" s="217"/>
      <c r="K66" s="217"/>
      <c r="L66" s="217"/>
    </row>
    <row r="67" spans="1:12" s="216" customFormat="1" ht="85.5">
      <c r="A67" s="266" t="s">
        <v>126</v>
      </c>
      <c r="B67" s="242">
        <v>29</v>
      </c>
      <c r="C67" s="226" t="s">
        <v>127</v>
      </c>
      <c r="D67" s="243"/>
      <c r="E67" s="232" t="s">
        <v>128</v>
      </c>
    </row>
    <row r="68" spans="1:12" s="216" customFormat="1" ht="85.5">
      <c r="A68" s="267"/>
      <c r="B68" s="224">
        <v>30</v>
      </c>
      <c r="C68" s="226" t="s">
        <v>129</v>
      </c>
      <c r="D68" s="243"/>
      <c r="E68" s="249"/>
    </row>
    <row r="69" spans="1:12" s="216" customFormat="1" ht="28.5">
      <c r="A69" s="267"/>
      <c r="B69" s="229">
        <v>31</v>
      </c>
      <c r="C69" s="232" t="s">
        <v>130</v>
      </c>
      <c r="D69" s="243"/>
      <c r="E69" s="249"/>
    </row>
    <row r="70" spans="1:12" s="216" customFormat="1">
      <c r="A70" s="267"/>
      <c r="B70" s="225"/>
      <c r="C70" s="232"/>
      <c r="D70" s="243"/>
      <c r="E70" s="249"/>
    </row>
    <row r="71" spans="1:12" s="216" customFormat="1" ht="14.25" customHeight="1">
      <c r="A71" s="267"/>
      <c r="B71" s="225"/>
      <c r="C71" s="232"/>
      <c r="D71" s="243"/>
      <c r="E71" s="249"/>
    </row>
    <row r="72" spans="1:12" s="216" customFormat="1">
      <c r="A72" s="270"/>
      <c r="B72" s="225"/>
      <c r="C72" s="232"/>
      <c r="D72" s="243"/>
      <c r="E72" s="249"/>
    </row>
    <row r="73" spans="1:12" s="216" customFormat="1" ht="14.25" customHeight="1">
      <c r="A73" s="271" t="s">
        <v>131</v>
      </c>
      <c r="B73" s="225">
        <v>32</v>
      </c>
      <c r="C73" s="232" t="s">
        <v>132</v>
      </c>
      <c r="D73" s="243">
        <v>30</v>
      </c>
      <c r="E73" s="250" t="s">
        <v>133</v>
      </c>
    </row>
    <row r="74" spans="1:12" s="216" customFormat="1" ht="14.25" customHeight="1">
      <c r="A74" s="272"/>
      <c r="B74" s="225"/>
      <c r="C74" s="232"/>
      <c r="D74" s="243"/>
      <c r="E74" s="226"/>
    </row>
    <row r="75" spans="1:12" s="216" customFormat="1" ht="85.5">
      <c r="A75" s="271" t="s">
        <v>134</v>
      </c>
      <c r="B75" s="224">
        <v>33</v>
      </c>
      <c r="C75" s="232" t="s">
        <v>135</v>
      </c>
      <c r="D75" s="243">
        <v>31</v>
      </c>
      <c r="E75" s="226" t="s">
        <v>136</v>
      </c>
    </row>
    <row r="76" spans="1:12" s="216" customFormat="1" ht="71.25">
      <c r="A76" s="273"/>
      <c r="B76" s="224">
        <v>34</v>
      </c>
      <c r="C76" s="232" t="s">
        <v>137</v>
      </c>
      <c r="D76" s="243"/>
      <c r="E76" s="226"/>
    </row>
    <row r="77" spans="1:12" s="216" customFormat="1" ht="14.25" customHeight="1">
      <c r="A77" s="273"/>
      <c r="B77" s="224">
        <v>35</v>
      </c>
      <c r="C77" s="232" t="s">
        <v>138</v>
      </c>
      <c r="D77" s="243"/>
      <c r="E77" s="226"/>
    </row>
    <row r="78" spans="1:12" s="216" customFormat="1" ht="14.25" customHeight="1">
      <c r="A78" s="264" t="s">
        <v>139</v>
      </c>
      <c r="B78" s="251">
        <v>36</v>
      </c>
      <c r="C78" s="230" t="s">
        <v>140</v>
      </c>
      <c r="D78" s="242">
        <v>32</v>
      </c>
      <c r="E78" s="226" t="s">
        <v>141</v>
      </c>
    </row>
    <row r="79" spans="1:12" s="216" customFormat="1" ht="42.75">
      <c r="A79" s="265"/>
      <c r="B79" s="251"/>
      <c r="C79" s="249"/>
      <c r="D79" s="242">
        <v>33</v>
      </c>
      <c r="E79" s="226" t="s">
        <v>142</v>
      </c>
    </row>
  </sheetData>
  <mergeCells count="21">
    <mergeCell ref="A29:E29"/>
    <mergeCell ref="A31:A41"/>
    <mergeCell ref="A42:A43"/>
    <mergeCell ref="A44:A53"/>
    <mergeCell ref="A54:A57"/>
    <mergeCell ref="A11:E11"/>
    <mergeCell ref="A14:A16"/>
    <mergeCell ref="A17:A18"/>
    <mergeCell ref="A20:A23"/>
    <mergeCell ref="A25:A28"/>
    <mergeCell ref="B1:D1"/>
    <mergeCell ref="B2:D2"/>
    <mergeCell ref="B5:C5"/>
    <mergeCell ref="B7:E7"/>
    <mergeCell ref="B9:E9"/>
    <mergeCell ref="A78:A79"/>
    <mergeCell ref="A58:A64"/>
    <mergeCell ref="A65:A66"/>
    <mergeCell ref="A67:A72"/>
    <mergeCell ref="A73:A74"/>
    <mergeCell ref="A75:A7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43FD-1262-43AB-A3D4-0D85BFDF27A3}">
  <sheetPr>
    <tabColor theme="8" tint="0.39997558519241921"/>
  </sheetPr>
  <dimension ref="A1:G19"/>
  <sheetViews>
    <sheetView topLeftCell="A4" zoomScaleNormal="100" workbookViewId="0">
      <pane ySplit="2" topLeftCell="A14" activePane="bottomLeft" state="frozen"/>
      <selection pane="bottomLeft" activeCell="A14" sqref="A14"/>
      <selection activeCell="A4" sqref="A4"/>
    </sheetView>
  </sheetViews>
  <sheetFormatPr defaultColWidth="10.5703125" defaultRowHeight="18.75"/>
  <cols>
    <col min="1" max="1" width="52.140625" style="95" customWidth="1"/>
    <col min="2" max="2" width="22.140625" style="96" customWidth="1"/>
    <col min="3" max="3" width="13.7109375" style="94" customWidth="1"/>
    <col min="4" max="4" width="14.85546875" style="94" customWidth="1"/>
    <col min="5" max="5" width="15.28515625" style="94" customWidth="1"/>
    <col min="6" max="6" width="44.42578125" style="95" customWidth="1"/>
  </cols>
  <sheetData>
    <row r="1" spans="1:7" ht="22.5" customHeight="1">
      <c r="A1" s="288" t="s">
        <v>13</v>
      </c>
      <c r="B1" s="288"/>
      <c r="C1" s="288"/>
      <c r="D1" s="288"/>
      <c r="E1" s="288"/>
      <c r="F1" s="288"/>
    </row>
    <row r="2" spans="1:7">
      <c r="A2" s="289" t="s">
        <v>143</v>
      </c>
      <c r="B2" s="289"/>
      <c r="C2" s="289"/>
      <c r="D2" s="289"/>
      <c r="E2" s="289"/>
      <c r="F2" s="289"/>
    </row>
    <row r="3" spans="1:7">
      <c r="A3" s="290" t="s">
        <v>144</v>
      </c>
      <c r="B3" s="291"/>
      <c r="C3" s="291"/>
      <c r="D3" s="291"/>
      <c r="E3" s="291"/>
      <c r="F3" s="292"/>
    </row>
    <row r="4" spans="1:7" ht="28.5" customHeight="1">
      <c r="A4" s="293" t="s">
        <v>145</v>
      </c>
      <c r="B4" s="295" t="s">
        <v>146</v>
      </c>
      <c r="C4" s="296"/>
      <c r="D4" s="296"/>
      <c r="E4" s="297"/>
      <c r="F4" s="91" t="s">
        <v>147</v>
      </c>
    </row>
    <row r="5" spans="1:7" ht="46.5" customHeight="1">
      <c r="A5" s="294"/>
      <c r="B5" s="92" t="s">
        <v>148</v>
      </c>
      <c r="C5" s="92" t="s">
        <v>149</v>
      </c>
      <c r="D5" s="92" t="s">
        <v>150</v>
      </c>
      <c r="E5" s="92" t="s">
        <v>151</v>
      </c>
      <c r="F5" s="93"/>
    </row>
    <row r="6" spans="1:7">
      <c r="A6" s="253" t="s">
        <v>152</v>
      </c>
      <c r="B6" s="254" t="s">
        <v>153</v>
      </c>
      <c r="C6" s="255" t="s">
        <v>154</v>
      </c>
      <c r="D6" s="255" t="s">
        <v>155</v>
      </c>
      <c r="E6" s="255" t="s">
        <v>156</v>
      </c>
      <c r="F6" s="256" t="s">
        <v>157</v>
      </c>
      <c r="G6" s="257"/>
    </row>
    <row r="7" spans="1:7">
      <c r="A7" s="253" t="s">
        <v>158</v>
      </c>
      <c r="B7" s="254" t="s">
        <v>154</v>
      </c>
      <c r="C7" s="255" t="s">
        <v>154</v>
      </c>
      <c r="D7" s="255" t="s">
        <v>155</v>
      </c>
      <c r="E7" s="255" t="s">
        <v>156</v>
      </c>
      <c r="F7" s="256" t="s">
        <v>157</v>
      </c>
    </row>
    <row r="8" spans="1:7">
      <c r="A8" s="253" t="s">
        <v>159</v>
      </c>
      <c r="B8" s="254" t="s">
        <v>160</v>
      </c>
      <c r="C8" s="255" t="s">
        <v>154</v>
      </c>
      <c r="D8" s="255" t="s">
        <v>155</v>
      </c>
      <c r="E8" s="255" t="s">
        <v>156</v>
      </c>
      <c r="F8" s="256" t="s">
        <v>157</v>
      </c>
    </row>
    <row r="9" spans="1:7">
      <c r="A9" s="253" t="s">
        <v>161</v>
      </c>
      <c r="B9" s="254" t="s">
        <v>162</v>
      </c>
      <c r="C9" s="255" t="s">
        <v>154</v>
      </c>
      <c r="D9" s="255" t="s">
        <v>155</v>
      </c>
      <c r="E9" s="255" t="s">
        <v>156</v>
      </c>
      <c r="F9" s="256" t="s">
        <v>157</v>
      </c>
    </row>
    <row r="10" spans="1:7">
      <c r="A10" s="253" t="s">
        <v>163</v>
      </c>
      <c r="B10" s="254" t="s">
        <v>164</v>
      </c>
      <c r="C10" s="255" t="s">
        <v>154</v>
      </c>
      <c r="D10" s="255" t="s">
        <v>155</v>
      </c>
      <c r="E10" s="255" t="s">
        <v>156</v>
      </c>
      <c r="F10" s="256" t="s">
        <v>157</v>
      </c>
    </row>
    <row r="11" spans="1:7">
      <c r="A11" s="253" t="s">
        <v>165</v>
      </c>
      <c r="B11" s="254" t="s">
        <v>166</v>
      </c>
      <c r="C11" s="255" t="s">
        <v>154</v>
      </c>
      <c r="D11" s="255" t="s">
        <v>155</v>
      </c>
      <c r="E11" s="255" t="s">
        <v>156</v>
      </c>
      <c r="F11" s="256" t="s">
        <v>157</v>
      </c>
    </row>
    <row r="12" spans="1:7" ht="75">
      <c r="A12" s="253" t="s">
        <v>167</v>
      </c>
      <c r="B12" s="254" t="s">
        <v>168</v>
      </c>
      <c r="C12" s="255" t="s">
        <v>154</v>
      </c>
      <c r="D12" s="255" t="s">
        <v>155</v>
      </c>
      <c r="E12" s="255" t="s">
        <v>156</v>
      </c>
      <c r="F12" s="256" t="s">
        <v>157</v>
      </c>
    </row>
    <row r="13" spans="1:7">
      <c r="A13" s="253" t="s">
        <v>169</v>
      </c>
      <c r="B13" s="254" t="s">
        <v>170</v>
      </c>
      <c r="C13" s="255" t="s">
        <v>154</v>
      </c>
      <c r="D13" s="255" t="s">
        <v>155</v>
      </c>
      <c r="E13" s="255" t="s">
        <v>156</v>
      </c>
      <c r="F13" s="256" t="s">
        <v>157</v>
      </c>
    </row>
    <row r="14" spans="1:7" ht="37.5">
      <c r="A14" s="253" t="s">
        <v>171</v>
      </c>
      <c r="B14" s="254" t="s">
        <v>172</v>
      </c>
      <c r="C14" s="255" t="s">
        <v>154</v>
      </c>
      <c r="D14" s="255" t="s">
        <v>155</v>
      </c>
      <c r="E14" s="255" t="s">
        <v>156</v>
      </c>
      <c r="F14" s="256" t="s">
        <v>157</v>
      </c>
    </row>
    <row r="15" spans="1:7" ht="37.5">
      <c r="A15" s="253" t="s">
        <v>173</v>
      </c>
      <c r="B15" s="254" t="s">
        <v>174</v>
      </c>
      <c r="C15" s="255" t="s">
        <v>154</v>
      </c>
      <c r="D15" s="255" t="s">
        <v>155</v>
      </c>
      <c r="E15" s="255" t="s">
        <v>156</v>
      </c>
      <c r="F15" s="256" t="s">
        <v>157</v>
      </c>
    </row>
    <row r="16" spans="1:7">
      <c r="A16" s="258"/>
    </row>
    <row r="17" ht="67.5"/>
    <row r="18" ht="64.5"/>
    <row r="19" ht="39.75"/>
  </sheetData>
  <mergeCells count="5">
    <mergeCell ref="A1:F1"/>
    <mergeCell ref="A2:F2"/>
    <mergeCell ref="A3:F3"/>
    <mergeCell ref="A4:A5"/>
    <mergeCell ref="B4:E4"/>
  </mergeCells>
  <dataValidations count="2">
    <dataValidation allowBlank="1" showInputMessage="1" showErrorMessage="1" prompt="Proponer y escribir en una frase la estrategia para gestionar la debilidad, la oportunidad, la amenaza o la fortaleza.Usar verbo de acción en infinitivo._x000a_" sqref="G1 A4" xr:uid="{389227B6-3976-41AC-A3A4-FA0ED2B2CA7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D4B8C8C4-08F2-4B47-B0D3-15C2BF6E538C}"/>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E1A0-1ACB-4EBA-BA06-053F147BB77E}">
  <sheetPr>
    <tabColor theme="7" tint="0.39997558519241921"/>
  </sheetPr>
  <dimension ref="B1:H41"/>
  <sheetViews>
    <sheetView topLeftCell="B1" zoomScale="112" zoomScaleNormal="112" workbookViewId="0">
      <selection activeCell="E31" sqref="E31:F31"/>
    </sheetView>
  </sheetViews>
  <sheetFormatPr defaultColWidth="11.42578125" defaultRowHeight="15"/>
  <cols>
    <col min="1" max="1" width="2.85546875" style="6" customWidth="1"/>
    <col min="2" max="3" width="24.7109375" style="6" customWidth="1"/>
    <col min="4" max="4" width="16" style="6" customWidth="1"/>
    <col min="5" max="5" width="24.7109375" style="6" customWidth="1"/>
    <col min="6" max="6" width="27.7109375" style="6" customWidth="1"/>
    <col min="7" max="8" width="24.7109375" style="6" customWidth="1"/>
    <col min="9" max="16384" width="11.42578125" style="6"/>
  </cols>
  <sheetData>
    <row r="1" spans="2:8" ht="15.75" thickBot="1"/>
    <row r="2" spans="2:8" ht="18">
      <c r="B2" s="318" t="s">
        <v>175</v>
      </c>
      <c r="C2" s="319"/>
      <c r="D2" s="319"/>
      <c r="E2" s="319"/>
      <c r="F2" s="319"/>
      <c r="G2" s="319"/>
      <c r="H2" s="320"/>
    </row>
    <row r="3" spans="2:8" ht="16.5">
      <c r="B3" s="321" t="s">
        <v>176</v>
      </c>
      <c r="C3" s="322"/>
      <c r="D3" s="322"/>
      <c r="E3" s="322"/>
      <c r="F3" s="322"/>
      <c r="G3" s="322"/>
      <c r="H3" s="323"/>
    </row>
    <row r="4" spans="2:8" ht="88.5" customHeight="1">
      <c r="B4" s="324" t="s">
        <v>177</v>
      </c>
      <c r="C4" s="325"/>
      <c r="D4" s="325"/>
      <c r="E4" s="325"/>
      <c r="F4" s="325"/>
      <c r="G4" s="325"/>
      <c r="H4" s="326"/>
    </row>
    <row r="5" spans="2:8" ht="16.5">
      <c r="B5" s="7"/>
      <c r="C5" s="8"/>
      <c r="D5" s="8"/>
      <c r="E5" s="8"/>
      <c r="F5" s="8"/>
      <c r="G5" s="8"/>
      <c r="H5" s="9"/>
    </row>
    <row r="6" spans="2:8" ht="16.5" customHeight="1">
      <c r="B6" s="327" t="s">
        <v>178</v>
      </c>
      <c r="C6" s="328"/>
      <c r="D6" s="328"/>
      <c r="E6" s="328"/>
      <c r="F6" s="328"/>
      <c r="G6" s="328"/>
      <c r="H6" s="329"/>
    </row>
    <row r="7" spans="2:8" ht="44.25" customHeight="1">
      <c r="B7" s="327"/>
      <c r="C7" s="328"/>
      <c r="D7" s="328"/>
      <c r="E7" s="328"/>
      <c r="F7" s="328"/>
      <c r="G7" s="328"/>
      <c r="H7" s="329"/>
    </row>
    <row r="8" spans="2:8" ht="15.75" thickBot="1">
      <c r="B8" s="10"/>
      <c r="C8" s="11"/>
      <c r="D8" s="12"/>
      <c r="E8" s="13"/>
      <c r="F8" s="13"/>
      <c r="G8" s="14"/>
      <c r="H8" s="15"/>
    </row>
    <row r="9" spans="2:8" ht="15.75" thickTop="1">
      <c r="B9" s="10"/>
      <c r="C9" s="330" t="s">
        <v>179</v>
      </c>
      <c r="D9" s="331"/>
      <c r="E9" s="332" t="s">
        <v>180</v>
      </c>
      <c r="F9" s="333"/>
      <c r="G9" s="11"/>
      <c r="H9" s="15"/>
    </row>
    <row r="10" spans="2:8" ht="35.25" customHeight="1">
      <c r="B10" s="10"/>
      <c r="C10" s="314" t="s">
        <v>181</v>
      </c>
      <c r="D10" s="315"/>
      <c r="E10" s="316" t="s">
        <v>182</v>
      </c>
      <c r="F10" s="317"/>
      <c r="G10" s="11"/>
      <c r="H10" s="15"/>
    </row>
    <row r="11" spans="2:8" ht="17.25" customHeight="1">
      <c r="B11" s="10"/>
      <c r="C11" s="314" t="s">
        <v>183</v>
      </c>
      <c r="D11" s="315"/>
      <c r="E11" s="316" t="s">
        <v>184</v>
      </c>
      <c r="F11" s="317"/>
      <c r="G11" s="11"/>
      <c r="H11" s="15"/>
    </row>
    <row r="12" spans="2:8" ht="19.5" customHeight="1">
      <c r="B12" s="10"/>
      <c r="C12" s="314" t="s">
        <v>185</v>
      </c>
      <c r="D12" s="315"/>
      <c r="E12" s="316" t="s">
        <v>186</v>
      </c>
      <c r="F12" s="317"/>
      <c r="G12" s="11"/>
      <c r="H12" s="15"/>
    </row>
    <row r="13" spans="2:8" ht="27" customHeight="1">
      <c r="B13" s="10"/>
      <c r="C13" s="314" t="s">
        <v>187</v>
      </c>
      <c r="D13" s="315"/>
      <c r="E13" s="316" t="s">
        <v>188</v>
      </c>
      <c r="F13" s="317"/>
      <c r="G13" s="11"/>
      <c r="H13" s="15"/>
    </row>
    <row r="14" spans="2:8" ht="34.5" customHeight="1">
      <c r="B14" s="10"/>
      <c r="C14" s="312" t="s">
        <v>189</v>
      </c>
      <c r="D14" s="313"/>
      <c r="E14" s="310" t="s">
        <v>190</v>
      </c>
      <c r="F14" s="311"/>
      <c r="G14" s="11"/>
      <c r="H14" s="15"/>
    </row>
    <row r="15" spans="2:8" ht="27.75" customHeight="1">
      <c r="B15" s="10"/>
      <c r="C15" s="312" t="s">
        <v>191</v>
      </c>
      <c r="D15" s="313"/>
      <c r="E15" s="310" t="s">
        <v>192</v>
      </c>
      <c r="F15" s="311"/>
      <c r="G15" s="11"/>
      <c r="H15" s="15"/>
    </row>
    <row r="16" spans="2:8" ht="28.5" customHeight="1">
      <c r="B16" s="10"/>
      <c r="C16" s="312" t="s">
        <v>193</v>
      </c>
      <c r="D16" s="313"/>
      <c r="E16" s="310" t="s">
        <v>194</v>
      </c>
      <c r="F16" s="311"/>
      <c r="G16" s="11"/>
      <c r="H16" s="15"/>
    </row>
    <row r="17" spans="2:8" ht="72.75" customHeight="1">
      <c r="B17" s="10"/>
      <c r="C17" s="312" t="s">
        <v>195</v>
      </c>
      <c r="D17" s="313"/>
      <c r="E17" s="310" t="s">
        <v>196</v>
      </c>
      <c r="F17" s="311"/>
      <c r="G17" s="11"/>
      <c r="H17" s="15"/>
    </row>
    <row r="18" spans="2:8" ht="64.5" customHeight="1">
      <c r="B18" s="10"/>
      <c r="C18" s="312" t="s">
        <v>197</v>
      </c>
      <c r="D18" s="313"/>
      <c r="E18" s="310" t="s">
        <v>198</v>
      </c>
      <c r="F18" s="311"/>
      <c r="G18" s="11"/>
      <c r="H18" s="15"/>
    </row>
    <row r="19" spans="2:8" ht="71.25" customHeight="1">
      <c r="B19" s="10"/>
      <c r="C19" s="312" t="s">
        <v>199</v>
      </c>
      <c r="D19" s="313"/>
      <c r="E19" s="310" t="s">
        <v>200</v>
      </c>
      <c r="F19" s="311"/>
      <c r="G19" s="11"/>
      <c r="H19" s="15"/>
    </row>
    <row r="20" spans="2:8" ht="55.5" customHeight="1">
      <c r="B20" s="10"/>
      <c r="C20" s="308" t="s">
        <v>201</v>
      </c>
      <c r="D20" s="309"/>
      <c r="E20" s="310" t="s">
        <v>202</v>
      </c>
      <c r="F20" s="311"/>
      <c r="G20" s="11"/>
      <c r="H20" s="15"/>
    </row>
    <row r="21" spans="2:8" ht="42" customHeight="1">
      <c r="B21" s="10"/>
      <c r="C21" s="308" t="s">
        <v>203</v>
      </c>
      <c r="D21" s="309"/>
      <c r="E21" s="310" t="s">
        <v>204</v>
      </c>
      <c r="F21" s="311"/>
      <c r="G21" s="11"/>
      <c r="H21" s="15"/>
    </row>
    <row r="22" spans="2:8" ht="59.25" customHeight="1">
      <c r="B22" s="10"/>
      <c r="C22" s="308" t="s">
        <v>205</v>
      </c>
      <c r="D22" s="309"/>
      <c r="E22" s="310" t="s">
        <v>206</v>
      </c>
      <c r="F22" s="311"/>
      <c r="G22" s="11"/>
      <c r="H22" s="15"/>
    </row>
    <row r="23" spans="2:8" ht="23.25" customHeight="1">
      <c r="B23" s="10"/>
      <c r="C23" s="308" t="s">
        <v>207</v>
      </c>
      <c r="D23" s="309"/>
      <c r="E23" s="310" t="s">
        <v>208</v>
      </c>
      <c r="F23" s="311"/>
      <c r="G23" s="11"/>
      <c r="H23" s="15"/>
    </row>
    <row r="24" spans="2:8" ht="30.75" customHeight="1">
      <c r="B24" s="10"/>
      <c r="C24" s="308" t="s">
        <v>209</v>
      </c>
      <c r="D24" s="309"/>
      <c r="E24" s="310" t="s">
        <v>210</v>
      </c>
      <c r="F24" s="311"/>
      <c r="G24" s="11"/>
      <c r="H24" s="15"/>
    </row>
    <row r="25" spans="2:8" ht="33" customHeight="1">
      <c r="B25" s="10"/>
      <c r="C25" s="308" t="s">
        <v>211</v>
      </c>
      <c r="D25" s="309"/>
      <c r="E25" s="310" t="s">
        <v>212</v>
      </c>
      <c r="F25" s="311"/>
      <c r="G25" s="11"/>
      <c r="H25" s="15"/>
    </row>
    <row r="26" spans="2:8" ht="30" customHeight="1">
      <c r="B26" s="10"/>
      <c r="C26" s="308" t="s">
        <v>213</v>
      </c>
      <c r="D26" s="309"/>
      <c r="E26" s="310" t="s">
        <v>214</v>
      </c>
      <c r="F26" s="311"/>
      <c r="G26" s="11"/>
      <c r="H26" s="15"/>
    </row>
    <row r="27" spans="2:8" ht="35.25" customHeight="1">
      <c r="B27" s="10"/>
      <c r="C27" s="308" t="s">
        <v>215</v>
      </c>
      <c r="D27" s="309"/>
      <c r="E27" s="310" t="s">
        <v>216</v>
      </c>
      <c r="F27" s="311"/>
      <c r="G27" s="11"/>
      <c r="H27" s="15"/>
    </row>
    <row r="28" spans="2:8" ht="31.5" customHeight="1">
      <c r="B28" s="10"/>
      <c r="C28" s="308" t="s">
        <v>217</v>
      </c>
      <c r="D28" s="309"/>
      <c r="E28" s="310" t="s">
        <v>218</v>
      </c>
      <c r="F28" s="311"/>
      <c r="G28" s="11"/>
      <c r="H28" s="15"/>
    </row>
    <row r="29" spans="2:8" ht="35.25" customHeight="1">
      <c r="B29" s="10"/>
      <c r="C29" s="308" t="s">
        <v>219</v>
      </c>
      <c r="D29" s="309"/>
      <c r="E29" s="310" t="s">
        <v>220</v>
      </c>
      <c r="F29" s="311"/>
      <c r="G29" s="11"/>
      <c r="H29" s="15"/>
    </row>
    <row r="30" spans="2:8" ht="59.25" customHeight="1">
      <c r="B30" s="10"/>
      <c r="C30" s="308" t="s">
        <v>221</v>
      </c>
      <c r="D30" s="309"/>
      <c r="E30" s="310" t="s">
        <v>222</v>
      </c>
      <c r="F30" s="311"/>
      <c r="G30" s="11"/>
      <c r="H30" s="15"/>
    </row>
    <row r="31" spans="2:8" ht="57" customHeight="1">
      <c r="B31" s="10"/>
      <c r="C31" s="308" t="s">
        <v>223</v>
      </c>
      <c r="D31" s="309"/>
      <c r="E31" s="310" t="s">
        <v>224</v>
      </c>
      <c r="F31" s="311"/>
      <c r="G31" s="11"/>
      <c r="H31" s="15"/>
    </row>
    <row r="32" spans="2:8" ht="82.5" customHeight="1">
      <c r="B32" s="10"/>
      <c r="C32" s="308" t="s">
        <v>225</v>
      </c>
      <c r="D32" s="309"/>
      <c r="E32" s="310" t="s">
        <v>226</v>
      </c>
      <c r="F32" s="311"/>
      <c r="G32" s="11"/>
      <c r="H32" s="15"/>
    </row>
    <row r="33" spans="2:8" ht="46.5" customHeight="1">
      <c r="B33" s="10"/>
      <c r="C33" s="308" t="s">
        <v>227</v>
      </c>
      <c r="D33" s="309"/>
      <c r="E33" s="310" t="s">
        <v>228</v>
      </c>
      <c r="F33" s="311"/>
      <c r="G33" s="11"/>
      <c r="H33" s="15"/>
    </row>
    <row r="34" spans="2:8" ht="6.75" customHeight="1" thickBot="1">
      <c r="B34" s="10"/>
      <c r="C34" s="304"/>
      <c r="D34" s="305"/>
      <c r="E34" s="306"/>
      <c r="F34" s="307"/>
      <c r="G34" s="11"/>
      <c r="H34" s="15"/>
    </row>
    <row r="35" spans="2:8" ht="15.75" thickTop="1">
      <c r="B35" s="10"/>
      <c r="C35" s="16"/>
      <c r="D35" s="16"/>
      <c r="E35" s="17"/>
      <c r="F35" s="17"/>
      <c r="G35" s="11"/>
      <c r="H35" s="15"/>
    </row>
    <row r="36" spans="2:8" ht="21" customHeight="1">
      <c r="B36" s="298" t="s">
        <v>229</v>
      </c>
      <c r="C36" s="299"/>
      <c r="D36" s="299"/>
      <c r="E36" s="299"/>
      <c r="F36" s="299"/>
      <c r="G36" s="299"/>
      <c r="H36" s="300"/>
    </row>
    <row r="37" spans="2:8" ht="20.25" customHeight="1">
      <c r="B37" s="298" t="s">
        <v>230</v>
      </c>
      <c r="C37" s="299"/>
      <c r="D37" s="299"/>
      <c r="E37" s="299"/>
      <c r="F37" s="299"/>
      <c r="G37" s="299"/>
      <c r="H37" s="300"/>
    </row>
    <row r="38" spans="2:8" ht="20.25" customHeight="1">
      <c r="B38" s="298" t="s">
        <v>231</v>
      </c>
      <c r="C38" s="299"/>
      <c r="D38" s="299"/>
      <c r="E38" s="299"/>
      <c r="F38" s="299"/>
      <c r="G38" s="299"/>
      <c r="H38" s="300"/>
    </row>
    <row r="39" spans="2:8" ht="21.75" customHeight="1">
      <c r="B39" s="298" t="s">
        <v>232</v>
      </c>
      <c r="C39" s="299"/>
      <c r="D39" s="299"/>
      <c r="E39" s="299"/>
      <c r="F39" s="299"/>
      <c r="G39" s="299"/>
      <c r="H39" s="300"/>
    </row>
    <row r="40" spans="2:8" ht="22.5" customHeight="1">
      <c r="B40" s="298" t="s">
        <v>233</v>
      </c>
      <c r="C40" s="299"/>
      <c r="D40" s="299"/>
      <c r="E40" s="299"/>
      <c r="F40" s="299"/>
      <c r="G40" s="299"/>
      <c r="H40" s="300"/>
    </row>
    <row r="41" spans="2:8" ht="32.25" customHeight="1" thickBot="1">
      <c r="B41" s="301" t="s">
        <v>234</v>
      </c>
      <c r="C41" s="302"/>
      <c r="D41" s="302"/>
      <c r="E41" s="302"/>
      <c r="F41" s="302"/>
      <c r="G41" s="302"/>
      <c r="H41" s="303"/>
    </row>
  </sheetData>
  <mergeCells count="62">
    <mergeCell ref="B2:H2"/>
    <mergeCell ref="B3:H3"/>
    <mergeCell ref="B4:H4"/>
    <mergeCell ref="B6:H7"/>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B40:H40"/>
    <mergeCell ref="B41:H41"/>
    <mergeCell ref="C34:D34"/>
    <mergeCell ref="E34:F34"/>
    <mergeCell ref="B36:H36"/>
    <mergeCell ref="B37:H37"/>
    <mergeCell ref="B38:H38"/>
    <mergeCell ref="B39:H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44"/>
  <sheetViews>
    <sheetView zoomScale="85" zoomScaleNormal="85" workbookViewId="0">
      <selection activeCell="B10" sqref="B10:B13"/>
    </sheetView>
  </sheetViews>
  <sheetFormatPr defaultColWidth="11.42578125" defaultRowHeight="1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5" max="35" width="29.28515625" customWidth="1"/>
    <col min="36" max="36" width="15" customWidth="1"/>
    <col min="37" max="37" width="16.140625" customWidth="1"/>
    <col min="38" max="38" width="17.85546875" bestFit="1" customWidth="1"/>
    <col min="39" max="39" width="12" bestFit="1" customWidth="1"/>
    <col min="41" max="298" width="11.42578125" style="122"/>
    <col min="299" max="16384" width="11.42578125" style="151"/>
  </cols>
  <sheetData>
    <row r="1" spans="1:298" s="148" customFormat="1" ht="16.5" customHeight="1">
      <c r="A1" s="380"/>
      <c r="B1" s="381"/>
      <c r="C1" s="381"/>
      <c r="D1" s="370" t="s">
        <v>235</v>
      </c>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2" t="s">
        <v>236</v>
      </c>
      <c r="AM1" s="372"/>
      <c r="AN1" s="372"/>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7"/>
      <c r="EU1" s="147"/>
      <c r="EV1" s="147"/>
      <c r="EW1" s="147"/>
      <c r="EX1" s="147"/>
      <c r="EY1" s="147"/>
      <c r="EZ1" s="147"/>
      <c r="FA1" s="147"/>
      <c r="FB1" s="147"/>
      <c r="FC1" s="147"/>
      <c r="FD1" s="147"/>
      <c r="FE1" s="147"/>
      <c r="FF1" s="147"/>
      <c r="FG1" s="147"/>
      <c r="FH1" s="147"/>
      <c r="FI1" s="147"/>
      <c r="FJ1" s="147"/>
      <c r="FK1" s="147"/>
      <c r="FL1" s="147"/>
      <c r="FM1" s="147"/>
      <c r="FN1" s="147"/>
      <c r="FO1" s="147"/>
      <c r="FP1" s="147"/>
      <c r="FQ1" s="147"/>
      <c r="FR1" s="147"/>
      <c r="FS1" s="147"/>
      <c r="FT1" s="147"/>
      <c r="FU1" s="147"/>
      <c r="FV1" s="147"/>
      <c r="FW1" s="147"/>
      <c r="FX1" s="147"/>
      <c r="FY1" s="147"/>
      <c r="FZ1" s="147"/>
      <c r="GA1" s="147"/>
      <c r="GB1" s="147"/>
      <c r="GC1" s="147"/>
      <c r="GD1" s="147"/>
      <c r="GE1" s="147"/>
      <c r="GF1" s="147"/>
      <c r="GG1" s="147"/>
      <c r="GH1" s="147"/>
      <c r="GI1" s="147"/>
      <c r="GJ1" s="147"/>
      <c r="GK1" s="147"/>
      <c r="GL1" s="147"/>
      <c r="GM1" s="147"/>
      <c r="GN1" s="147"/>
      <c r="GO1" s="147"/>
      <c r="GP1" s="147"/>
      <c r="GQ1" s="147"/>
      <c r="GR1" s="147"/>
      <c r="GS1" s="147"/>
      <c r="GT1" s="147"/>
      <c r="GU1" s="147"/>
      <c r="GV1" s="147"/>
      <c r="GW1" s="147"/>
      <c r="GX1" s="147"/>
      <c r="GY1" s="147"/>
      <c r="GZ1" s="147"/>
      <c r="HA1" s="147"/>
      <c r="HB1" s="147"/>
      <c r="HC1" s="147"/>
      <c r="HD1" s="147"/>
      <c r="HE1" s="147"/>
      <c r="HF1" s="147"/>
      <c r="HG1" s="147"/>
      <c r="HH1" s="147"/>
      <c r="HI1" s="147"/>
      <c r="HJ1" s="147"/>
      <c r="HK1" s="147"/>
      <c r="HL1" s="147"/>
      <c r="HM1" s="147"/>
      <c r="HN1" s="147"/>
      <c r="HO1" s="147"/>
      <c r="HP1" s="147"/>
      <c r="HQ1" s="147"/>
      <c r="HR1" s="147"/>
      <c r="HS1" s="147"/>
      <c r="HT1" s="147"/>
      <c r="HU1" s="147"/>
      <c r="HV1" s="147"/>
      <c r="HW1" s="147"/>
      <c r="HX1" s="147"/>
      <c r="HY1" s="147"/>
      <c r="HZ1" s="147"/>
      <c r="IA1" s="147"/>
      <c r="IB1" s="147"/>
      <c r="IC1" s="147"/>
      <c r="ID1" s="147"/>
      <c r="IE1" s="147"/>
      <c r="IF1" s="147"/>
      <c r="IG1" s="147"/>
      <c r="IH1" s="147"/>
      <c r="II1" s="147"/>
      <c r="IJ1" s="147"/>
      <c r="IK1" s="147"/>
      <c r="IL1" s="147"/>
      <c r="IM1" s="147"/>
      <c r="IN1" s="147"/>
      <c r="IO1" s="147"/>
      <c r="IP1" s="147"/>
      <c r="IQ1" s="147"/>
      <c r="IR1" s="147"/>
      <c r="IS1" s="147"/>
      <c r="IT1" s="147"/>
      <c r="IU1" s="147"/>
      <c r="IV1" s="147"/>
      <c r="IW1" s="147"/>
      <c r="IX1" s="147"/>
      <c r="IY1" s="147"/>
      <c r="IZ1" s="147"/>
      <c r="JA1" s="147"/>
      <c r="JB1" s="147"/>
      <c r="JC1" s="147"/>
      <c r="JD1" s="147"/>
      <c r="JE1" s="147"/>
      <c r="JF1" s="147"/>
      <c r="JG1" s="147"/>
      <c r="JH1" s="147"/>
      <c r="JI1" s="147"/>
      <c r="JJ1" s="147"/>
      <c r="JK1" s="147"/>
      <c r="JL1" s="147"/>
      <c r="JM1" s="147"/>
      <c r="JN1" s="147"/>
      <c r="JO1" s="147"/>
      <c r="JP1" s="147"/>
      <c r="JQ1" s="147"/>
      <c r="JR1" s="147"/>
      <c r="JS1" s="147"/>
      <c r="JT1" s="147"/>
      <c r="JU1" s="147"/>
      <c r="JV1" s="147"/>
      <c r="JW1" s="147"/>
      <c r="JX1" s="147"/>
      <c r="JY1" s="147"/>
      <c r="JZ1" s="147"/>
      <c r="KA1" s="147"/>
      <c r="KB1" s="147"/>
      <c r="KC1" s="147"/>
      <c r="KD1" s="147"/>
      <c r="KE1" s="147"/>
      <c r="KF1" s="147"/>
      <c r="KG1" s="147"/>
      <c r="KH1" s="147"/>
      <c r="KI1" s="147"/>
      <c r="KJ1" s="147"/>
      <c r="KK1" s="147"/>
      <c r="KL1" s="147"/>
    </row>
    <row r="2" spans="1:298" s="148" customFormat="1" ht="39.75" customHeight="1">
      <c r="A2" s="382"/>
      <c r="B2" s="383"/>
      <c r="C2" s="383"/>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2"/>
      <c r="AM2" s="372"/>
      <c r="AN2" s="372"/>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row>
    <row r="3" spans="1:298" s="148" customFormat="1" ht="16.5">
      <c r="A3" s="2"/>
      <c r="B3" s="2"/>
      <c r="C3" s="205"/>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2"/>
      <c r="AM3" s="372"/>
      <c r="AN3" s="372"/>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row>
    <row r="4" spans="1:298" s="148" customFormat="1" ht="26.25" customHeight="1">
      <c r="A4" s="373" t="s">
        <v>237</v>
      </c>
      <c r="B4" s="374"/>
      <c r="C4" s="375"/>
      <c r="D4" s="376" t="s">
        <v>238</v>
      </c>
      <c r="E4" s="377"/>
      <c r="F4" s="377"/>
      <c r="G4" s="377"/>
      <c r="H4" s="377"/>
      <c r="I4" s="377"/>
      <c r="J4" s="377"/>
      <c r="K4" s="377"/>
      <c r="L4" s="377"/>
      <c r="M4" s="377"/>
      <c r="N4" s="378"/>
      <c r="O4" s="379"/>
      <c r="P4" s="379"/>
      <c r="Q4" s="379"/>
      <c r="R4" s="1"/>
      <c r="S4" s="1"/>
      <c r="T4" s="1"/>
      <c r="U4" s="1"/>
      <c r="V4" s="1"/>
      <c r="W4" s="1"/>
      <c r="X4" s="1"/>
      <c r="Y4" s="1"/>
      <c r="Z4" s="1"/>
      <c r="AA4" s="1"/>
      <c r="AB4" s="1"/>
      <c r="AC4" s="1"/>
      <c r="AD4" s="1"/>
      <c r="AE4" s="1"/>
      <c r="AF4" s="1"/>
      <c r="AG4" s="1"/>
      <c r="AH4" s="1"/>
      <c r="AI4" s="1"/>
      <c r="AJ4" s="1"/>
      <c r="AK4" s="1"/>
      <c r="AL4" s="1"/>
      <c r="AM4" s="1"/>
      <c r="AN4" s="1"/>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row>
    <row r="5" spans="1:298" s="148" customFormat="1" ht="30" customHeight="1">
      <c r="A5" s="373" t="s">
        <v>239</v>
      </c>
      <c r="B5" s="374"/>
      <c r="C5" s="375"/>
      <c r="D5" s="376" t="s">
        <v>240</v>
      </c>
      <c r="E5" s="377"/>
      <c r="F5" s="377"/>
      <c r="G5" s="377"/>
      <c r="H5" s="377"/>
      <c r="I5" s="377"/>
      <c r="J5" s="377"/>
      <c r="K5" s="377"/>
      <c r="L5" s="377"/>
      <c r="M5" s="377"/>
      <c r="N5" s="378"/>
      <c r="O5" s="1"/>
      <c r="P5" s="1"/>
      <c r="Q5" s="1"/>
      <c r="R5" s="1"/>
      <c r="S5" s="1"/>
      <c r="T5" s="1"/>
      <c r="U5" s="1"/>
      <c r="V5" s="1"/>
      <c r="W5" s="1"/>
      <c r="X5" s="1"/>
      <c r="Y5" s="1"/>
      <c r="Z5" s="1"/>
      <c r="AA5" s="1"/>
      <c r="AB5" s="1"/>
      <c r="AC5" s="1"/>
      <c r="AD5" s="1"/>
      <c r="AE5" s="1"/>
      <c r="AF5" s="1"/>
      <c r="AG5" s="1"/>
      <c r="AH5" s="1"/>
      <c r="AI5" s="1"/>
      <c r="AJ5" s="1"/>
      <c r="AK5" s="1"/>
      <c r="AL5" s="1"/>
      <c r="AM5" s="1"/>
      <c r="AN5" s="1"/>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row>
    <row r="6" spans="1:298" s="148" customFormat="1" ht="49.5" customHeight="1">
      <c r="A6" s="373" t="s">
        <v>241</v>
      </c>
      <c r="B6" s="374"/>
      <c r="C6" s="375"/>
      <c r="D6" s="384" t="s">
        <v>242</v>
      </c>
      <c r="E6" s="385"/>
      <c r="F6" s="385"/>
      <c r="G6" s="385"/>
      <c r="H6" s="385"/>
      <c r="I6" s="385"/>
      <c r="J6" s="385"/>
      <c r="K6" s="385"/>
      <c r="L6" s="385"/>
      <c r="M6" s="385"/>
      <c r="N6" s="386"/>
      <c r="O6" s="1"/>
      <c r="P6" s="1"/>
      <c r="Q6" s="1"/>
      <c r="R6" s="1"/>
      <c r="S6" s="1"/>
      <c r="T6" s="1"/>
      <c r="U6" s="1"/>
      <c r="V6" s="1"/>
      <c r="W6" s="1"/>
      <c r="X6" s="1"/>
      <c r="Y6" s="1"/>
      <c r="Z6" s="1"/>
      <c r="AA6" s="1"/>
      <c r="AB6" s="1"/>
      <c r="AC6" s="1"/>
      <c r="AD6" s="1"/>
      <c r="AE6" s="1"/>
      <c r="AF6" s="1"/>
      <c r="AG6" s="1"/>
      <c r="AH6" s="1"/>
      <c r="AI6" s="1"/>
      <c r="AJ6" s="1"/>
      <c r="AK6" s="1"/>
      <c r="AL6" s="1"/>
      <c r="AM6" s="1"/>
      <c r="AN6" s="1"/>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147"/>
      <c r="GZ6" s="147"/>
      <c r="HA6" s="147"/>
      <c r="HB6" s="147"/>
      <c r="HC6" s="147"/>
      <c r="HD6" s="147"/>
      <c r="HE6" s="147"/>
      <c r="HF6" s="147"/>
      <c r="HG6" s="147"/>
      <c r="HH6" s="147"/>
      <c r="HI6" s="147"/>
      <c r="HJ6" s="147"/>
      <c r="HK6" s="147"/>
      <c r="HL6" s="147"/>
      <c r="HM6" s="147"/>
      <c r="HN6" s="147"/>
      <c r="HO6" s="147"/>
      <c r="HP6" s="147"/>
      <c r="HQ6" s="147"/>
      <c r="HR6" s="147"/>
      <c r="HS6" s="147"/>
      <c r="HT6" s="147"/>
      <c r="HU6" s="147"/>
      <c r="HV6" s="147"/>
      <c r="HW6" s="147"/>
      <c r="HX6" s="147"/>
      <c r="HY6" s="147"/>
      <c r="HZ6" s="147"/>
      <c r="IA6" s="147"/>
      <c r="IB6" s="147"/>
      <c r="IC6" s="147"/>
      <c r="ID6" s="147"/>
      <c r="IE6" s="147"/>
      <c r="IF6" s="147"/>
      <c r="IG6" s="147"/>
      <c r="IH6" s="147"/>
      <c r="II6" s="147"/>
      <c r="IJ6" s="147"/>
      <c r="IK6" s="147"/>
      <c r="IL6" s="147"/>
      <c r="IM6" s="147"/>
      <c r="IN6" s="147"/>
      <c r="IO6" s="147"/>
      <c r="IP6" s="147"/>
      <c r="IQ6" s="147"/>
      <c r="IR6" s="147"/>
      <c r="IS6" s="147"/>
      <c r="IT6" s="147"/>
      <c r="IU6" s="147"/>
      <c r="IV6" s="147"/>
      <c r="IW6" s="147"/>
      <c r="IX6" s="147"/>
      <c r="IY6" s="147"/>
      <c r="IZ6" s="147"/>
      <c r="JA6" s="147"/>
      <c r="JB6" s="147"/>
      <c r="JC6" s="147"/>
      <c r="JD6" s="147"/>
      <c r="JE6" s="147"/>
      <c r="JF6" s="147"/>
      <c r="JG6" s="147"/>
      <c r="JH6" s="147"/>
      <c r="JI6" s="147"/>
      <c r="JJ6" s="147"/>
      <c r="JK6" s="147"/>
      <c r="JL6" s="147"/>
      <c r="JM6" s="147"/>
      <c r="JN6" s="147"/>
      <c r="JO6" s="147"/>
      <c r="JP6" s="147"/>
      <c r="JQ6" s="147"/>
      <c r="JR6" s="147"/>
      <c r="JS6" s="147"/>
      <c r="JT6" s="147"/>
      <c r="JU6" s="147"/>
      <c r="JV6" s="147"/>
      <c r="JW6" s="147"/>
      <c r="JX6" s="147"/>
      <c r="JY6" s="147"/>
      <c r="JZ6" s="147"/>
      <c r="KA6" s="147"/>
      <c r="KB6" s="147"/>
      <c r="KC6" s="147"/>
      <c r="KD6" s="147"/>
      <c r="KE6" s="147"/>
      <c r="KF6" s="147"/>
      <c r="KG6" s="147"/>
      <c r="KH6" s="147"/>
      <c r="KI6" s="147"/>
      <c r="KJ6" s="147"/>
      <c r="KK6" s="147"/>
      <c r="KL6" s="147"/>
    </row>
    <row r="7" spans="1:298" s="148" customFormat="1" ht="16.5">
      <c r="A7" s="367" t="s">
        <v>243</v>
      </c>
      <c r="B7" s="368"/>
      <c r="C7" s="368"/>
      <c r="D7" s="368"/>
      <c r="E7" s="368"/>
      <c r="F7" s="368"/>
      <c r="G7" s="368"/>
      <c r="H7" s="369"/>
      <c r="I7" s="367" t="s">
        <v>244</v>
      </c>
      <c r="J7" s="368"/>
      <c r="K7" s="368"/>
      <c r="L7" s="368"/>
      <c r="M7" s="368"/>
      <c r="N7" s="369"/>
      <c r="O7" s="367" t="s">
        <v>245</v>
      </c>
      <c r="P7" s="368"/>
      <c r="Q7" s="368"/>
      <c r="R7" s="368"/>
      <c r="S7" s="368"/>
      <c r="T7" s="368"/>
      <c r="U7" s="368"/>
      <c r="V7" s="368"/>
      <c r="W7" s="369"/>
      <c r="X7" s="367" t="s">
        <v>246</v>
      </c>
      <c r="Y7" s="368"/>
      <c r="Z7" s="368"/>
      <c r="AA7" s="368"/>
      <c r="AB7" s="368"/>
      <c r="AC7" s="368"/>
      <c r="AD7" s="368"/>
      <c r="AE7" s="368"/>
      <c r="AF7" s="368"/>
      <c r="AG7" s="368"/>
      <c r="AH7" s="369"/>
      <c r="AI7" s="367" t="s">
        <v>247</v>
      </c>
      <c r="AJ7" s="368"/>
      <c r="AK7" s="368"/>
      <c r="AL7" s="368"/>
      <c r="AM7" s="368"/>
      <c r="AN7" s="38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7"/>
      <c r="HS7" s="147"/>
      <c r="HT7" s="147"/>
      <c r="HU7" s="147"/>
      <c r="HV7" s="147"/>
      <c r="HW7" s="147"/>
      <c r="HX7" s="147"/>
      <c r="HY7" s="147"/>
      <c r="HZ7" s="147"/>
      <c r="IA7" s="147"/>
      <c r="IB7" s="147"/>
      <c r="IC7" s="147"/>
      <c r="ID7" s="147"/>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7"/>
      <c r="JW7" s="147"/>
      <c r="JX7" s="147"/>
      <c r="JY7" s="147"/>
      <c r="JZ7" s="147"/>
      <c r="KA7" s="147"/>
      <c r="KB7" s="147"/>
      <c r="KC7" s="147"/>
      <c r="KD7" s="147"/>
      <c r="KE7" s="147"/>
      <c r="KF7" s="147"/>
      <c r="KG7" s="147"/>
      <c r="KH7" s="147"/>
      <c r="KI7" s="147"/>
      <c r="KJ7" s="147"/>
      <c r="KK7" s="147"/>
      <c r="KL7" s="147"/>
    </row>
    <row r="8" spans="1:298" s="148" customFormat="1" ht="16.5" customHeight="1">
      <c r="A8" s="361" t="s">
        <v>248</v>
      </c>
      <c r="B8" s="361" t="s">
        <v>249</v>
      </c>
      <c r="C8" s="363" t="s">
        <v>189</v>
      </c>
      <c r="D8" s="358" t="s">
        <v>191</v>
      </c>
      <c r="E8" s="358" t="s">
        <v>193</v>
      </c>
      <c r="F8" s="365" t="s">
        <v>195</v>
      </c>
      <c r="G8" s="351" t="s">
        <v>197</v>
      </c>
      <c r="H8" s="358" t="s">
        <v>250</v>
      </c>
      <c r="I8" s="359" t="s">
        <v>251</v>
      </c>
      <c r="J8" s="360" t="s">
        <v>252</v>
      </c>
      <c r="K8" s="351" t="s">
        <v>253</v>
      </c>
      <c r="L8" s="351" t="s">
        <v>254</v>
      </c>
      <c r="M8" s="360" t="s">
        <v>252</v>
      </c>
      <c r="N8" s="358" t="s">
        <v>203</v>
      </c>
      <c r="O8" s="355" t="s">
        <v>255</v>
      </c>
      <c r="P8" s="350" t="s">
        <v>205</v>
      </c>
      <c r="Q8" s="351" t="s">
        <v>207</v>
      </c>
      <c r="R8" s="350" t="s">
        <v>256</v>
      </c>
      <c r="S8" s="350"/>
      <c r="T8" s="350"/>
      <c r="U8" s="350"/>
      <c r="V8" s="350"/>
      <c r="W8" s="350"/>
      <c r="X8" s="354" t="s">
        <v>257</v>
      </c>
      <c r="Y8" s="355" t="s">
        <v>258</v>
      </c>
      <c r="Z8" s="355" t="s">
        <v>252</v>
      </c>
      <c r="AA8" s="206"/>
      <c r="AB8" s="206"/>
      <c r="AC8" s="355" t="s">
        <v>259</v>
      </c>
      <c r="AD8" s="355" t="s">
        <v>252</v>
      </c>
      <c r="AE8" s="206"/>
      <c r="AF8" s="206"/>
      <c r="AG8" s="354" t="s">
        <v>260</v>
      </c>
      <c r="AH8" s="355" t="s">
        <v>223</v>
      </c>
      <c r="AI8" s="350" t="s">
        <v>247</v>
      </c>
      <c r="AJ8" s="350" t="s">
        <v>261</v>
      </c>
      <c r="AK8" s="350" t="s">
        <v>262</v>
      </c>
      <c r="AL8" s="350" t="s">
        <v>263</v>
      </c>
      <c r="AM8" s="352" t="s">
        <v>264</v>
      </c>
      <c r="AN8" s="352" t="s">
        <v>227</v>
      </c>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c r="IR8" s="147"/>
      <c r="IS8" s="147"/>
      <c r="IT8" s="147"/>
      <c r="IU8" s="147"/>
      <c r="IV8" s="147"/>
      <c r="IW8" s="147"/>
      <c r="IX8" s="147"/>
      <c r="IY8" s="147"/>
      <c r="IZ8" s="147"/>
      <c r="JA8" s="147"/>
      <c r="JB8" s="147"/>
      <c r="JC8" s="147"/>
      <c r="JD8" s="147"/>
      <c r="JE8" s="147"/>
      <c r="JF8" s="147"/>
      <c r="JG8" s="147"/>
      <c r="JH8" s="147"/>
      <c r="JI8" s="147"/>
      <c r="JJ8" s="147"/>
      <c r="JK8" s="147"/>
      <c r="JL8" s="147"/>
      <c r="JM8" s="147"/>
      <c r="JN8" s="147"/>
      <c r="JO8" s="147"/>
      <c r="JP8" s="147"/>
      <c r="JQ8" s="147"/>
      <c r="JR8" s="147"/>
      <c r="JS8" s="147"/>
      <c r="JT8" s="147"/>
      <c r="JU8" s="147"/>
      <c r="JV8" s="147"/>
      <c r="JW8" s="147"/>
      <c r="JX8" s="147"/>
      <c r="JY8" s="147"/>
      <c r="JZ8" s="147"/>
      <c r="KA8" s="147"/>
      <c r="KB8" s="147"/>
      <c r="KC8" s="147"/>
      <c r="KD8" s="147"/>
      <c r="KE8" s="147"/>
      <c r="KF8" s="147"/>
      <c r="KG8" s="147"/>
      <c r="KH8" s="147"/>
      <c r="KI8" s="147"/>
      <c r="KJ8" s="147"/>
      <c r="KK8" s="147"/>
      <c r="KL8" s="147"/>
    </row>
    <row r="9" spans="1:298" s="150" customFormat="1" ht="94.5" customHeight="1">
      <c r="A9" s="362"/>
      <c r="B9" s="366"/>
      <c r="C9" s="364"/>
      <c r="D9" s="351"/>
      <c r="E9" s="351"/>
      <c r="F9" s="364"/>
      <c r="G9" s="359"/>
      <c r="H9" s="351"/>
      <c r="I9" s="359"/>
      <c r="J9" s="360"/>
      <c r="K9" s="359"/>
      <c r="L9" s="359"/>
      <c r="M9" s="360"/>
      <c r="N9" s="351"/>
      <c r="O9" s="356"/>
      <c r="P9" s="351"/>
      <c r="Q9" s="359"/>
      <c r="R9" s="137" t="s">
        <v>265</v>
      </c>
      <c r="S9" s="137" t="s">
        <v>266</v>
      </c>
      <c r="T9" s="137" t="s">
        <v>267</v>
      </c>
      <c r="U9" s="137" t="s">
        <v>268</v>
      </c>
      <c r="V9" s="137" t="s">
        <v>269</v>
      </c>
      <c r="W9" s="137" t="s">
        <v>270</v>
      </c>
      <c r="X9" s="355"/>
      <c r="Y9" s="357"/>
      <c r="Z9" s="357"/>
      <c r="AA9" s="208" t="s">
        <v>271</v>
      </c>
      <c r="AB9" s="208" t="s">
        <v>252</v>
      </c>
      <c r="AC9" s="357"/>
      <c r="AD9" s="357"/>
      <c r="AE9" s="207" t="s">
        <v>259</v>
      </c>
      <c r="AF9" s="207" t="s">
        <v>252</v>
      </c>
      <c r="AG9" s="355"/>
      <c r="AH9" s="356"/>
      <c r="AI9" s="351"/>
      <c r="AJ9" s="351"/>
      <c r="AK9" s="351"/>
      <c r="AL9" s="351"/>
      <c r="AM9" s="353"/>
      <c r="AN9" s="353"/>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49"/>
      <c r="EG9" s="149"/>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49"/>
      <c r="FZ9" s="149"/>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49"/>
      <c r="HS9" s="149"/>
      <c r="HT9" s="149"/>
      <c r="HU9" s="149"/>
      <c r="HV9" s="149"/>
      <c r="HW9" s="149"/>
      <c r="HX9" s="149"/>
      <c r="HY9" s="149"/>
      <c r="HZ9" s="149"/>
      <c r="IA9" s="149"/>
      <c r="IB9" s="149"/>
      <c r="IC9" s="149"/>
      <c r="ID9" s="149"/>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49"/>
      <c r="JW9" s="149"/>
      <c r="JX9" s="149"/>
      <c r="JY9" s="149"/>
      <c r="JZ9" s="149"/>
      <c r="KA9" s="149"/>
      <c r="KB9" s="149"/>
      <c r="KC9" s="149"/>
      <c r="KD9" s="149"/>
      <c r="KE9" s="149"/>
      <c r="KF9" s="149"/>
      <c r="KG9" s="149"/>
      <c r="KH9" s="149"/>
      <c r="KI9" s="149"/>
      <c r="KJ9" s="149"/>
      <c r="KK9" s="149"/>
      <c r="KL9" s="149"/>
    </row>
    <row r="10" spans="1:298" ht="117.75" customHeight="1">
      <c r="A10" s="336">
        <v>1</v>
      </c>
      <c r="B10" s="334" t="s">
        <v>272</v>
      </c>
      <c r="C10" s="336" t="s">
        <v>273</v>
      </c>
      <c r="D10" s="349" t="s">
        <v>274</v>
      </c>
      <c r="E10" s="336" t="s">
        <v>275</v>
      </c>
      <c r="F10" s="340" t="s">
        <v>276</v>
      </c>
      <c r="G10" s="336" t="s">
        <v>277</v>
      </c>
      <c r="H10" s="336">
        <v>10000</v>
      </c>
      <c r="I10" s="341" t="str">
        <f>IF(H10&lt;=2,'Tabla probabilidad'!$B$5,IF(H10&lt;=24,'Tabla probabilidad'!$B$6,IF(H10&lt;=500,'Tabla probabilidad'!$B$7,IF(H10&lt;=5000,'Tabla probabilidad'!$B$8,IF(H10&gt;5000,'Tabla probabilidad'!$B$9)))))</f>
        <v>Muy Alta</v>
      </c>
      <c r="J10" s="346">
        <f>IF(H10&lt;=2,'Tabla probabilidad'!$D$5,IF(H10&lt;=24,'Tabla probabilidad'!$D$6,IF(H10&lt;=500,'Tabla probabilidad'!$D$7,IF(H10&lt;=5000,'Tabla probabilidad'!$D$8,IF(H10&gt;5000,'Tabla probabilidad'!$D$9)))))</f>
        <v>1</v>
      </c>
      <c r="K10" s="336" t="s">
        <v>278</v>
      </c>
      <c r="L10" s="336"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36"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36" t="str">
        <f>VLOOKUP((I10&amp;L10),Hoja1!$B$4:$C$28,2,0)</f>
        <v xml:space="preserve">Alto </v>
      </c>
      <c r="O10" s="201">
        <v>1</v>
      </c>
      <c r="P10" s="209" t="s">
        <v>279</v>
      </c>
      <c r="Q10" s="201" t="str">
        <f t="shared" ref="Q10:Q38" si="0">IF(R10="Preventivo","Probabilidad",IF(R10="Detectivo","Probabilidad", IF(R10="Correctivo","Impacto")))</f>
        <v>Probabilidad</v>
      </c>
      <c r="R10" s="201" t="s">
        <v>280</v>
      </c>
      <c r="S10" s="201" t="s">
        <v>281</v>
      </c>
      <c r="T10" s="204">
        <f>VLOOKUP(R10&amp;S10,Hoja1!$Q$4:$R$9,2,0)</f>
        <v>0.45</v>
      </c>
      <c r="U10" s="201" t="s">
        <v>282</v>
      </c>
      <c r="V10" s="201" t="s">
        <v>283</v>
      </c>
      <c r="W10" s="201" t="s">
        <v>284</v>
      </c>
      <c r="X10" s="204">
        <f>IF(Q10="Probabilidad",($J$10*T10),IF(Q10="Impacto"," "))</f>
        <v>0.45</v>
      </c>
      <c r="Y10" s="204" t="str">
        <f>IF(Z10&lt;=20%,'Tabla probabilidad'!$B$5,IF(Z10&lt;=40%,'Tabla probabilidad'!$B$6,IF(Z10&lt;=60%,'Tabla probabilidad'!$B$7,IF(Z10&lt;=80%,'Tabla probabilidad'!$B$8,IF(Z10&lt;=100%,'Tabla probabilidad'!$B$9)))))</f>
        <v>Media</v>
      </c>
      <c r="Z10" s="204">
        <f>IF(R10="Preventivo",($J$10-($J$10*T10)),IF(R10="Detectivo",($J$10-($J$10*T10)),IF(R10="Correctivo",($J$10))))</f>
        <v>0.55000000000000004</v>
      </c>
      <c r="AA10" s="337" t="str">
        <f>IF(AB10&lt;=20%,'Tabla probabilidad'!$B$5,IF(AB10&lt;=40%,'Tabla probabilidad'!$B$6,IF(AB10&lt;=60%,'Tabla probabilidad'!$B$7,IF(AB10&lt;=80%,'Tabla probabilidad'!$B$8,IF(AB10&lt;=100%,'Tabla probabilidad'!$B$9)))))</f>
        <v>Media</v>
      </c>
      <c r="AB10" s="337">
        <f>AVERAGE(Z10:Z13)</f>
        <v>0.55000000000000004</v>
      </c>
      <c r="AC10" s="204" t="str">
        <f t="shared" ref="AC10:AC38" si="1">IF(AD10&lt;=20%,"Leve",IF(AD10&lt;=40%,"Menor",IF(AD10&lt;=60%,"Moderado",IF(AD10&lt;=80%,"Mayor",IF(AD10&lt;=100%,"Catastrófico")))))</f>
        <v>Mayor</v>
      </c>
      <c r="AD10" s="204">
        <f>IF(Q10="Probabilidad",(($M$10-0)),IF(Q10="Impacto",($M$10-($M$10*T10))))</f>
        <v>0.8</v>
      </c>
      <c r="AE10" s="337" t="str">
        <f>IF(AF10&lt;=20%,"Leve",IF(AF10&lt;=40%,"Menor",IF(AF10&lt;=60%,"Moderado",IF(AF10&lt;=80%,"Mayor",IF(AF10&lt;=100%,"Catastrófico")))))</f>
        <v>Mayor</v>
      </c>
      <c r="AF10" s="337">
        <f>AVERAGE(AD10:AD13)</f>
        <v>0.8</v>
      </c>
      <c r="AG10" s="334" t="str">
        <f>VLOOKUP(AA10&amp;AE10,Hoja1!$B$4:$C$28,2,0)</f>
        <v xml:space="preserve">Alto </v>
      </c>
      <c r="AH10" s="336" t="s">
        <v>285</v>
      </c>
      <c r="AI10" s="336" t="s">
        <v>286</v>
      </c>
      <c r="AJ10" s="336"/>
      <c r="AK10" s="336"/>
      <c r="AL10" s="336"/>
      <c r="AM10" s="336"/>
      <c r="AN10" s="336"/>
    </row>
    <row r="11" spans="1:298" ht="92.25" customHeight="1">
      <c r="A11" s="336"/>
      <c r="B11" s="335"/>
      <c r="C11" s="336"/>
      <c r="D11" s="340"/>
      <c r="E11" s="336"/>
      <c r="F11" s="340"/>
      <c r="G11" s="336"/>
      <c r="H11" s="336"/>
      <c r="I11" s="341"/>
      <c r="J11" s="346"/>
      <c r="K11" s="336"/>
      <c r="L11" s="339"/>
      <c r="M11" s="339"/>
      <c r="N11" s="336"/>
      <c r="O11" s="201">
        <v>2</v>
      </c>
      <c r="P11" s="209" t="s">
        <v>287</v>
      </c>
      <c r="Q11" s="201" t="str">
        <f t="shared" si="0"/>
        <v>Probabilidad</v>
      </c>
      <c r="R11" s="201" t="s">
        <v>280</v>
      </c>
      <c r="S11" s="201" t="s">
        <v>281</v>
      </c>
      <c r="T11" s="204">
        <f>VLOOKUP(R11&amp;S11,Hoja1!$Q$4:$R$9,2,0)</f>
        <v>0.45</v>
      </c>
      <c r="U11" s="201" t="s">
        <v>282</v>
      </c>
      <c r="V11" s="201" t="s">
        <v>283</v>
      </c>
      <c r="W11" s="201" t="s">
        <v>284</v>
      </c>
      <c r="X11" s="204">
        <f>IF(Q11="Probabilidad",($J$10*T11),IF(Q11="Impacto"," "))</f>
        <v>0.45</v>
      </c>
      <c r="Y11" s="204" t="str">
        <f>IF(Z11&lt;=20%,'Tabla probabilidad'!$B$5,IF(Z11&lt;=40%,'Tabla probabilidad'!$B$6,IF(Z11&lt;=60%,'Tabla probabilidad'!$B$7,IF(Z11&lt;=80%,'Tabla probabilidad'!$B$8,IF(Z11&lt;=100%,'Tabla probabilidad'!$B$9)))))</f>
        <v>Media</v>
      </c>
      <c r="Z11" s="204">
        <f t="shared" ref="Z11:Z13" si="2">IF(R11="Preventivo",($J$10-($J$10*T11)),IF(R11="Detectivo",($J$10-($J$10*T11)),IF(R11="Correctivo",($J$10))))</f>
        <v>0.55000000000000004</v>
      </c>
      <c r="AA11" s="338"/>
      <c r="AB11" s="338"/>
      <c r="AC11" s="204" t="str">
        <f t="shared" si="1"/>
        <v>Mayor</v>
      </c>
      <c r="AD11" s="204">
        <f>IF(Q11="Probabilidad",(($M$10-0)),IF(Q11="Impacto",($M$10-($M$10*T11))))</f>
        <v>0.8</v>
      </c>
      <c r="AE11" s="338"/>
      <c r="AF11" s="338"/>
      <c r="AG11" s="335"/>
      <c r="AH11" s="336"/>
      <c r="AI11" s="336"/>
      <c r="AJ11" s="336"/>
      <c r="AK11" s="336"/>
      <c r="AL11" s="336"/>
      <c r="AM11" s="336"/>
      <c r="AN11" s="336"/>
    </row>
    <row r="12" spans="1:298" ht="86.25" customHeight="1">
      <c r="A12" s="336"/>
      <c r="B12" s="335"/>
      <c r="C12" s="336"/>
      <c r="D12" s="340"/>
      <c r="E12" s="336"/>
      <c r="F12" s="340"/>
      <c r="G12" s="336"/>
      <c r="H12" s="336"/>
      <c r="I12" s="341"/>
      <c r="J12" s="346"/>
      <c r="K12" s="336"/>
      <c r="L12" s="339"/>
      <c r="M12" s="339"/>
      <c r="N12" s="336"/>
      <c r="O12" s="201">
        <v>3</v>
      </c>
      <c r="P12" s="209" t="s">
        <v>288</v>
      </c>
      <c r="Q12" s="201" t="str">
        <f t="shared" si="0"/>
        <v>Probabilidad</v>
      </c>
      <c r="R12" s="201" t="s">
        <v>280</v>
      </c>
      <c r="S12" s="201" t="s">
        <v>281</v>
      </c>
      <c r="T12" s="204">
        <f>VLOOKUP(R12&amp;S12,Hoja1!$Q$4:$R$9,2,0)</f>
        <v>0.45</v>
      </c>
      <c r="U12" s="201" t="s">
        <v>282</v>
      </c>
      <c r="V12" s="201" t="s">
        <v>283</v>
      </c>
      <c r="W12" s="201" t="s">
        <v>284</v>
      </c>
      <c r="X12" s="204">
        <f t="shared" ref="X12:X13" si="3">IF(Q12="Probabilidad",($J$10*T12),IF(Q12="Impacto"," "))</f>
        <v>0.45</v>
      </c>
      <c r="Y12" s="204" t="str">
        <f>IF(Z12&lt;=20%,'Tabla probabilidad'!$B$5,IF(Z12&lt;=40%,'Tabla probabilidad'!$B$6,IF(Z12&lt;=60%,'Tabla probabilidad'!$B$7,IF(Z12&lt;=80%,'Tabla probabilidad'!$B$8,IF(Z12&lt;=100%,'Tabla probabilidad'!$B$9)))))</f>
        <v>Media</v>
      </c>
      <c r="Z12" s="204">
        <f t="shared" si="2"/>
        <v>0.55000000000000004</v>
      </c>
      <c r="AA12" s="338"/>
      <c r="AB12" s="338"/>
      <c r="AC12" s="204" t="str">
        <f t="shared" si="1"/>
        <v>Mayor</v>
      </c>
      <c r="AD12" s="204">
        <f>IF(Q12="Probabilidad",(($M$10-0)),IF(Q12="Impacto",($M$10-($M$10*T12))))</f>
        <v>0.8</v>
      </c>
      <c r="AE12" s="338"/>
      <c r="AF12" s="338"/>
      <c r="AG12" s="335"/>
      <c r="AH12" s="336"/>
      <c r="AI12" s="336"/>
      <c r="AJ12" s="336"/>
      <c r="AK12" s="336"/>
      <c r="AL12" s="336"/>
      <c r="AM12" s="336"/>
      <c r="AN12" s="336"/>
    </row>
    <row r="13" spans="1:298" ht="112.5" customHeight="1">
      <c r="A13" s="336"/>
      <c r="B13" s="335"/>
      <c r="C13" s="336"/>
      <c r="D13" s="340"/>
      <c r="E13" s="336"/>
      <c r="F13" s="340"/>
      <c r="G13" s="336"/>
      <c r="H13" s="336"/>
      <c r="I13" s="341"/>
      <c r="J13" s="346"/>
      <c r="K13" s="336"/>
      <c r="L13" s="339"/>
      <c r="M13" s="339"/>
      <c r="N13" s="336"/>
      <c r="O13" s="201">
        <v>4</v>
      </c>
      <c r="P13" s="209" t="s">
        <v>289</v>
      </c>
      <c r="Q13" s="201" t="str">
        <f t="shared" si="0"/>
        <v>Probabilidad</v>
      </c>
      <c r="R13" s="201" t="s">
        <v>280</v>
      </c>
      <c r="S13" s="201" t="s">
        <v>281</v>
      </c>
      <c r="T13" s="204">
        <f>VLOOKUP(R13&amp;S13,Hoja1!$Q$4:$R$9,2,0)</f>
        <v>0.45</v>
      </c>
      <c r="U13" s="201" t="s">
        <v>282</v>
      </c>
      <c r="V13" s="201" t="s">
        <v>283</v>
      </c>
      <c r="W13" s="201" t="s">
        <v>284</v>
      </c>
      <c r="X13" s="204">
        <f t="shared" si="3"/>
        <v>0.45</v>
      </c>
      <c r="Y13" s="204" t="str">
        <f>IF(Z13&lt;=20%,'Tabla probabilidad'!$B$5,IF(Z13&lt;=40%,'Tabla probabilidad'!$B$6,IF(Z13&lt;=60%,'Tabla probabilidad'!$B$7,IF(Z13&lt;=80%,'Tabla probabilidad'!$B$8,IF(Z13&lt;=100%,'Tabla probabilidad'!$B$9)))))</f>
        <v>Media</v>
      </c>
      <c r="Z13" s="204">
        <f t="shared" si="2"/>
        <v>0.55000000000000004</v>
      </c>
      <c r="AA13" s="338"/>
      <c r="AB13" s="338"/>
      <c r="AC13" s="204" t="str">
        <f t="shared" si="1"/>
        <v>Mayor</v>
      </c>
      <c r="AD13" s="204">
        <f>IF(Q13="Probabilidad",(($M$10-0)),IF(Q13="Impacto",($M$10-($M$10*T13))))</f>
        <v>0.8</v>
      </c>
      <c r="AE13" s="338"/>
      <c r="AF13" s="338"/>
      <c r="AG13" s="335"/>
      <c r="AH13" s="336"/>
      <c r="AI13" s="336"/>
      <c r="AJ13" s="336"/>
      <c r="AK13" s="336"/>
      <c r="AL13" s="336"/>
      <c r="AM13" s="336"/>
      <c r="AN13" s="336"/>
    </row>
    <row r="14" spans="1:298" ht="75.75" customHeight="1">
      <c r="A14" s="336">
        <v>2</v>
      </c>
      <c r="B14" s="334" t="s">
        <v>290</v>
      </c>
      <c r="C14" s="336" t="s">
        <v>273</v>
      </c>
      <c r="D14" s="343" t="s">
        <v>291</v>
      </c>
      <c r="E14" s="334" t="s">
        <v>292</v>
      </c>
      <c r="F14" s="334" t="s">
        <v>293</v>
      </c>
      <c r="G14" s="336" t="s">
        <v>277</v>
      </c>
      <c r="H14" s="334">
        <v>10000</v>
      </c>
      <c r="I14" s="341" t="str">
        <f>IF(H14&lt;=2,'Tabla probabilidad'!$B$5,IF(H14&lt;=24,'Tabla probabilidad'!$B$6,IF(H14&lt;=500,'Tabla probabilidad'!$B$7,IF(H14&lt;=5000,'Tabla probabilidad'!$B$8,IF(H14&gt;5000,'Tabla probabilidad'!$B$9)))))</f>
        <v>Muy Alta</v>
      </c>
      <c r="J14" s="346">
        <f>IF(H14&lt;=2,'Tabla probabilidad'!$D$5,IF(H14&lt;=24,'Tabla probabilidad'!$D$6,IF(H14&lt;=500,'Tabla probabilidad'!$D$7,IF(H14&lt;=5000,'Tabla probabilidad'!$D$8,IF(H14&gt;5000,'Tabla probabilidad'!$D$9)))))</f>
        <v>1</v>
      </c>
      <c r="K14" s="336" t="s">
        <v>294</v>
      </c>
      <c r="L14" s="336" t="str">
        <f>IF(K14="El riesgo afecta la imagen de alguna área de la organización","Leve",IF(K14="El riesgo afecta la imagen de la entidad internamente, de conocimiento general, nivel interno, alta dirección, contratista y/o de provedores","Menor",IF(K14="El riesgo afecta la imagen de la entidad con algunos usuarios de relevancia frente al logro de los objetivos","Moderado",IF(K14="El riesgo afecta la imagen de de la entidad con efecto publicitario sostenido a nivel del sector justicia","Mayor",IF(K14="El riesgo afecta la imagen de la entidad a nivel nacional, con efecto publicitarios sostenible a nivel país","Catastrófico",IF(K14="Impacto que afecte la ejecución presupuestal en un valor ≥0,5%.","Leve",IF(K14="Impacto que afecte la ejecución presupuestal en un valor ≥1%.","Menor",IF(K14="Impacto que afecte la ejecución presupuestal en un valor ≥5%.","Moderado",IF(K14="Impacto que afecte la ejecución presupuestal en un valor ≥20%.","Mayor",IF(K14="Impacto que afecte la ejecución presupuestal en un valor ≥50%.","Catastrófico",IF(K14="Incumplimiento máximo del 5% de la meta planeada","Leve",IF(K14="Incumplimiento máximo del 15% de la meta planeada","Menor",IF(K14="Incumplimiento máximo del 20% de la meta planeada","Moderado",IF(K14="Incumplimiento máximo del 50% de la meta planeada","Mayor",IF(K14="Incumplimiento máximo del 80% de la meta planeada","Catastrófico",IF(K14="Cualquier afectación a la violacion de los derechos de los ciudadanos se considera con consecuencias altas","Mayor",IF(K14="Cualquier afectación a la violacion de los derechos de los ciudadanos se considera con consecuencias desastrosas","Catastrófico",IF(K14="Afecta la Prestación del Servicio de Administración de Justicia en 5%","Leve",IF(K14="Afecta la Prestación del Servicio de Administración de Justicia en 10%","Menor",IF(K14="Afecta la Prestación del Servicio de Administración de Justicia en 15%","Moderado",IF(K14="Afecta la Prestación del Servicio de Administración de Justicia en 20%","Mayor",IF(K14="Afecta la Prestación del Servicio de Administración de Justicia en más del 50%","Catastrófico",IF(K14="Cualquier acto indebido de los servidores judiciales genera altas consecuencias para la entidad","Mayor",IF(K14="Cualquier acto indebido de los servidores judiciales genera consecuencias desastrosas para la entidad","Catastrófico",IF(K14="Si el hecho llegara a presentarse, tendría consecuencias o efectos mínimos sobre la entidad","Leve",IF(K14="Si el hecho llegara a presentarse, tendría bajo impacto o efecto sobre la entidad","Menor",IF(K14="Si el hecho llegara a presentarse, tendría medianas consecuencias o efectos sobre la entidad","Moderado",IF(K14="Si el hecho llegara a presentarse, tendría altas consecuencias o efectos sobre la entidad","Mayor",IF(K14="Si el hecho llegara a presentarse, tendría desastrosas consecuencias o efectos sobre la entidad","Catastrófico")))))))))))))))))))))))))))))</f>
        <v>Mayor</v>
      </c>
      <c r="M14" s="336" t="str">
        <f>IF(K14="El riesgo afecta la imagen de alguna área de la organización","20%",IF(K14="El riesgo afecta la imagen de la entidad internamente, de conocimiento general, nivel interno, alta dirección, contratista y/o de provedores","40%",IF(K14="El riesgo afecta la imagen de la entidad con algunos usuarios de relevancia frente al logro de los objetivos","60%",IF(K14="El riesgo afecta la imagen de de la entidad con efecto publicitario sostenido a nivel del sector justicia","80%",IF(K14="El riesgo afecta la imagen de la entidad a nivel nacional, con efecto publicitarios sostenible a nivel país","100%",IF(K14="Impacto que afecte la ejecución presupuestal en un valor ≥0,5%.","20%",IF(K14="Impacto que afecte la ejecución presupuestal en un valor ≥1%.","40%",IF(K14="Impacto que afecte la ejecución presupuestal en un valor ≥5%.","60%",IF(K14="Impacto que afecte la ejecución presupuestal en un valor ≥20%.","80%",IF(K14="Impacto que afecte la ejecución presupuestal en un valor ≥50%.","100%",IF(K14="Incumplimiento máximo del 5% de la meta planeada","20%",IF(K14="Incumplimiento máximo del 15% de la meta planeada","40%",IF(K14="Incumplimiento máximo del 20% de la meta planeada","60%",IF(K14="Incumplimiento máximo del 50% de la meta planeada","80%",IF(K14="Incumplimiento máximo del 80% de la meta planeada","100%",IF(K14="Cualquier afectación a la violacion de los derechos de los ciudadanos se considera con consecuencias altas","80%",IF(K14="Cualquier afectación a la violacion de los derechos de los ciudadanos se considera con consecuencias desastrosas","100%",IF(K14="Afecta la Prestación del Servicio de Administración de Justicia en 5%","20%",IF(K14="Afecta la Prestación del Servicio de Administración de Justicia en 10%","40%",IF(K14="Afecta la Prestación del Servicio de Administración de Justicia en 15%","60%",IF(K14="Afecta la Prestación del Servicio de Administración de Justicia en 20%","80%",IF(K14="Afecta la Prestación del Servicio de Administración de Justicia en más del 50%","100%",IF(K14="Cualquier acto indebido de los servidores judiciales genera altas consecuencias para la entidad","80%",IF(K14="Cualquier acto indebido de los servidores judiciales genera consecuencias desastrosas para la entidad","100%",IF(K14="Si el hecho llegara a presentarse, tendría consecuencias o efectos mínimos sobre la entidad","20%",IF(K14="Si el hecho llegara a presentarse, tendría bajo impacto o efecto sobre la entidad","40%",IF(K14="Si el hecho llegara a presentarse, tendría medianas consecuencias o efectos sobre la entidad","60%",IF(K14="Si el hecho llegara a presentarse, tendría altas consecuencias o efectos sobre la entidad","80%",IF(K14="Si el hecho llegara a presentarse, tendría desastrosas consecuencias o efectos sobre la entidad","100%")))))))))))))))))))))))))))))</f>
        <v>80%</v>
      </c>
      <c r="N14" s="336" t="str">
        <f>VLOOKUP((I14&amp;L14),Hoja1!$B$4:$C$28,2,0)</f>
        <v xml:space="preserve">Alto </v>
      </c>
      <c r="O14" s="201">
        <v>1</v>
      </c>
      <c r="P14" s="209" t="s">
        <v>295</v>
      </c>
      <c r="Q14" s="201" t="str">
        <f t="shared" si="0"/>
        <v>Probabilidad</v>
      </c>
      <c r="R14" s="201" t="s">
        <v>280</v>
      </c>
      <c r="S14" s="201" t="s">
        <v>281</v>
      </c>
      <c r="T14" s="204">
        <f>VLOOKUP(R14&amp;S14,Hoja1!$Q$4:$R$9,2,0)</f>
        <v>0.45</v>
      </c>
      <c r="U14" s="201" t="s">
        <v>282</v>
      </c>
      <c r="V14" s="201" t="s">
        <v>283</v>
      </c>
      <c r="W14" s="201" t="s">
        <v>284</v>
      </c>
      <c r="X14" s="204">
        <f>IF(Q14="Probabilidad",($J$14*T14),IF(Q14="Impacto"," "))</f>
        <v>0.45</v>
      </c>
      <c r="Y14" s="204" t="str">
        <f>IF(Z14&lt;=20%,'Tabla probabilidad'!$B$5,IF(Z14&lt;=40%,'Tabla probabilidad'!$B$6,IF(Z14&lt;=60%,'Tabla probabilidad'!$B$7,IF(Z14&lt;=80%,'Tabla probabilidad'!$B$8,IF(Z14&lt;=100%,'Tabla probabilidad'!$B$9)))))</f>
        <v>Media</v>
      </c>
      <c r="Z14" s="204">
        <f>IF(R14="Preventivo",($J$14-($J$14*T14)),IF(R14="Detectivo",($J$14-($J$14*T14)),IF(R14="Correctivo",($J$14))))</f>
        <v>0.55000000000000004</v>
      </c>
      <c r="AA14" s="337" t="str">
        <f>IF(AB14&lt;=20%,'Tabla probabilidad'!$B$5,IF(AB14&lt;=40%,'Tabla probabilidad'!$B$6,IF(AB14&lt;=60%,'Tabla probabilidad'!$B$7,IF(AB14&lt;=80%,'Tabla probabilidad'!$B$8,IF(AB14&lt;=100%,'Tabla probabilidad'!$B$9)))))</f>
        <v>Media</v>
      </c>
      <c r="AB14" s="337">
        <f>AVERAGE(Z14:Z18)</f>
        <v>0.55000000000000004</v>
      </c>
      <c r="AC14" s="204" t="str">
        <f t="shared" si="1"/>
        <v>Mayor</v>
      </c>
      <c r="AD14" s="204">
        <f>IF(Q14="Probabilidad",(($M$14-0)),IF(Q14="Impacto",($M$14-($M$14*T14))))</f>
        <v>0.8</v>
      </c>
      <c r="AE14" s="337" t="str">
        <f>IF(AF14&lt;=20%,"Leve",IF(AF14&lt;=40%,"Menor",IF(AF14&lt;=60%,"Moderado",IF(AF14&lt;=80%,"Mayor",IF(AF14&lt;=100%,"Catastrófico")))))</f>
        <v>Mayor</v>
      </c>
      <c r="AF14" s="337">
        <f>AVERAGE(AD14:AD18)</f>
        <v>0.8</v>
      </c>
      <c r="AG14" s="334" t="str">
        <f>VLOOKUP(AA14&amp;AE14,Hoja1!$B$4:$C$28,2,0)</f>
        <v xml:space="preserve">Alto </v>
      </c>
      <c r="AH14" s="336" t="s">
        <v>285</v>
      </c>
      <c r="AI14" s="336" t="s">
        <v>296</v>
      </c>
      <c r="AJ14" s="336"/>
      <c r="AK14" s="336"/>
      <c r="AL14" s="336"/>
      <c r="AM14" s="336"/>
      <c r="AN14" s="336"/>
    </row>
    <row r="15" spans="1:298" ht="47.25" customHeight="1">
      <c r="A15" s="336"/>
      <c r="B15" s="335"/>
      <c r="C15" s="336"/>
      <c r="D15" s="344"/>
      <c r="E15" s="335"/>
      <c r="F15" s="335"/>
      <c r="G15" s="336"/>
      <c r="H15" s="335"/>
      <c r="I15" s="341"/>
      <c r="J15" s="346"/>
      <c r="K15" s="336"/>
      <c r="L15" s="339"/>
      <c r="M15" s="339"/>
      <c r="N15" s="336"/>
      <c r="O15" s="201">
        <v>2</v>
      </c>
      <c r="P15" s="209" t="s">
        <v>297</v>
      </c>
      <c r="Q15" s="201" t="str">
        <f t="shared" si="0"/>
        <v>Probabilidad</v>
      </c>
      <c r="R15" s="201" t="s">
        <v>280</v>
      </c>
      <c r="S15" s="201" t="s">
        <v>281</v>
      </c>
      <c r="T15" s="204">
        <f>VLOOKUP(R15&amp;S15,Hoja1!$Q$4:$R$9,2,0)</f>
        <v>0.45</v>
      </c>
      <c r="U15" s="201" t="s">
        <v>282</v>
      </c>
      <c r="V15" s="201" t="s">
        <v>283</v>
      </c>
      <c r="W15" s="201" t="s">
        <v>284</v>
      </c>
      <c r="X15" s="204">
        <f>IF(Q15="Probabilidad",($J$14*T15),IF(Q15="Impacto"," "))</f>
        <v>0.45</v>
      </c>
      <c r="Y15" s="204" t="str">
        <f>IF(Z15&lt;=20%,'Tabla probabilidad'!$B$5,IF(Z15&lt;=40%,'Tabla probabilidad'!$B$6,IF(Z15&lt;=60%,'Tabla probabilidad'!$B$7,IF(Z15&lt;=80%,'Tabla probabilidad'!$B$8,IF(Z15&lt;=100%,'Tabla probabilidad'!$B$9)))))</f>
        <v>Media</v>
      </c>
      <c r="Z15" s="204">
        <f t="shared" ref="Z15:Z18" si="4">IF(R15="Preventivo",($J$14-($J$14*T15)),IF(R15="Detectivo",($J$14-($J$14*T15)),IF(R15="Correctivo",($J$14))))</f>
        <v>0.55000000000000004</v>
      </c>
      <c r="AA15" s="338"/>
      <c r="AB15" s="338"/>
      <c r="AC15" s="204" t="str">
        <f t="shared" si="1"/>
        <v>Mayor</v>
      </c>
      <c r="AD15" s="204">
        <f t="shared" ref="AD15:AD18" si="5">IF(Q15="Probabilidad",(($M$14-0)),IF(Q15="Impacto",($M$14-($M$14*T15))))</f>
        <v>0.8</v>
      </c>
      <c r="AE15" s="338"/>
      <c r="AF15" s="338"/>
      <c r="AG15" s="335"/>
      <c r="AH15" s="336"/>
      <c r="AI15" s="336"/>
      <c r="AJ15" s="336"/>
      <c r="AK15" s="336"/>
      <c r="AL15" s="336"/>
      <c r="AM15" s="336"/>
      <c r="AN15" s="336"/>
    </row>
    <row r="16" spans="1:298" ht="62.25" customHeight="1">
      <c r="A16" s="336"/>
      <c r="B16" s="335"/>
      <c r="C16" s="336"/>
      <c r="D16" s="344"/>
      <c r="E16" s="335"/>
      <c r="F16" s="335"/>
      <c r="G16" s="336"/>
      <c r="H16" s="335"/>
      <c r="I16" s="341"/>
      <c r="J16" s="346"/>
      <c r="K16" s="336"/>
      <c r="L16" s="339"/>
      <c r="M16" s="339"/>
      <c r="N16" s="336"/>
      <c r="O16" s="201">
        <v>3</v>
      </c>
      <c r="P16" s="209" t="s">
        <v>298</v>
      </c>
      <c r="Q16" s="201" t="str">
        <f t="shared" si="0"/>
        <v>Probabilidad</v>
      </c>
      <c r="R16" s="201" t="s">
        <v>280</v>
      </c>
      <c r="S16" s="201" t="s">
        <v>281</v>
      </c>
      <c r="T16" s="204">
        <f>VLOOKUP(R16&amp;S16,Hoja1!$Q$4:$R$9,2,0)</f>
        <v>0.45</v>
      </c>
      <c r="U16" s="201" t="s">
        <v>282</v>
      </c>
      <c r="V16" s="201" t="s">
        <v>283</v>
      </c>
      <c r="W16" s="201" t="s">
        <v>284</v>
      </c>
      <c r="X16" s="204">
        <f t="shared" ref="X16:X18" si="6">IF(Q16="Probabilidad",($J$14*T16),IF(Q16="Impacto"," "))</f>
        <v>0.45</v>
      </c>
      <c r="Y16" s="204" t="str">
        <f>IF(Z16&lt;=20%,'Tabla probabilidad'!$B$5,IF(Z16&lt;=40%,'Tabla probabilidad'!$B$6,IF(Z16&lt;=60%,'Tabla probabilidad'!$B$7,IF(Z16&lt;=80%,'Tabla probabilidad'!$B$8,IF(Z16&lt;=100%,'Tabla probabilidad'!$B$9)))))</f>
        <v>Media</v>
      </c>
      <c r="Z16" s="204">
        <f t="shared" si="4"/>
        <v>0.55000000000000004</v>
      </c>
      <c r="AA16" s="338"/>
      <c r="AB16" s="338"/>
      <c r="AC16" s="204" t="str">
        <f t="shared" si="1"/>
        <v>Mayor</v>
      </c>
      <c r="AD16" s="204">
        <f t="shared" si="5"/>
        <v>0.8</v>
      </c>
      <c r="AE16" s="338"/>
      <c r="AF16" s="338"/>
      <c r="AG16" s="335"/>
      <c r="AH16" s="336"/>
      <c r="AI16" s="336"/>
      <c r="AJ16" s="336"/>
      <c r="AK16" s="336"/>
      <c r="AL16" s="336"/>
      <c r="AM16" s="336"/>
      <c r="AN16" s="336"/>
    </row>
    <row r="17" spans="1:40" ht="51" customHeight="1">
      <c r="A17" s="336"/>
      <c r="B17" s="335"/>
      <c r="C17" s="336"/>
      <c r="D17" s="344"/>
      <c r="E17" s="335"/>
      <c r="F17" s="335"/>
      <c r="G17" s="336"/>
      <c r="H17" s="335"/>
      <c r="I17" s="341"/>
      <c r="J17" s="346"/>
      <c r="K17" s="336"/>
      <c r="L17" s="339"/>
      <c r="M17" s="339"/>
      <c r="N17" s="336"/>
      <c r="O17" s="201">
        <v>4</v>
      </c>
      <c r="P17" s="209" t="s">
        <v>299</v>
      </c>
      <c r="Q17" s="201" t="str">
        <f t="shared" si="0"/>
        <v>Probabilidad</v>
      </c>
      <c r="R17" s="201" t="s">
        <v>280</v>
      </c>
      <c r="S17" s="201" t="s">
        <v>281</v>
      </c>
      <c r="T17" s="204">
        <f>VLOOKUP(R17&amp;S17,Hoja1!$Q$4:$R$9,2,0)</f>
        <v>0.45</v>
      </c>
      <c r="U17" s="201" t="s">
        <v>282</v>
      </c>
      <c r="V17" s="201" t="s">
        <v>283</v>
      </c>
      <c r="W17" s="201" t="s">
        <v>284</v>
      </c>
      <c r="X17" s="204">
        <f t="shared" si="6"/>
        <v>0.45</v>
      </c>
      <c r="Y17" s="204" t="str">
        <f>IF(Z17&lt;=20%,'Tabla probabilidad'!$B$5,IF(Z17&lt;=40%,'Tabla probabilidad'!$B$6,IF(Z17&lt;=60%,'Tabla probabilidad'!$B$7,IF(Z17&lt;=80%,'Tabla probabilidad'!$B$8,IF(Z17&lt;=100%,'Tabla probabilidad'!$B$9)))))</f>
        <v>Media</v>
      </c>
      <c r="Z17" s="204">
        <f t="shared" si="4"/>
        <v>0.55000000000000004</v>
      </c>
      <c r="AA17" s="338"/>
      <c r="AB17" s="338"/>
      <c r="AC17" s="204" t="str">
        <f t="shared" si="1"/>
        <v>Mayor</v>
      </c>
      <c r="AD17" s="204">
        <f t="shared" si="5"/>
        <v>0.8</v>
      </c>
      <c r="AE17" s="338"/>
      <c r="AF17" s="338"/>
      <c r="AG17" s="335"/>
      <c r="AH17" s="336"/>
      <c r="AI17" s="336"/>
      <c r="AJ17" s="336"/>
      <c r="AK17" s="336"/>
      <c r="AL17" s="336"/>
      <c r="AM17" s="336"/>
      <c r="AN17" s="336"/>
    </row>
    <row r="18" spans="1:40" ht="226.5" customHeight="1">
      <c r="A18" s="336"/>
      <c r="B18" s="342"/>
      <c r="C18" s="336"/>
      <c r="D18" s="348"/>
      <c r="E18" s="342"/>
      <c r="F18" s="342"/>
      <c r="G18" s="336"/>
      <c r="H18" s="342"/>
      <c r="I18" s="341"/>
      <c r="J18" s="346"/>
      <c r="K18" s="336"/>
      <c r="L18" s="339"/>
      <c r="M18" s="339"/>
      <c r="N18" s="336"/>
      <c r="O18" s="201">
        <v>5</v>
      </c>
      <c r="P18" s="153" t="s">
        <v>300</v>
      </c>
      <c r="Q18" s="201" t="str">
        <f t="shared" si="0"/>
        <v>Probabilidad</v>
      </c>
      <c r="R18" s="201" t="s">
        <v>280</v>
      </c>
      <c r="S18" s="201" t="s">
        <v>281</v>
      </c>
      <c r="T18" s="204">
        <f>VLOOKUP(R18&amp;S18,Hoja1!$Q$4:$R$9,2,0)</f>
        <v>0.45</v>
      </c>
      <c r="U18" s="201" t="s">
        <v>282</v>
      </c>
      <c r="V18" s="201" t="s">
        <v>283</v>
      </c>
      <c r="W18" s="201" t="s">
        <v>284</v>
      </c>
      <c r="X18" s="204">
        <f t="shared" si="6"/>
        <v>0.45</v>
      </c>
      <c r="Y18" s="204" t="str">
        <f>IF(Z18&lt;=20%,'Tabla probabilidad'!$B$5,IF(Z18&lt;=40%,'Tabla probabilidad'!$B$6,IF(Z18&lt;=60%,'Tabla probabilidad'!$B$7,IF(Z18&lt;=80%,'Tabla probabilidad'!$B$8,IF(Z18&lt;=100%,'Tabla probabilidad'!$B$9)))))</f>
        <v>Media</v>
      </c>
      <c r="Z18" s="204">
        <f t="shared" si="4"/>
        <v>0.55000000000000004</v>
      </c>
      <c r="AA18" s="347"/>
      <c r="AB18" s="347"/>
      <c r="AC18" s="204" t="str">
        <f t="shared" si="1"/>
        <v>Mayor</v>
      </c>
      <c r="AD18" s="204">
        <f t="shared" si="5"/>
        <v>0.8</v>
      </c>
      <c r="AE18" s="347"/>
      <c r="AF18" s="347"/>
      <c r="AG18" s="342"/>
      <c r="AH18" s="336"/>
      <c r="AI18" s="336"/>
      <c r="AJ18" s="336"/>
      <c r="AK18" s="336"/>
      <c r="AL18" s="336"/>
      <c r="AM18" s="336"/>
      <c r="AN18" s="336"/>
    </row>
    <row r="19" spans="1:40" ht="54.75" customHeight="1">
      <c r="A19" s="336">
        <v>3</v>
      </c>
      <c r="B19" s="334" t="s">
        <v>301</v>
      </c>
      <c r="C19" s="336" t="s">
        <v>302</v>
      </c>
      <c r="D19" s="343" t="s">
        <v>303</v>
      </c>
      <c r="E19" s="336" t="s">
        <v>304</v>
      </c>
      <c r="F19" s="336" t="s">
        <v>305</v>
      </c>
      <c r="G19" s="336" t="s">
        <v>277</v>
      </c>
      <c r="H19" s="336">
        <v>400</v>
      </c>
      <c r="I19" s="341" t="str">
        <f>IF(H19&lt;=2,'Tabla probabilidad'!$B$5,IF(H19&lt;=24,'Tabla probabilidad'!$B$6,IF(H19&lt;=500,'Tabla probabilidad'!$B$7,IF(H19&lt;=5000,'Tabla probabilidad'!$B$8,IF(H19&gt;5000,'Tabla probabilidad'!$B$9)))))</f>
        <v>Media</v>
      </c>
      <c r="J19" s="346">
        <v>0.4</v>
      </c>
      <c r="K19" s="336" t="s">
        <v>306</v>
      </c>
      <c r="L19" s="336" t="str">
        <f>IF(K19="El riesgo afecta la imagen de alguna área de la organización","Leve",IF(K19="El riesgo afecta la imagen de la entidad internamente, de conocimiento general, nivel interno, alta dirección, contratista y/o de provedores","Menor",IF(K19="El riesgo afecta la imagen de la entidad con algunos usuarios de relevancia frente al logro de los objetivos","Moderado",IF(K19="El riesgo afecta la imagen de de la entidad con efecto publicitario sostenido a nivel del sector justicia","Mayor",IF(K19="El riesgo afecta la imagen de la entidad a nivel nacional, con efecto publicitarios sostenible a nivel país","Catastrófico",IF(K19="Impacto que afecte la ejecución presupuestal en un valor ≥0,5%.","Leve",IF(K19="Impacto que afecte la ejecución presupuestal en un valor ≥1%.","Menor",IF(K19="Impacto que afecte la ejecución presupuestal en un valor ≥5%.","Moderado",IF(K19="Impacto que afecte la ejecución presupuestal en un valor ≥20%.","Mayor",IF(K19="Impacto que afecte la ejecución presupuestal en un valor ≥50%.","Catastrófico",IF(K19="Incumplimiento máximo del 5% de la meta planeada","Leve",IF(K19="Incumplimiento máximo del 15% de la meta planeada","Menor",IF(K19="Incumplimiento máximo del 20% de la meta planeada","Moderado",IF(K19="Incumplimiento máximo del 50% de la meta planeada","Mayor",IF(K19="Incumplimiento máximo del 80% de la meta planeada","Catastrófico",IF(K19="Cualquier afectación a la violacion de los derechos de los ciudadanos se considera con consecuencias altas","Mayor",IF(K19="Cualquier afectación a la violacion de los derechos de los ciudadanos se considera con consecuencias desastrosas","Catastrófico",IF(K19="Afecta la Prestación del Servicio de Administración de Justicia en 5%","Leve",IF(K19="Afecta la Prestación del Servicio de Administración de Justicia en 10%","Menor",IF(K19="Afecta la Prestación del Servicio de Administración de Justicia en 15%","Moderado",IF(K19="Afecta la Prestación del Servicio de Administración de Justicia en 20%","Mayor",IF(K19="Afecta la Prestación del Servicio de Administración de Justicia en más del 50%","Catastrófico",IF(K19="Cualquier acto indebido de los servidores judiciales genera altas consecuencias para la entidad","Mayor",IF(K19="Cualquier acto indebido de los servidores judiciales genera consecuencias desastrosas para la entidad","Catastrófico",IF(K19="Si el hecho llegara a presentarse, tendría consecuencias o efectos mínimos sobre la entidad","Leve",IF(K19="Si el hecho llegara a presentarse, tendría bajo impacto o efecto sobre la entidad","Menor",IF(K19="Si el hecho llegara a presentarse, tendría medianas consecuencias o efectos sobre la entidad","Moderado",IF(K19="Si el hecho llegara a presentarse, tendría altas consecuencias o efectos sobre la entidad","Mayor",IF(K19="Si el hecho llegara a presentarse, tendría desastrosas consecuencias o efectos sobre la entidad","Catastrófico")))))))))))))))))))))))))))))</f>
        <v>Leve</v>
      </c>
      <c r="M19" s="336" t="str">
        <f>IF(K19="El riesgo afecta la imagen de alguna área de la organización","20%",IF(K19="El riesgo afecta la imagen de la entidad internamente, de conocimiento general, nivel interno, alta dirección, contratista y/o de provedores","40%",IF(K19="El riesgo afecta la imagen de la entidad con algunos usuarios de relevancia frente al logro de los objetivos","60%",IF(K19="El riesgo afecta la imagen de de la entidad con efecto publicitario sostenido a nivel del sector justicia","80%",IF(K19="El riesgo afecta la imagen de la entidad a nivel nacional, con efecto publicitarios sostenible a nivel país","100%",IF(K19="Impacto que afecte la ejecución presupuestal en un valor ≥0,5%.","20%",IF(K19="Impacto que afecte la ejecución presupuestal en un valor ≥1%.","40%",IF(K19="Impacto que afecte la ejecución presupuestal en un valor ≥5%.","60%",IF(K19="Impacto que afecte la ejecución presupuestal en un valor ≥20%.","80%",IF(K19="Impacto que afecte la ejecución presupuestal en un valor ≥50%.","100%",IF(K19="Incumplimiento máximo del 5% de la meta planeada","20%",IF(K19="Incumplimiento máximo del 15% de la meta planeada","40%",IF(K19="Incumplimiento máximo del 20% de la meta planeada","60%",IF(K19="Incumplimiento máximo del 50% de la meta planeada","80%",IF(K19="Incumplimiento máximo del 80% de la meta planeada","100%",IF(K19="Cualquier afectación a la violacion de los derechos de los ciudadanos se considera con consecuencias altas","80%",IF(K19="Cualquier afectación a la violacion de los derechos de los ciudadanos se considera con consecuencias desastrosas","100%",IF(K19="Afecta la Prestación del Servicio de Administración de Justicia en 5%","20%",IF(K19="Afecta la Prestación del Servicio de Administración de Justicia en 10%","40%",IF(K19="Afecta la Prestación del Servicio de Administración de Justicia en 15%","60%",IF(K19="Afecta la Prestación del Servicio de Administración de Justicia en 20%","80%",IF(K19="Afecta la Prestación del Servicio de Administración de Justicia en más del 50%","100%",IF(K19="Cualquier acto indebido de los servidores judiciales genera altas consecuencias para la entidad","80%",IF(K19="Cualquier acto indebido de los servidores judiciales genera consecuencias desastrosas para la entidad","100%",IF(K19="Si el hecho llegara a presentarse, tendría consecuencias o efectos mínimos sobre la entidad","20%",IF(K19="Si el hecho llegara a presentarse, tendría bajo impacto o efecto sobre la entidad","40%",IF(K19="Si el hecho llegara a presentarse, tendría medianas consecuencias o efectos sobre la entidad","60%",IF(K19="Si el hecho llegara a presentarse, tendría altas consecuencias o efectos sobre la entidad","80%",IF(K19="Si el hecho llegara a presentarse, tendría desastrosas consecuencias o efectos sobre la entidad","100%")))))))))))))))))))))))))))))</f>
        <v>20%</v>
      </c>
      <c r="N19" s="336" t="str">
        <f>VLOOKUP((I19&amp;L19),Hoja1!$B$4:$C$28,2,0)</f>
        <v>Moderado</v>
      </c>
      <c r="O19" s="201">
        <v>1</v>
      </c>
      <c r="P19" s="209" t="s">
        <v>307</v>
      </c>
      <c r="Q19" s="201" t="str">
        <f t="shared" si="0"/>
        <v>Probabilidad</v>
      </c>
      <c r="R19" s="201" t="s">
        <v>280</v>
      </c>
      <c r="S19" s="201" t="s">
        <v>281</v>
      </c>
      <c r="T19" s="204">
        <f>VLOOKUP(R19&amp;S19,Hoja1!$Q$4:$R$9,2,0)</f>
        <v>0.45</v>
      </c>
      <c r="U19" s="201" t="s">
        <v>282</v>
      </c>
      <c r="V19" s="201" t="s">
        <v>283</v>
      </c>
      <c r="W19" s="201" t="s">
        <v>284</v>
      </c>
      <c r="X19" s="204">
        <f>IF(Q19="Probabilidad",($J$19*T19),IF(Q19="Impacto"," "))</f>
        <v>0.18000000000000002</v>
      </c>
      <c r="Y19" s="204" t="str">
        <f>IF(Z19&lt;=20%,'Tabla probabilidad'!$B$5,IF(Z19&lt;=40%,'Tabla probabilidad'!$B$6,IF(Z19&lt;=60%,'Tabla probabilidad'!$B$7,IF(Z19&lt;=80%,'Tabla probabilidad'!$B$8,IF(Z19&lt;=100%,'Tabla probabilidad'!$B$9)))))</f>
        <v>Baja</v>
      </c>
      <c r="Z19" s="204">
        <f>IF(R19="Preventivo",($J$19-($J$19*T19)),IF(R19="Detectivo",($J$19-($J$19*T19)),IF(R19="Correctivo",($J$19))))</f>
        <v>0.22</v>
      </c>
      <c r="AA19" s="337" t="str">
        <f>IF(AB19&lt;=20%,'Tabla probabilidad'!$B$5,IF(AB19&lt;=40%,'Tabla probabilidad'!$B$6,IF(AB19&lt;=60%,'Tabla probabilidad'!$B$7,IF(AB19&lt;=80%,'Tabla probabilidad'!$B$8,IF(AB19&lt;=100%,'Tabla probabilidad'!$B$9)))))</f>
        <v>Baja</v>
      </c>
      <c r="AB19" s="337">
        <f>AVERAGE(Z19:Z21)</f>
        <v>0.22</v>
      </c>
      <c r="AC19" s="204" t="str">
        <f t="shared" si="1"/>
        <v>Leve</v>
      </c>
      <c r="AD19" s="204">
        <f>IF(Q19="Probabilidad",(($M$19-0)),IF(Q19="Impacto",($M$19-($M$19*T19))))</f>
        <v>0.2</v>
      </c>
      <c r="AE19" s="337" t="str">
        <f>IF(AF19&lt;=20%,"Leve",IF(AF19&lt;=40%,"Menor",IF(AF19&lt;=60%,"Moderado",IF(AF19&lt;=80%,"Mayor",IF(AF19&lt;=100%,"Catastrófico")))))</f>
        <v>Leve</v>
      </c>
      <c r="AF19" s="337">
        <f>AVERAGE(AD19:AD21)</f>
        <v>0.20000000000000004</v>
      </c>
      <c r="AG19" s="334" t="str">
        <f>VLOOKUP(AA19&amp;AE19,Hoja1!$B$4:$C$28,2,0)</f>
        <v>Bajo</v>
      </c>
      <c r="AH19" s="336" t="s">
        <v>308</v>
      </c>
      <c r="AI19" s="336" t="s">
        <v>309</v>
      </c>
      <c r="AJ19" s="336"/>
      <c r="AK19" s="336"/>
      <c r="AL19" s="336"/>
      <c r="AM19" s="336"/>
      <c r="AN19" s="336"/>
    </row>
    <row r="20" spans="1:40" ht="60.75" customHeight="1">
      <c r="A20" s="336"/>
      <c r="B20" s="335"/>
      <c r="C20" s="336"/>
      <c r="D20" s="344"/>
      <c r="E20" s="336"/>
      <c r="F20" s="336"/>
      <c r="G20" s="336"/>
      <c r="H20" s="336"/>
      <c r="I20" s="341"/>
      <c r="J20" s="346"/>
      <c r="K20" s="336"/>
      <c r="L20" s="339"/>
      <c r="M20" s="339"/>
      <c r="N20" s="336"/>
      <c r="O20" s="201">
        <v>2</v>
      </c>
      <c r="P20" s="159" t="s">
        <v>310</v>
      </c>
      <c r="Q20" s="201" t="str">
        <f t="shared" si="0"/>
        <v>Probabilidad</v>
      </c>
      <c r="R20" s="201" t="s">
        <v>280</v>
      </c>
      <c r="S20" s="201" t="s">
        <v>281</v>
      </c>
      <c r="T20" s="204">
        <f>VLOOKUP(R20&amp;S20,Hoja1!$Q$4:$R$9,2,0)</f>
        <v>0.45</v>
      </c>
      <c r="U20" s="201" t="s">
        <v>282</v>
      </c>
      <c r="V20" s="201" t="s">
        <v>283</v>
      </c>
      <c r="W20" s="201" t="s">
        <v>284</v>
      </c>
      <c r="X20" s="204">
        <f t="shared" ref="X20:X21" si="7">IF(Q20="Probabilidad",($J$19*T20),IF(Q20="Impacto"," "))</f>
        <v>0.18000000000000002</v>
      </c>
      <c r="Y20" s="204" t="str">
        <f>IF(Z20&lt;=20%,'Tabla probabilidad'!$B$5,IF(Z20&lt;=40%,'Tabla probabilidad'!$B$6,IF(Z20&lt;=60%,'Tabla probabilidad'!$B$7,IF(Z20&lt;=80%,'Tabla probabilidad'!$B$8,IF(Z20&lt;=100%,'Tabla probabilidad'!$B$9)))))</f>
        <v>Baja</v>
      </c>
      <c r="Z20" s="204">
        <f t="shared" ref="Z20:Z21" si="8">IF(R20="Preventivo",($J$19-($J$19*T20)),IF(R20="Detectivo",($J$19-($J$19*T20)),IF(R20="Correctivo",($J$19))))</f>
        <v>0.22</v>
      </c>
      <c r="AA20" s="338"/>
      <c r="AB20" s="338"/>
      <c r="AC20" s="204" t="str">
        <f t="shared" si="1"/>
        <v>Leve</v>
      </c>
      <c r="AD20" s="204">
        <f t="shared" ref="AD20:AD21" si="9">IF(Q20="Probabilidad",(($M$19-0)),IF(Q20="Impacto",($M$19-($M$19*T20))))</f>
        <v>0.2</v>
      </c>
      <c r="AE20" s="338"/>
      <c r="AF20" s="338"/>
      <c r="AG20" s="335"/>
      <c r="AH20" s="336"/>
      <c r="AI20" s="336"/>
      <c r="AJ20" s="336"/>
      <c r="AK20" s="336"/>
      <c r="AL20" s="336"/>
      <c r="AM20" s="336"/>
      <c r="AN20" s="336"/>
    </row>
    <row r="21" spans="1:40" ht="69" customHeight="1" thickBot="1">
      <c r="A21" s="336"/>
      <c r="B21" s="335"/>
      <c r="C21" s="336"/>
      <c r="D21" s="344"/>
      <c r="E21" s="336"/>
      <c r="F21" s="336"/>
      <c r="G21" s="336"/>
      <c r="H21" s="336"/>
      <c r="I21" s="341"/>
      <c r="J21" s="346"/>
      <c r="K21" s="336"/>
      <c r="L21" s="339"/>
      <c r="M21" s="339"/>
      <c r="N21" s="336"/>
      <c r="O21" s="201">
        <v>3</v>
      </c>
      <c r="P21" s="159" t="s">
        <v>311</v>
      </c>
      <c r="Q21" s="201" t="str">
        <f t="shared" si="0"/>
        <v>Probabilidad</v>
      </c>
      <c r="R21" s="201" t="s">
        <v>280</v>
      </c>
      <c r="S21" s="201" t="s">
        <v>281</v>
      </c>
      <c r="T21" s="204">
        <f>VLOOKUP(R21&amp;S21,Hoja1!$Q$4:$R$9,2,0)</f>
        <v>0.45</v>
      </c>
      <c r="U21" s="201" t="s">
        <v>282</v>
      </c>
      <c r="V21" s="201" t="s">
        <v>283</v>
      </c>
      <c r="W21" s="201" t="s">
        <v>284</v>
      </c>
      <c r="X21" s="204">
        <f t="shared" si="7"/>
        <v>0.18000000000000002</v>
      </c>
      <c r="Y21" s="204" t="str">
        <f>IF(Z21&lt;=20%,'Tabla probabilidad'!$B$5,IF(Z21&lt;=40%,'Tabla probabilidad'!$B$6,IF(Z21&lt;=60%,'Tabla probabilidad'!$B$7,IF(Z21&lt;=80%,'Tabla probabilidad'!$B$8,IF(Z21&lt;=100%,'Tabla probabilidad'!$B$9)))))</f>
        <v>Baja</v>
      </c>
      <c r="Z21" s="204">
        <f t="shared" si="8"/>
        <v>0.22</v>
      </c>
      <c r="AA21" s="338"/>
      <c r="AB21" s="338"/>
      <c r="AC21" s="204" t="str">
        <f t="shared" si="1"/>
        <v>Leve</v>
      </c>
      <c r="AD21" s="204">
        <f t="shared" si="9"/>
        <v>0.2</v>
      </c>
      <c r="AE21" s="338"/>
      <c r="AF21" s="338"/>
      <c r="AG21" s="335"/>
      <c r="AH21" s="336"/>
      <c r="AI21" s="336"/>
      <c r="AJ21" s="336"/>
      <c r="AK21" s="336"/>
      <c r="AL21" s="336"/>
      <c r="AM21" s="336"/>
      <c r="AN21" s="336"/>
    </row>
    <row r="22" spans="1:40" ht="66.75" customHeight="1" thickBot="1">
      <c r="A22" s="336">
        <v>4</v>
      </c>
      <c r="B22" s="334" t="s">
        <v>312</v>
      </c>
      <c r="C22" s="336" t="s">
        <v>313</v>
      </c>
      <c r="D22" s="388" t="s">
        <v>314</v>
      </c>
      <c r="E22" s="336" t="s">
        <v>315</v>
      </c>
      <c r="F22" s="336" t="s">
        <v>316</v>
      </c>
      <c r="G22" s="336" t="s">
        <v>277</v>
      </c>
      <c r="H22" s="336">
        <v>10000</v>
      </c>
      <c r="I22" s="341" t="str">
        <f>IF(H22&lt;=2,'Tabla probabilidad'!$B$5,IF(H22&lt;=24,'Tabla probabilidad'!$B$6,IF(H22&lt;=500,'Tabla probabilidad'!$B$7,IF(H22&lt;=5000,'Tabla probabilidad'!$B$8,IF(H22&gt;5000,'Tabla probabilidad'!$B$9)))))</f>
        <v>Muy Alta</v>
      </c>
      <c r="J22" s="346">
        <f>IF(H22&lt;=2,'Tabla probabilidad'!$D$5,IF(H22&lt;=24,'Tabla probabilidad'!$D$6,IF(H22&lt;=500,'Tabla probabilidad'!$D$7,IF(H22&lt;=5000,'Tabla probabilidad'!$D$8,IF(H22&gt;5000,'Tabla probabilidad'!$D$9)))))</f>
        <v>1</v>
      </c>
      <c r="K22" s="336" t="s">
        <v>294</v>
      </c>
      <c r="L22" s="336" t="str">
        <f>IF(K22="El riesgo afecta la imagen de alguna área de la organización","Leve",IF(K22="El riesgo afecta la imagen de la entidad internamente, de conocimiento general, nivel interno, alta dirección, contratista y/o de provedores","Menor",IF(K22="El riesgo afecta la imagen de la entidad con algunos usuarios de relevancia frente al logro de los objetivos","Moderado",IF(K22="El riesgo afecta la imagen de de la entidad con efecto publicitario sostenido a nivel del sector justicia","Mayor",IF(K22="El riesgo afecta la imagen de la entidad a nivel nacional, con efecto publicitarios sostenible a nivel país","Catastrófico",IF(K22="Impacto que afecte la ejecución presupuestal en un valor ≥0,5%.","Leve",IF(K22="Impacto que afecte la ejecución presupuestal en un valor ≥1%.","Menor",IF(K22="Impacto que afecte la ejecución presupuestal en un valor ≥5%.","Moderado",IF(K22="Impacto que afecte la ejecución presupuestal en un valor ≥20%.","Mayor",IF(K22="Impacto que afecte la ejecución presupuestal en un valor ≥50%.","Catastrófico",IF(K22="Incumplimiento máximo del 5% de la meta planeada","Leve",IF(K22="Incumplimiento máximo del 15% de la meta planeada","Menor",IF(K22="Incumplimiento máximo del 20% de la meta planeada","Moderado",IF(K22="Incumplimiento máximo del 50% de la meta planeada","Mayor",IF(K22="Incumplimiento máximo del 80% de la meta planeada","Catastrófico",IF(K22="Cualquier afectación a la violacion de los derechos de los ciudadanos se considera con consecuencias altas","Mayor",IF(K22="Cualquier afectación a la violacion de los derechos de los ciudadanos se considera con consecuencias desastrosas","Catastrófico",IF(K22="Afecta la Prestación del Servicio de Administración de Justicia en 5%","Leve",IF(K22="Afecta la Prestación del Servicio de Administración de Justicia en 10%","Menor",IF(K22="Afecta la Prestación del Servicio de Administración de Justicia en 15%","Moderado",IF(K22="Afecta la Prestación del Servicio de Administración de Justicia en 20%","Mayor",IF(K22="Afecta la Prestación del Servicio de Administración de Justicia en más del 50%","Catastrófico",IF(K22="Cualquier acto indebido de los servidores judiciales genera altas consecuencias para la entidad","Mayor",IF(K22="Cualquier acto indebido de los servidores judiciales genera consecuencias desastrosas para la entidad","Catastrófico",IF(K22="Si el hecho llegara a presentarse, tendría consecuencias o efectos mínimos sobre la entidad","Leve",IF(K22="Si el hecho llegara a presentarse, tendría bajo impacto o efecto sobre la entidad","Menor",IF(K22="Si el hecho llegara a presentarse, tendría medianas consecuencias o efectos sobre la entidad","Moderado",IF(K22="Si el hecho llegara a presentarse, tendría altas consecuencias o efectos sobre la entidad","Mayor",IF(K22="Si el hecho llegara a presentarse, tendría desastrosas consecuencias o efectos sobre la entidad","Catastrófico")))))))))))))))))))))))))))))</f>
        <v>Mayor</v>
      </c>
      <c r="M22" s="336" t="str">
        <f>IF(K22="El riesgo afecta la imagen de alguna área de la organización","20%",IF(K22="El riesgo afecta la imagen de la entidad internamente, de conocimiento general, nivel interno, alta dirección, contratista y/o de provedores","40%",IF(K22="El riesgo afecta la imagen de la entidad con algunos usuarios de relevancia frente al logro de los objetivos","60%",IF(K22="El riesgo afecta la imagen de de la entidad con efecto publicitario sostenido a nivel del sector justicia","80%",IF(K22="El riesgo afecta la imagen de la entidad a nivel nacional, con efecto publicitarios sostenible a nivel país","100%",IF(K22="Impacto que afecte la ejecución presupuestal en un valor ≥0,5%.","20%",IF(K22="Impacto que afecte la ejecución presupuestal en un valor ≥1%.","40%",IF(K22="Impacto que afecte la ejecución presupuestal en un valor ≥5%.","60%",IF(K22="Impacto que afecte la ejecución presupuestal en un valor ≥20%.","80%",IF(K22="Impacto que afecte la ejecución presupuestal en un valor ≥50%.","100%",IF(K22="Incumplimiento máximo del 5% de la meta planeada","20%",IF(K22="Incumplimiento máximo del 15% de la meta planeada","40%",IF(K22="Incumplimiento máximo del 20% de la meta planeada","60%",IF(K22="Incumplimiento máximo del 50% de la meta planeada","80%",IF(K22="Incumplimiento máximo del 80% de la meta planeada","100%",IF(K22="Cualquier afectación a la violacion de los derechos de los ciudadanos se considera con consecuencias altas","80%",IF(K22="Cualquier afectación a la violacion de los derechos de los ciudadanos se considera con consecuencias desastrosas","100%",IF(K22="Afecta la Prestación del Servicio de Administración de Justicia en 5%","20%",IF(K22="Afecta la Prestación del Servicio de Administración de Justicia en 10%","40%",IF(K22="Afecta la Prestación del Servicio de Administración de Justicia en 15%","60%",IF(K22="Afecta la Prestación del Servicio de Administración de Justicia en 20%","80%",IF(K22="Afecta la Prestación del Servicio de Administración de Justicia en más del 50%","100%",IF(K22="Cualquier acto indebido de los servidores judiciales genera altas consecuencias para la entidad","80%",IF(K22="Cualquier acto indebido de los servidores judiciales genera consecuencias desastrosas para la entidad","100%",IF(K22="Si el hecho llegara a presentarse, tendría consecuencias o efectos mínimos sobre la entidad","20%",IF(K22="Si el hecho llegara a presentarse, tendría bajo impacto o efecto sobre la entidad","40%",IF(K22="Si el hecho llegara a presentarse, tendría medianas consecuencias o efectos sobre la entidad","60%",IF(K22="Si el hecho llegara a presentarse, tendría altas consecuencias o efectos sobre la entidad","80%",IF(K22="Si el hecho llegara a presentarse, tendría desastrosas consecuencias o efectos sobre la entidad","100%")))))))))))))))))))))))))))))</f>
        <v>80%</v>
      </c>
      <c r="N22" s="336" t="str">
        <f>VLOOKUP((I22&amp;L22),Hoja1!$B$4:$C$28,2,0)</f>
        <v xml:space="preserve">Alto </v>
      </c>
      <c r="O22" s="201">
        <v>1</v>
      </c>
      <c r="P22" s="162" t="s">
        <v>317</v>
      </c>
      <c r="Q22" s="201" t="str">
        <f t="shared" si="0"/>
        <v>Probabilidad</v>
      </c>
      <c r="R22" s="201" t="s">
        <v>280</v>
      </c>
      <c r="S22" s="201" t="s">
        <v>281</v>
      </c>
      <c r="T22" s="204">
        <f>VLOOKUP(R22&amp;S22,Hoja1!$Q$4:$R$9,2,0)</f>
        <v>0.45</v>
      </c>
      <c r="U22" s="201" t="s">
        <v>282</v>
      </c>
      <c r="V22" s="201" t="s">
        <v>283</v>
      </c>
      <c r="W22" s="201" t="s">
        <v>284</v>
      </c>
      <c r="X22" s="204">
        <f>IF(Q22="Probabilidad",($J$22*T22),IF(Q22="Impacto"," "))</f>
        <v>0.45</v>
      </c>
      <c r="Y22" s="204" t="str">
        <f>IF(Z22&lt;=20%,'Tabla probabilidad'!$B$5,IF(Z22&lt;=40%,'Tabla probabilidad'!$B$6,IF(Z22&lt;=60%,'Tabla probabilidad'!$B$7,IF(Z22&lt;=80%,'Tabla probabilidad'!$B$8,IF(Z22&lt;=100%,'Tabla probabilidad'!$B$9)))))</f>
        <v>Media</v>
      </c>
      <c r="Z22" s="204">
        <f>IF(R22="Preventivo",(J22-(J22*T22)),IF(R22="Detectivo",(J22-(J22*T22)),IF(R22="Correctivo",(J22))))</f>
        <v>0.55000000000000004</v>
      </c>
      <c r="AA22" s="337" t="str">
        <f>IF(AB22&lt;=20%,'Tabla probabilidad'!$B$5,IF(AB22&lt;=40%,'Tabla probabilidad'!$B$6,IF(AB22&lt;=60%,'Tabla probabilidad'!$B$7,IF(AB22&lt;=80%,'Tabla probabilidad'!$B$8,IF(AB22&lt;=100%,'Tabla probabilidad'!$B$9)))))</f>
        <v>Media</v>
      </c>
      <c r="AB22" s="337">
        <f>AVERAGE(Z22:Z28)</f>
        <v>0.55000000000000004</v>
      </c>
      <c r="AC22" s="204" t="str">
        <f t="shared" si="1"/>
        <v>Mayor</v>
      </c>
      <c r="AD22" s="204">
        <f>IF(Q22="Probabilidad",(($M$22-0)),IF(Q22="Impacto",($M$22-($M$22*T22))))</f>
        <v>0.8</v>
      </c>
      <c r="AE22" s="337" t="str">
        <f>IF(AF22&lt;=20%,"Leve",IF(AF22&lt;=40%,"Menor",IF(AF22&lt;=60%,"Moderado",IF(AF22&lt;=80%,"Mayor",IF(AF22&lt;=100%,"Catastrófico")))))</f>
        <v>Mayor</v>
      </c>
      <c r="AF22" s="337">
        <f>AVERAGE(AD22:AD28)</f>
        <v>0.8</v>
      </c>
      <c r="AG22" s="334" t="str">
        <f>VLOOKUP(AA22&amp;AE22,Hoja1!$B$4:$C$28,2,0)</f>
        <v xml:space="preserve">Alto </v>
      </c>
      <c r="AH22" s="336" t="s">
        <v>285</v>
      </c>
      <c r="AI22" s="336" t="s">
        <v>318</v>
      </c>
      <c r="AJ22" s="336"/>
      <c r="AK22" s="336"/>
      <c r="AL22" s="336"/>
      <c r="AM22" s="336"/>
      <c r="AN22" s="336"/>
    </row>
    <row r="23" spans="1:40" ht="48.75" customHeight="1">
      <c r="A23" s="336"/>
      <c r="B23" s="335"/>
      <c r="C23" s="336"/>
      <c r="D23" s="344"/>
      <c r="E23" s="336"/>
      <c r="F23" s="336"/>
      <c r="G23" s="336"/>
      <c r="H23" s="336"/>
      <c r="I23" s="341"/>
      <c r="J23" s="346"/>
      <c r="K23" s="336"/>
      <c r="L23" s="339"/>
      <c r="M23" s="339"/>
      <c r="N23" s="336"/>
      <c r="O23" s="201">
        <v>2</v>
      </c>
      <c r="P23" s="162" t="s">
        <v>319</v>
      </c>
      <c r="Q23" s="201" t="str">
        <f t="shared" si="0"/>
        <v>Probabilidad</v>
      </c>
      <c r="R23" s="201" t="s">
        <v>280</v>
      </c>
      <c r="S23" s="201" t="s">
        <v>281</v>
      </c>
      <c r="T23" s="204">
        <f>VLOOKUP(R23&amp;S23,Hoja1!$Q$4:$R$9,2,0)</f>
        <v>0.45</v>
      </c>
      <c r="U23" s="201" t="s">
        <v>282</v>
      </c>
      <c r="V23" s="201" t="s">
        <v>283</v>
      </c>
      <c r="W23" s="201" t="s">
        <v>284</v>
      </c>
      <c r="X23" s="204">
        <f t="shared" ref="X23:X25" si="10">IF(Q23="Probabilidad",($J$22*T23),IF(Q23="Impacto"," "))</f>
        <v>0.45</v>
      </c>
      <c r="Y23" s="204" t="str">
        <f>IF(Z23&lt;=20%,'Tabla probabilidad'!$B$5,IF(Z23&lt;=40%,'Tabla probabilidad'!$B$6,IF(Z23&lt;=60%,'Tabla probabilidad'!$B$7,IF(Z23&lt;=80%,'Tabla probabilidad'!$B$8,IF(Z23&lt;=100%,'Tabla probabilidad'!$B$9)))))</f>
        <v>Media</v>
      </c>
      <c r="Z23" s="204">
        <f>IF(R23="Preventivo",(J22-(J22*T23)),IF(R23="Detectivo",(J22-(J22*T23)),IF(R23="Correctivo",(J22))))</f>
        <v>0.55000000000000004</v>
      </c>
      <c r="AA23" s="338"/>
      <c r="AB23" s="338"/>
      <c r="AC23" s="204" t="str">
        <f t="shared" si="1"/>
        <v>Mayor</v>
      </c>
      <c r="AD23" s="204">
        <f t="shared" ref="AD23:AD25" si="11">IF(Q23="Probabilidad",(($M$22-0)),IF(Q23="Impacto",($M$22-($M$22*T23))))</f>
        <v>0.8</v>
      </c>
      <c r="AE23" s="338"/>
      <c r="AF23" s="338"/>
      <c r="AG23" s="335"/>
      <c r="AH23" s="336"/>
      <c r="AI23" s="336"/>
      <c r="AJ23" s="336"/>
      <c r="AK23" s="336"/>
      <c r="AL23" s="336"/>
      <c r="AM23" s="336"/>
      <c r="AN23" s="336"/>
    </row>
    <row r="24" spans="1:40" ht="76.5" customHeight="1">
      <c r="A24" s="336"/>
      <c r="B24" s="335"/>
      <c r="C24" s="336"/>
      <c r="D24" s="344"/>
      <c r="E24" s="336"/>
      <c r="F24" s="336"/>
      <c r="G24" s="336"/>
      <c r="H24" s="336"/>
      <c r="I24" s="341"/>
      <c r="J24" s="346"/>
      <c r="K24" s="336"/>
      <c r="L24" s="339"/>
      <c r="M24" s="339"/>
      <c r="N24" s="336"/>
      <c r="O24" s="201">
        <v>3</v>
      </c>
      <c r="P24" s="163" t="s">
        <v>320</v>
      </c>
      <c r="Q24" s="201" t="str">
        <f t="shared" si="0"/>
        <v>Probabilidad</v>
      </c>
      <c r="R24" s="201" t="s">
        <v>280</v>
      </c>
      <c r="S24" s="201" t="s">
        <v>281</v>
      </c>
      <c r="T24" s="204">
        <f>VLOOKUP(R24&amp;S24,Hoja1!$Q$4:$R$9,2,0)</f>
        <v>0.45</v>
      </c>
      <c r="U24" s="201" t="s">
        <v>282</v>
      </c>
      <c r="V24" s="201" t="s">
        <v>283</v>
      </c>
      <c r="W24" s="201" t="s">
        <v>321</v>
      </c>
      <c r="X24" s="204">
        <f t="shared" si="10"/>
        <v>0.45</v>
      </c>
      <c r="Y24" s="204" t="str">
        <f>IF(Z24&lt;=20%,'Tabla probabilidad'!$B$5,IF(Z24&lt;=40%,'Tabla probabilidad'!$B$6,IF(Z24&lt;=60%,'Tabla probabilidad'!$B$7,IF(Z24&lt;=80%,'Tabla probabilidad'!$B$8,IF(Z24&lt;=100%,'Tabla probabilidad'!$B$9)))))</f>
        <v>Media</v>
      </c>
      <c r="Z24" s="204">
        <f>IF(R24="Preventivo",(J22-(J22*T24)),IF(R24="Detectivo",(J22-(J22*T24)),IF(R24="Correctivo",(J22))))</f>
        <v>0.55000000000000004</v>
      </c>
      <c r="AA24" s="338"/>
      <c r="AB24" s="338"/>
      <c r="AC24" s="204" t="str">
        <f t="shared" si="1"/>
        <v>Mayor</v>
      </c>
      <c r="AD24" s="204">
        <f t="shared" si="11"/>
        <v>0.8</v>
      </c>
      <c r="AE24" s="338"/>
      <c r="AF24" s="338"/>
      <c r="AG24" s="335"/>
      <c r="AH24" s="336"/>
      <c r="AI24" s="336"/>
      <c r="AJ24" s="336"/>
      <c r="AK24" s="336"/>
      <c r="AL24" s="336"/>
      <c r="AM24" s="336"/>
      <c r="AN24" s="336"/>
    </row>
    <row r="25" spans="1:40" ht="54" customHeight="1">
      <c r="A25" s="336"/>
      <c r="B25" s="335"/>
      <c r="C25" s="336"/>
      <c r="D25" s="344"/>
      <c r="E25" s="336"/>
      <c r="F25" s="336"/>
      <c r="G25" s="336"/>
      <c r="H25" s="336"/>
      <c r="I25" s="341"/>
      <c r="J25" s="346"/>
      <c r="K25" s="336"/>
      <c r="L25" s="339"/>
      <c r="M25" s="339"/>
      <c r="N25" s="336"/>
      <c r="O25" s="201">
        <v>4</v>
      </c>
      <c r="P25" s="163" t="s">
        <v>322</v>
      </c>
      <c r="Q25" s="201" t="str">
        <f t="shared" si="0"/>
        <v>Probabilidad</v>
      </c>
      <c r="R25" s="201" t="s">
        <v>280</v>
      </c>
      <c r="S25" s="201" t="s">
        <v>281</v>
      </c>
      <c r="T25" s="204">
        <f>VLOOKUP(R25&amp;S25,Hoja1!$Q$4:$R$9,2,0)</f>
        <v>0.45</v>
      </c>
      <c r="U25" s="201" t="s">
        <v>282</v>
      </c>
      <c r="V25" s="201" t="s">
        <v>283</v>
      </c>
      <c r="W25" s="201" t="s">
        <v>284</v>
      </c>
      <c r="X25" s="204">
        <f t="shared" si="10"/>
        <v>0.45</v>
      </c>
      <c r="Y25" s="204" t="str">
        <f>IF(Z25&lt;=20%,'Tabla probabilidad'!$B$5,IF(Z25&lt;=40%,'Tabla probabilidad'!$B$6,IF(Z25&lt;=60%,'Tabla probabilidad'!$B$7,IF(Z25&lt;=80%,'Tabla probabilidad'!$B$8,IF(Z25&lt;=100%,'Tabla probabilidad'!$B$9)))))</f>
        <v>Media</v>
      </c>
      <c r="Z25" s="204">
        <f>IF(R25="Preventivo",(J22-(J22*T25)),IF(R25="Detectivo",(J22-(J22*T25)),IF(R25="Correctivo",(J22))))</f>
        <v>0.55000000000000004</v>
      </c>
      <c r="AA25" s="338"/>
      <c r="AB25" s="338"/>
      <c r="AC25" s="204" t="str">
        <f t="shared" si="1"/>
        <v>Mayor</v>
      </c>
      <c r="AD25" s="204">
        <f t="shared" si="11"/>
        <v>0.8</v>
      </c>
      <c r="AE25" s="338"/>
      <c r="AF25" s="338"/>
      <c r="AG25" s="335"/>
      <c r="AH25" s="336"/>
      <c r="AI25" s="336"/>
      <c r="AJ25" s="336"/>
      <c r="AK25" s="336"/>
      <c r="AL25" s="336"/>
      <c r="AM25" s="336"/>
      <c r="AN25" s="336"/>
    </row>
    <row r="26" spans="1:40" ht="54" customHeight="1">
      <c r="A26" s="336"/>
      <c r="B26" s="335"/>
      <c r="C26" s="336"/>
      <c r="D26" s="344"/>
      <c r="E26" s="336"/>
      <c r="F26" s="336"/>
      <c r="G26" s="336"/>
      <c r="H26" s="336"/>
      <c r="I26" s="341"/>
      <c r="J26" s="346"/>
      <c r="K26" s="336"/>
      <c r="L26" s="339"/>
      <c r="M26" s="339"/>
      <c r="N26" s="336"/>
      <c r="O26" s="201">
        <v>5</v>
      </c>
      <c r="P26" s="199" t="s">
        <v>323</v>
      </c>
      <c r="Q26" s="201" t="str">
        <f t="shared" ref="Q26:Q27" si="12">IF(R26="Preventivo","Probabilidad",IF(R26="Detectivo","Probabilidad", IF(R26="Correctivo","Impacto")))</f>
        <v>Probabilidad</v>
      </c>
      <c r="R26" s="201" t="s">
        <v>280</v>
      </c>
      <c r="S26" s="201" t="s">
        <v>281</v>
      </c>
      <c r="T26" s="204">
        <f>VLOOKUP(R26&amp;S26,Hoja1!$Q$4:$R$9,2,0)</f>
        <v>0.45</v>
      </c>
      <c r="U26" s="201" t="s">
        <v>282</v>
      </c>
      <c r="V26" s="201" t="s">
        <v>283</v>
      </c>
      <c r="W26" s="201" t="s">
        <v>284</v>
      </c>
      <c r="X26" s="204"/>
      <c r="Y26" s="204"/>
      <c r="Z26" s="204"/>
      <c r="AA26" s="338"/>
      <c r="AB26" s="338"/>
      <c r="AC26" s="204"/>
      <c r="AD26" s="204"/>
      <c r="AE26" s="338"/>
      <c r="AF26" s="338"/>
      <c r="AG26" s="335"/>
      <c r="AH26" s="336"/>
      <c r="AI26" s="336"/>
      <c r="AJ26" s="336"/>
      <c r="AK26" s="336"/>
      <c r="AL26" s="336"/>
      <c r="AM26" s="336"/>
      <c r="AN26" s="336"/>
    </row>
    <row r="27" spans="1:40" ht="54" customHeight="1">
      <c r="A27" s="336"/>
      <c r="B27" s="335"/>
      <c r="C27" s="336"/>
      <c r="D27" s="344"/>
      <c r="E27" s="336"/>
      <c r="F27" s="336"/>
      <c r="G27" s="336"/>
      <c r="H27" s="336"/>
      <c r="I27" s="341"/>
      <c r="J27" s="346"/>
      <c r="K27" s="336"/>
      <c r="L27" s="339"/>
      <c r="M27" s="339"/>
      <c r="N27" s="336"/>
      <c r="O27" s="201">
        <v>6</v>
      </c>
      <c r="P27" s="199" t="s">
        <v>324</v>
      </c>
      <c r="Q27" s="201" t="str">
        <f t="shared" si="12"/>
        <v>Probabilidad</v>
      </c>
      <c r="R27" s="201" t="s">
        <v>280</v>
      </c>
      <c r="S27" s="201" t="s">
        <v>281</v>
      </c>
      <c r="T27" s="204">
        <f>VLOOKUP(R27&amp;S27,Hoja1!$Q$4:$R$9,2,0)</f>
        <v>0.45</v>
      </c>
      <c r="U27" s="201" t="s">
        <v>282</v>
      </c>
      <c r="V27" s="201" t="s">
        <v>283</v>
      </c>
      <c r="W27" s="201" t="s">
        <v>284</v>
      </c>
      <c r="X27" s="204"/>
      <c r="Y27" s="204"/>
      <c r="Z27" s="204"/>
      <c r="AA27" s="338"/>
      <c r="AB27" s="338"/>
      <c r="AC27" s="204"/>
      <c r="AD27" s="204"/>
      <c r="AE27" s="338"/>
      <c r="AF27" s="338"/>
      <c r="AG27" s="335"/>
      <c r="AH27" s="336"/>
      <c r="AI27" s="336"/>
      <c r="AJ27" s="336"/>
      <c r="AK27" s="336"/>
      <c r="AL27" s="336"/>
      <c r="AM27" s="336"/>
      <c r="AN27" s="336"/>
    </row>
    <row r="28" spans="1:40" ht="61.5" customHeight="1">
      <c r="A28" s="336"/>
      <c r="B28" s="342"/>
      <c r="C28" s="336"/>
      <c r="D28" s="348"/>
      <c r="E28" s="336"/>
      <c r="F28" s="336"/>
      <c r="G28" s="336"/>
      <c r="H28" s="336"/>
      <c r="I28" s="341"/>
      <c r="J28" s="346"/>
      <c r="K28" s="336"/>
      <c r="L28" s="339"/>
      <c r="M28" s="339"/>
      <c r="N28" s="336"/>
      <c r="O28" s="201">
        <v>7</v>
      </c>
      <c r="P28" s="166" t="s">
        <v>325</v>
      </c>
      <c r="Q28" s="167" t="str">
        <f t="shared" si="0"/>
        <v>Probabilidad</v>
      </c>
      <c r="R28" s="167" t="s">
        <v>280</v>
      </c>
      <c r="S28" s="167" t="s">
        <v>281</v>
      </c>
      <c r="T28" s="168">
        <f>VLOOKUP(R28&amp;S28,Hoja1!$Q$4:$R$9,2,0)</f>
        <v>0.45</v>
      </c>
      <c r="U28" s="167" t="s">
        <v>282</v>
      </c>
      <c r="V28" s="167" t="s">
        <v>283</v>
      </c>
      <c r="W28" s="167" t="s">
        <v>284</v>
      </c>
      <c r="X28" s="204">
        <f>IF(Q28="Probabilidad",($J$22*T28),IF(Q28="Impacto"," "))</f>
        <v>0.45</v>
      </c>
      <c r="Y28" s="204" t="str">
        <f>IF(Z28&lt;=20%,'Tabla probabilidad'!$B$5,IF(Z28&lt;=40%,'Tabla probabilidad'!$B$6,IF(Z28&lt;=60%,'Tabla probabilidad'!$B$7,IF(Z28&lt;=80%,'Tabla probabilidad'!$B$8,IF(Z28&lt;=100%,'Tabla probabilidad'!$B$9)))))</f>
        <v>Media</v>
      </c>
      <c r="Z28" s="204">
        <f>IF(R28="Preventivo",(J22-(J22*T28)),IF(R28="Detectivo",(J22-(J22*T28)),IF(R28="Correctivo",(J22))))</f>
        <v>0.55000000000000004</v>
      </c>
      <c r="AA28" s="347"/>
      <c r="AB28" s="347"/>
      <c r="AC28" s="204" t="str">
        <f t="shared" si="1"/>
        <v>Mayor</v>
      </c>
      <c r="AD28" s="204">
        <f>IF(Q28="Probabilidad",(($M$22-0)),IF(Q28="Impacto",($M$22-($M$22*T28))))</f>
        <v>0.8</v>
      </c>
      <c r="AE28" s="347"/>
      <c r="AF28" s="347"/>
      <c r="AG28" s="342"/>
      <c r="AH28" s="336"/>
      <c r="AI28" s="336"/>
      <c r="AJ28" s="336"/>
      <c r="AK28" s="336"/>
      <c r="AL28" s="336"/>
      <c r="AM28" s="336"/>
      <c r="AN28" s="336"/>
    </row>
    <row r="29" spans="1:40" ht="61.5" customHeight="1">
      <c r="A29" s="336">
        <v>5</v>
      </c>
      <c r="B29" s="334" t="s">
        <v>326</v>
      </c>
      <c r="C29" s="336" t="s">
        <v>327</v>
      </c>
      <c r="D29" s="343" t="s">
        <v>328</v>
      </c>
      <c r="E29" s="336" t="s">
        <v>329</v>
      </c>
      <c r="F29" s="336" t="s">
        <v>330</v>
      </c>
      <c r="G29" s="336" t="s">
        <v>331</v>
      </c>
      <c r="H29" s="336">
        <v>10000</v>
      </c>
      <c r="I29" s="341" t="str">
        <f>IF(H29&lt;=2,'Tabla probabilidad'!$B$5,IF(H29&lt;=24,'Tabla probabilidad'!$B$6,IF(H29&lt;=500,'Tabla probabilidad'!$B$7,IF(H29&lt;=5000,'Tabla probabilidad'!$B$8,IF(H29&gt;5000,'Tabla probabilidad'!$B$9)))))</f>
        <v>Muy Alta</v>
      </c>
      <c r="J29" s="346">
        <f>IF(H29&lt;=2,'Tabla probabilidad'!$D$5,IF(H29&lt;=24,'Tabla probabilidad'!$D$6,IF(H29&lt;=500,'Tabla probabilidad'!$D$7,IF(H29&lt;=5000,'Tabla probabilidad'!$D$8,IF(H29&gt;5000,'Tabla probabilidad'!$D$9)))))</f>
        <v>1</v>
      </c>
      <c r="K29" s="336" t="s">
        <v>332</v>
      </c>
      <c r="L29" s="336" t="str">
        <f>IF(K29="El riesgo afecta la imagen de alguna área de la organización","Leve",IF(K29="El riesgo afecta la imagen de la entidad internamente, de conocimiento general, nivel interno, alta dirección, contratista y/o de provedores","Menor",IF(K29="El riesgo afecta la imagen de la entidad con algunos usuarios de relevancia frente al logro de los objetivos","Moderado",IF(K29="El riesgo afecta la imagen de de la entidad con efecto publicitario sostenido a nivel del sector justicia","Mayor",IF(K29="El riesgo afecta la imagen de la entidad a nivel nacional, con efecto publicitarios sostenible a nivel país","Catastrófico",IF(K29="Impacto que afecte la ejecución presupuestal en un valor ≥0,5%.","Leve",IF(K29="Impacto que afecte la ejecución presupuestal en un valor ≥1%.","Menor",IF(K29="Impacto que afecte la ejecución presupuestal en un valor ≥5%.","Moderado",IF(K29="Impacto que afecte la ejecución presupuestal en un valor ≥20%.","Mayor",IF(K29="Impacto que afecte la ejecución presupuestal en un valor ≥50%.","Catastrófico",IF(K29="Incumplimiento máximo del 5% de la meta planeada","Leve",IF(K29="Incumplimiento máximo del 15% de la meta planeada","Menor",IF(K29="Incumplimiento máximo del 20% de la meta planeada","Moderado",IF(K29="Incumplimiento máximo del 50% de la meta planeada","Mayor",IF(K29="Incumplimiento máximo del 80% de la meta planeada","Catastrófico",IF(K29="Cualquier afectación a la violacion de los derechos de los ciudadanos se considera con consecuencias altas","Mayor",IF(K29="Cualquier afectación a la violacion de los derechos de los ciudadanos se considera con consecuencias desastrosas","Catastrófico",IF(K29="Afecta la Prestación del Servicio de Administración de Justicia en 5%","Leve",IF(K29="Afecta la Prestación del Servicio de Administración de Justicia en 10%","Menor",IF(K29="Afecta la Prestación del Servicio de Administración de Justicia en 15%","Moderado",IF(K29="Afecta la Prestación del Servicio de Administración de Justicia en 20%","Mayor",IF(K29="Afecta la Prestación del Servicio de Administración de Justicia en más del 50%","Catastrófico",IF(K29="Cualquier acto indebido de los servidores judiciales genera altas consecuencias para la entidad","Mayor",IF(K29="Cualquier acto indebido de los servidores judiciales genera consecuencias desastrosas para la entidad","Catastrófico",IF(K29="Si el hecho llegara a presentarse, tendría consecuencias o efectos mínimos sobre la entidad","Leve",IF(K29="Si el hecho llegara a presentarse, tendría bajo impacto o efecto sobre la entidad","Menor",IF(K29="Si el hecho llegara a presentarse, tendría medianas consecuencias o efectos sobre la entidad","Moderado",IF(K29="Si el hecho llegara a presentarse, tendría altas consecuencias o efectos sobre la entidad","Mayor",IF(K29="Si el hecho llegara a presentarse, tendría desastrosas consecuencias o efectos sobre la entidad","Catastrófico")))))))))))))))))))))))))))))</f>
        <v>Mayor</v>
      </c>
      <c r="M29" s="336" t="str">
        <f>IF(K29="El riesgo afecta la imagen de alguna área de la organización","20%",IF(K29="El riesgo afecta la imagen de la entidad internamente, de conocimiento general, nivel interno, alta dirección, contratista y/o de provedores","40%",IF(K29="El riesgo afecta la imagen de la entidad con algunos usuarios de relevancia frente al logro de los objetivos","60%",IF(K29="El riesgo afecta la imagen de de la entidad con efecto publicitario sostenido a nivel del sector justicia","80%",IF(K29="El riesgo afecta la imagen de la entidad a nivel nacional, con efecto publicitarios sostenible a nivel país","100%",IF(K29="Impacto que afecte la ejecución presupuestal en un valor ≥0,5%.","20%",IF(K29="Impacto que afecte la ejecución presupuestal en un valor ≥1%.","40%",IF(K29="Impacto que afecte la ejecución presupuestal en un valor ≥5%.","60%",IF(K29="Impacto que afecte la ejecución presupuestal en un valor ≥20%.","80%",IF(K29="Impacto que afecte la ejecución presupuestal en un valor ≥50%.","100%",IF(K29="Incumplimiento máximo del 5% de la meta planeada","20%",IF(K29="Incumplimiento máximo del 15% de la meta planeada","40%",IF(K29="Incumplimiento máximo del 20% de la meta planeada","60%",IF(K29="Incumplimiento máximo del 50% de la meta planeada","80%",IF(K29="Incumplimiento máximo del 80% de la meta planeada","100%",IF(K29="Cualquier afectación a la violacion de los derechos de los ciudadanos se considera con consecuencias altas","80%",IF(K29="Cualquier afectación a la violacion de los derechos de los ciudadanos se considera con consecuencias desastrosas","100%",IF(K29="Afecta la Prestación del Servicio de Administración de Justicia en 5%","20%",IF(K29="Afecta la Prestación del Servicio de Administración de Justicia en 10%","40%",IF(K29="Afecta la Prestación del Servicio de Administración de Justicia en 15%","60%",IF(K29="Afecta la Prestación del Servicio de Administración de Justicia en 20%","80%",IF(K29="Afecta la Prestación del Servicio de Administración de Justicia en más del 50%","100%",IF(K29="Cualquier acto indebido de los servidores judiciales genera altas consecuencias para la entidad","80%",IF(K29="Cualquier acto indebido de los servidores judiciales genera consecuencias desastrosas para la entidad","100%",IF(K29="Si el hecho llegara a presentarse, tendría consecuencias o efectos mínimos sobre la entidad","20%",IF(K29="Si el hecho llegara a presentarse, tendría bajo impacto o efecto sobre la entidad","40%",IF(K29="Si el hecho llegara a presentarse, tendría medianas consecuencias o efectos sobre la entidad","60%",IF(K29="Si el hecho llegara a presentarse, tendría altas consecuencias o efectos sobre la entidad","80%",IF(K29="Si el hecho llegara a presentarse, tendría desastrosas consecuencias o efectos sobre la entidad","100%")))))))))))))))))))))))))))))</f>
        <v>80%</v>
      </c>
      <c r="N29" s="336" t="str">
        <f>VLOOKUP((I29&amp;L29),Hoja1!$B$4:$C$28,2,0)</f>
        <v xml:space="preserve">Alto </v>
      </c>
      <c r="O29" s="201">
        <v>1</v>
      </c>
      <c r="P29" s="164" t="s">
        <v>333</v>
      </c>
      <c r="Q29" s="201" t="str">
        <f t="shared" si="0"/>
        <v>Probabilidad</v>
      </c>
      <c r="R29" s="201" t="s">
        <v>280</v>
      </c>
      <c r="S29" s="201" t="s">
        <v>281</v>
      </c>
      <c r="T29" s="204">
        <f>VLOOKUP(R29&amp;S29,Hoja1!$Q$4:$R$9,2,0)</f>
        <v>0.45</v>
      </c>
      <c r="U29" s="201" t="s">
        <v>282</v>
      </c>
      <c r="V29" s="201" t="s">
        <v>283</v>
      </c>
      <c r="W29" s="201" t="s">
        <v>284</v>
      </c>
      <c r="X29" s="204">
        <f>IF(Q29="Probabilidad",($J$29*T29),IF(Q29="Impacto"," "))</f>
        <v>0.45</v>
      </c>
      <c r="Y29" s="204" t="str">
        <f>IF(Z29&lt;=20%,'Tabla probabilidad'!$B$5,IF(Z29&lt;=40%,'Tabla probabilidad'!$B$6,IF(Z29&lt;=60%,'Tabla probabilidad'!$B$7,IF(Z29&lt;=80%,'Tabla probabilidad'!$B$8,IF(Z29&lt;=100%,'Tabla probabilidad'!$B$9)))))</f>
        <v>Media</v>
      </c>
      <c r="Z29" s="204">
        <f>IF(R29="Preventivo",(J29-(J29*T29)),IF(R29="Detectivo",(J29-(J29*T29)),IF(R29="Correctivo",(J29))))</f>
        <v>0.55000000000000004</v>
      </c>
      <c r="AA29" s="337" t="str">
        <f>IF(AB29&lt;=20%,'Tabla probabilidad'!$B$5,IF(AB29&lt;=40%,'Tabla probabilidad'!$B$6,IF(AB29&lt;=60%,'Tabla probabilidad'!$B$7,IF(AB29&lt;=80%,'Tabla probabilidad'!$B$8,IF(AB29&lt;=100%,'Tabla probabilidad'!$B$9)))))</f>
        <v>Media</v>
      </c>
      <c r="AB29" s="337">
        <f>AVERAGE(Z29:Z33)</f>
        <v>0.59000000000000008</v>
      </c>
      <c r="AC29" s="204" t="str">
        <f t="shared" si="1"/>
        <v>Mayor</v>
      </c>
      <c r="AD29" s="204">
        <f>IF(Q29="Probabilidad",(($M$29-0)),IF(Q29="Impacto",($M$29-($M$29*T29))))</f>
        <v>0.8</v>
      </c>
      <c r="AE29" s="337" t="str">
        <f>IF(AF29&lt;=20%,"Leve",IF(AF29&lt;=40%,"Menor",IF(AF29&lt;=60%,"Moderado",IF(AF29&lt;=80%,"Mayor",IF(AF29&lt;=100%,"Catastrófico")))))</f>
        <v>Mayor</v>
      </c>
      <c r="AF29" s="337">
        <f>AVERAGE(AD29:AD33)</f>
        <v>0.8</v>
      </c>
      <c r="AG29" s="334" t="str">
        <f>VLOOKUP(AA29&amp;AE29,Hoja1!$B$4:$C$28,2,0)</f>
        <v xml:space="preserve">Alto </v>
      </c>
      <c r="AH29" s="336" t="s">
        <v>285</v>
      </c>
      <c r="AI29" s="336" t="s">
        <v>334</v>
      </c>
      <c r="AJ29" s="336"/>
      <c r="AK29" s="336"/>
      <c r="AL29" s="336"/>
      <c r="AM29" s="336"/>
      <c r="AN29" s="336"/>
    </row>
    <row r="30" spans="1:40" ht="65.25" customHeight="1">
      <c r="A30" s="336"/>
      <c r="B30" s="335"/>
      <c r="C30" s="336"/>
      <c r="D30" s="344"/>
      <c r="E30" s="336"/>
      <c r="F30" s="336"/>
      <c r="G30" s="336"/>
      <c r="H30" s="336"/>
      <c r="I30" s="341"/>
      <c r="J30" s="346"/>
      <c r="K30" s="336"/>
      <c r="L30" s="339"/>
      <c r="M30" s="339"/>
      <c r="N30" s="336"/>
      <c r="O30" s="201">
        <v>2</v>
      </c>
      <c r="P30" s="164" t="s">
        <v>335</v>
      </c>
      <c r="Q30" s="201" t="str">
        <f t="shared" si="0"/>
        <v>Probabilidad</v>
      </c>
      <c r="R30" s="201" t="s">
        <v>280</v>
      </c>
      <c r="S30" s="201" t="s">
        <v>281</v>
      </c>
      <c r="T30" s="204">
        <f>VLOOKUP(R30&amp;S30,Hoja1!$Q$4:$R$9,2,0)</f>
        <v>0.45</v>
      </c>
      <c r="U30" s="201" t="s">
        <v>282</v>
      </c>
      <c r="V30" s="201" t="s">
        <v>283</v>
      </c>
      <c r="W30" s="201" t="s">
        <v>284</v>
      </c>
      <c r="X30" s="204">
        <f>IF(Q30="Probabilidad",($J$29*T30),IF(Q30="Impacto"," "))</f>
        <v>0.45</v>
      </c>
      <c r="Y30" s="204" t="str">
        <f>IF(Z30&lt;=20%,'Tabla probabilidad'!$B$5,IF(Z30&lt;=40%,'Tabla probabilidad'!$B$6,IF(Z30&lt;=60%,'Tabla probabilidad'!$B$7,IF(Z30&lt;=80%,'Tabla probabilidad'!$B$8,IF(Z30&lt;=100%,'Tabla probabilidad'!$B$9)))))</f>
        <v>Media</v>
      </c>
      <c r="Z30" s="204">
        <f>IF(R30="Preventivo",(J29-(J29*T30)),IF(R30="Detectivo",(J29-(J29*T30)),IF(R30="Correctivo",(J29))))</f>
        <v>0.55000000000000004</v>
      </c>
      <c r="AA30" s="338"/>
      <c r="AB30" s="338"/>
      <c r="AC30" s="204" t="str">
        <f t="shared" si="1"/>
        <v>Mayor</v>
      </c>
      <c r="AD30" s="204">
        <f>IF(Q30="Probabilidad",(($M$29-0)),IF(Q30="Impacto",($M$29-($M$29*T30))))</f>
        <v>0.8</v>
      </c>
      <c r="AE30" s="338"/>
      <c r="AF30" s="338"/>
      <c r="AG30" s="335"/>
      <c r="AH30" s="336"/>
      <c r="AI30" s="336"/>
      <c r="AJ30" s="336"/>
      <c r="AK30" s="336"/>
      <c r="AL30" s="336"/>
      <c r="AM30" s="336"/>
      <c r="AN30" s="336"/>
    </row>
    <row r="31" spans="1:40" ht="96.75" customHeight="1">
      <c r="A31" s="336"/>
      <c r="B31" s="335"/>
      <c r="C31" s="336"/>
      <c r="D31" s="344"/>
      <c r="E31" s="336"/>
      <c r="F31" s="336"/>
      <c r="G31" s="336"/>
      <c r="H31" s="336"/>
      <c r="I31" s="341"/>
      <c r="J31" s="346"/>
      <c r="K31" s="336"/>
      <c r="L31" s="339"/>
      <c r="M31" s="339"/>
      <c r="N31" s="336"/>
      <c r="O31" s="201">
        <v>3</v>
      </c>
      <c r="P31" s="164" t="s">
        <v>336</v>
      </c>
      <c r="Q31" s="201" t="str">
        <f t="shared" si="0"/>
        <v>Probabilidad</v>
      </c>
      <c r="R31" s="201" t="s">
        <v>280</v>
      </c>
      <c r="S31" s="201" t="s">
        <v>281</v>
      </c>
      <c r="T31" s="204">
        <f>VLOOKUP(R31&amp;S31,Hoja1!$Q$4:$R$9,2,0)</f>
        <v>0.45</v>
      </c>
      <c r="U31" s="201" t="s">
        <v>282</v>
      </c>
      <c r="V31" s="201" t="s">
        <v>283</v>
      </c>
      <c r="W31" s="201" t="s">
        <v>284</v>
      </c>
      <c r="X31" s="204">
        <f>IF(Q31="Probabilidad",($J$29*T31),IF(Q31="Impacto"," "))</f>
        <v>0.45</v>
      </c>
      <c r="Y31" s="204" t="str">
        <f>IF(Z31&lt;=20%,'Tabla probabilidad'!$B$5,IF(Z31&lt;=40%,'Tabla probabilidad'!$B$6,IF(Z31&lt;=60%,'Tabla probabilidad'!$B$7,IF(Z31&lt;=80%,'Tabla probabilidad'!$B$8,IF(Z31&lt;=100%,'Tabla probabilidad'!$B$9)))))</f>
        <v>Media</v>
      </c>
      <c r="Z31" s="204">
        <f>IF(R31="Preventivo",(J29-(J29*T31)),IF(R31="Detectivo",(J29-(J29*T31)),IF(R31="Correctivo",(J29))))</f>
        <v>0.55000000000000004</v>
      </c>
      <c r="AA31" s="338"/>
      <c r="AB31" s="338"/>
      <c r="AC31" s="204" t="str">
        <f t="shared" si="1"/>
        <v>Mayor</v>
      </c>
      <c r="AD31" s="204">
        <f>IF(Q31="Probabilidad",(($M$29-0)),IF(Q31="Impacto",($M$29-($M$29*T31))))</f>
        <v>0.8</v>
      </c>
      <c r="AE31" s="338"/>
      <c r="AF31" s="338"/>
      <c r="AG31" s="335"/>
      <c r="AH31" s="336"/>
      <c r="AI31" s="336"/>
      <c r="AJ31" s="336"/>
      <c r="AK31" s="336"/>
      <c r="AL31" s="336"/>
      <c r="AM31" s="336"/>
      <c r="AN31" s="336"/>
    </row>
    <row r="32" spans="1:40" ht="81.75" customHeight="1" thickBot="1">
      <c r="A32" s="336"/>
      <c r="B32" s="335"/>
      <c r="C32" s="336"/>
      <c r="D32" s="344"/>
      <c r="E32" s="336"/>
      <c r="F32" s="336"/>
      <c r="G32" s="336"/>
      <c r="H32" s="336"/>
      <c r="I32" s="341"/>
      <c r="J32" s="346"/>
      <c r="K32" s="336"/>
      <c r="L32" s="339"/>
      <c r="M32" s="339"/>
      <c r="N32" s="336"/>
      <c r="O32" s="201">
        <v>4</v>
      </c>
      <c r="P32" s="165" t="s">
        <v>337</v>
      </c>
      <c r="Q32" s="201" t="str">
        <f t="shared" si="0"/>
        <v>Probabilidad</v>
      </c>
      <c r="R32" s="201" t="s">
        <v>338</v>
      </c>
      <c r="S32" s="201" t="s">
        <v>281</v>
      </c>
      <c r="T32" s="204">
        <f>VLOOKUP(R32&amp;S32,Hoja1!$Q$4:$R$9,2,0)</f>
        <v>0.35</v>
      </c>
      <c r="U32" s="201" t="s">
        <v>282</v>
      </c>
      <c r="V32" s="201" t="s">
        <v>283</v>
      </c>
      <c r="W32" s="201" t="s">
        <v>284</v>
      </c>
      <c r="X32" s="204">
        <f>IF(Q32="Probabilidad",($J$29*T32),IF(Q32="Impacto"," "))</f>
        <v>0.35</v>
      </c>
      <c r="Y32" s="204" t="str">
        <f>IF(Z32&lt;=20%,'Tabla probabilidad'!$B$5,IF(Z32&lt;=40%,'Tabla probabilidad'!$B$6,IF(Z32&lt;=60%,'Tabla probabilidad'!$B$7,IF(Z32&lt;=80%,'Tabla probabilidad'!$B$8,IF(Z32&lt;=100%,'Tabla probabilidad'!$B$9)))))</f>
        <v>Alta</v>
      </c>
      <c r="Z32" s="204">
        <f>IF(R32="Preventivo",(J29-(J29*T32)),IF(R32="Detectivo",(J29-(J29*T32)),IF(R32="Correctivo",(J29))))</f>
        <v>0.65</v>
      </c>
      <c r="AA32" s="338"/>
      <c r="AB32" s="338"/>
      <c r="AC32" s="204" t="str">
        <f t="shared" si="1"/>
        <v>Mayor</v>
      </c>
      <c r="AD32" s="204">
        <f>IF(Q32="Probabilidad",(($M$29-0)),IF(Q32="Impacto",($M$29-($M$29*T32))))</f>
        <v>0.8</v>
      </c>
      <c r="AE32" s="338"/>
      <c r="AF32" s="338"/>
      <c r="AG32" s="335"/>
      <c r="AH32" s="336"/>
      <c r="AI32" s="336"/>
      <c r="AJ32" s="336"/>
      <c r="AK32" s="336"/>
      <c r="AL32" s="336"/>
      <c r="AM32" s="336"/>
      <c r="AN32" s="336"/>
    </row>
    <row r="33" spans="1:40" ht="87.75" customHeight="1" thickBot="1">
      <c r="A33" s="336"/>
      <c r="B33" s="342"/>
      <c r="C33" s="336"/>
      <c r="D33" s="348"/>
      <c r="E33" s="336"/>
      <c r="F33" s="336"/>
      <c r="G33" s="336"/>
      <c r="H33" s="336"/>
      <c r="I33" s="341"/>
      <c r="J33" s="346"/>
      <c r="K33" s="336"/>
      <c r="L33" s="339"/>
      <c r="M33" s="339"/>
      <c r="N33" s="336"/>
      <c r="O33" s="201">
        <v>5</v>
      </c>
      <c r="P33" s="160" t="s">
        <v>339</v>
      </c>
      <c r="Q33" s="201" t="str">
        <f t="shared" si="0"/>
        <v>Probabilidad</v>
      </c>
      <c r="R33" s="201" t="s">
        <v>338</v>
      </c>
      <c r="S33" s="201" t="s">
        <v>281</v>
      </c>
      <c r="T33" s="204">
        <f>VLOOKUP(R33&amp;S33,Hoja1!$Q$4:$R$9,2,0)</f>
        <v>0.35</v>
      </c>
      <c r="U33" s="201" t="s">
        <v>282</v>
      </c>
      <c r="V33" s="201" t="s">
        <v>283</v>
      </c>
      <c r="W33" s="201" t="s">
        <v>284</v>
      </c>
      <c r="X33" s="204">
        <f>IF(Q33="Probabilidad",($J$29*T33),IF(Q33="Impacto"," "))</f>
        <v>0.35</v>
      </c>
      <c r="Y33" s="204" t="str">
        <f>IF(Z33&lt;=20%,'Tabla probabilidad'!$B$5,IF(Z33&lt;=40%,'Tabla probabilidad'!$B$6,IF(Z33&lt;=60%,'Tabla probabilidad'!$B$7,IF(Z33&lt;=80%,'Tabla probabilidad'!$B$8,IF(Z33&lt;=100%,'Tabla probabilidad'!$B$9)))))</f>
        <v>Alta</v>
      </c>
      <c r="Z33" s="204">
        <f>IF(R33="Preventivo",(J29-(J29*T33)),IF(R33="Detectivo",(J29-(J29*T33)),IF(R33="Correctivo",(J29))))</f>
        <v>0.65</v>
      </c>
      <c r="AA33" s="347"/>
      <c r="AB33" s="347"/>
      <c r="AC33" s="204" t="str">
        <f t="shared" si="1"/>
        <v>Mayor</v>
      </c>
      <c r="AD33" s="204">
        <f>IF(Q33="Probabilidad",(($M$29-0)),IF(Q33="Impacto",($M$29-($M$29*T33))))</f>
        <v>0.8</v>
      </c>
      <c r="AE33" s="347"/>
      <c r="AF33" s="347"/>
      <c r="AG33" s="342"/>
      <c r="AH33" s="336"/>
      <c r="AI33" s="336"/>
      <c r="AJ33" s="336"/>
      <c r="AK33" s="336"/>
      <c r="AL33" s="336"/>
      <c r="AM33" s="336"/>
      <c r="AN33" s="336"/>
    </row>
    <row r="34" spans="1:40" ht="48" customHeight="1">
      <c r="A34" s="336">
        <v>6</v>
      </c>
      <c r="B34" s="334" t="s">
        <v>340</v>
      </c>
      <c r="C34" s="336" t="s">
        <v>313</v>
      </c>
      <c r="D34" s="343" t="s">
        <v>341</v>
      </c>
      <c r="E34" s="336" t="s">
        <v>342</v>
      </c>
      <c r="F34" s="336" t="s">
        <v>343</v>
      </c>
      <c r="G34" s="336" t="s">
        <v>277</v>
      </c>
      <c r="H34" s="336">
        <v>10000</v>
      </c>
      <c r="I34" s="341" t="str">
        <f>IF(H34&lt;=2,'Tabla probabilidad'!$B$5,IF(H34&lt;=24,'Tabla probabilidad'!$B$6,IF(H34&lt;=500,'Tabla probabilidad'!$B$7,IF(H34&lt;=5000,'Tabla probabilidad'!$B$8,IF(H34&gt;5000,'Tabla probabilidad'!$B$9)))))</f>
        <v>Muy Alta</v>
      </c>
      <c r="J34" s="346">
        <f>IF(H34&lt;=2,'Tabla probabilidad'!$D$5,IF(H34&lt;=24,'Tabla probabilidad'!$D$6,IF(H34&lt;=500,'Tabla probabilidad'!$D$7,IF(H34&lt;=5000,'Tabla probabilidad'!$D$8,IF(H34&gt;5000,'Tabla probabilidad'!$D$9)))))</f>
        <v>1</v>
      </c>
      <c r="K34" s="336" t="s">
        <v>344</v>
      </c>
      <c r="L34" s="336" t="str">
        <f>IF(K34="El riesgo afecta la imagen de alguna área de la organización","Leve",IF(K34="El riesgo afecta la imagen de la entidad internamente, de conocimiento general, nivel interno, alta dirección, contratista y/o de provedores","Menor",IF(K34="El riesgo afecta la imagen de la entidad con algunos usuarios de relevancia frente al logro de los objetivos","Moderado",IF(K34="El riesgo afecta la imagen de de la entidad con efecto publicitario sostenido a nivel del sector justicia","Mayor",IF(K34="El riesgo afecta la imagen de la entidad a nivel nacional, con efecto publicitarios sostenible a nivel país","Catastrófico",IF(K34="Impacto que afecte la ejecución presupuestal en un valor ≥0,5%.","Leve",IF(K34="Impacto que afecte la ejecución presupuestal en un valor ≥1%.","Menor",IF(K34="Impacto que afecte la ejecución presupuestal en un valor ≥5%.","Moderado",IF(K34="Impacto que afecte la ejecución presupuestal en un valor ≥20%.","Mayor",IF(K34="Impacto que afecte la ejecución presupuestal en un valor ≥50%.","Catastrófico",IF(K34="Incumplimiento máximo del 5% de la meta planeada","Leve",IF(K34="Incumplimiento máximo del 15% de la meta planeada","Menor",IF(K34="Incumplimiento máximo del 20% de la meta planeada","Moderado",IF(K34="Incumplimiento máximo del 50% de la meta planeada","Mayor",IF(K34="Incumplimiento máximo del 80% de la meta planeada","Catastrófico",IF(K34="Cualquier afectación a la violacion de los derechos de los ciudadanos se considera con consecuencias altas","Mayor",IF(K34="Cualquier afectación a la violacion de los derechos de los ciudadanos se considera con consecuencias desastrosas","Catastrófico",IF(K34="Afecta la Prestación del Servicio de Administración de Justicia en 5%","Leve",IF(K34="Afecta la Prestación del Servicio de Administración de Justicia en 10%","Menor",IF(K34="Afecta la Prestación del Servicio de Administración de Justicia en 15%","Moderado",IF(K34="Afecta la Prestación del Servicio de Administración de Justicia en 20%","Mayor",IF(K34="Afecta la Prestación del Servicio de Administración de Justicia en más del 50%","Catastrófico",IF(K34="Cualquier acto indebido de los servidores judiciales genera altas consecuencias para la entidad","Mayor",IF(K34="Cualquier acto indebido de los servidores judiciales genera consecuencias desastrosas para la entidad","Catastrófico",IF(K34="Si el hecho llegara a presentarse, tendría consecuencias o efectos mínimos sobre la entidad","Leve",IF(K34="Si el hecho llegara a presentarse, tendría bajo impacto o efecto sobre la entidad","Menor",IF(K34="Si el hecho llegara a presentarse, tendría medianas consecuencias o efectos sobre la entidad","Moderado",IF(K34="Si el hecho llegara a presentarse, tendría altas consecuencias o efectos sobre la entidad","Mayor",IF(K34="Si el hecho llegara a presentarse, tendría desastrosas consecuencias o efectos sobre la entidad","Catastrófico")))))))))))))))))))))))))))))</f>
        <v>Moderado</v>
      </c>
      <c r="M34" s="336" t="str">
        <f>IF(K34="El riesgo afecta la imagen de alguna área de la organización","20%",IF(K34="El riesgo afecta la imagen de la entidad internamente, de conocimiento general, nivel interno, alta dirección, contratista y/o de provedores","40%",IF(K34="El riesgo afecta la imagen de la entidad con algunos usuarios de relevancia frente al logro de los objetivos","60%",IF(K34="El riesgo afecta la imagen de de la entidad con efecto publicitario sostenido a nivel del sector justicia","80%",IF(K34="El riesgo afecta la imagen de la entidad a nivel nacional, con efecto publicitarios sostenible a nivel país","100%",IF(K34="Impacto que afecte la ejecución presupuestal en un valor ≥0,5%.","20%",IF(K34="Impacto que afecte la ejecución presupuestal en un valor ≥1%.","40%",IF(K34="Impacto que afecte la ejecución presupuestal en un valor ≥5%.","60%",IF(K34="Impacto que afecte la ejecución presupuestal en un valor ≥20%.","80%",IF(K34="Impacto que afecte la ejecución presupuestal en un valor ≥50%.","100%",IF(K34="Incumplimiento máximo del 5% de la meta planeada","20%",IF(K34="Incumplimiento máximo del 15% de la meta planeada","40%",IF(K34="Incumplimiento máximo del 20% de la meta planeada","60%",IF(K34="Incumplimiento máximo del 50% de la meta planeada","80%",IF(K34="Incumplimiento máximo del 80% de la meta planeada","100%",IF(K34="Cualquier afectación a la violacion de los derechos de los ciudadanos se considera con consecuencias altas","80%",IF(K34="Cualquier afectación a la violacion de los derechos de los ciudadanos se considera con consecuencias desastrosas","100%",IF(K34="Afecta la Prestación del Servicio de Administración de Justicia en 5%","20%",IF(K34="Afecta la Prestación del Servicio de Administración de Justicia en 10%","40%",IF(K34="Afecta la Prestación del Servicio de Administración de Justicia en 15%","60%",IF(K34="Afecta la Prestación del Servicio de Administración de Justicia en 20%","80%",IF(K34="Afecta la Prestación del Servicio de Administración de Justicia en más del 50%","100%",IF(K34="Cualquier acto indebido de los servidores judiciales genera altas consecuencias para la entidad","80%",IF(K34="Cualquier acto indebido de los servidores judiciales genera consecuencias desastrosas para la entidad","100%",IF(K34="Si el hecho llegara a presentarse, tendría consecuencias o efectos mínimos sobre la entidad","20%",IF(K34="Si el hecho llegara a presentarse, tendría bajo impacto o efecto sobre la entidad","40%",IF(K34="Si el hecho llegara a presentarse, tendría medianas consecuencias o efectos sobre la entidad","60%",IF(K34="Si el hecho llegara a presentarse, tendría altas consecuencias o efectos sobre la entidad","80%",IF(K34="Si el hecho llegara a presentarse, tendría desastrosas consecuencias o efectos sobre la entidad","100%")))))))))))))))))))))))))))))</f>
        <v>60%</v>
      </c>
      <c r="N34" s="336" t="str">
        <f>VLOOKUP((I34&amp;L34),Hoja1!$B$4:$C$28,2,0)</f>
        <v xml:space="preserve">Alto </v>
      </c>
      <c r="O34" s="201">
        <v>1</v>
      </c>
      <c r="P34" s="164" t="s">
        <v>345</v>
      </c>
      <c r="Q34" s="201" t="str">
        <f t="shared" si="0"/>
        <v>Probabilidad</v>
      </c>
      <c r="R34" s="201" t="s">
        <v>280</v>
      </c>
      <c r="S34" s="201" t="s">
        <v>281</v>
      </c>
      <c r="T34" s="204">
        <f>VLOOKUP(R34&amp;S34,Hoja1!$Q$4:$R$9,2,0)</f>
        <v>0.45</v>
      </c>
      <c r="U34" s="201" t="s">
        <v>282</v>
      </c>
      <c r="V34" s="201" t="s">
        <v>283</v>
      </c>
      <c r="W34" s="201" t="s">
        <v>284</v>
      </c>
      <c r="X34" s="204">
        <f>IF(Q34="Probabilidad",($J$34*T34),IF(Q34="Impacto"," "))</f>
        <v>0.45</v>
      </c>
      <c r="Y34" s="204" t="str">
        <f>IF(Z34&lt;=20%,'Tabla probabilidad'!$B$5,IF(Z34&lt;=40%,'Tabla probabilidad'!$B$6,IF(Z34&lt;=60%,'Tabla probabilidad'!$B$7,IF(Z34&lt;=80%,'Tabla probabilidad'!$B$8,IF(Z34&lt;=100%,'Tabla probabilidad'!$B$9)))))</f>
        <v>Media</v>
      </c>
      <c r="Z34" s="204">
        <f>IF(R34="Preventivo",(J34-(J34*T34)),IF(R34="Detectivo",(J34-(J34*T34)),IF(R34="Correctivo",(J34))))</f>
        <v>0.55000000000000004</v>
      </c>
      <c r="AA34" s="337" t="str">
        <f>IF(AB34&lt;=20%,'Tabla probabilidad'!$B$5,IF(AB34&lt;=40%,'Tabla probabilidad'!$B$6,IF(AB34&lt;=60%,'Tabla probabilidad'!$B$7,IF(AB34&lt;=80%,'Tabla probabilidad'!$B$8,IF(AB34&lt;=100%,'Tabla probabilidad'!$B$9)))))</f>
        <v>Media</v>
      </c>
      <c r="AB34" s="337">
        <f>AVERAGE(Z34:Z38)</f>
        <v>0.55000000000000004</v>
      </c>
      <c r="AC34" s="204" t="str">
        <f t="shared" si="1"/>
        <v>Moderado</v>
      </c>
      <c r="AD34" s="204">
        <f>IF(Q34="Probabilidad",(($M$34-0)),IF(Q34="Impacto",($M$34-($M$34*T34))))</f>
        <v>0.6</v>
      </c>
      <c r="AE34" s="337" t="str">
        <f>IF(AF34&lt;=20%,"Leve",IF(AF34&lt;=40%,"Menor",IF(AF34&lt;=60%,"Moderado",IF(AF34&lt;=80%,"Mayor",IF(AF34&lt;=100%,"Catastrófico")))))</f>
        <v>Moderado</v>
      </c>
      <c r="AF34" s="337">
        <f>AVERAGE(AD34:AD38)</f>
        <v>0.6</v>
      </c>
      <c r="AG34" s="334" t="str">
        <f>VLOOKUP(AA34&amp;AE34,Hoja1!$B$4:$C$28,2,0)</f>
        <v>Moderado</v>
      </c>
      <c r="AH34" s="336" t="s">
        <v>308</v>
      </c>
      <c r="AI34" s="336"/>
      <c r="AJ34" s="336"/>
      <c r="AK34" s="336"/>
      <c r="AL34" s="336"/>
      <c r="AM34" s="336"/>
      <c r="AN34" s="336"/>
    </row>
    <row r="35" spans="1:40" ht="55.5" customHeight="1">
      <c r="A35" s="336"/>
      <c r="B35" s="335"/>
      <c r="C35" s="336"/>
      <c r="D35" s="344"/>
      <c r="E35" s="336"/>
      <c r="F35" s="336"/>
      <c r="G35" s="336"/>
      <c r="H35" s="336"/>
      <c r="I35" s="341"/>
      <c r="J35" s="346"/>
      <c r="K35" s="336"/>
      <c r="L35" s="339"/>
      <c r="M35" s="339"/>
      <c r="N35" s="336"/>
      <c r="O35" s="201">
        <v>2</v>
      </c>
      <c r="P35" s="164" t="s">
        <v>346</v>
      </c>
      <c r="Q35" s="201" t="str">
        <f t="shared" si="0"/>
        <v>Probabilidad</v>
      </c>
      <c r="R35" s="201" t="s">
        <v>280</v>
      </c>
      <c r="S35" s="201" t="s">
        <v>281</v>
      </c>
      <c r="T35" s="204">
        <f>VLOOKUP(R35&amp;S35,Hoja1!$Q$4:$R$9,2,0)</f>
        <v>0.45</v>
      </c>
      <c r="U35" s="201" t="s">
        <v>282</v>
      </c>
      <c r="V35" s="201" t="s">
        <v>283</v>
      </c>
      <c r="W35" s="201" t="s">
        <v>284</v>
      </c>
      <c r="X35" s="204">
        <f>IF(Q35="Probabilidad",($J$34*T35),IF(Q35="Impacto"," "))</f>
        <v>0.45</v>
      </c>
      <c r="Y35" s="204" t="str">
        <f>IF(Z35&lt;=20%,'Tabla probabilidad'!$B$5,IF(Z35&lt;=40%,'Tabla probabilidad'!$B$6,IF(Z35&lt;=60%,'Tabla probabilidad'!$B$7,IF(Z35&lt;=80%,'Tabla probabilidad'!$B$8,IF(Z35&lt;=100%,'Tabla probabilidad'!$B$9)))))</f>
        <v>Media</v>
      </c>
      <c r="Z35" s="204">
        <f>IF(R35="Preventivo",(J34-(J34*T35)),IF(R35="Detectivo",(J34-(J34*T35)),IF(R35="Correctivo",(J34))))</f>
        <v>0.55000000000000004</v>
      </c>
      <c r="AA35" s="338"/>
      <c r="AB35" s="338"/>
      <c r="AC35" s="204" t="str">
        <f t="shared" si="1"/>
        <v>Moderado</v>
      </c>
      <c r="AD35" s="204">
        <f>IF(Q35="Probabilidad",(($M$34-0)),IF(Q35="Impacto",($M$34-($M$34*T35))))</f>
        <v>0.6</v>
      </c>
      <c r="AE35" s="338"/>
      <c r="AF35" s="338"/>
      <c r="AG35" s="335"/>
      <c r="AH35" s="336"/>
      <c r="AI35" s="336"/>
      <c r="AJ35" s="336"/>
      <c r="AK35" s="336"/>
      <c r="AL35" s="336"/>
      <c r="AM35" s="336"/>
      <c r="AN35" s="336"/>
    </row>
    <row r="36" spans="1:40" ht="42" customHeight="1">
      <c r="A36" s="336"/>
      <c r="B36" s="335"/>
      <c r="C36" s="336"/>
      <c r="D36" s="344"/>
      <c r="E36" s="336"/>
      <c r="F36" s="336"/>
      <c r="G36" s="336"/>
      <c r="H36" s="336"/>
      <c r="I36" s="341"/>
      <c r="J36" s="346"/>
      <c r="K36" s="336"/>
      <c r="L36" s="339"/>
      <c r="M36" s="339"/>
      <c r="N36" s="336"/>
      <c r="O36" s="201">
        <v>3</v>
      </c>
      <c r="P36" s="164" t="s">
        <v>347</v>
      </c>
      <c r="Q36" s="201" t="str">
        <f t="shared" si="0"/>
        <v>Probabilidad</v>
      </c>
      <c r="R36" s="201" t="s">
        <v>280</v>
      </c>
      <c r="S36" s="201" t="s">
        <v>281</v>
      </c>
      <c r="T36" s="204">
        <f>VLOOKUP(R36&amp;S36,Hoja1!$Q$4:$R$9,2,0)</f>
        <v>0.45</v>
      </c>
      <c r="U36" s="201" t="s">
        <v>282</v>
      </c>
      <c r="V36" s="201" t="s">
        <v>283</v>
      </c>
      <c r="W36" s="201" t="s">
        <v>284</v>
      </c>
      <c r="X36" s="204">
        <f>IF(Q36="Probabilidad",($J$34*T36),IF(Q36="Impacto"," "))</f>
        <v>0.45</v>
      </c>
      <c r="Y36" s="204" t="str">
        <f>IF(Z36&lt;=20%,'Tabla probabilidad'!$B$5,IF(Z36&lt;=40%,'Tabla probabilidad'!$B$6,IF(Z36&lt;=60%,'Tabla probabilidad'!$B$7,IF(Z36&lt;=80%,'Tabla probabilidad'!$B$8,IF(Z36&lt;=100%,'Tabla probabilidad'!$B$9)))))</f>
        <v>Media</v>
      </c>
      <c r="Z36" s="204">
        <f>IF(R36="Preventivo",(J34-(J34*T36)),IF(R36="Detectivo",(J34-(J34*T36)),IF(R36="Correctivo",(J34))))</f>
        <v>0.55000000000000004</v>
      </c>
      <c r="AA36" s="338"/>
      <c r="AB36" s="338"/>
      <c r="AC36" s="204" t="str">
        <f t="shared" si="1"/>
        <v>Moderado</v>
      </c>
      <c r="AD36" s="204">
        <f>IF(Q36="Probabilidad",(($M$34-0)),IF(Q36="Impacto",($M$34-($M$34*T36))))</f>
        <v>0.6</v>
      </c>
      <c r="AE36" s="338"/>
      <c r="AF36" s="338"/>
      <c r="AG36" s="335"/>
      <c r="AH36" s="336"/>
      <c r="AI36" s="336"/>
      <c r="AJ36" s="336"/>
      <c r="AK36" s="336"/>
      <c r="AL36" s="336"/>
      <c r="AM36" s="336"/>
      <c r="AN36" s="336"/>
    </row>
    <row r="37" spans="1:40" ht="96.75" customHeight="1" thickBot="1">
      <c r="A37" s="336"/>
      <c r="B37" s="335"/>
      <c r="C37" s="336"/>
      <c r="D37" s="344"/>
      <c r="E37" s="336"/>
      <c r="F37" s="336"/>
      <c r="G37" s="336"/>
      <c r="H37" s="336"/>
      <c r="I37" s="341"/>
      <c r="J37" s="346"/>
      <c r="K37" s="336"/>
      <c r="L37" s="339"/>
      <c r="M37" s="339"/>
      <c r="N37" s="336"/>
      <c r="O37" s="201">
        <v>4</v>
      </c>
      <c r="P37" s="165" t="s">
        <v>348</v>
      </c>
      <c r="Q37" s="201" t="str">
        <f t="shared" si="0"/>
        <v>Probabilidad</v>
      </c>
      <c r="R37" s="201" t="s">
        <v>280</v>
      </c>
      <c r="S37" s="201" t="s">
        <v>281</v>
      </c>
      <c r="T37" s="204">
        <f>VLOOKUP(R37&amp;S37,Hoja1!$Q$4:$R$9,2,0)</f>
        <v>0.45</v>
      </c>
      <c r="U37" s="201" t="s">
        <v>282</v>
      </c>
      <c r="V37" s="201" t="s">
        <v>283</v>
      </c>
      <c r="W37" s="201" t="s">
        <v>284</v>
      </c>
      <c r="X37" s="204">
        <f>IF(Q37="Probabilidad",($J$34*T37),IF(Q37="Impacto"," "))</f>
        <v>0.45</v>
      </c>
      <c r="Y37" s="204" t="str">
        <f>IF(Z37&lt;=20%,'Tabla probabilidad'!$B$5,IF(Z37&lt;=40%,'Tabla probabilidad'!$B$6,IF(Z37&lt;=60%,'Tabla probabilidad'!$B$7,IF(Z37&lt;=80%,'Tabla probabilidad'!$B$8,IF(Z37&lt;=100%,'Tabla probabilidad'!$B$9)))))</f>
        <v>Media</v>
      </c>
      <c r="Z37" s="204">
        <f>IF(R37="Preventivo",(J34-(J34*T37)),IF(R37="Detectivo",(J34-(J34*T37)),IF(R37="Correctivo",(J34))))</f>
        <v>0.55000000000000004</v>
      </c>
      <c r="AA37" s="338"/>
      <c r="AB37" s="338"/>
      <c r="AC37" s="204" t="str">
        <f t="shared" si="1"/>
        <v>Moderado</v>
      </c>
      <c r="AD37" s="204">
        <f>IF(Q37="Probabilidad",(($M$34-0)),IF(Q37="Impacto",($M$34-($M$34*T37))))</f>
        <v>0.6</v>
      </c>
      <c r="AE37" s="338"/>
      <c r="AF37" s="338"/>
      <c r="AG37" s="335"/>
      <c r="AH37" s="336"/>
      <c r="AI37" s="336"/>
      <c r="AJ37" s="336"/>
      <c r="AK37" s="336"/>
      <c r="AL37" s="336"/>
      <c r="AM37" s="336"/>
      <c r="AN37" s="336"/>
    </row>
    <row r="38" spans="1:40" ht="104.25" customHeight="1">
      <c r="A38" s="334"/>
      <c r="B38" s="342"/>
      <c r="C38" s="336"/>
      <c r="D38" s="344"/>
      <c r="E38" s="334"/>
      <c r="F38" s="334"/>
      <c r="G38" s="334"/>
      <c r="H38" s="334"/>
      <c r="I38" s="345"/>
      <c r="J38" s="337"/>
      <c r="K38" s="336"/>
      <c r="L38" s="339"/>
      <c r="M38" s="339"/>
      <c r="N38" s="334"/>
      <c r="O38" s="203">
        <v>5</v>
      </c>
      <c r="P38" s="164" t="s">
        <v>349</v>
      </c>
      <c r="Q38" s="203" t="str">
        <f t="shared" si="0"/>
        <v>Probabilidad</v>
      </c>
      <c r="R38" s="203" t="s">
        <v>280</v>
      </c>
      <c r="S38" s="203" t="s">
        <v>281</v>
      </c>
      <c r="T38" s="202">
        <f>VLOOKUP(R38&amp;S38,Hoja1!$Q$4:$R$9,2,0)</f>
        <v>0.45</v>
      </c>
      <c r="U38" s="203" t="s">
        <v>282</v>
      </c>
      <c r="V38" s="203" t="s">
        <v>283</v>
      </c>
      <c r="W38" s="203" t="s">
        <v>284</v>
      </c>
      <c r="X38" s="202">
        <f>IF(Q38="Probabilidad",($J$34*T38),IF(Q38="Impacto"," "))</f>
        <v>0.45</v>
      </c>
      <c r="Y38" s="202" t="str">
        <f>IF(Z38&lt;=20%,'Tabla probabilidad'!$B$5,IF(Z38&lt;=40%,'Tabla probabilidad'!$B$6,IF(Z38&lt;=60%,'Tabla probabilidad'!$B$7,IF(Z38&lt;=80%,'Tabla probabilidad'!$B$8,IF(Z38&lt;=100%,'Tabla probabilidad'!$B$9)))))</f>
        <v>Media</v>
      </c>
      <c r="Z38" s="202">
        <f>IF(R38="Preventivo",(J34-(J34*T38)),IF(R38="Detectivo",(J34-(J34*T38)),IF(R38="Correctivo",(J34))))</f>
        <v>0.55000000000000004</v>
      </c>
      <c r="AA38" s="338"/>
      <c r="AB38" s="338"/>
      <c r="AC38" s="202" t="str">
        <f t="shared" si="1"/>
        <v>Moderado</v>
      </c>
      <c r="AD38" s="202">
        <f>IF(Q38="Probabilidad",(($M$34-0)),IF(Q38="Impacto",($M$34-($M$34*T38))))</f>
        <v>0.6</v>
      </c>
      <c r="AE38" s="338"/>
      <c r="AF38" s="338"/>
      <c r="AG38" s="335"/>
      <c r="AH38" s="336"/>
      <c r="AI38" s="336"/>
      <c r="AJ38" s="336"/>
      <c r="AK38" s="336"/>
      <c r="AL38" s="336"/>
      <c r="AM38" s="336"/>
      <c r="AN38" s="336"/>
    </row>
    <row r="39" spans="1:40" ht="123.75" customHeight="1">
      <c r="A39" s="336">
        <v>7</v>
      </c>
      <c r="B39" s="334" t="s">
        <v>350</v>
      </c>
      <c r="C39" s="336" t="s">
        <v>351</v>
      </c>
      <c r="D39" s="340" t="s">
        <v>352</v>
      </c>
      <c r="E39" s="336" t="s">
        <v>353</v>
      </c>
      <c r="F39" s="336" t="s">
        <v>354</v>
      </c>
      <c r="G39" s="336" t="s">
        <v>355</v>
      </c>
      <c r="H39" s="336">
        <v>120</v>
      </c>
      <c r="I39" s="341" t="str">
        <f>IF(H39&lt;=2,'Tabla probabilidad'!$B$5,IF(H39&lt;=24,'Tabla probabilidad'!$B$6,IF(H39&lt;=500,'Tabla probabilidad'!$B$7,IF(H39&lt;=5000,'Tabla probabilidad'!$B$8,IF(H39&gt;5000,'Tabla probabilidad'!$B$9)))))</f>
        <v>Media</v>
      </c>
      <c r="J39" s="346">
        <f>IF(H39&lt;=2,'Tabla probabilidad'!$D$5,IF(H39&lt;=24,'Tabla probabilidad'!$D$6,IF(H39&lt;=500,'Tabla probabilidad'!$D$7,IF(H39&lt;=5000,'Tabla probabilidad'!$D$8,IF(H39&gt;5000,'Tabla probabilidad'!$D$9)))))</f>
        <v>0.6</v>
      </c>
      <c r="K39" s="336" t="s">
        <v>356</v>
      </c>
      <c r="L39" s="336" t="str">
        <f>IF(K39="El riesgo afecta la imagen de alguna área de la organización","Leve",IF(K39="El riesgo afecta la imagen de la entidad internamente, de conocimiento general, nivel interno, alta dirección, contratista y/o de provedores","Menor",IF(K39="El riesgo afecta la imagen de la entidad con algunos usuarios de relevancia frente al logro de los objetivos","Moderado",IF(K39="El riesgo afecta la imagen de de la entidad con efecto publicitario sostenido a nivel del sector justicia","Mayor",IF(K39="El riesgo afecta la imagen de la entidad a nivel nacional, con efecto publicitarios sostenible a nivel país","Catastrófico",IF(K39="Impacto que afecte la ejecución presupuestal en un valor ≥0,5%.","Leve",IF(K39="Impacto que afecte la ejecución presupuestal en un valor ≥1%.","Menor",IF(K39="Impacto que afecte la ejecución presupuestal en un valor ≥5%.","Moderado",IF(K39="Impacto que afecte la ejecución presupuestal en un valor ≥20%.","Mayor",IF(K39="Impacto que afecte la ejecución presupuestal en un valor ≥50%.","Catastrófico",IF(K39="Incumplimiento máximo del 5% de la meta planeada","Leve",IF(K39="Incumplimiento máximo del 15% de la meta planeada","Menor",IF(K39="Incumplimiento máximo del 20% de la meta planeada","Moderado",IF(K39="Incumplimiento máximo del 50% de la meta planeada","Mayor",IF(K39="Incumplimiento máximo del 80% de la meta planeada","Catastrófico",IF(K39="Cualquier afectación a la violacion de los derechos de los ciudadanos se considera con consecuencias altas","Mayor",IF(K39="Cualquier afectación a la violacion de los derechos de los ciudadanos se considera con consecuencias desastrosas","Catastrófico",IF(K39="Afecta la Prestación del Servicio de Administración de Justicia en 5%","Leve",IF(K39="Afecta la Prestación del Servicio de Administración de Justicia en 10%","Menor",IF(K39="Afecta la Prestación del Servicio de Administración de Justicia en 15%","Moderado",IF(K39="Afecta la Prestación del Servicio de Administración de Justicia en 20%","Mayor",IF(K39="Afecta la Prestación del Servicio de Administración de Justicia en más del 50%","Catastrófico",IF(K39="Cualquier acto indebido de los servidores judiciales genera altas consecuencias para la entidad","Mayor",IF(K39="Cualquier acto indebido de los servidores judiciales genera consecuencias desastrosas para la entidad","Catastrófico",IF(K39="Si el hecho llegara a presentarse, tendría consecuencias o efectos mínimos sobre la entidad","Leve",IF(K39="Si el hecho llegara a presentarse, tendría bajo impacto o efecto sobre la entidad","Menor",IF(K39="Si el hecho llegara a presentarse, tendría medianas consecuencias o efectos sobre la entidad","Moderado",IF(K39="Si el hecho llegara a presentarse, tendría altas consecuencias o efectos sobre la entidad","Mayor",IF(K39="Si el hecho llegara a presentarse, tendría desastrosas consecuencias o efectos sobre la entidad","Catastrófico")))))))))))))))))))))))))))))</f>
        <v>Moderado</v>
      </c>
      <c r="M39" s="336" t="str">
        <f>IF(K39="El riesgo afecta la imagen de alguna área de la organización","20%",IF(K39="El riesgo afecta la imagen de la entidad internamente, de conocimiento general, nivel interno, alta dirección, contratista y/o de provedores","40%",IF(K39="El riesgo afecta la imagen de la entidad con algunos usuarios de relevancia frente al logro de los objetivos","60%",IF(K39="El riesgo afecta la imagen de de la entidad con efecto publicitario sostenido a nivel del sector justicia","80%",IF(K39="El riesgo afecta la imagen de la entidad a nivel nacional, con efecto publicitarios sostenible a nivel país","100%",IF(K39="Impacto que afecte la ejecución presupuestal en un valor ≥0,5%.","20%",IF(K39="Impacto que afecte la ejecución presupuestal en un valor ≥1%.","40%",IF(K39="Impacto que afecte la ejecución presupuestal en un valor ≥5%.","60%",IF(K39="Impacto que afecte la ejecución presupuestal en un valor ≥20%.","80%",IF(K39="Impacto que afecte la ejecución presupuestal en un valor ≥50%.","100%",IF(K39="Incumplimiento máximo del 5% de la meta planeada","20%",IF(K39="Incumplimiento máximo del 15% de la meta planeada","40%",IF(K39="Incumplimiento máximo del 20% de la meta planeada","60%",IF(K39="Incumplimiento máximo del 50% de la meta planeada","80%",IF(K39="Incumplimiento máximo del 80% de la meta planeada","100%",IF(K39="Cualquier afectación a la violacion de los derechos de los ciudadanos se considera con consecuencias altas","80%",IF(K39="Cualquier afectación a la violacion de los derechos de los ciudadanos se considera con consecuencias desastrosas","100%",IF(K39="Afecta la Prestación del Servicio de Administración de Justicia en 5%","20%",IF(K39="Afecta la Prestación del Servicio de Administración de Justicia en 10%","40%",IF(K39="Afecta la Prestación del Servicio de Administración de Justicia en 15%","60%",IF(K39="Afecta la Prestación del Servicio de Administración de Justicia en 20%","80%",IF(K39="Afecta la Prestación del Servicio de Administración de Justicia en más del 50%","100%",IF(K39="Cualquier acto indebido de los servidores judiciales genera altas consecuencias para la entidad","80%",IF(K39="Cualquier acto indebido de los servidores judiciales genera consecuencias desastrosas para la entidad","100%",IF(K39="Si el hecho llegara a presentarse, tendría consecuencias o efectos mínimos sobre la entidad","20%",IF(K39="Si el hecho llegara a presentarse, tendría bajo impacto o efecto sobre la entidad","40%",IF(K39="Si el hecho llegara a presentarse, tendría medianas consecuencias o efectos sobre la entidad","60%",IF(K39="Si el hecho llegara a presentarse, tendría altas consecuencias o efectos sobre la entidad","80%",IF(K39="Si el hecho llegara a presentarse, tendría desastrosas consecuencias o efectos sobre la entidad","100%")))))))))))))))))))))))))))))</f>
        <v>60%</v>
      </c>
      <c r="N39" s="336" t="str">
        <f>VLOOKUP((I39&amp;L39),Hoja1!$B$4:$C$28,2,0)</f>
        <v>Moderado</v>
      </c>
      <c r="O39" s="201">
        <v>1</v>
      </c>
      <c r="P39" s="152" t="s">
        <v>357</v>
      </c>
      <c r="Q39" s="201" t="str">
        <f t="shared" ref="Q39:Q43" si="13">IF(R39="Preventivo","Probabilidad",IF(R39="Detectivo","Probabilidad", IF(R39="Correctivo","Impacto")))</f>
        <v>Probabilidad</v>
      </c>
      <c r="R39" s="201" t="s">
        <v>280</v>
      </c>
      <c r="S39" s="201" t="s">
        <v>281</v>
      </c>
      <c r="T39" s="204">
        <f>VLOOKUP(R39&amp;S39,Hoja1!$Q$4:$R$9,2,0)</f>
        <v>0.45</v>
      </c>
      <c r="U39" s="201" t="s">
        <v>282</v>
      </c>
      <c r="V39" s="201" t="s">
        <v>283</v>
      </c>
      <c r="W39" s="201" t="s">
        <v>284</v>
      </c>
      <c r="X39" s="204">
        <f>IF(Q39="Probabilidad",($J$39*T39),IF(Q39="Impacto"," "))</f>
        <v>0.27</v>
      </c>
      <c r="Y39" s="204" t="str">
        <f>IF(Z39&lt;=20%,'Tabla probabilidad'!$B$5,IF(Z39&lt;=40%,'Tabla probabilidad'!$B$6,IF(Z39&lt;=60%,'Tabla probabilidad'!$B$7,IF(Z39&lt;=80%,'Tabla probabilidad'!$B$8,IF(Z39&lt;=100%,'Tabla probabilidad'!$B$9)))))</f>
        <v>Baja</v>
      </c>
      <c r="Z39" s="204">
        <f>IF(R39="Preventivo",(J39-(J39*T39)),IF(R39="Detectivo",(J39-(J39*T39)),IF(R39="Correctivo",(J39))))</f>
        <v>0.32999999999999996</v>
      </c>
      <c r="AA39" s="337" t="str">
        <f>IF(AB39&lt;=20%,'Tabla probabilidad'!$B$5,IF(AB39&lt;=40%,'Tabla probabilidad'!$B$6,IF(AB39&lt;=60%,'Tabla probabilidad'!$B$7,IF(AB39&lt;=80%,'Tabla probabilidad'!$B$8,IF(AB39&lt;=100%,'Tabla probabilidad'!$B$9)))))</f>
        <v>Baja</v>
      </c>
      <c r="AB39" s="337">
        <f>AVERAGE(Z39:Z43)</f>
        <v>0.34199999999999997</v>
      </c>
      <c r="AC39" s="204" t="str">
        <f t="shared" ref="AC39:AC43" si="14">IF(AD39&lt;=20%,"Leve",IF(AD39&lt;=40%,"Menor",IF(AD39&lt;=60%,"Moderado",IF(AD39&lt;=80%,"Mayor",IF(AD39&lt;=100%,"Catastrófico")))))</f>
        <v>Moderado</v>
      </c>
      <c r="AD39" s="204">
        <f>IF(Q39="Probabilidad",(($M$39-0)),IF(Q39="Impacto",($M$39-($M$39*T39))))</f>
        <v>0.6</v>
      </c>
      <c r="AE39" s="337" t="str">
        <f>IF(AF39&lt;=20%,"Leve",IF(AF39&lt;=40%,"Menor",IF(AF39&lt;=60%,"Moderado",IF(AF39&lt;=80%,"Mayor",IF(AF39&lt;=100%,"Catastrófico")))))</f>
        <v>Moderado</v>
      </c>
      <c r="AF39" s="337">
        <f>AVERAGE(AD39:AD43)</f>
        <v>0.6</v>
      </c>
      <c r="AG39" s="334" t="str">
        <f>VLOOKUP(AA39&amp;AE39,Hoja1!$B$4:$C$28,2,0)</f>
        <v>Moderado</v>
      </c>
      <c r="AH39" s="336" t="s">
        <v>308</v>
      </c>
      <c r="AI39" s="336"/>
      <c r="AJ39" s="336"/>
      <c r="AK39" s="336"/>
      <c r="AL39" s="336"/>
      <c r="AM39" s="336"/>
      <c r="AN39" s="336"/>
    </row>
    <row r="40" spans="1:40" ht="82.5" customHeight="1">
      <c r="A40" s="336"/>
      <c r="B40" s="335"/>
      <c r="C40" s="336"/>
      <c r="D40" s="340"/>
      <c r="E40" s="336"/>
      <c r="F40" s="336"/>
      <c r="G40" s="336"/>
      <c r="H40" s="336"/>
      <c r="I40" s="341"/>
      <c r="J40" s="346"/>
      <c r="K40" s="336"/>
      <c r="L40" s="339"/>
      <c r="M40" s="339"/>
      <c r="N40" s="336"/>
      <c r="O40" s="201">
        <v>2</v>
      </c>
      <c r="P40" s="152" t="s">
        <v>358</v>
      </c>
      <c r="Q40" s="201" t="str">
        <f t="shared" si="13"/>
        <v>Probabilidad</v>
      </c>
      <c r="R40" s="201" t="s">
        <v>280</v>
      </c>
      <c r="S40" s="201" t="s">
        <v>281</v>
      </c>
      <c r="T40" s="204">
        <f>VLOOKUP(R40&amp;S40,Hoja1!$Q$4:$R$9,2,0)</f>
        <v>0.45</v>
      </c>
      <c r="U40" s="201" t="s">
        <v>282</v>
      </c>
      <c r="V40" s="201" t="s">
        <v>283</v>
      </c>
      <c r="W40" s="201" t="s">
        <v>284</v>
      </c>
      <c r="X40" s="204">
        <f t="shared" ref="X40:X43" si="15">IF(Q40="Probabilidad",($J$39*T40),IF(Q40="Impacto"," "))</f>
        <v>0.27</v>
      </c>
      <c r="Y40" s="204" t="str">
        <f>IF(Z40&lt;=20%,'Tabla probabilidad'!$B$5,IF(Z40&lt;=40%,'Tabla probabilidad'!$B$6,IF(Z40&lt;=60%,'Tabla probabilidad'!$B$7,IF(Z40&lt;=80%,'Tabla probabilidad'!$B$8,IF(Z40&lt;=100%,'Tabla probabilidad'!$B$9)))))</f>
        <v>Baja</v>
      </c>
      <c r="Z40" s="204">
        <f>IF(R40="Preventivo",(J39-(J39*T40)),IF(R40="Detectivo",(J39-(J39*T40)),IF(R40="Correctivo",(J39))))</f>
        <v>0.32999999999999996</v>
      </c>
      <c r="AA40" s="338"/>
      <c r="AB40" s="338"/>
      <c r="AC40" s="204" t="str">
        <f t="shared" si="14"/>
        <v>Moderado</v>
      </c>
      <c r="AD40" s="204">
        <f t="shared" ref="AD40:AD43" si="16">IF(Q40="Probabilidad",(($M$39-0)),IF(Q40="Impacto",($M$39-($M$39*T40))))</f>
        <v>0.6</v>
      </c>
      <c r="AE40" s="338"/>
      <c r="AF40" s="338"/>
      <c r="AG40" s="335"/>
      <c r="AH40" s="336"/>
      <c r="AI40" s="336"/>
      <c r="AJ40" s="336"/>
      <c r="AK40" s="336"/>
      <c r="AL40" s="336"/>
      <c r="AM40" s="336"/>
      <c r="AN40" s="336"/>
    </row>
    <row r="41" spans="1:40" ht="51" customHeight="1">
      <c r="A41" s="336"/>
      <c r="B41" s="335"/>
      <c r="C41" s="336"/>
      <c r="D41" s="340"/>
      <c r="E41" s="336"/>
      <c r="F41" s="336"/>
      <c r="G41" s="336"/>
      <c r="H41" s="336"/>
      <c r="I41" s="341"/>
      <c r="J41" s="346"/>
      <c r="K41" s="336"/>
      <c r="L41" s="339"/>
      <c r="M41" s="339"/>
      <c r="N41" s="336"/>
      <c r="O41" s="201">
        <v>3</v>
      </c>
      <c r="P41" s="152" t="s">
        <v>359</v>
      </c>
      <c r="Q41" s="201" t="str">
        <f t="shared" si="13"/>
        <v>Probabilidad</v>
      </c>
      <c r="R41" s="201" t="s">
        <v>338</v>
      </c>
      <c r="S41" s="201" t="s">
        <v>281</v>
      </c>
      <c r="T41" s="204">
        <f>VLOOKUP(R41&amp;S41,Hoja1!$Q$4:$R$9,2,0)</f>
        <v>0.35</v>
      </c>
      <c r="U41" s="201" t="s">
        <v>282</v>
      </c>
      <c r="V41" s="201" t="s">
        <v>283</v>
      </c>
      <c r="W41" s="201" t="s">
        <v>284</v>
      </c>
      <c r="X41" s="204">
        <f t="shared" si="15"/>
        <v>0.21</v>
      </c>
      <c r="Y41" s="204" t="str">
        <f>IF(Z41&lt;=20%,'Tabla probabilidad'!$B$5,IF(Z41&lt;=40%,'Tabla probabilidad'!$B$6,IF(Z41&lt;=60%,'Tabla probabilidad'!$B$7,IF(Z41&lt;=80%,'Tabla probabilidad'!$B$8,IF(Z41&lt;=100%,'Tabla probabilidad'!$B$9)))))</f>
        <v>Baja</v>
      </c>
      <c r="Z41" s="204">
        <f>IF(R41="Preventivo",(J39-(J39*T41)),IF(R41="Detectivo",(J39-(J39*T41)),IF(R41="Correctivo",(J39))))</f>
        <v>0.39</v>
      </c>
      <c r="AA41" s="338"/>
      <c r="AB41" s="338"/>
      <c r="AC41" s="204" t="str">
        <f t="shared" si="14"/>
        <v>Moderado</v>
      </c>
      <c r="AD41" s="204">
        <f t="shared" si="16"/>
        <v>0.6</v>
      </c>
      <c r="AE41" s="338"/>
      <c r="AF41" s="338"/>
      <c r="AG41" s="335"/>
      <c r="AH41" s="336"/>
      <c r="AI41" s="336"/>
      <c r="AJ41" s="336"/>
      <c r="AK41" s="336"/>
      <c r="AL41" s="336"/>
      <c r="AM41" s="336"/>
      <c r="AN41" s="336"/>
    </row>
    <row r="42" spans="1:40" ht="123" customHeight="1">
      <c r="A42" s="336"/>
      <c r="B42" s="335"/>
      <c r="C42" s="336"/>
      <c r="D42" s="340"/>
      <c r="E42" s="336"/>
      <c r="F42" s="336"/>
      <c r="G42" s="336"/>
      <c r="H42" s="336"/>
      <c r="I42" s="341"/>
      <c r="J42" s="346"/>
      <c r="K42" s="336"/>
      <c r="L42" s="339"/>
      <c r="M42" s="339"/>
      <c r="N42" s="336"/>
      <c r="O42" s="201">
        <v>4</v>
      </c>
      <c r="P42" s="152" t="s">
        <v>360</v>
      </c>
      <c r="Q42" s="201" t="str">
        <f t="shared" si="13"/>
        <v>Probabilidad</v>
      </c>
      <c r="R42" s="201" t="s">
        <v>280</v>
      </c>
      <c r="S42" s="201" t="s">
        <v>281</v>
      </c>
      <c r="T42" s="204">
        <f>VLOOKUP(R42&amp;S42,Hoja1!$Q$4:$R$9,2,0)</f>
        <v>0.45</v>
      </c>
      <c r="U42" s="201" t="s">
        <v>282</v>
      </c>
      <c r="V42" s="201" t="s">
        <v>283</v>
      </c>
      <c r="W42" s="201" t="s">
        <v>284</v>
      </c>
      <c r="X42" s="204">
        <f t="shared" si="15"/>
        <v>0.27</v>
      </c>
      <c r="Y42" s="204" t="str">
        <f>IF(Z42&lt;=20%,'Tabla probabilidad'!$B$5,IF(Z42&lt;=40%,'Tabla probabilidad'!$B$6,IF(Z42&lt;=60%,'Tabla probabilidad'!$B$7,IF(Z42&lt;=80%,'Tabla probabilidad'!$B$8,IF(Z42&lt;=100%,'Tabla probabilidad'!$B$9)))))</f>
        <v>Baja</v>
      </c>
      <c r="Z42" s="204">
        <f>IF(R42="Preventivo",(J39-(J39*T42)),IF(R42="Detectivo",(J39-(J39*T42)),IF(R42="Correctivo",(J39))))</f>
        <v>0.32999999999999996</v>
      </c>
      <c r="AA42" s="338"/>
      <c r="AB42" s="338"/>
      <c r="AC42" s="204" t="str">
        <f t="shared" si="14"/>
        <v>Moderado</v>
      </c>
      <c r="AD42" s="204">
        <f t="shared" si="16"/>
        <v>0.6</v>
      </c>
      <c r="AE42" s="338"/>
      <c r="AF42" s="338"/>
      <c r="AG42" s="335"/>
      <c r="AH42" s="336"/>
      <c r="AI42" s="336"/>
      <c r="AJ42" s="336"/>
      <c r="AK42" s="336"/>
      <c r="AL42" s="336"/>
      <c r="AM42" s="336"/>
      <c r="AN42" s="336"/>
    </row>
    <row r="43" spans="1:40" ht="174" customHeight="1">
      <c r="A43" s="336"/>
      <c r="B43" s="342"/>
      <c r="C43" s="336"/>
      <c r="D43" s="340"/>
      <c r="E43" s="336"/>
      <c r="F43" s="336"/>
      <c r="G43" s="336"/>
      <c r="H43" s="336"/>
      <c r="I43" s="341"/>
      <c r="J43" s="346"/>
      <c r="K43" s="336"/>
      <c r="L43" s="339"/>
      <c r="M43" s="339"/>
      <c r="N43" s="336"/>
      <c r="O43" s="201">
        <v>5</v>
      </c>
      <c r="P43" s="153" t="s">
        <v>361</v>
      </c>
      <c r="Q43" s="201" t="str">
        <f t="shared" si="13"/>
        <v>Probabilidad</v>
      </c>
      <c r="R43" s="201" t="s">
        <v>280</v>
      </c>
      <c r="S43" s="201" t="s">
        <v>281</v>
      </c>
      <c r="T43" s="204">
        <f>VLOOKUP(R43&amp;S43,Hoja1!$Q$4:$R$9,2,0)</f>
        <v>0.45</v>
      </c>
      <c r="U43" s="201" t="s">
        <v>282</v>
      </c>
      <c r="V43" s="201" t="s">
        <v>283</v>
      </c>
      <c r="W43" s="201" t="s">
        <v>284</v>
      </c>
      <c r="X43" s="204">
        <f t="shared" si="15"/>
        <v>0.27</v>
      </c>
      <c r="Y43" s="204" t="str">
        <f>IF(Z43&lt;=20%,'Tabla probabilidad'!$B$5,IF(Z43&lt;=40%,'Tabla probabilidad'!$B$6,IF(Z43&lt;=60%,'Tabla probabilidad'!$B$7,IF(Z43&lt;=80%,'Tabla probabilidad'!$B$8,IF(Z43&lt;=100%,'Tabla probabilidad'!$B$9)))))</f>
        <v>Baja</v>
      </c>
      <c r="Z43" s="204">
        <f>IF(R43="Preventivo",(J39-(J39*T43)),IF(R43="Detectivo",(J39-(J39*T43)),IF(R43="Correctivo",(J39))))</f>
        <v>0.32999999999999996</v>
      </c>
      <c r="AA43" s="347"/>
      <c r="AB43" s="347"/>
      <c r="AC43" s="204" t="str">
        <f t="shared" si="14"/>
        <v>Moderado</v>
      </c>
      <c r="AD43" s="204">
        <f t="shared" si="16"/>
        <v>0.6</v>
      </c>
      <c r="AE43" s="347"/>
      <c r="AF43" s="347"/>
      <c r="AG43" s="342"/>
      <c r="AH43" s="336"/>
      <c r="AI43" s="336"/>
      <c r="AJ43" s="336"/>
      <c r="AK43" s="336"/>
      <c r="AL43" s="336"/>
      <c r="AM43" s="336"/>
      <c r="AN43" s="336"/>
    </row>
    <row r="44" spans="1:40" ht="42.75" customHeight="1"/>
  </sheetData>
  <mergeCells count="228">
    <mergeCell ref="AM39:AM43"/>
    <mergeCell ref="AN39:AN43"/>
    <mergeCell ref="K39:K43"/>
    <mergeCell ref="L39:L43"/>
    <mergeCell ref="M39:M43"/>
    <mergeCell ref="N39:N43"/>
    <mergeCell ref="AA39:AA43"/>
    <mergeCell ref="AB39:AB43"/>
    <mergeCell ref="AE39:AE43"/>
    <mergeCell ref="AF39:AF43"/>
    <mergeCell ref="AG39:AG43"/>
    <mergeCell ref="AH39:AH43"/>
    <mergeCell ref="AI39:AI43"/>
    <mergeCell ref="AJ39:AJ43"/>
    <mergeCell ref="AK39:AK43"/>
    <mergeCell ref="AL39:AL43"/>
    <mergeCell ref="AG29:AG33"/>
    <mergeCell ref="B29:B33"/>
    <mergeCell ref="AB34:AB38"/>
    <mergeCell ref="AE34:AE38"/>
    <mergeCell ref="AF34:AF38"/>
    <mergeCell ref="K29:K33"/>
    <mergeCell ref="L29:L33"/>
    <mergeCell ref="M29:M33"/>
    <mergeCell ref="N29:N33"/>
    <mergeCell ref="AA29:AA33"/>
    <mergeCell ref="AB29:AB33"/>
    <mergeCell ref="AE29:AE33"/>
    <mergeCell ref="AF29:AF33"/>
    <mergeCell ref="K34:K38"/>
    <mergeCell ref="L34:L38"/>
    <mergeCell ref="M34:M38"/>
    <mergeCell ref="A22:A28"/>
    <mergeCell ref="C22:C28"/>
    <mergeCell ref="D22:D28"/>
    <mergeCell ref="E22:E28"/>
    <mergeCell ref="F22:F28"/>
    <mergeCell ref="G22:G28"/>
    <mergeCell ref="H22:H28"/>
    <mergeCell ref="I22:I28"/>
    <mergeCell ref="J22:J28"/>
    <mergeCell ref="B22:B28"/>
    <mergeCell ref="AN19:AN21"/>
    <mergeCell ref="AE19:AE21"/>
    <mergeCell ref="AF19:AF21"/>
    <mergeCell ref="AG19:AG21"/>
    <mergeCell ref="AH19:AH21"/>
    <mergeCell ref="AI19:AI21"/>
    <mergeCell ref="L19:L21"/>
    <mergeCell ref="M19:M21"/>
    <mergeCell ref="N19:N21"/>
    <mergeCell ref="AA19:AA21"/>
    <mergeCell ref="AB19:AB21"/>
    <mergeCell ref="A14:A18"/>
    <mergeCell ref="C14:C18"/>
    <mergeCell ref="D14:D18"/>
    <mergeCell ref="E14:E18"/>
    <mergeCell ref="F14:F18"/>
    <mergeCell ref="AJ14:AJ18"/>
    <mergeCell ref="AK14:AK18"/>
    <mergeCell ref="AL14:AL18"/>
    <mergeCell ref="G14:G18"/>
    <mergeCell ref="H14:H18"/>
    <mergeCell ref="I14:I18"/>
    <mergeCell ref="J14:J18"/>
    <mergeCell ref="K14:K18"/>
    <mergeCell ref="L14:L18"/>
    <mergeCell ref="M14:M18"/>
    <mergeCell ref="N14:N18"/>
    <mergeCell ref="AA14:AA18"/>
    <mergeCell ref="AB14:AB18"/>
    <mergeCell ref="B14:B18"/>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B8:B9"/>
    <mergeCell ref="AL8:AL9"/>
    <mergeCell ref="AM8:AM9"/>
    <mergeCell ref="AN8:AN9"/>
    <mergeCell ref="AI8:AI9"/>
    <mergeCell ref="AJ8:AJ9"/>
    <mergeCell ref="AG8:AG9"/>
    <mergeCell ref="AH8:AH9"/>
    <mergeCell ref="Z8:Z9"/>
    <mergeCell ref="N10:N13"/>
    <mergeCell ref="N8:N9"/>
    <mergeCell ref="X8:X9"/>
    <mergeCell ref="Q8:Q9"/>
    <mergeCell ref="R8:W8"/>
    <mergeCell ref="AH10:AH13"/>
    <mergeCell ref="Y8:Y9"/>
    <mergeCell ref="AC8:AC9"/>
    <mergeCell ref="AD8:AD9"/>
    <mergeCell ref="P8:P9"/>
    <mergeCell ref="AB10:AB13"/>
    <mergeCell ref="AA10:AA13"/>
    <mergeCell ref="AF10:AF13"/>
    <mergeCell ref="AE10:AE13"/>
    <mergeCell ref="AG10:AG13"/>
    <mergeCell ref="AN10:AN13"/>
    <mergeCell ref="A10:A13"/>
    <mergeCell ref="C10:C13"/>
    <mergeCell ref="D10:D13"/>
    <mergeCell ref="E10:E13"/>
    <mergeCell ref="F10:F13"/>
    <mergeCell ref="L10:L13"/>
    <mergeCell ref="M10:M13"/>
    <mergeCell ref="G10:G13"/>
    <mergeCell ref="H10:H13"/>
    <mergeCell ref="I10:I13"/>
    <mergeCell ref="J10:J13"/>
    <mergeCell ref="K10:K13"/>
    <mergeCell ref="B10:B13"/>
    <mergeCell ref="AI10:AI13"/>
    <mergeCell ref="AJ10:AJ13"/>
    <mergeCell ref="AK10:AK13"/>
    <mergeCell ref="AL10:AL13"/>
    <mergeCell ref="AM10:AM13"/>
    <mergeCell ref="AA22:AA28"/>
    <mergeCell ref="AB22:AB28"/>
    <mergeCell ref="AE22:AE28"/>
    <mergeCell ref="AF22:AF28"/>
    <mergeCell ref="AG22:AG28"/>
    <mergeCell ref="AH22:AH28"/>
    <mergeCell ref="AI22:AI28"/>
    <mergeCell ref="AJ22:AJ28"/>
    <mergeCell ref="AK22:AK28"/>
    <mergeCell ref="AL22:AL28"/>
    <mergeCell ref="AM22:AM28"/>
    <mergeCell ref="AM14:AM18"/>
    <mergeCell ref="AM19:AM21"/>
    <mergeCell ref="AJ19:AJ21"/>
    <mergeCell ref="AK19:AK21"/>
    <mergeCell ref="AL19:AL21"/>
    <mergeCell ref="AN22:AN28"/>
    <mergeCell ref="AN14:AN18"/>
    <mergeCell ref="AE14:AE18"/>
    <mergeCell ref="AF14:AF18"/>
    <mergeCell ref="AG14:AG18"/>
    <mergeCell ref="AH14:AH18"/>
    <mergeCell ref="AI14:AI18"/>
    <mergeCell ref="A29:A33"/>
    <mergeCell ref="C29:C33"/>
    <mergeCell ref="D29:D33"/>
    <mergeCell ref="E29:E33"/>
    <mergeCell ref="F29:F33"/>
    <mergeCell ref="G29:G33"/>
    <mergeCell ref="H29:H33"/>
    <mergeCell ref="I29:I33"/>
    <mergeCell ref="J29:J33"/>
    <mergeCell ref="G19:G21"/>
    <mergeCell ref="H19:H21"/>
    <mergeCell ref="I19:I21"/>
    <mergeCell ref="J19:J21"/>
    <mergeCell ref="A19:A21"/>
    <mergeCell ref="C19:C21"/>
    <mergeCell ref="D19:D21"/>
    <mergeCell ref="E19:E21"/>
    <mergeCell ref="A39:A43"/>
    <mergeCell ref="D39:D43"/>
    <mergeCell ref="E39:E43"/>
    <mergeCell ref="F39:F43"/>
    <mergeCell ref="C34:C38"/>
    <mergeCell ref="G39:G43"/>
    <mergeCell ref="H39:H43"/>
    <mergeCell ref="I39:I43"/>
    <mergeCell ref="AH34:AH38"/>
    <mergeCell ref="B34:B38"/>
    <mergeCell ref="B39:B43"/>
    <mergeCell ref="C39:C43"/>
    <mergeCell ref="D34:D38"/>
    <mergeCell ref="E34:E38"/>
    <mergeCell ref="F34:F38"/>
    <mergeCell ref="G34:G38"/>
    <mergeCell ref="H34:H38"/>
    <mergeCell ref="I34:I38"/>
    <mergeCell ref="J34:J38"/>
    <mergeCell ref="J39:J43"/>
    <mergeCell ref="AG34:AG38"/>
    <mergeCell ref="A34:A38"/>
    <mergeCell ref="AI34:AI38"/>
    <mergeCell ref="AJ34:AJ38"/>
    <mergeCell ref="AK34:AK38"/>
    <mergeCell ref="AL34:AL38"/>
    <mergeCell ref="AM34:AM38"/>
    <mergeCell ref="AN34:AN38"/>
    <mergeCell ref="AH29:AH33"/>
    <mergeCell ref="AI29:AI33"/>
    <mergeCell ref="AJ29:AJ33"/>
    <mergeCell ref="AK29:AK33"/>
    <mergeCell ref="AL29:AL33"/>
    <mergeCell ref="AM29:AM33"/>
    <mergeCell ref="AN29:AN33"/>
    <mergeCell ref="B19:B21"/>
    <mergeCell ref="N34:N38"/>
    <mergeCell ref="AA34:AA38"/>
    <mergeCell ref="F19:F21"/>
    <mergeCell ref="K19:K21"/>
    <mergeCell ref="N22:N28"/>
    <mergeCell ref="K22:K28"/>
    <mergeCell ref="L22:L28"/>
    <mergeCell ref="M22:M28"/>
  </mergeCells>
  <conditionalFormatting sqref="I10">
    <cfRule type="containsText" dxfId="2388" priority="665" operator="containsText" text="Muy Baja">
      <formula>NOT(ISERROR(SEARCH("Muy Baja",I10)))</formula>
    </cfRule>
    <cfRule type="containsText" dxfId="2387" priority="666" operator="containsText" text="Baja">
      <formula>NOT(ISERROR(SEARCH("Baja",I10)))</formula>
    </cfRule>
    <cfRule type="containsText" dxfId="2386" priority="790" operator="containsText" text="Muy Alta">
      <formula>NOT(ISERROR(SEARCH("Muy Alta",I10)))</formula>
    </cfRule>
    <cfRule type="containsText" dxfId="2385" priority="791" operator="containsText" text="Alta">
      <formula>NOT(ISERROR(SEARCH("Alta",I10)))</formula>
    </cfRule>
    <cfRule type="containsText" dxfId="2384" priority="792" operator="containsText" text="Media">
      <formula>NOT(ISERROR(SEARCH("Media",I10)))</formula>
    </cfRule>
    <cfRule type="containsText" dxfId="2383" priority="793" operator="containsText" text="Media">
      <formula>NOT(ISERROR(SEARCH("Media",I10)))</formula>
    </cfRule>
    <cfRule type="containsText" dxfId="2382" priority="794" operator="containsText" text="Media">
      <formula>NOT(ISERROR(SEARCH("Media",I10)))</formula>
    </cfRule>
    <cfRule type="containsText" dxfId="2381" priority="797" operator="containsText" text="Muy Baja">
      <formula>NOT(ISERROR(SEARCH("Muy Baja",I10)))</formula>
    </cfRule>
    <cfRule type="containsText" dxfId="2380" priority="798" operator="containsText" text="Baja">
      <formula>NOT(ISERROR(SEARCH("Baja",I10)))</formula>
    </cfRule>
    <cfRule type="containsText" dxfId="2379" priority="799" operator="containsText" text="Muy Baja">
      <formula>NOT(ISERROR(SEARCH("Muy Baja",I10)))</formula>
    </cfRule>
    <cfRule type="containsText" dxfId="2378" priority="800" operator="containsText" text="Muy Baja">
      <formula>NOT(ISERROR(SEARCH("Muy Baja",I10)))</formula>
    </cfRule>
    <cfRule type="containsText" dxfId="2377" priority="801" operator="containsText" text="Muy Baja">
      <formula>NOT(ISERROR(SEARCH("Muy Baja",I10)))</formula>
    </cfRule>
    <cfRule type="containsText" dxfId="2376" priority="802" operator="containsText" text="Muy Baja'Tabla probabilidad'!">
      <formula>NOT(ISERROR(SEARCH("Muy Baja'Tabla probabilidad'!",I10)))</formula>
    </cfRule>
    <cfRule type="containsText" dxfId="2375" priority="803" operator="containsText" text="Muy bajo">
      <formula>NOT(ISERROR(SEARCH("Muy bajo",I10)))</formula>
    </cfRule>
    <cfRule type="containsText" dxfId="2374" priority="812" operator="containsText" text="Alta">
      <formula>NOT(ISERROR(SEARCH("Alta",I10)))</formula>
    </cfRule>
    <cfRule type="containsText" dxfId="2373" priority="813" operator="containsText" text="Media">
      <formula>NOT(ISERROR(SEARCH("Media",I10)))</formula>
    </cfRule>
    <cfRule type="containsText" dxfId="2372" priority="814" operator="containsText" text="Baja">
      <formula>NOT(ISERROR(SEARCH("Baja",I10)))</formula>
    </cfRule>
    <cfRule type="containsText" dxfId="2371" priority="815" operator="containsText" text="Muy baja">
      <formula>NOT(ISERROR(SEARCH("Muy baja",I10)))</formula>
    </cfRule>
    <cfRule type="cellIs" dxfId="2370" priority="818" operator="between">
      <formula>1</formula>
      <formula>2</formula>
    </cfRule>
    <cfRule type="cellIs" dxfId="2369" priority="819" operator="between">
      <formula>0</formula>
      <formula>2</formula>
    </cfRule>
  </conditionalFormatting>
  <conditionalFormatting sqref="I10">
    <cfRule type="containsText" dxfId="2368" priority="668" operator="containsText" text="Muy Alta">
      <formula>NOT(ISERROR(SEARCH("Muy Alta",I10)))</formula>
    </cfRule>
  </conditionalFormatting>
  <conditionalFormatting sqref="L10">
    <cfRule type="containsText" dxfId="2367" priority="659" operator="containsText" text="Catastrófico">
      <formula>NOT(ISERROR(SEARCH("Catastrófico",L10)))</formula>
    </cfRule>
    <cfRule type="containsText" dxfId="2366" priority="660" operator="containsText" text="Mayor">
      <formula>NOT(ISERROR(SEARCH("Mayor",L10)))</formula>
    </cfRule>
    <cfRule type="containsText" dxfId="2365" priority="661" operator="containsText" text="Alta">
      <formula>NOT(ISERROR(SEARCH("Alta",L10)))</formula>
    </cfRule>
    <cfRule type="containsText" dxfId="2364" priority="662" operator="containsText" text="Moderado">
      <formula>NOT(ISERROR(SEARCH("Moderado",L10)))</formula>
    </cfRule>
    <cfRule type="containsText" dxfId="2363" priority="663" operator="containsText" text="Menor">
      <formula>NOT(ISERROR(SEARCH("Menor",L10)))</formula>
    </cfRule>
    <cfRule type="containsText" dxfId="2362" priority="664" operator="containsText" text="Leve">
      <formula>NOT(ISERROR(SEARCH("Leve",L10)))</formula>
    </cfRule>
  </conditionalFormatting>
  <conditionalFormatting sqref="N10 N14 N19 N22 N29">
    <cfRule type="containsText" dxfId="2361" priority="654" operator="containsText" text="Extremo">
      <formula>NOT(ISERROR(SEARCH("Extremo",N10)))</formula>
    </cfRule>
    <cfRule type="containsText" dxfId="2360" priority="655" operator="containsText" text="Alto">
      <formula>NOT(ISERROR(SEARCH("Alto",N10)))</formula>
    </cfRule>
    <cfRule type="containsText" dxfId="2359" priority="656" operator="containsText" text="Bajo">
      <formula>NOT(ISERROR(SEARCH("Bajo",N10)))</formula>
    </cfRule>
    <cfRule type="containsText" dxfId="2358" priority="657" operator="containsText" text="Moderado">
      <formula>NOT(ISERROR(SEARCH("Moderado",N10)))</formula>
    </cfRule>
    <cfRule type="containsText" dxfId="2357" priority="658" operator="containsText" text="Extremo">
      <formula>NOT(ISERROR(SEARCH("Extremo",N10)))</formula>
    </cfRule>
  </conditionalFormatting>
  <conditionalFormatting sqref="M10">
    <cfRule type="containsText" dxfId="2356" priority="648" operator="containsText" text="Catastrófico">
      <formula>NOT(ISERROR(SEARCH("Catastrófico",M10)))</formula>
    </cfRule>
    <cfRule type="containsText" dxfId="2355" priority="649" operator="containsText" text="Mayor">
      <formula>NOT(ISERROR(SEARCH("Mayor",M10)))</formula>
    </cfRule>
    <cfRule type="containsText" dxfId="2354" priority="650" operator="containsText" text="Alta">
      <formula>NOT(ISERROR(SEARCH("Alta",M10)))</formula>
    </cfRule>
    <cfRule type="containsText" dxfId="2353" priority="651" operator="containsText" text="Moderado">
      <formula>NOT(ISERROR(SEARCH("Moderado",M10)))</formula>
    </cfRule>
    <cfRule type="containsText" dxfId="2352" priority="652" operator="containsText" text="Menor">
      <formula>NOT(ISERROR(SEARCH("Menor",M10)))</formula>
    </cfRule>
    <cfRule type="containsText" dxfId="2351" priority="653" operator="containsText" text="Leve">
      <formula>NOT(ISERROR(SEARCH("Leve",M10)))</formula>
    </cfRule>
  </conditionalFormatting>
  <conditionalFormatting sqref="Y10:Y13">
    <cfRule type="containsText" dxfId="2350" priority="582" operator="containsText" text="Muy Alta">
      <formula>NOT(ISERROR(SEARCH("Muy Alta",Y10)))</formula>
    </cfRule>
    <cfRule type="containsText" dxfId="2349" priority="583" operator="containsText" text="Alta">
      <formula>NOT(ISERROR(SEARCH("Alta",Y10)))</formula>
    </cfRule>
    <cfRule type="containsText" dxfId="2348" priority="584" operator="containsText" text="Media">
      <formula>NOT(ISERROR(SEARCH("Media",Y10)))</formula>
    </cfRule>
    <cfRule type="containsText" dxfId="2347" priority="585" operator="containsText" text="Muy Baja">
      <formula>NOT(ISERROR(SEARCH("Muy Baja",Y10)))</formula>
    </cfRule>
    <cfRule type="containsText" dxfId="2346" priority="586" operator="containsText" text="Baja">
      <formula>NOT(ISERROR(SEARCH("Baja",Y10)))</formula>
    </cfRule>
    <cfRule type="containsText" dxfId="2345" priority="587" operator="containsText" text="Muy Baja">
      <formula>NOT(ISERROR(SEARCH("Muy Baja",Y10)))</formula>
    </cfRule>
  </conditionalFormatting>
  <conditionalFormatting sqref="AC10:AC13">
    <cfRule type="containsText" dxfId="2344" priority="577" operator="containsText" text="Catastrófico">
      <formula>NOT(ISERROR(SEARCH("Catastrófico",AC10)))</formula>
    </cfRule>
    <cfRule type="containsText" dxfId="2343" priority="578" operator="containsText" text="Mayor">
      <formula>NOT(ISERROR(SEARCH("Mayor",AC10)))</formula>
    </cfRule>
    <cfRule type="containsText" dxfId="2342" priority="579" operator="containsText" text="Moderado">
      <formula>NOT(ISERROR(SEARCH("Moderado",AC10)))</formula>
    </cfRule>
    <cfRule type="containsText" dxfId="2341" priority="580" operator="containsText" text="Menor">
      <formula>NOT(ISERROR(SEARCH("Menor",AC10)))</formula>
    </cfRule>
    <cfRule type="containsText" dxfId="2340" priority="581" operator="containsText" text="Leve">
      <formula>NOT(ISERROR(SEARCH("Leve",AC10)))</formula>
    </cfRule>
  </conditionalFormatting>
  <conditionalFormatting sqref="AG10">
    <cfRule type="containsText" dxfId="2339" priority="568" operator="containsText" text="Extremo">
      <formula>NOT(ISERROR(SEARCH("Extremo",AG10)))</formula>
    </cfRule>
    <cfRule type="containsText" dxfId="2338" priority="569" operator="containsText" text="Alto">
      <formula>NOT(ISERROR(SEARCH("Alto",AG10)))</formula>
    </cfRule>
    <cfRule type="containsText" dxfId="2337" priority="570" operator="containsText" text="Moderado">
      <formula>NOT(ISERROR(SEARCH("Moderado",AG10)))</formula>
    </cfRule>
    <cfRule type="containsText" dxfId="2336" priority="571" operator="containsText" text="Menor">
      <formula>NOT(ISERROR(SEARCH("Menor",AG10)))</formula>
    </cfRule>
    <cfRule type="containsText" dxfId="2335" priority="572" operator="containsText" text="Bajo">
      <formula>NOT(ISERROR(SEARCH("Bajo",AG10)))</formula>
    </cfRule>
    <cfRule type="containsText" dxfId="2334" priority="573" operator="containsText" text="Moderado">
      <formula>NOT(ISERROR(SEARCH("Moderado",AG10)))</formula>
    </cfRule>
    <cfRule type="containsText" dxfId="2333" priority="574" operator="containsText" text="Extremo">
      <formula>NOT(ISERROR(SEARCH("Extremo",AG10)))</formula>
    </cfRule>
    <cfRule type="containsText" dxfId="2332" priority="575" operator="containsText" text="Baja">
      <formula>NOT(ISERROR(SEARCH("Baja",AG10)))</formula>
    </cfRule>
    <cfRule type="containsText" dxfId="2331" priority="576" operator="containsText" text="Alto">
      <formula>NOT(ISERROR(SEARCH("Alto",AG10)))</formula>
    </cfRule>
  </conditionalFormatting>
  <conditionalFormatting sqref="AA10:AA13">
    <cfRule type="containsText" dxfId="2330" priority="557" operator="containsText" text="Muy Alta">
      <formula>NOT(ISERROR(SEARCH("Muy Alta",AA10)))</formula>
    </cfRule>
    <cfRule type="containsText" dxfId="2329" priority="558" operator="containsText" text="Alta">
      <formula>NOT(ISERROR(SEARCH("Alta",AA10)))</formula>
    </cfRule>
    <cfRule type="containsText" dxfId="2328" priority="559" operator="containsText" text="Media">
      <formula>NOT(ISERROR(SEARCH("Media",AA10)))</formula>
    </cfRule>
    <cfRule type="containsText" dxfId="2327" priority="560" operator="containsText" text="Baja">
      <formula>NOT(ISERROR(SEARCH("Baja",AA10)))</formula>
    </cfRule>
    <cfRule type="containsText" dxfId="2326" priority="561" operator="containsText" text="Muy Baja">
      <formula>NOT(ISERROR(SEARCH("Muy Baja",AA10)))</formula>
    </cfRule>
  </conditionalFormatting>
  <conditionalFormatting sqref="AE10:AE13">
    <cfRule type="containsText" dxfId="2325" priority="552" operator="containsText" text="Catastrófico">
      <formula>NOT(ISERROR(SEARCH("Catastrófico",AE10)))</formula>
    </cfRule>
    <cfRule type="containsText" dxfId="2324" priority="553" operator="containsText" text="Moderado">
      <formula>NOT(ISERROR(SEARCH("Moderado",AE10)))</formula>
    </cfRule>
    <cfRule type="containsText" dxfId="2323" priority="554" operator="containsText" text="Menor">
      <formula>NOT(ISERROR(SEARCH("Menor",AE10)))</formula>
    </cfRule>
    <cfRule type="containsText" dxfId="2322" priority="555" operator="containsText" text="Leve">
      <formula>NOT(ISERROR(SEARCH("Leve",AE10)))</formula>
    </cfRule>
    <cfRule type="containsText" dxfId="2321" priority="556" operator="containsText" text="Mayor">
      <formula>NOT(ISERROR(SEARCH("Mayor",AE10)))</formula>
    </cfRule>
  </conditionalFormatting>
  <conditionalFormatting sqref="I14 I19 I22 I29">
    <cfRule type="containsText" dxfId="2320" priority="529" operator="containsText" text="Muy Baja">
      <formula>NOT(ISERROR(SEARCH("Muy Baja",I14)))</formula>
    </cfRule>
    <cfRule type="containsText" dxfId="2319" priority="530" operator="containsText" text="Baja">
      <formula>NOT(ISERROR(SEARCH("Baja",I14)))</formula>
    </cfRule>
    <cfRule type="containsText" dxfId="2318" priority="532" operator="containsText" text="Muy Alta">
      <formula>NOT(ISERROR(SEARCH("Muy Alta",I14)))</formula>
    </cfRule>
    <cfRule type="containsText" dxfId="2317" priority="533" operator="containsText" text="Alta">
      <formula>NOT(ISERROR(SEARCH("Alta",I14)))</formula>
    </cfRule>
    <cfRule type="containsText" dxfId="2316" priority="534" operator="containsText" text="Media">
      <formula>NOT(ISERROR(SEARCH("Media",I14)))</formula>
    </cfRule>
    <cfRule type="containsText" dxfId="2315" priority="535" operator="containsText" text="Media">
      <formula>NOT(ISERROR(SEARCH("Media",I14)))</formula>
    </cfRule>
    <cfRule type="containsText" dxfId="2314" priority="536" operator="containsText" text="Media">
      <formula>NOT(ISERROR(SEARCH("Media",I14)))</formula>
    </cfRule>
    <cfRule type="containsText" dxfId="2313" priority="537" operator="containsText" text="Muy Baja">
      <formula>NOT(ISERROR(SEARCH("Muy Baja",I14)))</formula>
    </cfRule>
    <cfRule type="containsText" dxfId="2312" priority="538" operator="containsText" text="Baja">
      <formula>NOT(ISERROR(SEARCH("Baja",I14)))</formula>
    </cfRule>
    <cfRule type="containsText" dxfId="2311" priority="539" operator="containsText" text="Muy Baja">
      <formula>NOT(ISERROR(SEARCH("Muy Baja",I14)))</formula>
    </cfRule>
    <cfRule type="containsText" dxfId="2310" priority="540" operator="containsText" text="Muy Baja">
      <formula>NOT(ISERROR(SEARCH("Muy Baja",I14)))</formula>
    </cfRule>
    <cfRule type="containsText" dxfId="2309" priority="541" operator="containsText" text="Muy Baja">
      <formula>NOT(ISERROR(SEARCH("Muy Baja",I14)))</formula>
    </cfRule>
    <cfRule type="containsText" dxfId="2308" priority="542" operator="containsText" text="Muy Baja'Tabla probabilidad'!">
      <formula>NOT(ISERROR(SEARCH("Muy Baja'Tabla probabilidad'!",I14)))</formula>
    </cfRule>
    <cfRule type="containsText" dxfId="2307" priority="543" operator="containsText" text="Muy bajo">
      <formula>NOT(ISERROR(SEARCH("Muy bajo",I14)))</formula>
    </cfRule>
    <cfRule type="containsText" dxfId="2306" priority="544" operator="containsText" text="Alta">
      <formula>NOT(ISERROR(SEARCH("Alta",I14)))</formula>
    </cfRule>
    <cfRule type="containsText" dxfId="2305" priority="545" operator="containsText" text="Media">
      <formula>NOT(ISERROR(SEARCH("Media",I14)))</formula>
    </cfRule>
    <cfRule type="containsText" dxfId="2304" priority="546" operator="containsText" text="Baja">
      <formula>NOT(ISERROR(SEARCH("Baja",I14)))</formula>
    </cfRule>
    <cfRule type="containsText" dxfId="2303" priority="547" operator="containsText" text="Muy baja">
      <formula>NOT(ISERROR(SEARCH("Muy baja",I14)))</formula>
    </cfRule>
    <cfRule type="cellIs" dxfId="2302" priority="550" operator="between">
      <formula>1</formula>
      <formula>2</formula>
    </cfRule>
    <cfRule type="cellIs" dxfId="2301" priority="551" operator="between">
      <formula>0</formula>
      <formula>2</formula>
    </cfRule>
  </conditionalFormatting>
  <conditionalFormatting sqref="I14 I19 I22 I29">
    <cfRule type="containsText" dxfId="2300" priority="531" operator="containsText" text="Muy Alta">
      <formula>NOT(ISERROR(SEARCH("Muy Alta",I14)))</formula>
    </cfRule>
  </conditionalFormatting>
  <conditionalFormatting sqref="Y14:Y18">
    <cfRule type="containsText" dxfId="2299" priority="523" operator="containsText" text="Muy Alta">
      <formula>NOT(ISERROR(SEARCH("Muy Alta",Y14)))</formula>
    </cfRule>
    <cfRule type="containsText" dxfId="2298" priority="524" operator="containsText" text="Alta">
      <formula>NOT(ISERROR(SEARCH("Alta",Y14)))</formula>
    </cfRule>
    <cfRule type="containsText" dxfId="2297" priority="525" operator="containsText" text="Media">
      <formula>NOT(ISERROR(SEARCH("Media",Y14)))</formula>
    </cfRule>
    <cfRule type="containsText" dxfId="2296" priority="526" operator="containsText" text="Muy Baja">
      <formula>NOT(ISERROR(SEARCH("Muy Baja",Y14)))</formula>
    </cfRule>
    <cfRule type="containsText" dxfId="2295" priority="527" operator="containsText" text="Baja">
      <formula>NOT(ISERROR(SEARCH("Baja",Y14)))</formula>
    </cfRule>
    <cfRule type="containsText" dxfId="2294" priority="528" operator="containsText" text="Muy Baja">
      <formula>NOT(ISERROR(SEARCH("Muy Baja",Y14)))</formula>
    </cfRule>
  </conditionalFormatting>
  <conditionalFormatting sqref="AC14:AC18">
    <cfRule type="containsText" dxfId="2293" priority="518" operator="containsText" text="Catastrófico">
      <formula>NOT(ISERROR(SEARCH("Catastrófico",AC14)))</formula>
    </cfRule>
    <cfRule type="containsText" dxfId="2292" priority="519" operator="containsText" text="Mayor">
      <formula>NOT(ISERROR(SEARCH("Mayor",AC14)))</formula>
    </cfRule>
    <cfRule type="containsText" dxfId="2291" priority="520" operator="containsText" text="Moderado">
      <formula>NOT(ISERROR(SEARCH("Moderado",AC14)))</formula>
    </cfRule>
    <cfRule type="containsText" dxfId="2290" priority="521" operator="containsText" text="Menor">
      <formula>NOT(ISERROR(SEARCH("Menor",AC14)))</formula>
    </cfRule>
    <cfRule type="containsText" dxfId="2289" priority="522" operator="containsText" text="Leve">
      <formula>NOT(ISERROR(SEARCH("Leve",AC14)))</formula>
    </cfRule>
  </conditionalFormatting>
  <conditionalFormatting sqref="AG14">
    <cfRule type="containsText" dxfId="2288" priority="509" operator="containsText" text="Extremo">
      <formula>NOT(ISERROR(SEARCH("Extremo",AG14)))</formula>
    </cfRule>
    <cfRule type="containsText" dxfId="2287" priority="510" operator="containsText" text="Alto">
      <formula>NOT(ISERROR(SEARCH("Alto",AG14)))</formula>
    </cfRule>
    <cfRule type="containsText" dxfId="2286" priority="511" operator="containsText" text="Moderado">
      <formula>NOT(ISERROR(SEARCH("Moderado",AG14)))</formula>
    </cfRule>
    <cfRule type="containsText" dxfId="2285" priority="512" operator="containsText" text="Menor">
      <formula>NOT(ISERROR(SEARCH("Menor",AG14)))</formula>
    </cfRule>
    <cfRule type="containsText" dxfId="2284" priority="513" operator="containsText" text="Bajo">
      <formula>NOT(ISERROR(SEARCH("Bajo",AG14)))</formula>
    </cfRule>
    <cfRule type="containsText" dxfId="2283" priority="514" operator="containsText" text="Moderado">
      <formula>NOT(ISERROR(SEARCH("Moderado",AG14)))</formula>
    </cfRule>
    <cfRule type="containsText" dxfId="2282" priority="515" operator="containsText" text="Extremo">
      <formula>NOT(ISERROR(SEARCH("Extremo",AG14)))</formula>
    </cfRule>
    <cfRule type="containsText" dxfId="2281" priority="516" operator="containsText" text="Baja">
      <formula>NOT(ISERROR(SEARCH("Baja",AG14)))</formula>
    </cfRule>
    <cfRule type="containsText" dxfId="2280" priority="517" operator="containsText" text="Alto">
      <formula>NOT(ISERROR(SEARCH("Alto",AG14)))</formula>
    </cfRule>
  </conditionalFormatting>
  <conditionalFormatting sqref="AA14:AA18">
    <cfRule type="containsText" dxfId="2279" priority="504" operator="containsText" text="Muy Alta">
      <formula>NOT(ISERROR(SEARCH("Muy Alta",AA14)))</formula>
    </cfRule>
    <cfRule type="containsText" dxfId="2278" priority="505" operator="containsText" text="Alta">
      <formula>NOT(ISERROR(SEARCH("Alta",AA14)))</formula>
    </cfRule>
    <cfRule type="containsText" dxfId="2277" priority="506" operator="containsText" text="Media">
      <formula>NOT(ISERROR(SEARCH("Media",AA14)))</formula>
    </cfRule>
    <cfRule type="containsText" dxfId="2276" priority="507" operator="containsText" text="Baja">
      <formula>NOT(ISERROR(SEARCH("Baja",AA14)))</formula>
    </cfRule>
    <cfRule type="containsText" dxfId="2275" priority="508" operator="containsText" text="Muy Baja">
      <formula>NOT(ISERROR(SEARCH("Muy Baja",AA14)))</formula>
    </cfRule>
  </conditionalFormatting>
  <conditionalFormatting sqref="AE14:AE18">
    <cfRule type="containsText" dxfId="2274" priority="499" operator="containsText" text="Catastrófico">
      <formula>NOT(ISERROR(SEARCH("Catastrófico",AE14)))</formula>
    </cfRule>
    <cfRule type="containsText" dxfId="2273" priority="500" operator="containsText" text="Moderado">
      <formula>NOT(ISERROR(SEARCH("Moderado",AE14)))</formula>
    </cfRule>
    <cfRule type="containsText" dxfId="2272" priority="501" operator="containsText" text="Menor">
      <formula>NOT(ISERROR(SEARCH("Menor",AE14)))</formula>
    </cfRule>
    <cfRule type="containsText" dxfId="2271" priority="502" operator="containsText" text="Leve">
      <formula>NOT(ISERROR(SEARCH("Leve",AE14)))</formula>
    </cfRule>
    <cfRule type="containsText" dxfId="2270" priority="503" operator="containsText" text="Mayor">
      <formula>NOT(ISERROR(SEARCH("Mayor",AE14)))</formula>
    </cfRule>
  </conditionalFormatting>
  <conditionalFormatting sqref="Y19:Y21">
    <cfRule type="containsText" dxfId="2269" priority="493" operator="containsText" text="Muy Alta">
      <formula>NOT(ISERROR(SEARCH("Muy Alta",Y19)))</formula>
    </cfRule>
    <cfRule type="containsText" dxfId="2268" priority="494" operator="containsText" text="Alta">
      <formula>NOT(ISERROR(SEARCH("Alta",Y19)))</formula>
    </cfRule>
    <cfRule type="containsText" dxfId="2267" priority="495" operator="containsText" text="Media">
      <formula>NOT(ISERROR(SEARCH("Media",Y19)))</formula>
    </cfRule>
    <cfRule type="containsText" dxfId="2266" priority="496" operator="containsText" text="Muy Baja">
      <formula>NOT(ISERROR(SEARCH("Muy Baja",Y19)))</formula>
    </cfRule>
    <cfRule type="containsText" dxfId="2265" priority="497" operator="containsText" text="Baja">
      <formula>NOT(ISERROR(SEARCH("Baja",Y19)))</formula>
    </cfRule>
    <cfRule type="containsText" dxfId="2264" priority="498" operator="containsText" text="Muy Baja">
      <formula>NOT(ISERROR(SEARCH("Muy Baja",Y19)))</formula>
    </cfRule>
  </conditionalFormatting>
  <conditionalFormatting sqref="AC19:AC21">
    <cfRule type="containsText" dxfId="2263" priority="488" operator="containsText" text="Catastrófico">
      <formula>NOT(ISERROR(SEARCH("Catastrófico",AC19)))</formula>
    </cfRule>
    <cfRule type="containsText" dxfId="2262" priority="489" operator="containsText" text="Mayor">
      <formula>NOT(ISERROR(SEARCH("Mayor",AC19)))</formula>
    </cfRule>
    <cfRule type="containsText" dxfId="2261" priority="490" operator="containsText" text="Moderado">
      <formula>NOT(ISERROR(SEARCH("Moderado",AC19)))</formula>
    </cfRule>
    <cfRule type="containsText" dxfId="2260" priority="491" operator="containsText" text="Menor">
      <formula>NOT(ISERROR(SEARCH("Menor",AC19)))</formula>
    </cfRule>
    <cfRule type="containsText" dxfId="2259" priority="492" operator="containsText" text="Leve">
      <formula>NOT(ISERROR(SEARCH("Leve",AC19)))</formula>
    </cfRule>
  </conditionalFormatting>
  <conditionalFormatting sqref="AG19">
    <cfRule type="containsText" dxfId="2258" priority="479" operator="containsText" text="Extremo">
      <formula>NOT(ISERROR(SEARCH("Extremo",AG19)))</formula>
    </cfRule>
    <cfRule type="containsText" dxfId="2257" priority="480" operator="containsText" text="Alto">
      <formula>NOT(ISERROR(SEARCH("Alto",AG19)))</formula>
    </cfRule>
    <cfRule type="containsText" dxfId="2256" priority="481" operator="containsText" text="Moderado">
      <formula>NOT(ISERROR(SEARCH("Moderado",AG19)))</formula>
    </cfRule>
    <cfRule type="containsText" dxfId="2255" priority="482" operator="containsText" text="Menor">
      <formula>NOT(ISERROR(SEARCH("Menor",AG19)))</formula>
    </cfRule>
    <cfRule type="containsText" dxfId="2254" priority="483" operator="containsText" text="Bajo">
      <formula>NOT(ISERROR(SEARCH("Bajo",AG19)))</formula>
    </cfRule>
    <cfRule type="containsText" dxfId="2253" priority="484" operator="containsText" text="Moderado">
      <formula>NOT(ISERROR(SEARCH("Moderado",AG19)))</formula>
    </cfRule>
    <cfRule type="containsText" dxfId="2252" priority="485" operator="containsText" text="Extremo">
      <formula>NOT(ISERROR(SEARCH("Extremo",AG19)))</formula>
    </cfRule>
    <cfRule type="containsText" dxfId="2251" priority="486" operator="containsText" text="Baja">
      <formula>NOT(ISERROR(SEARCH("Baja",AG19)))</formula>
    </cfRule>
    <cfRule type="containsText" dxfId="2250" priority="487" operator="containsText" text="Alto">
      <formula>NOT(ISERROR(SEARCH("Alto",AG19)))</formula>
    </cfRule>
  </conditionalFormatting>
  <conditionalFormatting sqref="AA19:AA21">
    <cfRule type="containsText" dxfId="2249" priority="474" operator="containsText" text="Muy Alta">
      <formula>NOT(ISERROR(SEARCH("Muy Alta",AA19)))</formula>
    </cfRule>
    <cfRule type="containsText" dxfId="2248" priority="475" operator="containsText" text="Alta">
      <formula>NOT(ISERROR(SEARCH("Alta",AA19)))</formula>
    </cfRule>
    <cfRule type="containsText" dxfId="2247" priority="476" operator="containsText" text="Media">
      <formula>NOT(ISERROR(SEARCH("Media",AA19)))</formula>
    </cfRule>
    <cfRule type="containsText" dxfId="2246" priority="477" operator="containsText" text="Baja">
      <formula>NOT(ISERROR(SEARCH("Baja",AA19)))</formula>
    </cfRule>
    <cfRule type="containsText" dxfId="2245" priority="478" operator="containsText" text="Muy Baja">
      <formula>NOT(ISERROR(SEARCH("Muy Baja",AA19)))</formula>
    </cfRule>
  </conditionalFormatting>
  <conditionalFormatting sqref="AE19:AE21">
    <cfRule type="containsText" dxfId="2244" priority="469" operator="containsText" text="Catastrófico">
      <formula>NOT(ISERROR(SEARCH("Catastrófico",AE19)))</formula>
    </cfRule>
    <cfRule type="containsText" dxfId="2243" priority="470" operator="containsText" text="Moderado">
      <formula>NOT(ISERROR(SEARCH("Moderado",AE19)))</formula>
    </cfRule>
    <cfRule type="containsText" dxfId="2242" priority="471" operator="containsText" text="Menor">
      <formula>NOT(ISERROR(SEARCH("Menor",AE19)))</formula>
    </cfRule>
    <cfRule type="containsText" dxfId="2241" priority="472" operator="containsText" text="Leve">
      <formula>NOT(ISERROR(SEARCH("Leve",AE19)))</formula>
    </cfRule>
    <cfRule type="containsText" dxfId="2240" priority="473" operator="containsText" text="Mayor">
      <formula>NOT(ISERROR(SEARCH("Mayor",AE19)))</formula>
    </cfRule>
  </conditionalFormatting>
  <conditionalFormatting sqref="Y22:Y28">
    <cfRule type="containsText" dxfId="2239" priority="463" operator="containsText" text="Muy Alta">
      <formula>NOT(ISERROR(SEARCH("Muy Alta",Y22)))</formula>
    </cfRule>
    <cfRule type="containsText" dxfId="2238" priority="464" operator="containsText" text="Alta">
      <formula>NOT(ISERROR(SEARCH("Alta",Y22)))</formula>
    </cfRule>
    <cfRule type="containsText" dxfId="2237" priority="465" operator="containsText" text="Media">
      <formula>NOT(ISERROR(SEARCH("Media",Y22)))</formula>
    </cfRule>
    <cfRule type="containsText" dxfId="2236" priority="466" operator="containsText" text="Muy Baja">
      <formula>NOT(ISERROR(SEARCH("Muy Baja",Y22)))</formula>
    </cfRule>
    <cfRule type="containsText" dxfId="2235" priority="467" operator="containsText" text="Baja">
      <formula>NOT(ISERROR(SEARCH("Baja",Y22)))</formula>
    </cfRule>
    <cfRule type="containsText" dxfId="2234" priority="468" operator="containsText" text="Muy Baja">
      <formula>NOT(ISERROR(SEARCH("Muy Baja",Y22)))</formula>
    </cfRule>
  </conditionalFormatting>
  <conditionalFormatting sqref="AC22:AC28">
    <cfRule type="containsText" dxfId="2233" priority="458" operator="containsText" text="Catastrófico">
      <formula>NOT(ISERROR(SEARCH("Catastrófico",AC22)))</formula>
    </cfRule>
    <cfRule type="containsText" dxfId="2232" priority="459" operator="containsText" text="Mayor">
      <formula>NOT(ISERROR(SEARCH("Mayor",AC22)))</formula>
    </cfRule>
    <cfRule type="containsText" dxfId="2231" priority="460" operator="containsText" text="Moderado">
      <formula>NOT(ISERROR(SEARCH("Moderado",AC22)))</formula>
    </cfRule>
    <cfRule type="containsText" dxfId="2230" priority="461" operator="containsText" text="Menor">
      <formula>NOT(ISERROR(SEARCH("Menor",AC22)))</formula>
    </cfRule>
    <cfRule type="containsText" dxfId="2229" priority="462" operator="containsText" text="Leve">
      <formula>NOT(ISERROR(SEARCH("Leve",AC22)))</formula>
    </cfRule>
  </conditionalFormatting>
  <conditionalFormatting sqref="AG22">
    <cfRule type="containsText" dxfId="2228" priority="449" operator="containsText" text="Extremo">
      <formula>NOT(ISERROR(SEARCH("Extremo",AG22)))</formula>
    </cfRule>
    <cfRule type="containsText" dxfId="2227" priority="450" operator="containsText" text="Alto">
      <formula>NOT(ISERROR(SEARCH("Alto",AG22)))</formula>
    </cfRule>
    <cfRule type="containsText" dxfId="2226" priority="451" operator="containsText" text="Moderado">
      <formula>NOT(ISERROR(SEARCH("Moderado",AG22)))</formula>
    </cfRule>
    <cfRule type="containsText" dxfId="2225" priority="452" operator="containsText" text="Menor">
      <formula>NOT(ISERROR(SEARCH("Menor",AG22)))</formula>
    </cfRule>
    <cfRule type="containsText" dxfId="2224" priority="453" operator="containsText" text="Bajo">
      <formula>NOT(ISERROR(SEARCH("Bajo",AG22)))</formula>
    </cfRule>
    <cfRule type="containsText" dxfId="2223" priority="454" operator="containsText" text="Moderado">
      <formula>NOT(ISERROR(SEARCH("Moderado",AG22)))</formula>
    </cfRule>
    <cfRule type="containsText" dxfId="2222" priority="455" operator="containsText" text="Extremo">
      <formula>NOT(ISERROR(SEARCH("Extremo",AG22)))</formula>
    </cfRule>
    <cfRule type="containsText" dxfId="2221" priority="456" operator="containsText" text="Baja">
      <formula>NOT(ISERROR(SEARCH("Baja",AG22)))</formula>
    </cfRule>
    <cfRule type="containsText" dxfId="2220" priority="457" operator="containsText" text="Alto">
      <formula>NOT(ISERROR(SEARCH("Alto",AG22)))</formula>
    </cfRule>
  </conditionalFormatting>
  <conditionalFormatting sqref="AA22:AA28">
    <cfRule type="containsText" dxfId="2219" priority="444" operator="containsText" text="Muy Alta">
      <formula>NOT(ISERROR(SEARCH("Muy Alta",AA22)))</formula>
    </cfRule>
    <cfRule type="containsText" dxfId="2218" priority="445" operator="containsText" text="Alta">
      <formula>NOT(ISERROR(SEARCH("Alta",AA22)))</formula>
    </cfRule>
    <cfRule type="containsText" dxfId="2217" priority="446" operator="containsText" text="Media">
      <formula>NOT(ISERROR(SEARCH("Media",AA22)))</formula>
    </cfRule>
    <cfRule type="containsText" dxfId="2216" priority="447" operator="containsText" text="Baja">
      <formula>NOT(ISERROR(SEARCH("Baja",AA22)))</formula>
    </cfRule>
    <cfRule type="containsText" dxfId="2215" priority="448" operator="containsText" text="Muy Baja">
      <formula>NOT(ISERROR(SEARCH("Muy Baja",AA22)))</formula>
    </cfRule>
  </conditionalFormatting>
  <conditionalFormatting sqref="AE22:AE28">
    <cfRule type="containsText" dxfId="2214" priority="439" operator="containsText" text="Catastrófico">
      <formula>NOT(ISERROR(SEARCH("Catastrófico",AE22)))</formula>
    </cfRule>
    <cfRule type="containsText" dxfId="2213" priority="440" operator="containsText" text="Moderado">
      <formula>NOT(ISERROR(SEARCH("Moderado",AE22)))</formula>
    </cfRule>
    <cfRule type="containsText" dxfId="2212" priority="441" operator="containsText" text="Menor">
      <formula>NOT(ISERROR(SEARCH("Menor",AE22)))</formula>
    </cfRule>
    <cfRule type="containsText" dxfId="2211" priority="442" operator="containsText" text="Leve">
      <formula>NOT(ISERROR(SEARCH("Leve",AE22)))</formula>
    </cfRule>
    <cfRule type="containsText" dxfId="2210" priority="443" operator="containsText" text="Mayor">
      <formula>NOT(ISERROR(SEARCH("Mayor",AE22)))</formula>
    </cfRule>
  </conditionalFormatting>
  <conditionalFormatting sqref="Y29:Y33">
    <cfRule type="containsText" dxfId="2209" priority="433" operator="containsText" text="Muy Alta">
      <formula>NOT(ISERROR(SEARCH("Muy Alta",Y29)))</formula>
    </cfRule>
    <cfRule type="containsText" dxfId="2208" priority="434" operator="containsText" text="Alta">
      <formula>NOT(ISERROR(SEARCH("Alta",Y29)))</formula>
    </cfRule>
    <cfRule type="containsText" dxfId="2207" priority="435" operator="containsText" text="Media">
      <formula>NOT(ISERROR(SEARCH("Media",Y29)))</formula>
    </cfRule>
    <cfRule type="containsText" dxfId="2206" priority="436" operator="containsText" text="Muy Baja">
      <formula>NOT(ISERROR(SEARCH("Muy Baja",Y29)))</formula>
    </cfRule>
    <cfRule type="containsText" dxfId="2205" priority="437" operator="containsText" text="Baja">
      <formula>NOT(ISERROR(SEARCH("Baja",Y29)))</formula>
    </cfRule>
    <cfRule type="containsText" dxfId="2204" priority="438" operator="containsText" text="Muy Baja">
      <formula>NOT(ISERROR(SEARCH("Muy Baja",Y29)))</formula>
    </cfRule>
  </conditionalFormatting>
  <conditionalFormatting sqref="AC29:AC33">
    <cfRule type="containsText" dxfId="2203" priority="428" operator="containsText" text="Catastrófico">
      <formula>NOT(ISERROR(SEARCH("Catastrófico",AC29)))</formula>
    </cfRule>
    <cfRule type="containsText" dxfId="2202" priority="429" operator="containsText" text="Mayor">
      <formula>NOT(ISERROR(SEARCH("Mayor",AC29)))</formula>
    </cfRule>
    <cfRule type="containsText" dxfId="2201" priority="430" operator="containsText" text="Moderado">
      <formula>NOT(ISERROR(SEARCH("Moderado",AC29)))</formula>
    </cfRule>
    <cfRule type="containsText" dxfId="2200" priority="431" operator="containsText" text="Menor">
      <formula>NOT(ISERROR(SEARCH("Menor",AC29)))</formula>
    </cfRule>
    <cfRule type="containsText" dxfId="2199" priority="432" operator="containsText" text="Leve">
      <formula>NOT(ISERROR(SEARCH("Leve",AC29)))</formula>
    </cfRule>
  </conditionalFormatting>
  <conditionalFormatting sqref="AG29">
    <cfRule type="containsText" dxfId="2198" priority="419" operator="containsText" text="Extremo">
      <formula>NOT(ISERROR(SEARCH("Extremo",AG29)))</formula>
    </cfRule>
    <cfRule type="containsText" dxfId="2197" priority="420" operator="containsText" text="Alto">
      <formula>NOT(ISERROR(SEARCH("Alto",AG29)))</formula>
    </cfRule>
    <cfRule type="containsText" dxfId="2196" priority="421" operator="containsText" text="Moderado">
      <formula>NOT(ISERROR(SEARCH("Moderado",AG29)))</formula>
    </cfRule>
    <cfRule type="containsText" dxfId="2195" priority="422" operator="containsText" text="Menor">
      <formula>NOT(ISERROR(SEARCH("Menor",AG29)))</formula>
    </cfRule>
    <cfRule type="containsText" dxfId="2194" priority="423" operator="containsText" text="Bajo">
      <formula>NOT(ISERROR(SEARCH("Bajo",AG29)))</formula>
    </cfRule>
    <cfRule type="containsText" dxfId="2193" priority="424" operator="containsText" text="Moderado">
      <formula>NOT(ISERROR(SEARCH("Moderado",AG29)))</formula>
    </cfRule>
    <cfRule type="containsText" dxfId="2192" priority="425" operator="containsText" text="Extremo">
      <formula>NOT(ISERROR(SEARCH("Extremo",AG29)))</formula>
    </cfRule>
    <cfRule type="containsText" dxfId="2191" priority="426" operator="containsText" text="Baja">
      <formula>NOT(ISERROR(SEARCH("Baja",AG29)))</formula>
    </cfRule>
    <cfRule type="containsText" dxfId="2190" priority="427" operator="containsText" text="Alto">
      <formula>NOT(ISERROR(SEARCH("Alto",AG29)))</formula>
    </cfRule>
  </conditionalFormatting>
  <conditionalFormatting sqref="AA29:AA33">
    <cfRule type="containsText" dxfId="2189" priority="414" operator="containsText" text="Muy Alta">
      <formula>NOT(ISERROR(SEARCH("Muy Alta",AA29)))</formula>
    </cfRule>
    <cfRule type="containsText" dxfId="2188" priority="415" operator="containsText" text="Alta">
      <formula>NOT(ISERROR(SEARCH("Alta",AA29)))</formula>
    </cfRule>
    <cfRule type="containsText" dxfId="2187" priority="416" operator="containsText" text="Media">
      <formula>NOT(ISERROR(SEARCH("Media",AA29)))</formula>
    </cfRule>
    <cfRule type="containsText" dxfId="2186" priority="417" operator="containsText" text="Baja">
      <formula>NOT(ISERROR(SEARCH("Baja",AA29)))</formula>
    </cfRule>
    <cfRule type="containsText" dxfId="2185" priority="418" operator="containsText" text="Muy Baja">
      <formula>NOT(ISERROR(SEARCH("Muy Baja",AA29)))</formula>
    </cfRule>
  </conditionalFormatting>
  <conditionalFormatting sqref="AE29:AE33">
    <cfRule type="containsText" dxfId="2184" priority="409" operator="containsText" text="Catastrófico">
      <formula>NOT(ISERROR(SEARCH("Catastrófico",AE29)))</formula>
    </cfRule>
    <cfRule type="containsText" dxfId="2183" priority="410" operator="containsText" text="Moderado">
      <formula>NOT(ISERROR(SEARCH("Moderado",AE29)))</formula>
    </cfRule>
    <cfRule type="containsText" dxfId="2182" priority="411" operator="containsText" text="Menor">
      <formula>NOT(ISERROR(SEARCH("Menor",AE29)))</formula>
    </cfRule>
    <cfRule type="containsText" dxfId="2181" priority="412" operator="containsText" text="Leve">
      <formula>NOT(ISERROR(SEARCH("Leve",AE29)))</formula>
    </cfRule>
    <cfRule type="containsText" dxfId="2180" priority="413" operator="containsText" text="Mayor">
      <formula>NOT(ISERROR(SEARCH("Mayor",AE29)))</formula>
    </cfRule>
  </conditionalFormatting>
  <conditionalFormatting sqref="N34 N39">
    <cfRule type="containsText" dxfId="2179" priority="398" operator="containsText" text="Extremo">
      <formula>NOT(ISERROR(SEARCH("Extremo",N34)))</formula>
    </cfRule>
    <cfRule type="containsText" dxfId="2178" priority="399" operator="containsText" text="Alto">
      <formula>NOT(ISERROR(SEARCH("Alto",N34)))</formula>
    </cfRule>
    <cfRule type="containsText" dxfId="2177" priority="400" operator="containsText" text="Bajo">
      <formula>NOT(ISERROR(SEARCH("Bajo",N34)))</formula>
    </cfRule>
    <cfRule type="containsText" dxfId="2176" priority="401" operator="containsText" text="Moderado">
      <formula>NOT(ISERROR(SEARCH("Moderado",N34)))</formula>
    </cfRule>
    <cfRule type="containsText" dxfId="2175" priority="402" operator="containsText" text="Extremo">
      <formula>NOT(ISERROR(SEARCH("Extremo",N34)))</formula>
    </cfRule>
  </conditionalFormatting>
  <conditionalFormatting sqref="I34 I39">
    <cfRule type="containsText" dxfId="2174" priority="369" operator="containsText" text="Muy Baja">
      <formula>NOT(ISERROR(SEARCH("Muy Baja",I34)))</formula>
    </cfRule>
    <cfRule type="containsText" dxfId="2173" priority="370" operator="containsText" text="Baja">
      <formula>NOT(ISERROR(SEARCH("Baja",I34)))</formula>
    </cfRule>
    <cfRule type="containsText" dxfId="2172" priority="372" operator="containsText" text="Muy Alta">
      <formula>NOT(ISERROR(SEARCH("Muy Alta",I34)))</formula>
    </cfRule>
    <cfRule type="containsText" dxfId="2171" priority="373" operator="containsText" text="Alta">
      <formula>NOT(ISERROR(SEARCH("Alta",I34)))</formula>
    </cfRule>
    <cfRule type="containsText" dxfId="2170" priority="374" operator="containsText" text="Media">
      <formula>NOT(ISERROR(SEARCH("Media",I34)))</formula>
    </cfRule>
    <cfRule type="containsText" dxfId="2169" priority="375" operator="containsText" text="Media">
      <formula>NOT(ISERROR(SEARCH("Media",I34)))</formula>
    </cfRule>
    <cfRule type="containsText" dxfId="2168" priority="376" operator="containsText" text="Media">
      <formula>NOT(ISERROR(SEARCH("Media",I34)))</formula>
    </cfRule>
    <cfRule type="containsText" dxfId="2167" priority="377" operator="containsText" text="Muy Baja">
      <formula>NOT(ISERROR(SEARCH("Muy Baja",I34)))</formula>
    </cfRule>
    <cfRule type="containsText" dxfId="2166" priority="378" operator="containsText" text="Baja">
      <formula>NOT(ISERROR(SEARCH("Baja",I34)))</formula>
    </cfRule>
    <cfRule type="containsText" dxfId="2165" priority="379" operator="containsText" text="Muy Baja">
      <formula>NOT(ISERROR(SEARCH("Muy Baja",I34)))</formula>
    </cfRule>
    <cfRule type="containsText" dxfId="2164" priority="380" operator="containsText" text="Muy Baja">
      <formula>NOT(ISERROR(SEARCH("Muy Baja",I34)))</formula>
    </cfRule>
    <cfRule type="containsText" dxfId="2163" priority="381" operator="containsText" text="Muy Baja">
      <formula>NOT(ISERROR(SEARCH("Muy Baja",I34)))</formula>
    </cfRule>
    <cfRule type="containsText" dxfId="2162" priority="382" operator="containsText" text="Muy Baja'Tabla probabilidad'!">
      <formula>NOT(ISERROR(SEARCH("Muy Baja'Tabla probabilidad'!",I34)))</formula>
    </cfRule>
    <cfRule type="containsText" dxfId="2161" priority="383" operator="containsText" text="Muy bajo">
      <formula>NOT(ISERROR(SEARCH("Muy bajo",I34)))</formula>
    </cfRule>
    <cfRule type="containsText" dxfId="2160" priority="384" operator="containsText" text="Alta">
      <formula>NOT(ISERROR(SEARCH("Alta",I34)))</formula>
    </cfRule>
    <cfRule type="containsText" dxfId="2159" priority="385" operator="containsText" text="Media">
      <formula>NOT(ISERROR(SEARCH("Media",I34)))</formula>
    </cfRule>
    <cfRule type="containsText" dxfId="2158" priority="386" operator="containsText" text="Baja">
      <formula>NOT(ISERROR(SEARCH("Baja",I34)))</formula>
    </cfRule>
    <cfRule type="containsText" dxfId="2157" priority="387" operator="containsText" text="Muy baja">
      <formula>NOT(ISERROR(SEARCH("Muy baja",I34)))</formula>
    </cfRule>
    <cfRule type="cellIs" dxfId="2156" priority="390" operator="between">
      <formula>1</formula>
      <formula>2</formula>
    </cfRule>
    <cfRule type="cellIs" dxfId="2155" priority="391" operator="between">
      <formula>0</formula>
      <formula>2</formula>
    </cfRule>
  </conditionalFormatting>
  <conditionalFormatting sqref="I34 I39">
    <cfRule type="containsText" dxfId="2154" priority="371" operator="containsText" text="Muy Alta">
      <formula>NOT(ISERROR(SEARCH("Muy Alta",I34)))</formula>
    </cfRule>
  </conditionalFormatting>
  <conditionalFormatting sqref="Y34:Y38">
    <cfRule type="containsText" dxfId="2153" priority="363" operator="containsText" text="Muy Alta">
      <formula>NOT(ISERROR(SEARCH("Muy Alta",Y34)))</formula>
    </cfRule>
    <cfRule type="containsText" dxfId="2152" priority="364" operator="containsText" text="Alta">
      <formula>NOT(ISERROR(SEARCH("Alta",Y34)))</formula>
    </cfRule>
    <cfRule type="containsText" dxfId="2151" priority="365" operator="containsText" text="Media">
      <formula>NOT(ISERROR(SEARCH("Media",Y34)))</formula>
    </cfRule>
    <cfRule type="containsText" dxfId="2150" priority="366" operator="containsText" text="Muy Baja">
      <formula>NOT(ISERROR(SEARCH("Muy Baja",Y34)))</formula>
    </cfRule>
    <cfRule type="containsText" dxfId="2149" priority="367" operator="containsText" text="Baja">
      <formula>NOT(ISERROR(SEARCH("Baja",Y34)))</formula>
    </cfRule>
    <cfRule type="containsText" dxfId="2148" priority="368" operator="containsText" text="Muy Baja">
      <formula>NOT(ISERROR(SEARCH("Muy Baja",Y34)))</formula>
    </cfRule>
  </conditionalFormatting>
  <conditionalFormatting sqref="AC34:AC38">
    <cfRule type="containsText" dxfId="2147" priority="358" operator="containsText" text="Catastrófico">
      <formula>NOT(ISERROR(SEARCH("Catastrófico",AC34)))</formula>
    </cfRule>
    <cfRule type="containsText" dxfId="2146" priority="359" operator="containsText" text="Mayor">
      <formula>NOT(ISERROR(SEARCH("Mayor",AC34)))</formula>
    </cfRule>
    <cfRule type="containsText" dxfId="2145" priority="360" operator="containsText" text="Moderado">
      <formula>NOT(ISERROR(SEARCH("Moderado",AC34)))</formula>
    </cfRule>
    <cfRule type="containsText" dxfId="2144" priority="361" operator="containsText" text="Menor">
      <formula>NOT(ISERROR(SEARCH("Menor",AC34)))</formula>
    </cfRule>
    <cfRule type="containsText" dxfId="2143" priority="362" operator="containsText" text="Leve">
      <formula>NOT(ISERROR(SEARCH("Leve",AC34)))</formula>
    </cfRule>
  </conditionalFormatting>
  <conditionalFormatting sqref="AG34">
    <cfRule type="containsText" dxfId="2142" priority="349" operator="containsText" text="Extremo">
      <formula>NOT(ISERROR(SEARCH("Extremo",AG34)))</formula>
    </cfRule>
    <cfRule type="containsText" dxfId="2141" priority="350" operator="containsText" text="Alto">
      <formula>NOT(ISERROR(SEARCH("Alto",AG34)))</formula>
    </cfRule>
    <cfRule type="containsText" dxfId="2140" priority="351" operator="containsText" text="Moderado">
      <formula>NOT(ISERROR(SEARCH("Moderado",AG34)))</formula>
    </cfRule>
    <cfRule type="containsText" dxfId="2139" priority="352" operator="containsText" text="Menor">
      <formula>NOT(ISERROR(SEARCH("Menor",AG34)))</formula>
    </cfRule>
    <cfRule type="containsText" dxfId="2138" priority="353" operator="containsText" text="Bajo">
      <formula>NOT(ISERROR(SEARCH("Bajo",AG34)))</formula>
    </cfRule>
    <cfRule type="containsText" dxfId="2137" priority="354" operator="containsText" text="Moderado">
      <formula>NOT(ISERROR(SEARCH("Moderado",AG34)))</formula>
    </cfRule>
    <cfRule type="containsText" dxfId="2136" priority="355" operator="containsText" text="Extremo">
      <formula>NOT(ISERROR(SEARCH("Extremo",AG34)))</formula>
    </cfRule>
    <cfRule type="containsText" dxfId="2135" priority="356" operator="containsText" text="Baja">
      <formula>NOT(ISERROR(SEARCH("Baja",AG34)))</formula>
    </cfRule>
    <cfRule type="containsText" dxfId="2134" priority="357" operator="containsText" text="Alto">
      <formula>NOT(ISERROR(SEARCH("Alto",AG34)))</formula>
    </cfRule>
  </conditionalFormatting>
  <conditionalFormatting sqref="AA34:AA38">
    <cfRule type="containsText" dxfId="2133" priority="344" operator="containsText" text="Muy Alta">
      <formula>NOT(ISERROR(SEARCH("Muy Alta",AA34)))</formula>
    </cfRule>
    <cfRule type="containsText" dxfId="2132" priority="345" operator="containsText" text="Alta">
      <formula>NOT(ISERROR(SEARCH("Alta",AA34)))</formula>
    </cfRule>
    <cfRule type="containsText" dxfId="2131" priority="346" operator="containsText" text="Media">
      <formula>NOT(ISERROR(SEARCH("Media",AA34)))</formula>
    </cfRule>
    <cfRule type="containsText" dxfId="2130" priority="347" operator="containsText" text="Baja">
      <formula>NOT(ISERROR(SEARCH("Baja",AA34)))</formula>
    </cfRule>
    <cfRule type="containsText" dxfId="2129" priority="348" operator="containsText" text="Muy Baja">
      <formula>NOT(ISERROR(SEARCH("Muy Baja",AA34)))</formula>
    </cfRule>
  </conditionalFormatting>
  <conditionalFormatting sqref="AE34:AE38">
    <cfRule type="containsText" dxfId="2128" priority="339" operator="containsText" text="Catastrófico">
      <formula>NOT(ISERROR(SEARCH("Catastrófico",AE34)))</formula>
    </cfRule>
    <cfRule type="containsText" dxfId="2127" priority="340" operator="containsText" text="Moderado">
      <formula>NOT(ISERROR(SEARCH("Moderado",AE34)))</formula>
    </cfRule>
    <cfRule type="containsText" dxfId="2126" priority="341" operator="containsText" text="Menor">
      <formula>NOT(ISERROR(SEARCH("Menor",AE34)))</formula>
    </cfRule>
    <cfRule type="containsText" dxfId="2125" priority="342" operator="containsText" text="Leve">
      <formula>NOT(ISERROR(SEARCH("Leve",AE34)))</formula>
    </cfRule>
    <cfRule type="containsText" dxfId="2124" priority="343" operator="containsText" text="Mayor">
      <formula>NOT(ISERROR(SEARCH("Mayor",AE34)))</formula>
    </cfRule>
  </conditionalFormatting>
  <conditionalFormatting sqref="Y39:Y43">
    <cfRule type="containsText" dxfId="2123" priority="273" operator="containsText" text="Muy Alta">
      <formula>NOT(ISERROR(SEARCH("Muy Alta",Y39)))</formula>
    </cfRule>
    <cfRule type="containsText" dxfId="2122" priority="274" operator="containsText" text="Alta">
      <formula>NOT(ISERROR(SEARCH("Alta",Y39)))</formula>
    </cfRule>
    <cfRule type="containsText" dxfId="2121" priority="275" operator="containsText" text="Media">
      <formula>NOT(ISERROR(SEARCH("Media",Y39)))</formula>
    </cfRule>
    <cfRule type="containsText" dxfId="2120" priority="276" operator="containsText" text="Muy Baja">
      <formula>NOT(ISERROR(SEARCH("Muy Baja",Y39)))</formula>
    </cfRule>
    <cfRule type="containsText" dxfId="2119" priority="277" operator="containsText" text="Baja">
      <formula>NOT(ISERROR(SEARCH("Baja",Y39)))</formula>
    </cfRule>
    <cfRule type="containsText" dxfId="2118" priority="278" operator="containsText" text="Muy Baja">
      <formula>NOT(ISERROR(SEARCH("Muy Baja",Y39)))</formula>
    </cfRule>
  </conditionalFormatting>
  <conditionalFormatting sqref="AC39:AC43">
    <cfRule type="containsText" dxfId="2117" priority="268" operator="containsText" text="Catastrófico">
      <formula>NOT(ISERROR(SEARCH("Catastrófico",AC39)))</formula>
    </cfRule>
    <cfRule type="containsText" dxfId="2116" priority="269" operator="containsText" text="Mayor">
      <formula>NOT(ISERROR(SEARCH("Mayor",AC39)))</formula>
    </cfRule>
    <cfRule type="containsText" dxfId="2115" priority="270" operator="containsText" text="Moderado">
      <formula>NOT(ISERROR(SEARCH("Moderado",AC39)))</formula>
    </cfRule>
    <cfRule type="containsText" dxfId="2114" priority="271" operator="containsText" text="Menor">
      <formula>NOT(ISERROR(SEARCH("Menor",AC39)))</formula>
    </cfRule>
    <cfRule type="containsText" dxfId="2113" priority="272" operator="containsText" text="Leve">
      <formula>NOT(ISERROR(SEARCH("Leve",AC39)))</formula>
    </cfRule>
  </conditionalFormatting>
  <conditionalFormatting sqref="AG39">
    <cfRule type="containsText" dxfId="2112" priority="259" operator="containsText" text="Extremo">
      <formula>NOT(ISERROR(SEARCH("Extremo",AG39)))</formula>
    </cfRule>
    <cfRule type="containsText" dxfId="2111" priority="260" operator="containsText" text="Alto">
      <formula>NOT(ISERROR(SEARCH("Alto",AG39)))</formula>
    </cfRule>
    <cfRule type="containsText" dxfId="2110" priority="261" operator="containsText" text="Moderado">
      <formula>NOT(ISERROR(SEARCH("Moderado",AG39)))</formula>
    </cfRule>
    <cfRule type="containsText" dxfId="2109" priority="262" operator="containsText" text="Menor">
      <formula>NOT(ISERROR(SEARCH("Menor",AG39)))</formula>
    </cfRule>
    <cfRule type="containsText" dxfId="2108" priority="263" operator="containsText" text="Bajo">
      <formula>NOT(ISERROR(SEARCH("Bajo",AG39)))</formula>
    </cfRule>
    <cfRule type="containsText" dxfId="2107" priority="264" operator="containsText" text="Moderado">
      <formula>NOT(ISERROR(SEARCH("Moderado",AG39)))</formula>
    </cfRule>
    <cfRule type="containsText" dxfId="2106" priority="265" operator="containsText" text="Extremo">
      <formula>NOT(ISERROR(SEARCH("Extremo",AG39)))</formula>
    </cfRule>
    <cfRule type="containsText" dxfId="2105" priority="266" operator="containsText" text="Baja">
      <formula>NOT(ISERROR(SEARCH("Baja",AG39)))</formula>
    </cfRule>
    <cfRule type="containsText" dxfId="2104" priority="267" operator="containsText" text="Alto">
      <formula>NOT(ISERROR(SEARCH("Alto",AG39)))</formula>
    </cfRule>
  </conditionalFormatting>
  <conditionalFormatting sqref="AA39:AA43">
    <cfRule type="containsText" dxfId="2103" priority="254" operator="containsText" text="Muy Alta">
      <formula>NOT(ISERROR(SEARCH("Muy Alta",AA39)))</formula>
    </cfRule>
    <cfRule type="containsText" dxfId="2102" priority="255" operator="containsText" text="Alta">
      <formula>NOT(ISERROR(SEARCH("Alta",AA39)))</formula>
    </cfRule>
    <cfRule type="containsText" dxfId="2101" priority="256" operator="containsText" text="Media">
      <formula>NOT(ISERROR(SEARCH("Media",AA39)))</formula>
    </cfRule>
    <cfRule type="containsText" dxfId="2100" priority="257" operator="containsText" text="Baja">
      <formula>NOT(ISERROR(SEARCH("Baja",AA39)))</formula>
    </cfRule>
    <cfRule type="containsText" dxfId="2099" priority="258" operator="containsText" text="Muy Baja">
      <formula>NOT(ISERROR(SEARCH("Muy Baja",AA39)))</formula>
    </cfRule>
  </conditionalFormatting>
  <conditionalFormatting sqref="AE39:AE43">
    <cfRule type="containsText" dxfId="2098" priority="249" operator="containsText" text="Catastrófico">
      <formula>NOT(ISERROR(SEARCH("Catastrófico",AE39)))</formula>
    </cfRule>
    <cfRule type="containsText" dxfId="2097" priority="250" operator="containsText" text="Moderado">
      <formula>NOT(ISERROR(SEARCH("Moderado",AE39)))</formula>
    </cfRule>
    <cfRule type="containsText" dxfId="2096" priority="251" operator="containsText" text="Menor">
      <formula>NOT(ISERROR(SEARCH("Menor",AE39)))</formula>
    </cfRule>
    <cfRule type="containsText" dxfId="2095" priority="252" operator="containsText" text="Leve">
      <formula>NOT(ISERROR(SEARCH("Leve",AE39)))</formula>
    </cfRule>
    <cfRule type="containsText" dxfId="2094" priority="253" operator="containsText" text="Mayor">
      <formula>NOT(ISERROR(SEARCH("Mayor",AE39)))</formula>
    </cfRule>
  </conditionalFormatting>
  <conditionalFormatting sqref="L14">
    <cfRule type="containsText" dxfId="2093" priority="103" operator="containsText" text="Catastrófico">
      <formula>NOT(ISERROR(SEARCH("Catastrófico",L14)))</formula>
    </cfRule>
    <cfRule type="containsText" dxfId="2092" priority="104" operator="containsText" text="Mayor">
      <formula>NOT(ISERROR(SEARCH("Mayor",L14)))</formula>
    </cfRule>
    <cfRule type="containsText" dxfId="2091" priority="105" operator="containsText" text="Alta">
      <formula>NOT(ISERROR(SEARCH("Alta",L14)))</formula>
    </cfRule>
    <cfRule type="containsText" dxfId="2090" priority="106" operator="containsText" text="Moderado">
      <formula>NOT(ISERROR(SEARCH("Moderado",L14)))</formula>
    </cfRule>
    <cfRule type="containsText" dxfId="2089" priority="107" operator="containsText" text="Menor">
      <formula>NOT(ISERROR(SEARCH("Menor",L14)))</formula>
    </cfRule>
    <cfRule type="containsText" dxfId="2088" priority="108" operator="containsText" text="Leve">
      <formula>NOT(ISERROR(SEARCH("Leve",L14)))</formula>
    </cfRule>
  </conditionalFormatting>
  <conditionalFormatting sqref="M14">
    <cfRule type="containsText" dxfId="2087" priority="97" operator="containsText" text="Catastrófico">
      <formula>NOT(ISERROR(SEARCH("Catastrófico",M14)))</formula>
    </cfRule>
    <cfRule type="containsText" dxfId="2086" priority="98" operator="containsText" text="Mayor">
      <formula>NOT(ISERROR(SEARCH("Mayor",M14)))</formula>
    </cfRule>
    <cfRule type="containsText" dxfId="2085" priority="99" operator="containsText" text="Alta">
      <formula>NOT(ISERROR(SEARCH("Alta",M14)))</formula>
    </cfRule>
    <cfRule type="containsText" dxfId="2084" priority="100" operator="containsText" text="Moderado">
      <formula>NOT(ISERROR(SEARCH("Moderado",M14)))</formula>
    </cfRule>
    <cfRule type="containsText" dxfId="2083" priority="101" operator="containsText" text="Menor">
      <formula>NOT(ISERROR(SEARCH("Menor",M14)))</formula>
    </cfRule>
    <cfRule type="containsText" dxfId="2082" priority="102" operator="containsText" text="Leve">
      <formula>NOT(ISERROR(SEARCH("Leve",M14)))</formula>
    </cfRule>
  </conditionalFormatting>
  <conditionalFormatting sqref="L19">
    <cfRule type="containsText" dxfId="2081" priority="91" operator="containsText" text="Catastrófico">
      <formula>NOT(ISERROR(SEARCH("Catastrófico",L19)))</formula>
    </cfRule>
    <cfRule type="containsText" dxfId="2080" priority="92" operator="containsText" text="Mayor">
      <formula>NOT(ISERROR(SEARCH("Mayor",L19)))</formula>
    </cfRule>
    <cfRule type="containsText" dxfId="2079" priority="93" operator="containsText" text="Alta">
      <formula>NOT(ISERROR(SEARCH("Alta",L19)))</formula>
    </cfRule>
    <cfRule type="containsText" dxfId="2078" priority="94" operator="containsText" text="Moderado">
      <formula>NOT(ISERROR(SEARCH("Moderado",L19)))</formula>
    </cfRule>
    <cfRule type="containsText" dxfId="2077" priority="95" operator="containsText" text="Menor">
      <formula>NOT(ISERROR(SEARCH("Menor",L19)))</formula>
    </cfRule>
    <cfRule type="containsText" dxfId="2076" priority="96" operator="containsText" text="Leve">
      <formula>NOT(ISERROR(SEARCH("Leve",L19)))</formula>
    </cfRule>
  </conditionalFormatting>
  <conditionalFormatting sqref="M19">
    <cfRule type="containsText" dxfId="2075" priority="85" operator="containsText" text="Catastrófico">
      <formula>NOT(ISERROR(SEARCH("Catastrófico",M19)))</formula>
    </cfRule>
    <cfRule type="containsText" dxfId="2074" priority="86" operator="containsText" text="Mayor">
      <formula>NOT(ISERROR(SEARCH("Mayor",M19)))</formula>
    </cfRule>
    <cfRule type="containsText" dxfId="2073" priority="87" operator="containsText" text="Alta">
      <formula>NOT(ISERROR(SEARCH("Alta",M19)))</formula>
    </cfRule>
    <cfRule type="containsText" dxfId="2072" priority="88" operator="containsText" text="Moderado">
      <formula>NOT(ISERROR(SEARCH("Moderado",M19)))</formula>
    </cfRule>
    <cfRule type="containsText" dxfId="2071" priority="89" operator="containsText" text="Menor">
      <formula>NOT(ISERROR(SEARCH("Menor",M19)))</formula>
    </cfRule>
    <cfRule type="containsText" dxfId="2070" priority="90" operator="containsText" text="Leve">
      <formula>NOT(ISERROR(SEARCH("Leve",M19)))</formula>
    </cfRule>
  </conditionalFormatting>
  <conditionalFormatting sqref="L22">
    <cfRule type="containsText" dxfId="2069" priority="43" operator="containsText" text="Catastrófico">
      <formula>NOT(ISERROR(SEARCH("Catastrófico",L22)))</formula>
    </cfRule>
    <cfRule type="containsText" dxfId="2068" priority="44" operator="containsText" text="Mayor">
      <formula>NOT(ISERROR(SEARCH("Mayor",L22)))</formula>
    </cfRule>
    <cfRule type="containsText" dxfId="2067" priority="45" operator="containsText" text="Alta">
      <formula>NOT(ISERROR(SEARCH("Alta",L22)))</formula>
    </cfRule>
    <cfRule type="containsText" dxfId="2066" priority="46" operator="containsText" text="Moderado">
      <formula>NOT(ISERROR(SEARCH("Moderado",L22)))</formula>
    </cfRule>
    <cfRule type="containsText" dxfId="2065" priority="47" operator="containsText" text="Menor">
      <formula>NOT(ISERROR(SEARCH("Menor",L22)))</formula>
    </cfRule>
    <cfRule type="containsText" dxfId="2064" priority="48" operator="containsText" text="Leve">
      <formula>NOT(ISERROR(SEARCH("Leve",L22)))</formula>
    </cfRule>
  </conditionalFormatting>
  <conditionalFormatting sqref="M22">
    <cfRule type="containsText" dxfId="2063" priority="37" operator="containsText" text="Catastrófico">
      <formula>NOT(ISERROR(SEARCH("Catastrófico",M22)))</formula>
    </cfRule>
    <cfRule type="containsText" dxfId="2062" priority="38" operator="containsText" text="Mayor">
      <formula>NOT(ISERROR(SEARCH("Mayor",M22)))</formula>
    </cfRule>
    <cfRule type="containsText" dxfId="2061" priority="39" operator="containsText" text="Alta">
      <formula>NOT(ISERROR(SEARCH("Alta",M22)))</formula>
    </cfRule>
    <cfRule type="containsText" dxfId="2060" priority="40" operator="containsText" text="Moderado">
      <formula>NOT(ISERROR(SEARCH("Moderado",M22)))</formula>
    </cfRule>
    <cfRule type="containsText" dxfId="2059" priority="41" operator="containsText" text="Menor">
      <formula>NOT(ISERROR(SEARCH("Menor",M22)))</formula>
    </cfRule>
    <cfRule type="containsText" dxfId="2058" priority="42" operator="containsText" text="Leve">
      <formula>NOT(ISERROR(SEARCH("Leve",M22)))</formula>
    </cfRule>
  </conditionalFormatting>
  <conditionalFormatting sqref="L29">
    <cfRule type="containsText" dxfId="2057" priority="31" operator="containsText" text="Catastrófico">
      <formula>NOT(ISERROR(SEARCH("Catastrófico",L29)))</formula>
    </cfRule>
    <cfRule type="containsText" dxfId="2056" priority="32" operator="containsText" text="Mayor">
      <formula>NOT(ISERROR(SEARCH("Mayor",L29)))</formula>
    </cfRule>
    <cfRule type="containsText" dxfId="2055" priority="33" operator="containsText" text="Alta">
      <formula>NOT(ISERROR(SEARCH("Alta",L29)))</formula>
    </cfRule>
    <cfRule type="containsText" dxfId="2054" priority="34" operator="containsText" text="Moderado">
      <formula>NOT(ISERROR(SEARCH("Moderado",L29)))</formula>
    </cfRule>
    <cfRule type="containsText" dxfId="2053" priority="35" operator="containsText" text="Menor">
      <formula>NOT(ISERROR(SEARCH("Menor",L29)))</formula>
    </cfRule>
    <cfRule type="containsText" dxfId="2052" priority="36" operator="containsText" text="Leve">
      <formula>NOT(ISERROR(SEARCH("Leve",L29)))</formula>
    </cfRule>
  </conditionalFormatting>
  <conditionalFormatting sqref="M29">
    <cfRule type="containsText" dxfId="2051" priority="25" operator="containsText" text="Catastrófico">
      <formula>NOT(ISERROR(SEARCH("Catastrófico",M29)))</formula>
    </cfRule>
    <cfRule type="containsText" dxfId="2050" priority="26" operator="containsText" text="Mayor">
      <formula>NOT(ISERROR(SEARCH("Mayor",M29)))</formula>
    </cfRule>
    <cfRule type="containsText" dxfId="2049" priority="27" operator="containsText" text="Alta">
      <formula>NOT(ISERROR(SEARCH("Alta",M29)))</formula>
    </cfRule>
    <cfRule type="containsText" dxfId="2048" priority="28" operator="containsText" text="Moderado">
      <formula>NOT(ISERROR(SEARCH("Moderado",M29)))</formula>
    </cfRule>
    <cfRule type="containsText" dxfId="2047" priority="29" operator="containsText" text="Menor">
      <formula>NOT(ISERROR(SEARCH("Menor",M29)))</formula>
    </cfRule>
    <cfRule type="containsText" dxfId="2046" priority="30" operator="containsText" text="Leve">
      <formula>NOT(ISERROR(SEARCH("Leve",M29)))</formula>
    </cfRule>
  </conditionalFormatting>
  <conditionalFormatting sqref="L34">
    <cfRule type="containsText" dxfId="2045" priority="19" operator="containsText" text="Catastrófico">
      <formula>NOT(ISERROR(SEARCH("Catastrófico",L34)))</formula>
    </cfRule>
    <cfRule type="containsText" dxfId="2044" priority="20" operator="containsText" text="Mayor">
      <formula>NOT(ISERROR(SEARCH("Mayor",L34)))</formula>
    </cfRule>
    <cfRule type="containsText" dxfId="2043" priority="21" operator="containsText" text="Alta">
      <formula>NOT(ISERROR(SEARCH("Alta",L34)))</formula>
    </cfRule>
    <cfRule type="containsText" dxfId="2042" priority="22" operator="containsText" text="Moderado">
      <formula>NOT(ISERROR(SEARCH("Moderado",L34)))</formula>
    </cfRule>
    <cfRule type="containsText" dxfId="2041" priority="23" operator="containsText" text="Menor">
      <formula>NOT(ISERROR(SEARCH("Menor",L34)))</formula>
    </cfRule>
    <cfRule type="containsText" dxfId="2040" priority="24" operator="containsText" text="Leve">
      <formula>NOT(ISERROR(SEARCH("Leve",L34)))</formula>
    </cfRule>
  </conditionalFormatting>
  <conditionalFormatting sqref="M34">
    <cfRule type="containsText" dxfId="2039" priority="13" operator="containsText" text="Catastrófico">
      <formula>NOT(ISERROR(SEARCH("Catastrófico",M34)))</formula>
    </cfRule>
    <cfRule type="containsText" dxfId="2038" priority="14" operator="containsText" text="Mayor">
      <formula>NOT(ISERROR(SEARCH("Mayor",M34)))</formula>
    </cfRule>
    <cfRule type="containsText" dxfId="2037" priority="15" operator="containsText" text="Alta">
      <formula>NOT(ISERROR(SEARCH("Alta",M34)))</formula>
    </cfRule>
    <cfRule type="containsText" dxfId="2036" priority="16" operator="containsText" text="Moderado">
      <formula>NOT(ISERROR(SEARCH("Moderado",M34)))</formula>
    </cfRule>
    <cfRule type="containsText" dxfId="2035" priority="17" operator="containsText" text="Menor">
      <formula>NOT(ISERROR(SEARCH("Menor",M34)))</formula>
    </cfRule>
    <cfRule type="containsText" dxfId="2034" priority="18" operator="containsText" text="Leve">
      <formula>NOT(ISERROR(SEARCH("Leve",M34)))</formula>
    </cfRule>
  </conditionalFormatting>
  <conditionalFormatting sqref="L39">
    <cfRule type="containsText" dxfId="2033" priority="7" operator="containsText" text="Catastrófico">
      <formula>NOT(ISERROR(SEARCH("Catastrófico",L39)))</formula>
    </cfRule>
    <cfRule type="containsText" dxfId="2032" priority="8" operator="containsText" text="Mayor">
      <formula>NOT(ISERROR(SEARCH("Mayor",L39)))</formula>
    </cfRule>
    <cfRule type="containsText" dxfId="2031" priority="9" operator="containsText" text="Alta">
      <formula>NOT(ISERROR(SEARCH("Alta",L39)))</formula>
    </cfRule>
    <cfRule type="containsText" dxfId="2030" priority="10" operator="containsText" text="Moderado">
      <formula>NOT(ISERROR(SEARCH("Moderado",L39)))</formula>
    </cfRule>
    <cfRule type="containsText" dxfId="2029" priority="11" operator="containsText" text="Menor">
      <formula>NOT(ISERROR(SEARCH("Menor",L39)))</formula>
    </cfRule>
    <cfRule type="containsText" dxfId="2028" priority="12" operator="containsText" text="Leve">
      <formula>NOT(ISERROR(SEARCH("Leve",L39)))</formula>
    </cfRule>
  </conditionalFormatting>
  <conditionalFormatting sqref="M39">
    <cfRule type="containsText" dxfId="2027" priority="1" operator="containsText" text="Catastrófico">
      <formula>NOT(ISERROR(SEARCH("Catastrófico",M39)))</formula>
    </cfRule>
    <cfRule type="containsText" dxfId="2026" priority="2" operator="containsText" text="Mayor">
      <formula>NOT(ISERROR(SEARCH("Mayor",M39)))</formula>
    </cfRule>
    <cfRule type="containsText" dxfId="2025" priority="3" operator="containsText" text="Alta">
      <formula>NOT(ISERROR(SEARCH("Alta",M39)))</formula>
    </cfRule>
    <cfRule type="containsText" dxfId="2024" priority="4" operator="containsText" text="Moderado">
      <formula>NOT(ISERROR(SEARCH("Moderado",M39)))</formula>
    </cfRule>
    <cfRule type="containsText" dxfId="2023" priority="5" operator="containsText" text="Menor">
      <formula>NOT(ISERROR(SEARCH("Menor",M39)))</formula>
    </cfRule>
    <cfRule type="containsText" dxfId="2022" priority="6" operator="containsText" text="Leve">
      <formula>NOT(ISERROR(SEARCH("Leve",M39)))</formula>
    </cfRule>
  </conditionalFormatting>
  <dataValidations count="1">
    <dataValidation allowBlank="1" showInputMessage="1" showErrorMessage="1" prompt="Enunciar cuál es el control" sqref="P23" xr:uid="{61608951-B30F-46D6-9B55-58D8D41F5FD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16" operator="containsText" id="{85F911A9-FF11-4B11-A4CC-F406EAB53E70}">
            <xm:f>NOT(ISERROR(SEARCH('Tabla probabilidad'!$B$5,I10)))</xm:f>
            <xm:f>'Tabla probabilidad'!$B$5</xm:f>
            <x14:dxf>
              <font>
                <color rgb="FF006100"/>
              </font>
              <fill>
                <patternFill>
                  <bgColor rgb="FFC6EFCE"/>
                </patternFill>
              </fill>
            </x14:dxf>
          </x14:cfRule>
          <x14:cfRule type="containsText" priority="817"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48" operator="containsText" id="{130BBF8F-6F36-4C1F-BB40-DA538C9DA4BA}">
            <xm:f>NOT(ISERROR(SEARCH('Tabla probabilidad'!$B$5,I14)))</xm:f>
            <xm:f>'Tabla probabilidad'!$B$5</xm:f>
            <x14:dxf>
              <font>
                <color rgb="FF006100"/>
              </font>
              <fill>
                <patternFill>
                  <bgColor rgb="FFC6EFCE"/>
                </patternFill>
              </fill>
            </x14:dxf>
          </x14:cfRule>
          <x14:cfRule type="containsText" priority="549" operator="containsText" id="{0DBD8F32-72F4-47FE-A8E8-92CA123A277C}">
            <xm:f>NOT(ISERROR(SEARCH('Tabla probabilidad'!$B$5,I14)))</xm:f>
            <xm:f>'Tabla probabilidad'!$B$5</xm:f>
            <x14:dxf>
              <font>
                <color rgb="FF9C0006"/>
              </font>
              <fill>
                <patternFill>
                  <bgColor rgb="FFFFC7CE"/>
                </patternFill>
              </fill>
            </x14:dxf>
          </x14:cfRule>
          <xm:sqref>I14 I19 I22 I29</xm:sqref>
        </x14:conditionalFormatting>
        <x14:conditionalFormatting xmlns:xm="http://schemas.microsoft.com/office/excel/2006/main">
          <x14:cfRule type="containsText" priority="388" operator="containsText" id="{DF7D542B-1BF1-4317-8F9F-9E217298398A}">
            <xm:f>NOT(ISERROR(SEARCH('Tabla probabilidad'!$B$5,I34)))</xm:f>
            <xm:f>'Tabla probabilidad'!$B$5</xm:f>
            <x14:dxf>
              <font>
                <color rgb="FF006100"/>
              </font>
              <fill>
                <patternFill>
                  <bgColor rgb="FFC6EFCE"/>
                </patternFill>
              </fill>
            </x14:dxf>
          </x14:cfRule>
          <x14:cfRule type="containsText" priority="389" operator="containsText" id="{588CF624-76F0-4DA9-B250-68F531E8679C}">
            <xm:f>NOT(ISERROR(SEARCH('Tabla probabilidad'!$B$5,I34)))</xm:f>
            <xm:f>'Tabla probabilidad'!$B$5</xm:f>
            <x14:dxf>
              <font>
                <color rgb="FF9C0006"/>
              </font>
              <fill>
                <patternFill>
                  <bgColor rgb="FFFFC7CE"/>
                </patternFill>
              </fill>
            </x14:dxf>
          </x14:cfRule>
          <xm:sqref>I34 I39</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2964B6BA-0E4F-4802-B295-524116B23111}">
          <x14:formula1>
            <xm:f>LISTA!$C$3:$C$9</xm:f>
          </x14:formula1>
          <xm:sqref>G10 G14 G19 G22 G29 G34</xm:sqref>
        </x14:dataValidation>
        <x14:dataValidation type="list" allowBlank="1" showInputMessage="1" showErrorMessage="1" xr:uid="{F6152631-F681-4C4E-BD91-BCB01166AE87}">
          <x14:formula1>
            <xm:f>LISTA!$J$3:$J$4</xm:f>
          </x14:formula1>
          <xm:sqref>AN10 AN29 AN14 AN22 AN19 AN34 AN39</xm:sqref>
        </x14:dataValidation>
        <x14:dataValidation type="list" allowBlank="1" showInputMessage="1" showErrorMessage="1" xr:uid="{270C6AF1-470F-403E-AB6A-1DF3F7D25A9D}">
          <x14:formula1>
            <xm:f>LISTA!$K$3:$K$6</xm:f>
          </x14:formula1>
          <xm:sqref>AH10 AH29 AH14 AH22 AH19 AH34 AH39</xm:sqref>
        </x14:dataValidation>
        <x14:dataValidation type="list" allowBlank="1" showInputMessage="1" showErrorMessage="1" xr:uid="{ECFDC2EE-4F50-47B3-9BE3-F537B46AB2B2}">
          <x14:formula1>
            <xm:f>LISTA!$C$3:$C$10</xm:f>
          </x14:formula1>
          <xm:sqref>G39:G43</xm:sqref>
        </x14:dataValidation>
        <x14:dataValidation type="list" allowBlank="1" showInputMessage="1" showErrorMessage="1" xr:uid="{55F41AD7-F2FF-47D8-8429-7EF993D60E0F}">
          <x14:formula1>
            <xm:f>LISTA!$E$3:$E$5</xm:f>
          </x14:formula1>
          <xm:sqref>R10:R43</xm:sqref>
        </x14:dataValidation>
        <x14:dataValidation type="list" allowBlank="1" showInputMessage="1" showErrorMessage="1" xr:uid="{94376D5C-53F0-4688-9515-A14D1E0F7D9F}">
          <x14:formula1>
            <xm:f>LISTA!$F$3:$F$4</xm:f>
          </x14:formula1>
          <xm:sqref>S10:S43</xm:sqref>
        </x14:dataValidation>
        <x14:dataValidation type="list" allowBlank="1" showInputMessage="1" showErrorMessage="1" xr:uid="{B499CAED-1749-4DA2-99B1-B5FB19D917D8}">
          <x14:formula1>
            <xm:f>LISTA!$G$3:$G$4</xm:f>
          </x14:formula1>
          <xm:sqref>U10:U43</xm:sqref>
        </x14:dataValidation>
        <x14:dataValidation type="list" allowBlank="1" showInputMessage="1" showErrorMessage="1" xr:uid="{829348BB-3BA9-4F51-A95A-54A0B35C6704}">
          <x14:formula1>
            <xm:f>LISTA!$H$3:$H$4</xm:f>
          </x14:formula1>
          <xm:sqref>V10:V43</xm:sqref>
        </x14:dataValidation>
        <x14:dataValidation type="list" allowBlank="1" showInputMessage="1" showErrorMessage="1" xr:uid="{68E9454F-9727-41CD-95D8-6CCA21FDBA47}">
          <x14:formula1>
            <xm:f>LISTA!$I$3:$I$4</xm:f>
          </x14:formula1>
          <xm:sqref>W10:W43</xm:sqref>
        </x14:dataValidation>
        <x14:dataValidation type="list" allowBlank="1" showInputMessage="1" showErrorMessage="1" xr:uid="{D2DAD31A-893A-4E15-804A-8B319027508E}">
          <x14:formula1>
            <xm:f>LISTA!$B$3:$B$9</xm:f>
          </x14:formula1>
          <xm:sqref>C10:C43</xm:sqref>
        </x14:dataValidation>
        <x14:dataValidation type="list" allowBlank="1" showInputMessage="1" showErrorMessage="1" xr:uid="{3C9F1541-7D6F-40D4-9706-FE4CB23C2382}">
          <x14:formula1>
            <xm:f>LISTA!$D$3:$D$31</xm:f>
          </x14:formula1>
          <xm:sqref>K10:K43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A4" zoomScale="69" zoomScaleNormal="69" workbookViewId="0">
      <selection activeCell="A6" sqref="A6:A7"/>
    </sheetView>
  </sheetViews>
  <sheetFormatPr defaultColWidth="11.42578125" defaultRowHeight="15"/>
  <cols>
    <col min="1" max="1" width="27.42578125" style="6" customWidth="1"/>
    <col min="2" max="2" width="39.7109375" style="6" customWidth="1"/>
    <col min="3" max="3" width="70.5703125" style="6" customWidth="1"/>
    <col min="4" max="4" width="46.5703125" style="6" customWidth="1"/>
    <col min="5" max="5" width="40.42578125" style="6" customWidth="1"/>
    <col min="6" max="6" width="41.28515625" style="6" customWidth="1"/>
    <col min="7" max="7" width="47.7109375" style="6" customWidth="1"/>
    <col min="8" max="8" width="47.42578125" style="6" customWidth="1"/>
    <col min="9" max="9" width="32.42578125" style="6" customWidth="1"/>
    <col min="10" max="16384" width="11.42578125" style="6"/>
  </cols>
  <sheetData>
    <row r="3" spans="1:9">
      <c r="A3" s="389" t="s">
        <v>197</v>
      </c>
      <c r="B3" s="389"/>
      <c r="C3" s="389"/>
      <c r="D3" s="389"/>
      <c r="E3" s="389"/>
      <c r="F3" s="389"/>
      <c r="G3" s="389"/>
      <c r="H3" s="389"/>
    </row>
    <row r="4" spans="1:9">
      <c r="A4" s="389"/>
      <c r="B4" s="389"/>
      <c r="C4" s="389"/>
      <c r="D4" s="389"/>
      <c r="E4" s="389"/>
      <c r="F4" s="389"/>
      <c r="G4" s="389"/>
      <c r="H4" s="389"/>
    </row>
    <row r="5" spans="1:9" ht="34.5" thickBot="1">
      <c r="A5" s="18"/>
      <c r="B5" s="18"/>
      <c r="C5" s="18"/>
      <c r="D5" s="18"/>
      <c r="E5" s="18"/>
      <c r="F5" s="18"/>
      <c r="G5" s="18"/>
      <c r="H5" s="18"/>
    </row>
    <row r="6" spans="1:9" ht="70.5" customHeight="1" thickBot="1">
      <c r="A6" s="390" t="s">
        <v>197</v>
      </c>
      <c r="B6" s="79" t="s">
        <v>362</v>
      </c>
      <c r="C6" s="80" t="s">
        <v>363</v>
      </c>
      <c r="D6" s="80" t="s">
        <v>364</v>
      </c>
      <c r="E6" s="80" t="s">
        <v>365</v>
      </c>
      <c r="F6" s="80" t="s">
        <v>366</v>
      </c>
      <c r="G6" s="156" t="s">
        <v>367</v>
      </c>
      <c r="H6" s="157" t="s">
        <v>368</v>
      </c>
      <c r="I6" s="79" t="s">
        <v>369</v>
      </c>
    </row>
    <row r="7" spans="1:9" ht="265.5" customHeight="1" thickBot="1">
      <c r="A7" s="391"/>
      <c r="B7" s="19" t="s">
        <v>370</v>
      </c>
      <c r="C7" s="19" t="s">
        <v>371</v>
      </c>
      <c r="D7" s="19" t="s">
        <v>372</v>
      </c>
      <c r="E7" s="19" t="s">
        <v>373</v>
      </c>
      <c r="F7" s="19" t="s">
        <v>374</v>
      </c>
      <c r="G7" s="20" t="s">
        <v>375</v>
      </c>
      <c r="H7" s="158" t="s">
        <v>376</v>
      </c>
      <c r="I7" s="169" t="s">
        <v>377</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8" sqref="C8"/>
    </sheetView>
  </sheetViews>
  <sheetFormatPr defaultColWidth="11.42578125" defaultRowHeight="15"/>
  <cols>
    <col min="2" max="2" width="24.140625" customWidth="1"/>
    <col min="3" max="3" width="75.7109375" customWidth="1"/>
    <col min="4" max="4" width="29.85546875" customWidth="1"/>
    <col min="32" max="137" width="11.42578125" style="121"/>
  </cols>
  <sheetData>
    <row r="1" spans="1:31" s="121" customFormat="1"/>
    <row r="2" spans="1:31" ht="23.25">
      <c r="A2" s="6"/>
      <c r="B2" s="392" t="s">
        <v>378</v>
      </c>
      <c r="C2" s="392"/>
      <c r="D2" s="392"/>
      <c r="E2" s="6"/>
      <c r="F2" s="6"/>
      <c r="G2" s="6"/>
      <c r="H2" s="6"/>
      <c r="I2" s="6"/>
      <c r="J2" s="6"/>
      <c r="K2" s="6"/>
      <c r="L2" s="6"/>
      <c r="M2" s="6"/>
      <c r="N2" s="6"/>
      <c r="O2" s="6"/>
      <c r="P2" s="6"/>
      <c r="Q2" s="6"/>
      <c r="R2" s="6"/>
      <c r="S2" s="6"/>
      <c r="T2" s="6"/>
      <c r="U2" s="6"/>
      <c r="V2" s="6"/>
      <c r="W2" s="6"/>
      <c r="X2" s="6"/>
      <c r="Y2" s="6"/>
      <c r="Z2" s="6"/>
      <c r="AA2" s="6"/>
      <c r="AB2" s="6"/>
      <c r="AC2" s="6"/>
      <c r="AD2" s="6"/>
      <c r="AE2" s="6"/>
    </row>
    <row r="3" spans="1:31">
      <c r="A3" s="6"/>
      <c r="B3" s="110"/>
      <c r="C3" s="110"/>
      <c r="D3" s="110"/>
      <c r="E3" s="6"/>
      <c r="F3" s="6"/>
      <c r="G3" s="6"/>
      <c r="H3" s="6"/>
      <c r="I3" s="6"/>
      <c r="J3" s="6"/>
      <c r="K3" s="6"/>
      <c r="L3" s="6"/>
      <c r="M3" s="6"/>
      <c r="N3" s="6"/>
      <c r="O3" s="6"/>
      <c r="P3" s="6"/>
      <c r="Q3" s="6"/>
      <c r="R3" s="6"/>
      <c r="S3" s="6"/>
      <c r="T3" s="6"/>
      <c r="U3" s="6"/>
      <c r="V3" s="6"/>
      <c r="W3" s="6"/>
      <c r="X3" s="6"/>
      <c r="Y3" s="6"/>
      <c r="Z3" s="6"/>
      <c r="AA3" s="6"/>
      <c r="AB3" s="6"/>
      <c r="AC3" s="6"/>
      <c r="AD3" s="6"/>
      <c r="AE3" s="6"/>
    </row>
    <row r="4" spans="1:31" ht="23.25">
      <c r="A4" s="6"/>
      <c r="B4" s="21"/>
      <c r="C4" s="123" t="s">
        <v>379</v>
      </c>
      <c r="D4" s="123" t="s">
        <v>380</v>
      </c>
      <c r="E4" s="6"/>
      <c r="F4" s="6"/>
      <c r="G4" s="6"/>
      <c r="H4" s="6"/>
      <c r="I4" s="6"/>
      <c r="J4" s="6"/>
      <c r="K4" s="6"/>
      <c r="L4" s="6"/>
      <c r="M4" s="6"/>
      <c r="N4" s="6"/>
      <c r="O4" s="6"/>
      <c r="P4" s="6"/>
      <c r="Q4" s="6"/>
      <c r="R4" s="6"/>
      <c r="S4" s="6"/>
      <c r="T4" s="6"/>
      <c r="U4" s="6"/>
      <c r="V4" s="6"/>
      <c r="W4" s="6"/>
      <c r="X4" s="6"/>
      <c r="Y4" s="6"/>
      <c r="Z4" s="6"/>
      <c r="AA4" s="6"/>
      <c r="AB4" s="6"/>
      <c r="AC4" s="6"/>
      <c r="AD4" s="6"/>
      <c r="AE4" s="6"/>
    </row>
    <row r="5" spans="1:31" ht="46.5">
      <c r="A5" s="6"/>
      <c r="B5" s="124" t="s">
        <v>381</v>
      </c>
      <c r="C5" s="125" t="s">
        <v>382</v>
      </c>
      <c r="D5" s="126">
        <v>0.2</v>
      </c>
      <c r="E5" s="6"/>
      <c r="F5" s="6"/>
      <c r="G5" s="6"/>
      <c r="H5" s="6"/>
      <c r="I5" s="6"/>
      <c r="J5" s="6"/>
      <c r="K5" s="6"/>
      <c r="L5" s="6"/>
      <c r="M5" s="6"/>
      <c r="N5" s="6"/>
      <c r="O5" s="6"/>
      <c r="P5" s="6"/>
      <c r="Q5" s="6"/>
      <c r="R5" s="6"/>
      <c r="S5" s="6"/>
      <c r="T5" s="6"/>
      <c r="U5" s="6"/>
      <c r="V5" s="6"/>
      <c r="W5" s="6"/>
      <c r="X5" s="6"/>
      <c r="Y5" s="6"/>
      <c r="Z5" s="6"/>
      <c r="AA5" s="6"/>
      <c r="AB5" s="6"/>
      <c r="AC5" s="6"/>
      <c r="AD5" s="6"/>
      <c r="AE5" s="6"/>
    </row>
    <row r="6" spans="1:31" ht="46.5">
      <c r="A6" s="6"/>
      <c r="B6" s="127" t="s">
        <v>383</v>
      </c>
      <c r="C6" s="128" t="s">
        <v>384</v>
      </c>
      <c r="D6" s="129">
        <v>0.4</v>
      </c>
      <c r="E6" s="6"/>
      <c r="F6" s="6"/>
      <c r="G6" s="6"/>
      <c r="H6" s="6"/>
      <c r="I6" s="6"/>
      <c r="J6" s="6"/>
      <c r="K6" s="6"/>
      <c r="L6" s="6"/>
      <c r="M6" s="6"/>
      <c r="N6" s="6"/>
      <c r="O6" s="6"/>
      <c r="P6" s="6"/>
      <c r="Q6" s="6"/>
      <c r="R6" s="6"/>
      <c r="S6" s="6"/>
      <c r="T6" s="6"/>
      <c r="U6" s="6"/>
      <c r="V6" s="6"/>
      <c r="W6" s="6"/>
      <c r="X6" s="6"/>
      <c r="Y6" s="6"/>
      <c r="Z6" s="6"/>
      <c r="AA6" s="6"/>
      <c r="AB6" s="6"/>
      <c r="AC6" s="6"/>
      <c r="AD6" s="6"/>
      <c r="AE6" s="6"/>
    </row>
    <row r="7" spans="1:31" ht="46.5">
      <c r="A7" s="6"/>
      <c r="B7" s="130" t="s">
        <v>385</v>
      </c>
      <c r="C7" s="128" t="s">
        <v>386</v>
      </c>
      <c r="D7" s="129">
        <v>0.6</v>
      </c>
      <c r="E7" s="6"/>
      <c r="F7" s="6"/>
      <c r="G7" s="6"/>
      <c r="H7" s="6"/>
      <c r="I7" s="6"/>
      <c r="J7" s="6"/>
      <c r="K7" s="6"/>
      <c r="L7" s="6"/>
      <c r="M7" s="6"/>
      <c r="N7" s="6"/>
      <c r="O7" s="6"/>
      <c r="P7" s="6"/>
      <c r="Q7" s="6"/>
      <c r="R7" s="6"/>
      <c r="S7" s="6"/>
      <c r="T7" s="6"/>
      <c r="U7" s="6"/>
      <c r="V7" s="6"/>
      <c r="W7" s="6"/>
      <c r="X7" s="6"/>
      <c r="Y7" s="6"/>
      <c r="Z7" s="6"/>
      <c r="AA7" s="6"/>
      <c r="AB7" s="6"/>
      <c r="AC7" s="6"/>
      <c r="AD7" s="6"/>
      <c r="AE7" s="6"/>
    </row>
    <row r="8" spans="1:31" ht="69.75">
      <c r="A8" s="6"/>
      <c r="B8" s="131" t="s">
        <v>387</v>
      </c>
      <c r="C8" s="128" t="s">
        <v>388</v>
      </c>
      <c r="D8" s="129">
        <v>0.8</v>
      </c>
      <c r="E8" s="6"/>
      <c r="F8" s="6"/>
      <c r="G8" s="6"/>
      <c r="H8" s="6"/>
      <c r="I8" s="6"/>
      <c r="J8" s="6"/>
      <c r="K8" s="6"/>
      <c r="L8" s="6"/>
      <c r="M8" s="6"/>
      <c r="N8" s="6"/>
      <c r="O8" s="6"/>
      <c r="P8" s="6"/>
      <c r="Q8" s="6"/>
      <c r="R8" s="6"/>
      <c r="S8" s="6"/>
      <c r="T8" s="6"/>
      <c r="U8" s="6"/>
      <c r="V8" s="6"/>
      <c r="W8" s="6"/>
      <c r="X8" s="6"/>
      <c r="Y8" s="6"/>
      <c r="Z8" s="6"/>
      <c r="AA8" s="6"/>
      <c r="AB8" s="6"/>
      <c r="AC8" s="6"/>
      <c r="AD8" s="6"/>
      <c r="AE8" s="6"/>
    </row>
    <row r="9" spans="1:31" ht="46.5">
      <c r="A9" s="6"/>
      <c r="B9" s="132" t="s">
        <v>389</v>
      </c>
      <c r="C9" s="128" t="s">
        <v>390</v>
      </c>
      <c r="D9" s="129">
        <v>1</v>
      </c>
      <c r="E9" s="6"/>
      <c r="F9" s="6"/>
      <c r="G9" s="6"/>
      <c r="H9" s="6"/>
      <c r="I9" s="6"/>
      <c r="J9" s="6"/>
      <c r="K9" s="6"/>
      <c r="L9" s="6"/>
      <c r="M9" s="6"/>
      <c r="N9" s="6"/>
      <c r="O9" s="6"/>
      <c r="P9" s="6"/>
      <c r="Q9" s="6"/>
      <c r="R9" s="6"/>
      <c r="S9" s="6"/>
      <c r="T9" s="6"/>
      <c r="U9" s="6"/>
      <c r="V9" s="6"/>
      <c r="W9" s="6"/>
      <c r="X9" s="6"/>
      <c r="Y9" s="6"/>
      <c r="Z9" s="6"/>
      <c r="AA9" s="6"/>
      <c r="AB9" s="6"/>
      <c r="AC9" s="6"/>
      <c r="AD9" s="6"/>
      <c r="AE9" s="6"/>
    </row>
    <row r="10" spans="1:31">
      <c r="A10" s="6"/>
      <c r="B10" s="22"/>
      <c r="C10" s="22"/>
      <c r="D10" s="22"/>
      <c r="E10" s="6"/>
      <c r="F10" s="6"/>
      <c r="G10" s="6"/>
      <c r="H10" s="6"/>
      <c r="I10" s="6"/>
      <c r="J10" s="6"/>
      <c r="K10" s="6"/>
      <c r="L10" s="6"/>
      <c r="M10" s="6"/>
      <c r="N10" s="6"/>
      <c r="O10" s="6"/>
      <c r="P10" s="6"/>
      <c r="Q10" s="6"/>
      <c r="R10" s="6"/>
      <c r="S10" s="6"/>
      <c r="T10" s="6"/>
      <c r="U10" s="6"/>
      <c r="V10" s="6"/>
      <c r="W10" s="6"/>
      <c r="X10" s="6"/>
      <c r="Y10" s="6"/>
      <c r="Z10" s="6"/>
      <c r="AA10" s="6"/>
      <c r="AB10" s="6"/>
      <c r="AC10" s="6"/>
      <c r="AD10" s="6"/>
      <c r="AE10" s="6"/>
    </row>
    <row r="11" spans="1:31" ht="16.5">
      <c r="A11" s="6"/>
      <c r="B11" s="23"/>
      <c r="C11" s="22"/>
      <c r="D11" s="22"/>
      <c r="E11" s="6"/>
      <c r="F11" s="6"/>
      <c r="G11" s="6"/>
      <c r="H11" s="6"/>
      <c r="I11" s="6"/>
      <c r="J11" s="6"/>
      <c r="K11" s="6"/>
      <c r="L11" s="6"/>
      <c r="M11" s="6"/>
      <c r="N11" s="6"/>
      <c r="O11" s="6"/>
      <c r="P11" s="6"/>
      <c r="Q11" s="6"/>
      <c r="R11" s="6"/>
      <c r="S11" s="6"/>
      <c r="T11" s="6"/>
      <c r="U11" s="6"/>
      <c r="V11" s="6"/>
      <c r="W11" s="6"/>
      <c r="X11" s="6"/>
      <c r="Y11" s="6"/>
      <c r="Z11" s="6"/>
      <c r="AA11" s="6"/>
      <c r="AB11" s="6"/>
      <c r="AC11" s="6"/>
      <c r="AD11" s="6"/>
      <c r="AE11" s="6"/>
    </row>
    <row r="12" spans="1:31">
      <c r="A12" s="6"/>
      <c r="B12" s="22"/>
      <c r="C12" s="22"/>
      <c r="D12" s="22"/>
      <c r="E12" s="6"/>
      <c r="F12" s="6"/>
      <c r="G12" s="6"/>
      <c r="H12" s="6"/>
      <c r="I12" s="6"/>
      <c r="J12" s="6"/>
      <c r="K12" s="6"/>
      <c r="L12" s="6"/>
      <c r="M12" s="6"/>
      <c r="N12" s="6"/>
      <c r="O12" s="6"/>
      <c r="P12" s="6"/>
      <c r="Q12" s="6"/>
      <c r="R12" s="6"/>
      <c r="S12" s="6"/>
      <c r="T12" s="6"/>
      <c r="U12" s="6"/>
      <c r="V12" s="6"/>
      <c r="W12" s="6"/>
      <c r="X12" s="6"/>
      <c r="Y12" s="6"/>
      <c r="Z12" s="6"/>
      <c r="AA12" s="6"/>
      <c r="AB12" s="6"/>
      <c r="AC12" s="6"/>
      <c r="AD12" s="6"/>
      <c r="AE12" s="6"/>
    </row>
    <row r="13" spans="1:31">
      <c r="A13" s="6"/>
      <c r="B13" s="22"/>
      <c r="C13" s="22"/>
      <c r="D13" s="22"/>
      <c r="E13" s="6"/>
      <c r="F13" s="6"/>
      <c r="G13" s="6"/>
      <c r="H13" s="6"/>
      <c r="I13" s="6"/>
      <c r="J13" s="6"/>
      <c r="K13" s="6"/>
      <c r="L13" s="6"/>
      <c r="M13" s="6"/>
      <c r="N13" s="6"/>
      <c r="O13" s="6"/>
      <c r="P13" s="6"/>
      <c r="Q13" s="6"/>
      <c r="R13" s="6"/>
      <c r="S13" s="6"/>
      <c r="T13" s="6"/>
      <c r="U13" s="6"/>
      <c r="V13" s="6"/>
      <c r="W13" s="6"/>
      <c r="X13" s="6"/>
      <c r="Y13" s="6"/>
      <c r="Z13" s="6"/>
      <c r="AA13" s="6"/>
      <c r="AB13" s="6"/>
      <c r="AC13" s="6"/>
      <c r="AD13" s="6"/>
      <c r="AE13" s="6"/>
    </row>
    <row r="14" spans="1:31">
      <c r="A14" s="6"/>
      <c r="B14" s="22"/>
      <c r="C14" s="22"/>
      <c r="D14" s="22"/>
      <c r="E14" s="6"/>
      <c r="F14" s="6"/>
      <c r="G14" s="6"/>
      <c r="H14" s="6"/>
      <c r="I14" s="6"/>
      <c r="J14" s="6"/>
      <c r="K14" s="6"/>
      <c r="L14" s="6"/>
      <c r="M14" s="6"/>
      <c r="N14" s="6"/>
      <c r="O14" s="6"/>
      <c r="P14" s="6"/>
      <c r="Q14" s="6"/>
      <c r="R14" s="6"/>
      <c r="S14" s="6"/>
      <c r="T14" s="6"/>
      <c r="U14" s="6"/>
      <c r="V14" s="6"/>
      <c r="W14" s="6"/>
      <c r="X14" s="6"/>
      <c r="Y14" s="6"/>
      <c r="Z14" s="6"/>
      <c r="AA14" s="6"/>
      <c r="AB14" s="6"/>
      <c r="AC14" s="6"/>
      <c r="AD14" s="6"/>
      <c r="AE14" s="6"/>
    </row>
    <row r="15" spans="1:31">
      <c r="A15" s="6"/>
      <c r="B15" s="22"/>
      <c r="C15" s="22"/>
      <c r="D15" s="22"/>
      <c r="E15" s="6"/>
      <c r="F15" s="6"/>
      <c r="G15" s="6"/>
      <c r="H15" s="6"/>
      <c r="I15" s="6"/>
      <c r="J15" s="6"/>
      <c r="K15" s="6"/>
      <c r="L15" s="6"/>
      <c r="M15" s="6"/>
      <c r="N15" s="6"/>
      <c r="O15" s="6"/>
      <c r="P15" s="6"/>
      <c r="Q15" s="6"/>
      <c r="R15" s="6"/>
      <c r="S15" s="6"/>
      <c r="T15" s="6"/>
      <c r="U15" s="6"/>
      <c r="V15" s="6"/>
      <c r="W15" s="6"/>
      <c r="X15" s="6"/>
      <c r="Y15" s="6"/>
      <c r="Z15" s="6"/>
      <c r="AA15" s="6"/>
      <c r="AB15" s="6"/>
      <c r="AC15" s="6"/>
      <c r="AD15" s="6"/>
      <c r="AE15" s="6"/>
    </row>
    <row r="16" spans="1:31">
      <c r="A16" s="6"/>
      <c r="B16" s="22"/>
      <c r="C16" s="22"/>
      <c r="D16" s="22"/>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1">
      <c r="A17" s="6"/>
      <c r="B17" s="22"/>
      <c r="C17" s="22"/>
      <c r="D17" s="22"/>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1">
      <c r="A18" s="6"/>
      <c r="B18" s="22"/>
      <c r="C18" s="22"/>
      <c r="D18" s="22"/>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1">
      <c r="A19" s="6"/>
      <c r="B19" s="22"/>
      <c r="C19" s="22"/>
      <c r="D19" s="22"/>
      <c r="E19" s="6"/>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1:3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row>
    <row r="24" spans="1:3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s="121" customFormat="1"/>
    <row r="35" spans="1:31" s="121" customFormat="1"/>
    <row r="36" spans="1:31" s="121" customFormat="1"/>
    <row r="37" spans="1:31" s="121" customFormat="1"/>
    <row r="38" spans="1:31" s="121" customFormat="1"/>
    <row r="39" spans="1:31" s="121" customFormat="1"/>
    <row r="40" spans="1:31" s="121" customFormat="1"/>
    <row r="41" spans="1:31" s="121" customFormat="1"/>
    <row r="42" spans="1:31" s="121" customFormat="1"/>
    <row r="43" spans="1:31" s="121" customFormat="1"/>
    <row r="44" spans="1:31" s="121" customFormat="1"/>
    <row r="45" spans="1:31" s="121" customFormat="1"/>
    <row r="46" spans="1:31" s="121" customFormat="1"/>
    <row r="47" spans="1:31" s="121" customFormat="1"/>
    <row r="48" spans="1:31" s="121" customFormat="1"/>
    <row r="49" s="121" customFormat="1"/>
    <row r="50" s="121" customFormat="1"/>
    <row r="51" s="121" customFormat="1"/>
    <row r="52" s="121" customFormat="1"/>
    <row r="53" s="121" customFormat="1"/>
    <row r="54" s="121" customFormat="1"/>
    <row r="55" s="121" customFormat="1"/>
    <row r="56" s="121" customFormat="1"/>
    <row r="57" s="121" customFormat="1"/>
    <row r="58" s="121" customFormat="1"/>
    <row r="59" s="121" customFormat="1"/>
    <row r="60" s="121" customFormat="1"/>
    <row r="61" s="121" customFormat="1"/>
    <row r="62" s="121" customFormat="1"/>
    <row r="63" s="121" customFormat="1"/>
    <row r="64" s="121" customFormat="1"/>
    <row r="65" s="121" customFormat="1"/>
    <row r="66" s="121" customFormat="1"/>
    <row r="67" s="121" customFormat="1"/>
    <row r="68" s="121" customFormat="1"/>
    <row r="69" s="121" customFormat="1"/>
    <row r="70" s="121" customFormat="1"/>
    <row r="71" s="121" customFormat="1"/>
    <row r="72" s="121" customFormat="1"/>
    <row r="73" s="121" customFormat="1"/>
    <row r="74" s="121" customFormat="1"/>
    <row r="75" s="121" customFormat="1"/>
    <row r="76" s="121" customFormat="1"/>
    <row r="77" s="121" customFormat="1"/>
    <row r="78" s="121" customFormat="1"/>
    <row r="79" s="121" customFormat="1"/>
    <row r="80" s="121" customFormat="1"/>
    <row r="81" s="121" customFormat="1"/>
    <row r="82" s="121" customFormat="1"/>
    <row r="83" s="121" customFormat="1"/>
    <row r="84" s="121" customFormat="1"/>
    <row r="85" s="121" customFormat="1"/>
    <row r="86" s="121" customFormat="1"/>
    <row r="87" s="121" customFormat="1"/>
    <row r="88" s="121" customFormat="1"/>
    <row r="89" s="121" customFormat="1"/>
    <row r="90" s="121" customFormat="1"/>
    <row r="91" s="121" customFormat="1"/>
    <row r="92" s="121" customFormat="1"/>
    <row r="93" s="121" customFormat="1"/>
    <row r="94" s="121" customFormat="1"/>
    <row r="95" s="121" customFormat="1"/>
    <row r="96" s="121" customFormat="1"/>
    <row r="97" s="121" customFormat="1"/>
    <row r="98" s="121" customFormat="1"/>
    <row r="99" s="121" customFormat="1"/>
    <row r="100" s="121" customFormat="1"/>
    <row r="101" s="121" customFormat="1"/>
    <row r="102" s="121" customFormat="1"/>
    <row r="103" s="121" customFormat="1"/>
    <row r="104" s="121" customFormat="1"/>
    <row r="105" s="121" customFormat="1"/>
    <row r="106" s="121" customFormat="1"/>
    <row r="107" s="121" customFormat="1"/>
    <row r="108" s="121" customFormat="1"/>
    <row r="109" s="121" customFormat="1"/>
    <row r="110" s="121" customFormat="1"/>
    <row r="111" s="121" customFormat="1"/>
    <row r="112" s="121" customFormat="1"/>
    <row r="113" s="121" customFormat="1"/>
    <row r="114" s="121" customFormat="1"/>
    <row r="115" s="121" customFormat="1"/>
    <row r="116" s="121" customFormat="1"/>
    <row r="117" s="121" customFormat="1"/>
    <row r="118" s="121" customFormat="1"/>
    <row r="119" s="121" customFormat="1"/>
    <row r="120" s="121" customFormat="1"/>
    <row r="121" s="121" customFormat="1"/>
    <row r="122" s="121" customFormat="1"/>
    <row r="123" s="121" customFormat="1"/>
    <row r="124" s="121" customFormat="1"/>
    <row r="125" s="121" customFormat="1"/>
    <row r="126" s="121" customFormat="1"/>
    <row r="127" s="121" customFormat="1"/>
    <row r="128" s="121" customFormat="1"/>
    <row r="129" s="121" customFormat="1"/>
    <row r="130" s="121" customFormat="1"/>
    <row r="131" s="121" customFormat="1"/>
    <row r="132" s="121" customFormat="1"/>
    <row r="133" s="121" customFormat="1"/>
    <row r="134" s="121" customFormat="1"/>
    <row r="135" s="121" customFormat="1"/>
    <row r="136" s="121" customFormat="1"/>
    <row r="137" s="121" customFormat="1"/>
    <row r="138" s="121" customFormat="1"/>
    <row r="139" s="121" customFormat="1"/>
    <row r="140" s="121" customFormat="1"/>
    <row r="141" s="121" customFormat="1"/>
    <row r="142" s="121" customFormat="1"/>
    <row r="143" s="121" customFormat="1"/>
    <row r="144" s="121" customFormat="1"/>
    <row r="145" s="121" customFormat="1"/>
    <row r="146" s="121" customFormat="1"/>
    <row r="147" s="121" customFormat="1"/>
    <row r="148" s="121" customFormat="1"/>
    <row r="149" s="121" customFormat="1"/>
    <row r="150" s="121" customFormat="1"/>
    <row r="151" s="121" customFormat="1"/>
    <row r="152" s="121" customFormat="1"/>
    <row r="153" s="121" customFormat="1"/>
    <row r="154" s="121" customFormat="1"/>
    <row r="155" s="121" customFormat="1"/>
    <row r="156" s="121" customFormat="1"/>
    <row r="157" s="121" customFormat="1"/>
    <row r="158" s="121" customFormat="1"/>
    <row r="159" s="121" customFormat="1"/>
    <row r="160" s="121" customFormat="1"/>
    <row r="161" s="121" customFormat="1"/>
    <row r="162" s="121" customFormat="1"/>
    <row r="163" s="121" customFormat="1"/>
    <row r="164" s="121" customFormat="1"/>
    <row r="165" s="121" customFormat="1"/>
    <row r="166" s="121" customFormat="1"/>
    <row r="167" s="121" customFormat="1"/>
    <row r="168" s="121" customFormat="1"/>
    <row r="169" s="121" customFormat="1"/>
    <row r="170" s="121" customFormat="1"/>
    <row r="171" s="121" customFormat="1"/>
    <row r="172" s="121" customFormat="1"/>
    <row r="173" s="121" customFormat="1"/>
    <row r="174" s="121" customFormat="1"/>
    <row r="175" s="121" customFormat="1"/>
    <row r="176" s="121" customFormat="1"/>
    <row r="177" s="121" customFormat="1"/>
    <row r="178" s="121" customFormat="1"/>
    <row r="179" s="121" customFormat="1"/>
    <row r="180" s="121" customFormat="1"/>
    <row r="181" s="121" customFormat="1"/>
    <row r="182" s="121" customFormat="1"/>
    <row r="183" s="121" customFormat="1"/>
    <row r="184" s="121" customFormat="1"/>
    <row r="185" s="121" customFormat="1"/>
    <row r="186" s="121" customFormat="1"/>
    <row r="187" s="121" customFormat="1"/>
    <row r="188" s="121" customFormat="1"/>
    <row r="189" s="121" customFormat="1"/>
    <row r="190" s="121" customFormat="1"/>
    <row r="191" s="121" customFormat="1"/>
    <row r="192" s="121" customFormat="1"/>
    <row r="193" s="121" customFormat="1"/>
    <row r="194" s="121" customFormat="1"/>
    <row r="195" s="121" customFormat="1"/>
    <row r="196" s="121" customFormat="1"/>
    <row r="197" s="121" customFormat="1"/>
    <row r="198" s="121" customFormat="1"/>
    <row r="199" s="121" customFormat="1"/>
    <row r="200" s="121" customFormat="1"/>
    <row r="201" s="121" customFormat="1"/>
    <row r="202" s="121" customFormat="1"/>
    <row r="203" s="121" customFormat="1"/>
    <row r="204" s="121" customFormat="1"/>
    <row r="205" s="121" customFormat="1"/>
    <row r="206" s="121" customFormat="1"/>
    <row r="207" s="121" customFormat="1"/>
    <row r="208" s="121" customFormat="1"/>
    <row r="209" s="121" customFormat="1"/>
    <row r="210" s="121" customFormat="1"/>
    <row r="211" s="121" customFormat="1"/>
    <row r="212" s="121" customFormat="1"/>
    <row r="213" s="121" customFormat="1"/>
    <row r="214" s="121" customFormat="1"/>
    <row r="215" s="121" customFormat="1"/>
    <row r="216" s="121" customFormat="1"/>
    <row r="217" s="121" customFormat="1"/>
    <row r="218" s="121" customFormat="1"/>
    <row r="219" s="121" customFormat="1"/>
    <row r="220" s="121" customFormat="1"/>
    <row r="221" s="121" customFormat="1"/>
    <row r="222" s="121" customFormat="1"/>
    <row r="223" s="121" customFormat="1"/>
    <row r="224" s="121" customFormat="1"/>
    <row r="225" s="121" customFormat="1"/>
    <row r="226" s="121" customFormat="1"/>
    <row r="227" s="121" customFormat="1"/>
    <row r="228" s="121" customFormat="1"/>
    <row r="229" s="121" customFormat="1"/>
    <row r="230" s="121" customFormat="1"/>
    <row r="231" s="121" customFormat="1"/>
    <row r="232" s="121" customFormat="1"/>
    <row r="233" s="121" customFormat="1"/>
    <row r="234" s="121" customFormat="1"/>
    <row r="235" s="121" customFormat="1"/>
    <row r="236" s="121" customFormat="1"/>
    <row r="237" s="121" customFormat="1"/>
    <row r="238" s="121" customFormat="1"/>
    <row r="239" s="121" customFormat="1"/>
    <row r="240" s="121" customFormat="1"/>
    <row r="241" s="121" customFormat="1"/>
    <row r="242" s="121" customFormat="1"/>
    <row r="243" s="121" customFormat="1"/>
    <row r="244" s="121" customFormat="1"/>
    <row r="245" s="121" customFormat="1"/>
    <row r="246" s="121" customFormat="1"/>
    <row r="247" s="121" customFormat="1"/>
    <row r="248" s="121" customFormat="1"/>
    <row r="249" s="121" customFormat="1"/>
    <row r="250" s="121" customFormat="1"/>
    <row r="251" s="121" customFormat="1"/>
    <row r="252" s="121" customFormat="1"/>
    <row r="253" s="121" customFormat="1"/>
    <row r="254" s="121" customFormat="1"/>
    <row r="255" s="121" customFormat="1"/>
    <row r="256" s="121" customFormat="1"/>
    <row r="257" s="121" customFormat="1"/>
    <row r="258" s="121" customFormat="1"/>
    <row r="259" s="121" customFormat="1"/>
    <row r="260" s="121" customFormat="1"/>
    <row r="261" s="121" customFormat="1"/>
    <row r="262" s="121" customFormat="1"/>
    <row r="263" s="121" customFormat="1"/>
    <row r="264" s="121" customFormat="1"/>
    <row r="265" s="121" customFormat="1"/>
    <row r="266" s="121" customFormat="1"/>
    <row r="267" s="121" customFormat="1"/>
    <row r="268" s="121" customFormat="1"/>
    <row r="269" s="121" customFormat="1"/>
    <row r="270" s="121" customFormat="1"/>
    <row r="271" s="121" customFormat="1"/>
    <row r="272" s="121" customFormat="1"/>
    <row r="273" s="121" customFormat="1"/>
    <row r="274" s="121" customFormat="1"/>
    <row r="275" s="121" customFormat="1"/>
    <row r="276" s="121" customFormat="1"/>
    <row r="277" s="121" customFormat="1"/>
    <row r="278" s="121" customFormat="1"/>
    <row r="279" s="121" customFormat="1"/>
    <row r="280" s="121" customFormat="1"/>
    <row r="281" s="121" customFormat="1"/>
    <row r="282" s="121" customFormat="1"/>
    <row r="283" s="121" customFormat="1"/>
    <row r="284" s="121" customFormat="1"/>
    <row r="285" s="121" customFormat="1"/>
    <row r="286" s="121" customFormat="1"/>
    <row r="287" s="121" customFormat="1"/>
    <row r="288" s="121" customFormat="1"/>
    <row r="289" s="121" customFormat="1"/>
    <row r="290" s="121" customFormat="1"/>
    <row r="291" s="121" customFormat="1"/>
    <row r="292" s="121" customFormat="1"/>
    <row r="293" s="121" customFormat="1"/>
    <row r="294" s="121" customFormat="1"/>
    <row r="295" s="121" customFormat="1"/>
    <row r="296" s="121" customFormat="1"/>
    <row r="297" s="121" customFormat="1"/>
    <row r="298" s="121" customFormat="1"/>
    <row r="299" s="121" customFormat="1"/>
    <row r="300" s="121" customFormat="1"/>
    <row r="301" s="121" customFormat="1"/>
    <row r="302" s="121" customFormat="1"/>
    <row r="303" s="121" customFormat="1"/>
    <row r="304" s="121" customFormat="1"/>
    <row r="305" s="121" customFormat="1"/>
    <row r="306" s="121" customFormat="1"/>
    <row r="307" s="121" customFormat="1"/>
    <row r="308" s="121" customFormat="1"/>
    <row r="309" s="121" customFormat="1"/>
    <row r="310" s="121" customFormat="1"/>
    <row r="311" s="121" customFormat="1"/>
    <row r="312" s="121" customFormat="1"/>
    <row r="313" s="121" customFormat="1"/>
    <row r="314" s="121" customFormat="1"/>
    <row r="315" s="121" customFormat="1"/>
    <row r="316" s="121" customFormat="1"/>
    <row r="317" s="121" customFormat="1"/>
    <row r="318" s="121" customFormat="1"/>
    <row r="319" s="121" customFormat="1"/>
    <row r="320" s="121" customFormat="1"/>
    <row r="321" s="121" customFormat="1"/>
    <row r="322" s="121" customFormat="1"/>
    <row r="323" s="121" customFormat="1"/>
    <row r="324" s="121" customFormat="1"/>
    <row r="325" s="121" customFormat="1"/>
    <row r="326" s="121" customFormat="1"/>
    <row r="327" s="121" customFormat="1"/>
    <row r="328" s="121" customFormat="1"/>
    <row r="329" s="121" customFormat="1"/>
    <row r="330" s="121" customFormat="1"/>
    <row r="331" s="121" customFormat="1"/>
    <row r="332" s="121" customFormat="1"/>
    <row r="333" s="121" customFormat="1"/>
    <row r="334" s="121" customFormat="1"/>
    <row r="335" s="121" customFormat="1"/>
    <row r="336" s="121" customFormat="1"/>
    <row r="337" s="121" customFormat="1"/>
    <row r="338" s="121" customFormat="1"/>
    <row r="339" s="121" customFormat="1"/>
    <row r="340" s="121" customFormat="1"/>
    <row r="341" s="121" customFormat="1"/>
    <row r="342" s="121" customFormat="1"/>
    <row r="343" s="121" customFormat="1"/>
    <row r="344" s="121" customFormat="1"/>
    <row r="345" s="121" customFormat="1"/>
    <row r="346" s="121" customFormat="1"/>
    <row r="347" s="121" customFormat="1"/>
    <row r="348" s="121" customFormat="1"/>
    <row r="349" s="121" customFormat="1"/>
    <row r="350" s="121" customFormat="1"/>
    <row r="351" s="121" customFormat="1"/>
    <row r="352" s="121" customFormat="1"/>
    <row r="353" s="121" customFormat="1"/>
    <row r="354" s="121" customFormat="1"/>
    <row r="355" s="121" customFormat="1"/>
    <row r="356" s="121" customFormat="1"/>
    <row r="357" s="121" customFormat="1"/>
    <row r="358" s="121" customFormat="1"/>
    <row r="359" s="121" customFormat="1"/>
    <row r="360" s="121" customFormat="1"/>
    <row r="361" s="121" customFormat="1"/>
    <row r="362" s="121" customFormat="1"/>
    <row r="363" s="121" customFormat="1"/>
    <row r="364" s="121" customFormat="1"/>
    <row r="365" s="121" customFormat="1"/>
    <row r="366" s="121" customFormat="1"/>
    <row r="367" s="121" customFormat="1"/>
    <row r="368" s="121" customFormat="1"/>
    <row r="369" s="121" customFormat="1"/>
    <row r="370" s="121" customFormat="1"/>
    <row r="371" s="121" customFormat="1"/>
    <row r="372" s="121" customFormat="1"/>
    <row r="373" s="121" customFormat="1"/>
    <row r="374" s="121" customFormat="1"/>
    <row r="375" s="121" customFormat="1"/>
    <row r="376" s="121" customFormat="1"/>
    <row r="377" s="121" customFormat="1"/>
    <row r="378" s="121" customFormat="1"/>
    <row r="379" s="121" customFormat="1"/>
    <row r="380" s="121" customFormat="1"/>
    <row r="381" s="121" customFormat="1"/>
    <row r="382" s="121" customFormat="1"/>
    <row r="383" s="121" customFormat="1"/>
    <row r="384" s="121" customFormat="1"/>
    <row r="385" s="121" customFormat="1"/>
    <row r="386" s="121" customFormat="1"/>
    <row r="387" s="121" customFormat="1"/>
    <row r="388" s="121" customFormat="1"/>
    <row r="389" s="121" customFormat="1"/>
    <row r="390" s="121" customFormat="1"/>
    <row r="391" s="121" customFormat="1"/>
    <row r="392" s="121" customFormat="1"/>
    <row r="393" s="121" customFormat="1"/>
    <row r="394" s="121" customFormat="1"/>
    <row r="395" s="121" customFormat="1"/>
    <row r="396" s="121" customFormat="1"/>
    <row r="397" s="121" customFormat="1"/>
    <row r="398" s="121" customFormat="1"/>
    <row r="399" s="121" customFormat="1"/>
    <row r="400" s="121" customFormat="1"/>
    <row r="401" s="121" customFormat="1"/>
    <row r="402" s="121" customFormat="1"/>
    <row r="403" s="121" customFormat="1"/>
    <row r="404" s="121" customFormat="1"/>
    <row r="405" s="121" customFormat="1"/>
    <row r="406" s="121" customFormat="1"/>
    <row r="407" s="121" customFormat="1"/>
    <row r="408" s="121" customFormat="1"/>
    <row r="409" s="121" customFormat="1"/>
    <row r="410" s="121" customFormat="1"/>
    <row r="411" s="121" customFormat="1"/>
    <row r="412" s="121" customFormat="1"/>
    <row r="413" s="121" customFormat="1"/>
    <row r="414" s="121" customFormat="1"/>
    <row r="415" s="121" customFormat="1"/>
    <row r="416" s="121" customFormat="1"/>
    <row r="417" s="121" customFormat="1"/>
    <row r="418" s="121" customFormat="1"/>
    <row r="419" s="121" customFormat="1"/>
    <row r="420" s="121" customFormat="1"/>
    <row r="421" s="121" customFormat="1"/>
    <row r="422" s="121" customFormat="1"/>
    <row r="423" s="121" customFormat="1"/>
    <row r="424" s="121" customFormat="1"/>
    <row r="425" s="121" customFormat="1"/>
    <row r="426" s="121" customFormat="1"/>
    <row r="427" s="121" customFormat="1"/>
    <row r="428" s="121" customFormat="1"/>
    <row r="429" s="121" customFormat="1"/>
    <row r="430" s="121" customFormat="1"/>
    <row r="431" s="121" customFormat="1"/>
    <row r="432" s="121" customFormat="1"/>
    <row r="433" s="121" customFormat="1"/>
    <row r="434" s="121" customFormat="1"/>
    <row r="435" s="121" customFormat="1"/>
    <row r="436" s="121" customFormat="1"/>
    <row r="437" s="121" customFormat="1"/>
    <row r="438" s="121" customFormat="1"/>
    <row r="439" s="121" customFormat="1"/>
    <row r="440" s="121" customFormat="1"/>
    <row r="441" s="121" customFormat="1"/>
    <row r="442" s="121" customFormat="1"/>
    <row r="443" s="121" customFormat="1"/>
    <row r="444" s="121" customFormat="1"/>
    <row r="445" s="121" customFormat="1"/>
    <row r="446" s="121" customFormat="1"/>
    <row r="447" s="121" customFormat="1"/>
    <row r="448" s="121" customFormat="1"/>
    <row r="449" s="121" customFormat="1"/>
    <row r="450" s="121" customFormat="1"/>
    <row r="451" s="121" customFormat="1"/>
    <row r="452" s="121" customFormat="1"/>
    <row r="453" s="121" customFormat="1"/>
    <row r="454" s="121" customFormat="1"/>
    <row r="455" s="121" customFormat="1"/>
    <row r="456" s="121" customFormat="1"/>
    <row r="457" s="121" customFormat="1"/>
    <row r="458" s="121" customFormat="1"/>
    <row r="459" s="121" customFormat="1"/>
    <row r="460" s="121" customFormat="1"/>
    <row r="461" s="121" customFormat="1"/>
    <row r="462" s="121" customFormat="1"/>
    <row r="463" s="121" customFormat="1"/>
    <row r="464" s="121" customFormat="1"/>
    <row r="465" s="121" customFormat="1"/>
    <row r="466" s="121" customFormat="1"/>
    <row r="467" s="121" customFormat="1"/>
    <row r="468" s="121" customFormat="1"/>
    <row r="469" s="121" customFormat="1"/>
    <row r="470" s="121" customFormat="1"/>
    <row r="471" s="121" customFormat="1"/>
    <row r="472" s="121" customFormat="1"/>
    <row r="473" s="121" customFormat="1"/>
    <row r="474" s="121" customFormat="1"/>
    <row r="475" s="121" customFormat="1"/>
    <row r="476" s="121" customFormat="1"/>
    <row r="477" s="121" customFormat="1"/>
    <row r="478" s="121" customFormat="1"/>
    <row r="479" s="121" customFormat="1"/>
    <row r="480" s="121" customFormat="1"/>
    <row r="481" s="121" customFormat="1"/>
    <row r="482" s="121" customFormat="1"/>
    <row r="483" s="121" customFormat="1"/>
    <row r="484" s="121" customFormat="1"/>
    <row r="485" s="121" customFormat="1"/>
    <row r="486" s="121" customFormat="1"/>
    <row r="487" s="121" customFormat="1"/>
    <row r="488" s="121" customFormat="1"/>
    <row r="489" s="121" customFormat="1"/>
    <row r="490" s="121" customFormat="1"/>
    <row r="491" s="121" customFormat="1"/>
    <row r="492" s="121" customFormat="1"/>
    <row r="493" s="121" customFormat="1"/>
    <row r="494" s="121" customFormat="1"/>
    <row r="495" s="121" customFormat="1"/>
    <row r="496" s="121" customFormat="1"/>
    <row r="497" s="121" customFormat="1"/>
    <row r="498" s="121" customFormat="1"/>
    <row r="499" s="121" customFormat="1"/>
    <row r="500" s="121" customFormat="1"/>
    <row r="501" s="121" customFormat="1"/>
    <row r="502" s="121" customFormat="1"/>
    <row r="503" s="121" customFormat="1"/>
    <row r="504" s="121" customFormat="1"/>
    <row r="505" s="121" customFormat="1"/>
    <row r="506" s="121" customFormat="1"/>
    <row r="507" s="121" customFormat="1"/>
    <row r="508" s="121" customFormat="1"/>
    <row r="509" s="121" customFormat="1"/>
    <row r="510" s="121" customFormat="1"/>
    <row r="511" s="121" customFormat="1"/>
    <row r="512" s="121" customFormat="1"/>
    <row r="513" s="121" customFormat="1"/>
    <row r="514" s="121" customFormat="1"/>
    <row r="515" s="121" customFormat="1"/>
    <row r="516" s="121" customFormat="1"/>
    <row r="517" s="121" customFormat="1"/>
    <row r="518" s="121" customFormat="1"/>
    <row r="519" s="121" customFormat="1"/>
    <row r="520" s="121" customFormat="1"/>
    <row r="521" s="121" customFormat="1"/>
    <row r="522" s="121" customFormat="1"/>
    <row r="523" s="121" customFormat="1"/>
    <row r="524" s="121" customFormat="1"/>
    <row r="525" s="121" customFormat="1"/>
    <row r="526" s="121" customFormat="1"/>
    <row r="527" s="121" customFormat="1"/>
    <row r="528" s="121" customFormat="1"/>
    <row r="529" s="121" customFormat="1"/>
    <row r="530" s="121" customFormat="1"/>
    <row r="531" s="121" customFormat="1"/>
    <row r="532" s="121" customFormat="1"/>
    <row r="533" s="121" customFormat="1"/>
    <row r="534" s="121" customFormat="1"/>
    <row r="535" s="121" customFormat="1"/>
    <row r="536" s="121" customFormat="1"/>
    <row r="537" s="121" customFormat="1"/>
    <row r="538" s="121" customFormat="1"/>
    <row r="539" s="121" customFormat="1"/>
    <row r="540" s="121" customFormat="1"/>
    <row r="541" s="121" customFormat="1"/>
    <row r="542" s="121" customFormat="1"/>
    <row r="543" s="121" customFormat="1"/>
    <row r="544" s="121" customFormat="1"/>
    <row r="545" s="121" customFormat="1"/>
    <row r="546" s="121" customFormat="1"/>
    <row r="547" s="121" customFormat="1"/>
    <row r="548" s="121" customFormat="1"/>
    <row r="549" s="121" customFormat="1"/>
    <row r="550" s="121" customFormat="1"/>
    <row r="551" s="121" customFormat="1"/>
    <row r="552" s="121" customFormat="1"/>
    <row r="553" s="121" customFormat="1"/>
    <row r="554" s="121" customFormat="1"/>
    <row r="555" s="121" customFormat="1"/>
    <row r="556" s="121" customFormat="1"/>
    <row r="557" s="121" customFormat="1"/>
    <row r="558" s="121" customFormat="1"/>
    <row r="559" s="121" customFormat="1"/>
    <row r="560" s="121" customFormat="1"/>
    <row r="561" s="121" customFormat="1"/>
    <row r="562" s="121" customFormat="1"/>
    <row r="563" s="121" customFormat="1"/>
    <row r="564" s="121" customFormat="1"/>
    <row r="565" s="121" customFormat="1"/>
    <row r="566" s="121" customFormat="1"/>
    <row r="567" s="121" customFormat="1"/>
    <row r="568" s="121" customFormat="1"/>
    <row r="569" s="121" customFormat="1"/>
    <row r="570" s="121" customFormat="1"/>
    <row r="571" s="121" customFormat="1"/>
    <row r="572" s="121" customFormat="1"/>
    <row r="573" s="121" customFormat="1"/>
    <row r="574" s="121" customFormat="1"/>
    <row r="575" s="121" customFormat="1"/>
    <row r="576" s="121" customFormat="1"/>
    <row r="577" s="121" customFormat="1"/>
    <row r="578" s="121" customFormat="1"/>
    <row r="579" s="121" customFormat="1"/>
    <row r="580" s="121" customFormat="1"/>
    <row r="581" s="121" customFormat="1"/>
    <row r="582" s="121" customFormat="1"/>
    <row r="583" s="121" customFormat="1"/>
    <row r="584" s="121" customFormat="1"/>
    <row r="585" s="121" customFormat="1"/>
    <row r="586" s="121" customFormat="1"/>
    <row r="587" s="121" customFormat="1"/>
    <row r="588" s="121" customFormat="1"/>
    <row r="589" s="121" customFormat="1"/>
    <row r="590" s="121" customFormat="1"/>
    <row r="591" s="121" customFormat="1"/>
    <row r="592" s="121" customFormat="1"/>
    <row r="593" s="121" customFormat="1"/>
    <row r="594" s="121" customFormat="1"/>
    <row r="595" s="121" customFormat="1"/>
    <row r="596" s="121" customFormat="1"/>
    <row r="597" s="121" customFormat="1"/>
    <row r="598" s="121" customFormat="1"/>
    <row r="599" s="121" customFormat="1"/>
    <row r="600" s="121" customFormat="1"/>
    <row r="601" s="121" customFormat="1"/>
    <row r="602" s="121" customFormat="1"/>
    <row r="603" s="121" customFormat="1"/>
    <row r="604" s="121" customFormat="1"/>
    <row r="605" s="121" customFormat="1"/>
    <row r="606" s="121" customFormat="1"/>
    <row r="607" s="121" customFormat="1"/>
    <row r="608" s="121" customFormat="1"/>
    <row r="609" s="121" customFormat="1"/>
    <row r="610" s="121" customFormat="1"/>
    <row r="611" s="121" customFormat="1"/>
    <row r="612" s="121" customFormat="1"/>
    <row r="613" s="121" customFormat="1"/>
    <row r="614" s="121" customFormat="1"/>
    <row r="615" s="121" customFormat="1"/>
    <row r="616" s="121" customFormat="1"/>
    <row r="617" s="121" customFormat="1"/>
    <row r="618" s="121" customFormat="1"/>
    <row r="619" s="121" customFormat="1"/>
    <row r="620" s="121" customFormat="1"/>
    <row r="621" s="121" customFormat="1"/>
    <row r="622" s="121" customFormat="1"/>
    <row r="623" s="121" customFormat="1"/>
    <row r="624" s="121" customFormat="1"/>
    <row r="625" s="121" customFormat="1"/>
    <row r="626" s="121" customFormat="1"/>
    <row r="627" s="121" customFormat="1"/>
    <row r="628" s="121" customFormat="1"/>
    <row r="629" s="121" customFormat="1"/>
    <row r="630" s="121" customFormat="1"/>
    <row r="631" s="121" customFormat="1"/>
    <row r="632" s="121" customFormat="1"/>
    <row r="633" s="121" customFormat="1"/>
    <row r="634" s="121" customFormat="1"/>
    <row r="635" s="121" customFormat="1"/>
    <row r="636" s="121" customFormat="1"/>
    <row r="637" s="121" customFormat="1"/>
    <row r="638" s="121" customFormat="1"/>
    <row r="639" s="121" customFormat="1"/>
    <row r="640" s="121" customFormat="1"/>
    <row r="641" s="121" customFormat="1"/>
    <row r="642" s="121" customFormat="1"/>
    <row r="643" s="121" customFormat="1"/>
    <row r="644" s="121" customFormat="1"/>
    <row r="645" s="121" customFormat="1"/>
    <row r="646" s="121" customFormat="1"/>
    <row r="647" s="121" customFormat="1"/>
    <row r="648" s="121" customFormat="1"/>
    <row r="649" s="121" customFormat="1"/>
    <row r="650" s="121" customFormat="1"/>
    <row r="651" s="121" customFormat="1"/>
    <row r="652" s="121" customFormat="1"/>
    <row r="653" s="121" customFormat="1"/>
    <row r="654" s="121" customFormat="1"/>
    <row r="655" s="121" customFormat="1"/>
    <row r="656" s="121" customFormat="1"/>
    <row r="657" s="121" customFormat="1"/>
    <row r="658" s="121" customFormat="1"/>
    <row r="659" s="121" customFormat="1"/>
    <row r="660" s="121" customFormat="1"/>
    <row r="661" s="121" customFormat="1"/>
    <row r="662" s="121" customFormat="1"/>
    <row r="663" s="121" customFormat="1"/>
    <row r="664" s="121" customFormat="1"/>
    <row r="665" s="121" customFormat="1"/>
    <row r="666" s="121" customFormat="1"/>
    <row r="667" s="121" customFormat="1"/>
    <row r="668" s="121" customFormat="1"/>
    <row r="669" s="121" customFormat="1"/>
    <row r="670" s="121" customFormat="1"/>
    <row r="671" s="121" customFormat="1"/>
    <row r="672" s="121" customFormat="1"/>
    <row r="673" s="121" customFormat="1"/>
    <row r="674" s="121" customFormat="1"/>
    <row r="675" s="121" customFormat="1"/>
    <row r="676" s="121" customFormat="1"/>
    <row r="677" s="121" customFormat="1"/>
    <row r="678" s="121" customFormat="1"/>
    <row r="679" s="121" customFormat="1"/>
    <row r="680" s="121" customFormat="1"/>
    <row r="681" s="121" customFormat="1"/>
    <row r="682" s="121" customFormat="1"/>
    <row r="683" s="121" customFormat="1"/>
    <row r="684" s="121" customFormat="1"/>
    <row r="685" s="121" customFormat="1"/>
    <row r="686" s="121" customFormat="1"/>
    <row r="687" s="121" customFormat="1"/>
    <row r="688" s="121" customFormat="1"/>
    <row r="689" s="121" customFormat="1"/>
    <row r="690" s="121" customFormat="1"/>
    <row r="691" s="121" customFormat="1"/>
    <row r="692" s="121" customFormat="1"/>
    <row r="693" s="121" customFormat="1"/>
    <row r="694" s="121" customFormat="1"/>
    <row r="695" s="121" customFormat="1"/>
    <row r="696" s="121" customFormat="1"/>
    <row r="697" s="121" customFormat="1"/>
    <row r="698" s="121" customFormat="1"/>
    <row r="699" s="121" customFormat="1"/>
    <row r="700" s="121" customFormat="1"/>
    <row r="701" s="121" customFormat="1"/>
    <row r="702" s="121" customFormat="1"/>
    <row r="703" s="121" customFormat="1"/>
    <row r="704" s="121" customFormat="1"/>
    <row r="705" s="121" customFormat="1"/>
    <row r="706" s="121" customFormat="1"/>
    <row r="707" s="121" customFormat="1"/>
    <row r="708" s="121" customFormat="1"/>
    <row r="709" s="121" customFormat="1"/>
    <row r="710" s="121" customFormat="1"/>
    <row r="711" s="121" customFormat="1"/>
    <row r="712" s="121" customFormat="1"/>
    <row r="713" s="121" customFormat="1"/>
    <row r="714" s="121" customFormat="1"/>
    <row r="715" s="121" customFormat="1"/>
    <row r="716" s="121" customFormat="1"/>
    <row r="717" s="121" customFormat="1"/>
    <row r="718" s="121" customFormat="1"/>
    <row r="719" s="121" customFormat="1"/>
    <row r="720" s="121" customFormat="1"/>
    <row r="721" s="121" customFormat="1"/>
    <row r="722" s="121" customFormat="1"/>
    <row r="723" s="121" customFormat="1"/>
    <row r="724" s="121" customFormat="1"/>
    <row r="725" s="121" customFormat="1"/>
    <row r="726" s="121" customFormat="1"/>
    <row r="727" s="121" customFormat="1"/>
    <row r="728" s="121" customFormat="1"/>
    <row r="729" s="121" customFormat="1"/>
    <row r="730" s="121" customFormat="1"/>
    <row r="731" s="121" customFormat="1"/>
    <row r="732" s="121" customFormat="1"/>
    <row r="733" s="121" customFormat="1"/>
    <row r="734" s="121" customFormat="1"/>
    <row r="735" s="121"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2F30-EC0F-4803-9BBB-1F56F8CF5C72}">
  <sheetPr>
    <tabColor theme="6" tint="-0.249977111117893"/>
  </sheetPr>
  <dimension ref="A1:IX260"/>
  <sheetViews>
    <sheetView topLeftCell="A11" zoomScale="67" zoomScaleNormal="67" workbookViewId="0">
      <selection activeCell="D62" sqref="D62"/>
    </sheetView>
  </sheetViews>
  <sheetFormatPr defaultColWidth="11.42578125" defaultRowHeight="15"/>
  <cols>
    <col min="2" max="2" width="40.42578125" customWidth="1"/>
    <col min="3" max="3" width="74.85546875" hidden="1" customWidth="1"/>
    <col min="4" max="4" width="147.85546875" customWidth="1"/>
    <col min="5" max="5" width="26.140625" style="133" customWidth="1"/>
    <col min="11" max="258" width="11.42578125" style="6"/>
  </cols>
  <sheetData>
    <row r="1" spans="1:10" s="6" customFormat="1">
      <c r="E1" s="138"/>
    </row>
    <row r="2" spans="1:10" ht="33.75">
      <c r="A2" s="6"/>
      <c r="B2" s="393" t="s">
        <v>391</v>
      </c>
      <c r="C2" s="393"/>
      <c r="D2" s="393"/>
      <c r="E2" s="393"/>
      <c r="F2" s="6"/>
      <c r="G2" s="6"/>
      <c r="H2" s="6"/>
      <c r="I2" s="6"/>
      <c r="J2" s="6"/>
    </row>
    <row r="3" spans="1:10">
      <c r="A3" s="6"/>
      <c r="B3" s="110"/>
      <c r="C3" s="110"/>
      <c r="D3" s="110"/>
      <c r="E3" s="138"/>
      <c r="F3" s="6"/>
      <c r="G3" s="6"/>
      <c r="H3" s="6"/>
      <c r="I3" s="6"/>
      <c r="J3" s="6"/>
    </row>
    <row r="4" spans="1:10" ht="60">
      <c r="A4" s="6"/>
      <c r="B4" s="24"/>
      <c r="C4" s="111" t="s">
        <v>392</v>
      </c>
      <c r="D4" s="111" t="s">
        <v>393</v>
      </c>
      <c r="E4" s="138"/>
      <c r="F4" s="6"/>
      <c r="G4" s="6"/>
      <c r="H4" s="6"/>
      <c r="I4" s="6"/>
      <c r="J4" s="6"/>
    </row>
    <row r="5" spans="1:10" ht="76.5" customHeight="1">
      <c r="A5" s="25" t="s">
        <v>394</v>
      </c>
      <c r="B5" s="112" t="s">
        <v>395</v>
      </c>
      <c r="C5" s="113" t="s">
        <v>396</v>
      </c>
      <c r="D5" s="114" t="s">
        <v>397</v>
      </c>
      <c r="E5" s="139">
        <v>0.2</v>
      </c>
      <c r="F5" s="6"/>
      <c r="G5" s="6"/>
      <c r="H5" s="6"/>
      <c r="I5" s="6"/>
      <c r="J5" s="6"/>
    </row>
    <row r="6" spans="1:10" ht="99">
      <c r="A6" s="25" t="s">
        <v>398</v>
      </c>
      <c r="B6" s="115" t="s">
        <v>398</v>
      </c>
      <c r="C6" s="116" t="s">
        <v>399</v>
      </c>
      <c r="D6" s="117" t="s">
        <v>400</v>
      </c>
      <c r="E6" s="139">
        <v>0.4</v>
      </c>
      <c r="F6" s="6"/>
      <c r="G6" s="6"/>
      <c r="H6" s="6"/>
      <c r="I6" s="6"/>
      <c r="J6" s="6"/>
    </row>
    <row r="7" spans="1:10" ht="66">
      <c r="A7" s="25" t="s">
        <v>401</v>
      </c>
      <c r="B7" s="118" t="s">
        <v>402</v>
      </c>
      <c r="C7" s="116" t="s">
        <v>403</v>
      </c>
      <c r="D7" s="117" t="s">
        <v>404</v>
      </c>
      <c r="E7" s="139">
        <v>0.6</v>
      </c>
      <c r="F7" s="6"/>
      <c r="G7" s="6"/>
      <c r="H7" s="6"/>
      <c r="I7" s="6"/>
      <c r="J7" s="6"/>
    </row>
    <row r="8" spans="1:10" ht="66">
      <c r="A8" s="25" t="s">
        <v>405</v>
      </c>
      <c r="B8" s="119" t="s">
        <v>406</v>
      </c>
      <c r="C8" s="116" t="s">
        <v>407</v>
      </c>
      <c r="D8" s="117" t="s">
        <v>408</v>
      </c>
      <c r="E8" s="139">
        <v>0.8</v>
      </c>
      <c r="F8" s="6"/>
      <c r="G8" s="6"/>
      <c r="H8" s="6"/>
      <c r="I8" s="6"/>
      <c r="J8" s="6"/>
    </row>
    <row r="9" spans="1:10" ht="66">
      <c r="A9" s="25" t="s">
        <v>409</v>
      </c>
      <c r="B9" s="120" t="s">
        <v>410</v>
      </c>
      <c r="C9" s="116" t="s">
        <v>411</v>
      </c>
      <c r="D9" s="117" t="s">
        <v>412</v>
      </c>
      <c r="E9" s="139">
        <v>1</v>
      </c>
      <c r="F9" s="6"/>
      <c r="G9" s="6"/>
      <c r="H9" s="6"/>
      <c r="I9" s="6"/>
      <c r="J9" s="6"/>
    </row>
    <row r="10" spans="1:10" ht="20.25">
      <c r="A10" s="25"/>
      <c r="B10" s="25"/>
      <c r="C10" s="26"/>
      <c r="D10" s="26"/>
      <c r="E10" s="138"/>
      <c r="F10" s="6"/>
      <c r="G10" s="6"/>
      <c r="H10" s="6"/>
      <c r="I10" s="6"/>
      <c r="J10" s="6"/>
    </row>
    <row r="11" spans="1:10" ht="60">
      <c r="A11" s="25"/>
      <c r="B11" s="24"/>
      <c r="C11" s="111" t="s">
        <v>392</v>
      </c>
      <c r="D11" s="111" t="s">
        <v>413</v>
      </c>
      <c r="E11" s="138"/>
      <c r="F11" s="6"/>
      <c r="G11" s="6"/>
      <c r="H11" s="6"/>
      <c r="I11" s="6"/>
      <c r="J11" s="6"/>
    </row>
    <row r="12" spans="1:10" ht="79.5" customHeight="1">
      <c r="A12" s="25"/>
      <c r="B12" s="112" t="s">
        <v>395</v>
      </c>
      <c r="C12" s="113" t="s">
        <v>396</v>
      </c>
      <c r="D12" s="144" t="s">
        <v>414</v>
      </c>
      <c r="E12" s="139">
        <v>0.2</v>
      </c>
      <c r="F12" s="6"/>
      <c r="G12" s="6"/>
      <c r="H12" s="6"/>
      <c r="I12" s="6"/>
      <c r="J12" s="6"/>
    </row>
    <row r="13" spans="1:10" ht="33">
      <c r="A13" s="25"/>
      <c r="B13" s="115" t="s">
        <v>398</v>
      </c>
      <c r="C13" s="116" t="s">
        <v>399</v>
      </c>
      <c r="D13" s="144" t="s">
        <v>415</v>
      </c>
      <c r="E13" s="139">
        <v>0.4</v>
      </c>
      <c r="F13" s="6"/>
      <c r="G13" s="6"/>
      <c r="H13" s="6"/>
      <c r="I13" s="6"/>
      <c r="J13" s="6"/>
    </row>
    <row r="14" spans="1:10" ht="33">
      <c r="A14" s="25"/>
      <c r="B14" s="118" t="s">
        <v>402</v>
      </c>
      <c r="C14" s="116" t="s">
        <v>403</v>
      </c>
      <c r="D14" s="144" t="s">
        <v>416</v>
      </c>
      <c r="E14" s="139">
        <v>0.6</v>
      </c>
      <c r="F14" s="6"/>
      <c r="G14" s="6"/>
      <c r="H14" s="6"/>
      <c r="I14" s="6"/>
      <c r="J14" s="6"/>
    </row>
    <row r="15" spans="1:10" ht="33">
      <c r="A15" s="25"/>
      <c r="B15" s="119" t="s">
        <v>406</v>
      </c>
      <c r="C15" s="116" t="s">
        <v>407</v>
      </c>
      <c r="D15" s="144" t="s">
        <v>417</v>
      </c>
      <c r="E15" s="139">
        <v>0.8</v>
      </c>
      <c r="F15" s="6"/>
      <c r="G15" s="6"/>
      <c r="H15" s="6"/>
      <c r="I15" s="6"/>
      <c r="J15" s="6"/>
    </row>
    <row r="16" spans="1:10" ht="46.5" customHeight="1">
      <c r="A16" s="25"/>
      <c r="B16" s="120" t="s">
        <v>410</v>
      </c>
      <c r="C16" s="116" t="s">
        <v>411</v>
      </c>
      <c r="D16" s="144" t="s">
        <v>418</v>
      </c>
      <c r="E16" s="139">
        <v>1</v>
      </c>
      <c r="F16" s="6"/>
      <c r="G16" s="6"/>
      <c r="H16" s="6"/>
      <c r="I16" s="6"/>
      <c r="J16" s="6"/>
    </row>
    <row r="17" spans="1:10" ht="20.25">
      <c r="A17" s="25"/>
      <c r="B17" s="25"/>
      <c r="C17" s="26"/>
      <c r="D17" s="26"/>
      <c r="E17" s="138"/>
      <c r="F17" s="6"/>
      <c r="G17" s="6"/>
      <c r="H17" s="6"/>
      <c r="I17" s="6"/>
      <c r="J17" s="6"/>
    </row>
    <row r="18" spans="1:10" ht="16.5">
      <c r="A18" s="25"/>
      <c r="B18" s="27"/>
      <c r="C18" s="27"/>
      <c r="D18" s="27"/>
      <c r="E18" s="138"/>
      <c r="F18" s="6"/>
      <c r="G18" s="6"/>
      <c r="H18" s="6"/>
      <c r="I18" s="6"/>
      <c r="J18" s="6"/>
    </row>
    <row r="19" spans="1:10" ht="60">
      <c r="A19" s="25"/>
      <c r="B19" s="24"/>
      <c r="C19" s="111" t="s">
        <v>392</v>
      </c>
      <c r="D19" s="111" t="s">
        <v>302</v>
      </c>
      <c r="E19" s="138"/>
      <c r="F19" s="6"/>
      <c r="G19" s="6"/>
      <c r="H19" s="6"/>
      <c r="I19" s="6"/>
      <c r="J19" s="6"/>
    </row>
    <row r="20" spans="1:10" ht="57.75" customHeight="1">
      <c r="A20" s="25"/>
      <c r="B20" s="112" t="s">
        <v>395</v>
      </c>
      <c r="C20" s="113" t="s">
        <v>396</v>
      </c>
      <c r="D20" s="144" t="s">
        <v>419</v>
      </c>
      <c r="E20" s="139">
        <v>0.2</v>
      </c>
      <c r="F20" s="6"/>
      <c r="G20" s="6"/>
      <c r="H20" s="6"/>
      <c r="I20" s="6"/>
      <c r="J20" s="6"/>
    </row>
    <row r="21" spans="1:10" ht="54" customHeight="1">
      <c r="A21" s="25"/>
      <c r="B21" s="115" t="s">
        <v>398</v>
      </c>
      <c r="C21" s="116" t="s">
        <v>399</v>
      </c>
      <c r="D21" s="144" t="s">
        <v>420</v>
      </c>
      <c r="E21" s="139">
        <v>0.4</v>
      </c>
      <c r="F21" s="6"/>
      <c r="G21" s="6"/>
      <c r="H21" s="6"/>
      <c r="I21" s="6"/>
      <c r="J21" s="6"/>
    </row>
    <row r="22" spans="1:10" ht="64.5" customHeight="1">
      <c r="A22" s="25"/>
      <c r="B22" s="118" t="s">
        <v>402</v>
      </c>
      <c r="C22" s="116" t="s">
        <v>403</v>
      </c>
      <c r="D22" s="144" t="s">
        <v>421</v>
      </c>
      <c r="E22" s="139">
        <v>0.6</v>
      </c>
      <c r="F22" s="6"/>
      <c r="G22" s="6"/>
      <c r="H22" s="6"/>
      <c r="I22" s="6"/>
      <c r="J22" s="6"/>
    </row>
    <row r="23" spans="1:10" ht="51.75" customHeight="1">
      <c r="A23" s="25"/>
      <c r="B23" s="119" t="s">
        <v>406</v>
      </c>
      <c r="C23" s="116" t="s">
        <v>407</v>
      </c>
      <c r="D23" s="144" t="s">
        <v>278</v>
      </c>
      <c r="E23" s="139">
        <v>0.8</v>
      </c>
      <c r="F23" s="6"/>
      <c r="G23" s="6"/>
      <c r="H23" s="6"/>
      <c r="I23" s="6"/>
      <c r="J23" s="6"/>
    </row>
    <row r="24" spans="1:10" ht="51.75" customHeight="1">
      <c r="A24" s="25"/>
      <c r="B24" s="120" t="s">
        <v>410</v>
      </c>
      <c r="C24" s="116" t="s">
        <v>411</v>
      </c>
      <c r="D24" s="144" t="s">
        <v>422</v>
      </c>
      <c r="E24" s="139">
        <v>1</v>
      </c>
      <c r="F24" s="6"/>
      <c r="G24" s="6"/>
      <c r="H24" s="6"/>
      <c r="I24" s="6"/>
      <c r="J24" s="6"/>
    </row>
    <row r="25" spans="1:10" ht="16.5">
      <c r="A25" s="25"/>
      <c r="B25" s="27"/>
      <c r="C25" s="27"/>
      <c r="D25" s="27"/>
      <c r="E25" s="138"/>
      <c r="F25" s="6"/>
      <c r="G25" s="6"/>
      <c r="H25" s="6"/>
      <c r="I25" s="6"/>
      <c r="J25" s="6"/>
    </row>
    <row r="26" spans="1:10" ht="16.5">
      <c r="A26" s="25"/>
      <c r="B26" s="27"/>
      <c r="C26" s="27"/>
      <c r="D26" s="27"/>
      <c r="E26" s="138"/>
      <c r="F26" s="6"/>
      <c r="G26" s="6"/>
      <c r="H26" s="6"/>
      <c r="I26" s="6"/>
      <c r="J26" s="6"/>
    </row>
    <row r="27" spans="1:10" ht="16.5">
      <c r="A27" s="25"/>
      <c r="B27" s="27"/>
      <c r="C27" s="27"/>
      <c r="D27" s="27"/>
      <c r="E27" s="138"/>
      <c r="F27" s="6"/>
      <c r="G27" s="6"/>
      <c r="H27" s="6"/>
      <c r="I27" s="6"/>
      <c r="J27" s="6"/>
    </row>
    <row r="28" spans="1:10" ht="16.5">
      <c r="A28" s="25"/>
      <c r="B28" s="27"/>
      <c r="C28" s="27"/>
      <c r="D28" s="27"/>
      <c r="E28" s="138"/>
      <c r="F28" s="6"/>
      <c r="G28" s="6"/>
      <c r="H28" s="6"/>
      <c r="I28" s="6"/>
      <c r="J28" s="6"/>
    </row>
    <row r="29" spans="1:10" ht="60">
      <c r="A29" s="25"/>
      <c r="B29" s="24"/>
      <c r="C29" s="111" t="s">
        <v>392</v>
      </c>
      <c r="D29" s="111" t="s">
        <v>423</v>
      </c>
      <c r="E29" s="138"/>
      <c r="F29" s="6"/>
      <c r="G29" s="6"/>
      <c r="H29" s="6"/>
      <c r="I29" s="6"/>
      <c r="J29" s="6"/>
    </row>
    <row r="30" spans="1:10" ht="75.75" customHeight="1">
      <c r="A30" s="25"/>
      <c r="B30" s="112" t="s">
        <v>395</v>
      </c>
      <c r="C30" s="113" t="s">
        <v>396</v>
      </c>
      <c r="D30" s="144" t="s">
        <v>306</v>
      </c>
      <c r="E30" s="139">
        <v>0.2</v>
      </c>
      <c r="F30" s="6"/>
      <c r="G30" s="6"/>
      <c r="H30" s="6"/>
      <c r="I30" s="6"/>
      <c r="J30" s="6"/>
    </row>
    <row r="31" spans="1:10" ht="65.25" customHeight="1">
      <c r="A31" s="25"/>
      <c r="B31" s="115" t="s">
        <v>398</v>
      </c>
      <c r="C31" s="116" t="s">
        <v>399</v>
      </c>
      <c r="D31" s="144" t="s">
        <v>424</v>
      </c>
      <c r="E31" s="139">
        <v>0.4</v>
      </c>
      <c r="F31" s="6"/>
      <c r="G31" s="6"/>
      <c r="H31" s="6"/>
      <c r="I31" s="6"/>
      <c r="J31" s="6"/>
    </row>
    <row r="32" spans="1:10" ht="57" customHeight="1">
      <c r="A32" s="25"/>
      <c r="B32" s="118" t="s">
        <v>402</v>
      </c>
      <c r="C32" s="116" t="s">
        <v>403</v>
      </c>
      <c r="D32" s="144" t="s">
        <v>425</v>
      </c>
      <c r="E32" s="139">
        <v>0.6</v>
      </c>
      <c r="F32" s="6"/>
      <c r="G32" s="6"/>
      <c r="H32" s="6"/>
      <c r="I32" s="6"/>
      <c r="J32" s="6"/>
    </row>
    <row r="33" spans="1:10" ht="66.75" customHeight="1">
      <c r="A33" s="25"/>
      <c r="B33" s="119" t="s">
        <v>406</v>
      </c>
      <c r="C33" s="116" t="s">
        <v>407</v>
      </c>
      <c r="D33" s="144" t="s">
        <v>426</v>
      </c>
      <c r="E33" s="139">
        <v>0.8</v>
      </c>
      <c r="F33" s="6"/>
      <c r="G33" s="6"/>
      <c r="H33" s="6"/>
      <c r="I33" s="6"/>
      <c r="J33" s="6"/>
    </row>
    <row r="34" spans="1:10" ht="79.5" customHeight="1">
      <c r="A34" s="25"/>
      <c r="B34" s="120" t="s">
        <v>410</v>
      </c>
      <c r="C34" s="116" t="s">
        <v>411</v>
      </c>
      <c r="D34" s="144" t="s">
        <v>427</v>
      </c>
      <c r="E34" s="139">
        <v>1</v>
      </c>
      <c r="F34" s="6"/>
      <c r="G34" s="6"/>
      <c r="H34" s="6"/>
      <c r="I34" s="6"/>
      <c r="J34" s="6"/>
    </row>
    <row r="35" spans="1:10">
      <c r="A35" s="25"/>
      <c r="B35" s="25"/>
      <c r="C35" s="25" t="s">
        <v>428</v>
      </c>
      <c r="D35" s="25" t="s">
        <v>429</v>
      </c>
      <c r="E35" s="138"/>
      <c r="F35" s="6"/>
      <c r="G35" s="6"/>
      <c r="H35" s="6"/>
      <c r="I35" s="6"/>
      <c r="J35" s="6"/>
    </row>
    <row r="36" spans="1:10">
      <c r="A36" s="25"/>
      <c r="B36" s="25"/>
      <c r="C36" s="25"/>
      <c r="D36" s="25"/>
      <c r="E36" s="138"/>
      <c r="F36" s="6"/>
      <c r="G36" s="6"/>
      <c r="H36" s="6"/>
      <c r="I36" s="6"/>
      <c r="J36" s="6"/>
    </row>
    <row r="37" spans="1:10">
      <c r="A37" s="25"/>
      <c r="B37" s="25"/>
      <c r="C37" s="25"/>
      <c r="D37" s="25"/>
      <c r="E37" s="138"/>
      <c r="F37" s="6"/>
      <c r="G37" s="6"/>
      <c r="H37" s="6"/>
      <c r="I37" s="6"/>
      <c r="J37" s="6"/>
    </row>
    <row r="38" spans="1:10" ht="60">
      <c r="A38" s="25"/>
      <c r="B38" s="24"/>
      <c r="C38" s="111" t="s">
        <v>392</v>
      </c>
      <c r="D38" s="111" t="s">
        <v>351</v>
      </c>
      <c r="E38" s="138"/>
      <c r="F38" s="6"/>
      <c r="G38" s="6"/>
      <c r="H38" s="6"/>
      <c r="I38" s="6"/>
      <c r="J38" s="6"/>
    </row>
    <row r="39" spans="1:10" ht="99">
      <c r="A39" s="25"/>
      <c r="B39" s="112" t="s">
        <v>395</v>
      </c>
      <c r="C39" s="113" t="s">
        <v>396</v>
      </c>
      <c r="D39" s="145" t="s">
        <v>430</v>
      </c>
      <c r="E39" s="139">
        <v>0.2</v>
      </c>
      <c r="F39" s="6"/>
      <c r="G39" s="6"/>
      <c r="H39" s="6"/>
      <c r="I39" s="6"/>
      <c r="J39" s="6"/>
    </row>
    <row r="40" spans="1:10" ht="99">
      <c r="A40" s="25"/>
      <c r="B40" s="115" t="s">
        <v>398</v>
      </c>
      <c r="C40" s="116" t="s">
        <v>399</v>
      </c>
      <c r="D40" s="145" t="s">
        <v>431</v>
      </c>
      <c r="E40" s="139">
        <v>0.4</v>
      </c>
      <c r="F40" s="6"/>
      <c r="G40" s="6"/>
      <c r="H40" s="6"/>
      <c r="I40" s="6"/>
      <c r="J40" s="6"/>
    </row>
    <row r="41" spans="1:10" ht="99">
      <c r="A41" s="25"/>
      <c r="B41" s="118" t="s">
        <v>402</v>
      </c>
      <c r="C41" s="116" t="s">
        <v>403</v>
      </c>
      <c r="D41" s="145" t="s">
        <v>432</v>
      </c>
      <c r="E41" s="139">
        <v>0.6</v>
      </c>
      <c r="F41" s="6"/>
      <c r="G41" s="6"/>
      <c r="H41" s="6"/>
      <c r="I41" s="6"/>
      <c r="J41" s="6"/>
    </row>
    <row r="42" spans="1:10" ht="99">
      <c r="A42" s="25"/>
      <c r="B42" s="119" t="s">
        <v>406</v>
      </c>
      <c r="C42" s="116" t="s">
        <v>407</v>
      </c>
      <c r="D42" s="145" t="s">
        <v>433</v>
      </c>
      <c r="E42" s="139">
        <v>0.8</v>
      </c>
      <c r="F42" s="6"/>
      <c r="G42" s="6"/>
      <c r="H42" s="6"/>
      <c r="I42" s="6"/>
      <c r="J42" s="6"/>
    </row>
    <row r="43" spans="1:10" ht="99">
      <c r="A43" s="25"/>
      <c r="B43" s="120" t="s">
        <v>410</v>
      </c>
      <c r="C43" s="116" t="s">
        <v>411</v>
      </c>
      <c r="D43" s="145" t="s">
        <v>434</v>
      </c>
      <c r="E43" s="139">
        <v>1</v>
      </c>
      <c r="F43" s="6"/>
      <c r="G43" s="6"/>
      <c r="H43" s="6"/>
      <c r="I43" s="6"/>
      <c r="J43" s="6"/>
    </row>
    <row r="44" spans="1:10">
      <c r="A44" s="25"/>
      <c r="B44" s="25"/>
      <c r="C44" s="25"/>
      <c r="D44" s="25"/>
      <c r="E44" s="138"/>
      <c r="F44" s="6"/>
      <c r="G44" s="6"/>
      <c r="H44" s="6"/>
      <c r="I44" s="6"/>
      <c r="J44" s="6"/>
    </row>
    <row r="45" spans="1:10" ht="56.25" customHeight="1">
      <c r="A45" s="25"/>
      <c r="B45" s="25"/>
      <c r="C45" s="25"/>
      <c r="D45" s="111" t="s">
        <v>273</v>
      </c>
      <c r="E45" s="138"/>
      <c r="F45" s="6"/>
      <c r="G45" s="6"/>
      <c r="H45" s="6"/>
      <c r="I45" s="6"/>
      <c r="J45" s="6"/>
    </row>
    <row r="46" spans="1:10" ht="94.5" customHeight="1">
      <c r="A46" s="25"/>
      <c r="B46" s="119" t="s">
        <v>406</v>
      </c>
      <c r="C46" s="25"/>
      <c r="D46" s="117" t="s">
        <v>435</v>
      </c>
      <c r="E46" s="139">
        <v>0.8</v>
      </c>
      <c r="F46" s="6"/>
      <c r="G46" s="6"/>
      <c r="H46" s="6"/>
      <c r="I46" s="6"/>
      <c r="J46" s="6"/>
    </row>
    <row r="47" spans="1:10" ht="105.75" customHeight="1">
      <c r="A47" s="25"/>
      <c r="B47" s="120" t="s">
        <v>410</v>
      </c>
      <c r="C47" s="26"/>
      <c r="D47" s="117" t="s">
        <v>436</v>
      </c>
      <c r="E47" s="139">
        <v>1</v>
      </c>
      <c r="F47" s="6"/>
      <c r="G47" s="6"/>
      <c r="H47" s="6"/>
      <c r="I47" s="6"/>
      <c r="J47" s="6"/>
    </row>
    <row r="48" spans="1:10">
      <c r="A48" s="25"/>
      <c r="B48" s="22"/>
      <c r="C48" s="22"/>
      <c r="D48" s="22"/>
      <c r="E48" s="138"/>
      <c r="F48" s="6"/>
      <c r="G48" s="6"/>
      <c r="H48" s="6"/>
      <c r="I48" s="6"/>
      <c r="J48" s="6"/>
    </row>
    <row r="49" spans="1:10">
      <c r="A49" s="25"/>
      <c r="B49" s="22"/>
      <c r="C49" s="22"/>
      <c r="D49" s="22"/>
      <c r="E49" s="138"/>
      <c r="F49" s="6"/>
      <c r="G49" s="6"/>
      <c r="H49" s="6"/>
      <c r="I49" s="6"/>
      <c r="J49" s="6"/>
    </row>
    <row r="50" spans="1:10" ht="20.25">
      <c r="A50" s="25"/>
      <c r="B50" s="25"/>
      <c r="C50" s="26"/>
      <c r="D50" s="26"/>
      <c r="E50" s="138"/>
      <c r="F50" s="6"/>
      <c r="G50" s="6"/>
      <c r="H50" s="6"/>
      <c r="I50" s="6"/>
      <c r="J50" s="6"/>
    </row>
    <row r="51" spans="1:10" ht="46.5" customHeight="1">
      <c r="A51" s="25"/>
      <c r="B51" s="25"/>
      <c r="C51" s="25"/>
      <c r="D51" s="111" t="s">
        <v>327</v>
      </c>
      <c r="E51" s="138"/>
      <c r="F51" s="6"/>
      <c r="G51" s="6"/>
      <c r="H51" s="6"/>
      <c r="I51" s="6"/>
      <c r="J51" s="6"/>
    </row>
    <row r="52" spans="1:10" ht="90" customHeight="1">
      <c r="A52" s="25"/>
      <c r="B52" s="119" t="s">
        <v>406</v>
      </c>
      <c r="C52" s="25"/>
      <c r="D52" s="117" t="s">
        <v>332</v>
      </c>
      <c r="E52" s="139">
        <v>0.8</v>
      </c>
      <c r="F52" s="6"/>
      <c r="G52" s="6"/>
      <c r="H52" s="6"/>
      <c r="I52" s="6"/>
      <c r="J52" s="6"/>
    </row>
    <row r="53" spans="1:10" ht="66">
      <c r="A53" s="25"/>
      <c r="B53" s="120" t="s">
        <v>410</v>
      </c>
      <c r="C53" s="26"/>
      <c r="D53" s="117" t="s">
        <v>437</v>
      </c>
      <c r="E53" s="139">
        <v>1</v>
      </c>
      <c r="F53" s="6"/>
      <c r="G53" s="6"/>
      <c r="H53" s="6"/>
      <c r="I53" s="6"/>
      <c r="J53" s="6"/>
    </row>
    <row r="54" spans="1:10" ht="20.25">
      <c r="A54" s="25"/>
      <c r="B54" s="25"/>
      <c r="C54" s="26"/>
      <c r="D54" s="26"/>
      <c r="E54" s="138"/>
      <c r="F54" s="6"/>
      <c r="G54" s="6"/>
      <c r="H54" s="6"/>
      <c r="I54" s="6"/>
      <c r="J54" s="6"/>
    </row>
    <row r="55" spans="1:10" ht="20.25">
      <c r="A55" s="25"/>
      <c r="B55" s="25"/>
      <c r="C55" s="26"/>
      <c r="D55" s="26"/>
      <c r="E55" s="138"/>
      <c r="F55" s="6"/>
      <c r="G55" s="6"/>
      <c r="H55" s="6"/>
      <c r="I55" s="6"/>
      <c r="J55" s="6"/>
    </row>
    <row r="56" spans="1:10" ht="20.25">
      <c r="A56" s="25"/>
      <c r="B56" s="25"/>
      <c r="C56" s="26"/>
      <c r="D56" s="26"/>
      <c r="E56" s="138"/>
      <c r="F56" s="6"/>
      <c r="G56" s="6"/>
      <c r="H56" s="6"/>
      <c r="I56" s="6"/>
      <c r="J56" s="6"/>
    </row>
    <row r="57" spans="1:10" ht="20.25">
      <c r="A57" s="25"/>
      <c r="B57" s="25"/>
      <c r="C57" s="26"/>
      <c r="D57" s="26"/>
      <c r="E57" s="138"/>
      <c r="F57" s="6"/>
      <c r="G57" s="6"/>
      <c r="H57" s="6"/>
      <c r="I57" s="6"/>
      <c r="J57" s="6"/>
    </row>
    <row r="58" spans="1:10" ht="20.25">
      <c r="A58" s="25"/>
      <c r="B58" s="25"/>
      <c r="C58" s="26"/>
      <c r="D58" s="26"/>
      <c r="E58" s="138"/>
      <c r="F58" s="6"/>
      <c r="G58" s="6"/>
      <c r="H58" s="6"/>
      <c r="I58" s="6"/>
      <c r="J58" s="6"/>
    </row>
    <row r="59" spans="1:10" ht="20.25">
      <c r="A59" s="25"/>
      <c r="B59" s="25"/>
      <c r="C59" s="26"/>
      <c r="D59" s="26"/>
      <c r="E59" s="138"/>
      <c r="F59" s="6"/>
      <c r="G59" s="6"/>
      <c r="H59" s="6"/>
      <c r="I59" s="6"/>
      <c r="J59" s="6"/>
    </row>
    <row r="60" spans="1:10" ht="20.25">
      <c r="A60" s="25"/>
      <c r="B60" s="25"/>
      <c r="C60" s="26"/>
      <c r="D60" s="26"/>
      <c r="E60" s="138"/>
      <c r="F60" s="6"/>
      <c r="G60" s="6"/>
      <c r="H60" s="6"/>
      <c r="I60" s="6"/>
      <c r="J60" s="6"/>
    </row>
    <row r="61" spans="1:10" ht="20.25">
      <c r="A61" s="25"/>
      <c r="B61" s="25"/>
      <c r="C61" s="26"/>
      <c r="D61" s="26"/>
      <c r="E61" s="138"/>
      <c r="F61" s="6"/>
      <c r="G61" s="6"/>
      <c r="H61" s="6"/>
      <c r="I61" s="6"/>
      <c r="J61" s="6"/>
    </row>
    <row r="62" spans="1:10" ht="20.25">
      <c r="A62" s="25"/>
      <c r="B62" s="25"/>
      <c r="C62" s="26"/>
      <c r="D62" s="26"/>
      <c r="E62" s="138"/>
      <c r="F62" s="6"/>
      <c r="G62" s="6"/>
      <c r="H62" s="6"/>
      <c r="I62" s="6"/>
      <c r="J62" s="6"/>
    </row>
    <row r="63" spans="1:10" ht="20.25">
      <c r="A63" s="25"/>
      <c r="B63" s="25"/>
      <c r="C63" s="26"/>
      <c r="D63" s="26"/>
      <c r="E63" s="138"/>
      <c r="F63" s="6"/>
      <c r="G63" s="6"/>
      <c r="H63" s="6"/>
      <c r="I63" s="6"/>
      <c r="J63" s="6"/>
    </row>
    <row r="64" spans="1:10" ht="20.25">
      <c r="A64" s="25"/>
      <c r="B64" s="25"/>
      <c r="C64" s="26"/>
      <c r="D64" s="26"/>
      <c r="E64" s="138"/>
      <c r="F64" s="6"/>
      <c r="G64" s="6"/>
      <c r="H64" s="6"/>
      <c r="I64" s="6"/>
      <c r="J64" s="6"/>
    </row>
    <row r="65" spans="1:10" ht="20.25">
      <c r="A65" s="25"/>
      <c r="B65" s="25"/>
      <c r="C65" s="26"/>
      <c r="D65" s="26"/>
      <c r="E65" s="138"/>
      <c r="F65" s="6"/>
      <c r="G65" s="6"/>
      <c r="H65" s="6"/>
      <c r="I65" s="6"/>
      <c r="J65" s="6"/>
    </row>
    <row r="66" spans="1:10" ht="20.25">
      <c r="A66" s="25"/>
      <c r="B66" s="25"/>
      <c r="C66" s="26"/>
      <c r="D66" s="26"/>
      <c r="E66" s="138"/>
      <c r="F66" s="6"/>
      <c r="G66" s="6"/>
      <c r="H66" s="6"/>
      <c r="I66" s="6"/>
      <c r="J66" s="6"/>
    </row>
    <row r="67" spans="1:10" ht="20.25">
      <c r="A67" s="25"/>
      <c r="B67" s="25"/>
      <c r="C67" s="26"/>
      <c r="D67" s="26"/>
      <c r="E67" s="138"/>
      <c r="F67" s="6"/>
      <c r="G67" s="6"/>
      <c r="H67" s="6"/>
      <c r="I67" s="6"/>
      <c r="J67" s="6"/>
    </row>
    <row r="68" spans="1:10" ht="20.25">
      <c r="A68" s="25"/>
      <c r="B68" s="25"/>
      <c r="C68" s="26"/>
      <c r="D68" s="26"/>
      <c r="E68" s="138"/>
      <c r="F68" s="6"/>
      <c r="G68" s="6"/>
      <c r="H68" s="6"/>
      <c r="I68" s="6"/>
      <c r="J68" s="6"/>
    </row>
    <row r="69" spans="1:10" ht="20.25">
      <c r="A69" s="25"/>
      <c r="B69" s="25"/>
      <c r="C69" s="26"/>
      <c r="D69" s="26"/>
      <c r="E69" s="138"/>
      <c r="F69" s="6"/>
      <c r="G69" s="6"/>
      <c r="H69" s="6"/>
      <c r="I69" s="6"/>
      <c r="J69" s="6"/>
    </row>
    <row r="70" spans="1:10" ht="20.25">
      <c r="A70" s="25"/>
      <c r="B70" s="25"/>
      <c r="C70" s="26"/>
      <c r="D70" s="26"/>
      <c r="E70" s="138"/>
      <c r="F70" s="6"/>
      <c r="G70" s="6"/>
      <c r="H70" s="6"/>
      <c r="I70" s="6"/>
      <c r="J70" s="6"/>
    </row>
    <row r="71" spans="1:10" ht="20.25">
      <c r="A71" s="25"/>
      <c r="B71" s="25"/>
      <c r="C71" s="26"/>
      <c r="D71" s="26"/>
      <c r="E71" s="138"/>
      <c r="F71" s="6"/>
      <c r="G71" s="6"/>
      <c r="H71" s="6"/>
      <c r="I71" s="6"/>
      <c r="J71" s="6"/>
    </row>
    <row r="72" spans="1:10" ht="20.25">
      <c r="A72" s="25"/>
      <c r="B72" s="25"/>
      <c r="C72" s="26"/>
      <c r="D72" s="26"/>
      <c r="E72" s="138"/>
      <c r="F72" s="6"/>
      <c r="G72" s="6"/>
      <c r="H72" s="6"/>
      <c r="I72" s="6"/>
      <c r="J72" s="6"/>
    </row>
    <row r="73" spans="1:10" ht="20.25">
      <c r="A73" s="25"/>
      <c r="B73" s="25"/>
      <c r="C73" s="26"/>
      <c r="D73" s="26"/>
      <c r="E73" s="138"/>
      <c r="F73" s="6"/>
      <c r="G73" s="6"/>
      <c r="H73" s="6"/>
      <c r="I73" s="6"/>
      <c r="J73" s="6"/>
    </row>
    <row r="74" spans="1:10" ht="20.25">
      <c r="A74" s="25"/>
      <c r="B74" s="25"/>
      <c r="C74" s="26"/>
      <c r="D74" s="26"/>
      <c r="E74" s="138"/>
      <c r="F74" s="6"/>
      <c r="G74" s="6"/>
      <c r="H74" s="6"/>
      <c r="I74" s="6"/>
      <c r="J74" s="6"/>
    </row>
    <row r="75" spans="1:10" ht="20.25">
      <c r="A75" s="25"/>
      <c r="B75" s="25"/>
      <c r="C75" s="26"/>
      <c r="D75" s="26"/>
      <c r="E75" s="138"/>
      <c r="F75" s="6"/>
      <c r="G75" s="6"/>
      <c r="H75" s="6"/>
      <c r="I75" s="6"/>
      <c r="J75" s="6"/>
    </row>
    <row r="76" spans="1:10" ht="20.25">
      <c r="A76" s="25"/>
      <c r="B76" s="25"/>
      <c r="C76" s="26"/>
      <c r="D76" s="26"/>
      <c r="E76" s="138"/>
      <c r="F76" s="6"/>
      <c r="G76" s="6"/>
      <c r="H76" s="6"/>
      <c r="I76" s="6"/>
      <c r="J76" s="6"/>
    </row>
    <row r="77" spans="1:10" ht="20.25">
      <c r="A77" s="25"/>
      <c r="B77" s="25"/>
      <c r="C77" s="26"/>
      <c r="D77" s="26"/>
      <c r="E77" s="138"/>
      <c r="F77" s="6"/>
      <c r="G77" s="6"/>
      <c r="H77" s="6"/>
      <c r="I77" s="6"/>
      <c r="J77" s="6"/>
    </row>
    <row r="78" spans="1:10" ht="20.25">
      <c r="A78" s="25"/>
      <c r="B78" s="25"/>
      <c r="C78" s="26"/>
      <c r="D78" s="26"/>
      <c r="E78" s="138"/>
      <c r="F78" s="6"/>
      <c r="G78" s="6"/>
      <c r="H78" s="6"/>
      <c r="I78" s="6"/>
      <c r="J78" s="6"/>
    </row>
    <row r="79" spans="1:10" ht="20.25">
      <c r="A79" s="25"/>
      <c r="B79" s="25"/>
      <c r="C79" s="26"/>
      <c r="D79" s="26"/>
      <c r="E79" s="138"/>
      <c r="F79" s="6"/>
      <c r="G79" s="6"/>
      <c r="H79" s="6"/>
      <c r="I79" s="6"/>
      <c r="J79" s="6"/>
    </row>
    <row r="80" spans="1:10" s="6" customFormat="1" ht="20.25">
      <c r="A80" s="25"/>
      <c r="B80" s="25"/>
      <c r="C80" s="26"/>
      <c r="D80" s="26"/>
      <c r="E80" s="138"/>
    </row>
    <row r="81" spans="1:5" s="6" customFormat="1" ht="20.25">
      <c r="A81" s="25"/>
      <c r="B81" s="25"/>
      <c r="C81" s="26"/>
      <c r="D81" s="26"/>
      <c r="E81" s="138"/>
    </row>
    <row r="82" spans="1:5" s="6" customFormat="1" ht="20.25">
      <c r="A82" s="25"/>
      <c r="B82" s="25"/>
      <c r="C82" s="26"/>
      <c r="D82" s="26"/>
      <c r="E82" s="138"/>
    </row>
    <row r="83" spans="1:5" s="6" customFormat="1" ht="20.25">
      <c r="A83" s="25"/>
      <c r="B83" s="25"/>
      <c r="C83" s="26"/>
      <c r="D83" s="26"/>
      <c r="E83" s="138"/>
    </row>
    <row r="84" spans="1:5" s="6" customFormat="1" ht="20.25">
      <c r="A84" s="25"/>
      <c r="B84" s="25"/>
      <c r="C84" s="26"/>
      <c r="D84" s="26"/>
      <c r="E84" s="138"/>
    </row>
    <row r="85" spans="1:5" s="6" customFormat="1" ht="20.25">
      <c r="A85" s="25"/>
      <c r="B85" s="25"/>
      <c r="C85" s="26"/>
      <c r="D85" s="26"/>
      <c r="E85" s="138"/>
    </row>
    <row r="86" spans="1:5" s="6" customFormat="1" ht="20.25">
      <c r="A86" s="25"/>
      <c r="B86" s="25"/>
      <c r="C86" s="26"/>
      <c r="D86" s="26"/>
      <c r="E86" s="138"/>
    </row>
    <row r="87" spans="1:5" s="6" customFormat="1" ht="20.25">
      <c r="A87" s="25"/>
      <c r="B87" s="25"/>
      <c r="C87" s="26"/>
      <c r="D87" s="26"/>
      <c r="E87" s="138"/>
    </row>
    <row r="88" spans="1:5" s="6" customFormat="1" ht="20.25">
      <c r="A88" s="25"/>
      <c r="B88" s="25"/>
      <c r="C88" s="26"/>
      <c r="D88" s="26"/>
      <c r="E88" s="138"/>
    </row>
    <row r="89" spans="1:5" s="6" customFormat="1" ht="20.25">
      <c r="A89" s="25"/>
      <c r="B89" s="25"/>
      <c r="C89" s="26"/>
      <c r="D89" s="26"/>
      <c r="E89" s="138"/>
    </row>
    <row r="90" spans="1:5" s="6" customFormat="1" ht="20.25">
      <c r="A90" s="25"/>
      <c r="B90" s="25"/>
      <c r="C90" s="26"/>
      <c r="D90" s="26"/>
      <c r="E90" s="138"/>
    </row>
    <row r="91" spans="1:5" s="6" customFormat="1" ht="20.25">
      <c r="A91" s="25"/>
      <c r="B91" s="25"/>
      <c r="C91" s="26"/>
      <c r="D91" s="26"/>
      <c r="E91" s="138"/>
    </row>
    <row r="92" spans="1:5" s="6" customFormat="1" ht="20.25">
      <c r="A92" s="25"/>
      <c r="B92" s="25"/>
      <c r="C92" s="26"/>
      <c r="D92" s="26"/>
      <c r="E92" s="138"/>
    </row>
    <row r="93" spans="1:5" s="6" customFormat="1" ht="20.25">
      <c r="A93" s="25"/>
      <c r="B93" s="25"/>
      <c r="C93" s="26"/>
      <c r="D93" s="26"/>
      <c r="E93" s="138"/>
    </row>
    <row r="94" spans="1:5" s="6" customFormat="1" ht="20.25">
      <c r="A94" s="25"/>
      <c r="B94" s="25"/>
      <c r="C94" s="26"/>
      <c r="D94" s="26"/>
      <c r="E94" s="138"/>
    </row>
    <row r="95" spans="1:5" s="6" customFormat="1" ht="20.25">
      <c r="A95" s="25"/>
      <c r="B95" s="25"/>
      <c r="C95" s="26"/>
      <c r="D95" s="26"/>
      <c r="E95" s="138"/>
    </row>
    <row r="96" spans="1:5" s="6" customFormat="1" ht="20.25">
      <c r="A96" s="25"/>
      <c r="B96" s="25"/>
      <c r="C96" s="26"/>
      <c r="D96" s="26"/>
      <c r="E96" s="138"/>
    </row>
    <row r="97" spans="1:5" s="6" customFormat="1" ht="20.25">
      <c r="A97" s="25"/>
      <c r="B97" s="25"/>
      <c r="C97" s="26"/>
      <c r="D97" s="26"/>
      <c r="E97" s="138"/>
    </row>
    <row r="98" spans="1:5" s="6" customFormat="1" ht="20.25">
      <c r="A98" s="25"/>
      <c r="B98" s="25"/>
      <c r="C98" s="26"/>
      <c r="D98" s="26"/>
      <c r="E98" s="138"/>
    </row>
    <row r="99" spans="1:5" s="6" customFormat="1" ht="20.25">
      <c r="A99" s="25"/>
      <c r="B99" s="25"/>
      <c r="C99" s="26"/>
      <c r="D99" s="26"/>
      <c r="E99" s="138"/>
    </row>
    <row r="100" spans="1:5" s="6" customFormat="1" ht="20.25">
      <c r="A100" s="25"/>
      <c r="B100" s="25"/>
      <c r="C100" s="26"/>
      <c r="D100" s="26"/>
      <c r="E100" s="138"/>
    </row>
    <row r="101" spans="1:5" s="6" customFormat="1" ht="20.25">
      <c r="A101" s="25"/>
      <c r="B101" s="25"/>
      <c r="C101" s="26"/>
      <c r="D101" s="26"/>
      <c r="E101" s="138"/>
    </row>
    <row r="102" spans="1:5" s="6" customFormat="1" ht="20.25">
      <c r="A102" s="25"/>
      <c r="B102" s="25"/>
      <c r="C102" s="26"/>
      <c r="D102" s="26"/>
      <c r="E102" s="138"/>
    </row>
    <row r="103" spans="1:5" s="6" customFormat="1" ht="20.25">
      <c r="A103" s="25"/>
      <c r="B103" s="25"/>
      <c r="C103" s="26"/>
      <c r="D103" s="26"/>
      <c r="E103" s="138"/>
    </row>
    <row r="104" spans="1:5" s="6" customFormat="1" ht="20.25">
      <c r="A104" s="25"/>
      <c r="B104" s="25"/>
      <c r="C104" s="26"/>
      <c r="D104" s="26"/>
      <c r="E104" s="138"/>
    </row>
    <row r="105" spans="1:5" s="6" customFormat="1" ht="20.25">
      <c r="A105" s="25"/>
      <c r="B105" s="25"/>
      <c r="C105" s="26"/>
      <c r="D105" s="26"/>
      <c r="E105" s="138"/>
    </row>
    <row r="106" spans="1:5" s="6" customFormat="1" ht="20.25">
      <c r="A106" s="25"/>
      <c r="B106" s="25"/>
      <c r="C106" s="26"/>
      <c r="D106" s="26"/>
      <c r="E106" s="138"/>
    </row>
    <row r="107" spans="1:5" s="6" customFormat="1" ht="20.25">
      <c r="A107" s="25"/>
      <c r="B107" s="25"/>
      <c r="C107" s="26"/>
      <c r="D107" s="26"/>
      <c r="E107" s="138"/>
    </row>
    <row r="108" spans="1:5" s="6" customFormat="1" ht="20.25">
      <c r="A108" s="25"/>
      <c r="B108" s="25"/>
      <c r="C108" s="26"/>
      <c r="D108" s="26"/>
      <c r="E108" s="138"/>
    </row>
    <row r="109" spans="1:5" s="6" customFormat="1" ht="20.25">
      <c r="A109" s="25"/>
      <c r="B109" s="25"/>
      <c r="C109" s="26"/>
      <c r="D109" s="26"/>
      <c r="E109" s="138"/>
    </row>
    <row r="110" spans="1:5" s="6" customFormat="1" ht="20.25">
      <c r="A110" s="25"/>
      <c r="B110" s="25"/>
      <c r="C110" s="26"/>
      <c r="D110" s="26"/>
      <c r="E110" s="138"/>
    </row>
    <row r="111" spans="1:5" s="6" customFormat="1" ht="20.25">
      <c r="A111" s="25"/>
      <c r="B111" s="25"/>
      <c r="C111" s="26"/>
      <c r="D111" s="26"/>
      <c r="E111" s="138"/>
    </row>
    <row r="112" spans="1:5" s="6" customFormat="1" ht="20.25">
      <c r="A112" s="25"/>
      <c r="B112" s="25"/>
      <c r="C112" s="26"/>
      <c r="D112" s="26"/>
      <c r="E112" s="138"/>
    </row>
    <row r="113" spans="1:5" s="6" customFormat="1" ht="20.25">
      <c r="A113" s="25"/>
      <c r="B113" s="25"/>
      <c r="C113" s="26"/>
      <c r="D113" s="26"/>
      <c r="E113" s="138"/>
    </row>
    <row r="114" spans="1:5" s="6" customFormat="1" ht="20.25">
      <c r="A114" s="25"/>
      <c r="B114" s="25"/>
      <c r="C114" s="26"/>
      <c r="D114" s="26"/>
      <c r="E114" s="138"/>
    </row>
    <row r="115" spans="1:5" s="6" customFormat="1" ht="20.25">
      <c r="A115" s="25"/>
      <c r="B115" s="25"/>
      <c r="C115" s="26"/>
      <c r="D115" s="26"/>
      <c r="E115" s="138"/>
    </row>
    <row r="116" spans="1:5" s="6" customFormat="1" ht="20.25">
      <c r="A116" s="25"/>
      <c r="B116" s="25"/>
      <c r="C116" s="26"/>
      <c r="D116" s="26"/>
      <c r="E116" s="138"/>
    </row>
    <row r="117" spans="1:5" s="6" customFormat="1" ht="20.25">
      <c r="A117" s="25"/>
      <c r="B117" s="25"/>
      <c r="C117" s="26"/>
      <c r="D117" s="26"/>
      <c r="E117" s="138"/>
    </row>
    <row r="118" spans="1:5" s="6" customFormat="1" ht="20.25">
      <c r="A118" s="25"/>
      <c r="B118" s="25"/>
      <c r="C118" s="26"/>
      <c r="D118" s="26"/>
      <c r="E118" s="138"/>
    </row>
    <row r="119" spans="1:5" s="6" customFormat="1" ht="20.25">
      <c r="A119" s="25"/>
      <c r="B119" s="25"/>
      <c r="C119" s="26"/>
      <c r="D119" s="26"/>
      <c r="E119" s="138"/>
    </row>
    <row r="120" spans="1:5" s="6" customFormat="1" ht="20.25">
      <c r="A120" s="25"/>
      <c r="B120" s="25"/>
      <c r="C120" s="26"/>
      <c r="D120" s="26"/>
      <c r="E120" s="138"/>
    </row>
    <row r="121" spans="1:5" s="6" customFormat="1" ht="20.25">
      <c r="A121" s="25"/>
      <c r="B121" s="25"/>
      <c r="C121" s="26"/>
      <c r="D121" s="26"/>
      <c r="E121" s="138"/>
    </row>
    <row r="122" spans="1:5" s="6" customFormat="1" ht="20.25">
      <c r="A122" s="25"/>
      <c r="B122" s="25"/>
      <c r="C122" s="26"/>
      <c r="D122" s="26"/>
      <c r="E122" s="138"/>
    </row>
    <row r="123" spans="1:5" s="6" customFormat="1" ht="20.25">
      <c r="A123" s="25"/>
      <c r="B123" s="25"/>
      <c r="C123" s="26"/>
      <c r="D123" s="26"/>
      <c r="E123" s="138"/>
    </row>
    <row r="124" spans="1:5" s="6" customFormat="1" ht="20.25">
      <c r="A124" s="25"/>
      <c r="B124" s="25"/>
      <c r="C124" s="26"/>
      <c r="D124" s="26"/>
      <c r="E124" s="138"/>
    </row>
    <row r="125" spans="1:5" s="6" customFormat="1" ht="20.25">
      <c r="A125" s="25"/>
      <c r="B125" s="25"/>
      <c r="C125" s="26"/>
      <c r="D125" s="26"/>
      <c r="E125" s="138"/>
    </row>
    <row r="126" spans="1:5" s="6" customFormat="1" ht="20.25">
      <c r="A126" s="25"/>
      <c r="B126" s="25"/>
      <c r="C126" s="26"/>
      <c r="D126" s="26"/>
      <c r="E126" s="138"/>
    </row>
    <row r="127" spans="1:5" s="6" customFormat="1" ht="20.25">
      <c r="A127" s="25"/>
      <c r="B127" s="25"/>
      <c r="C127" s="26"/>
      <c r="D127" s="26"/>
      <c r="E127" s="138"/>
    </row>
    <row r="128" spans="1:5" s="6" customFormat="1" ht="20.25">
      <c r="A128" s="25"/>
      <c r="B128" s="25"/>
      <c r="C128" s="26"/>
      <c r="D128" s="26"/>
      <c r="E128" s="138"/>
    </row>
    <row r="129" spans="1:5" s="6" customFormat="1" ht="20.25">
      <c r="A129" s="25"/>
      <c r="B129" s="25"/>
      <c r="C129" s="26"/>
      <c r="D129" s="26"/>
      <c r="E129" s="138"/>
    </row>
    <row r="130" spans="1:5" s="6" customFormat="1" ht="20.25">
      <c r="A130" s="25"/>
      <c r="B130" s="25"/>
      <c r="C130" s="26"/>
      <c r="D130" s="26"/>
      <c r="E130" s="138"/>
    </row>
    <row r="131" spans="1:5" s="6" customFormat="1" ht="20.25">
      <c r="A131" s="25"/>
      <c r="B131" s="25"/>
      <c r="C131" s="26"/>
      <c r="D131" s="26"/>
      <c r="E131" s="138"/>
    </row>
    <row r="132" spans="1:5" s="6" customFormat="1" ht="20.25">
      <c r="A132" s="25"/>
      <c r="B132" s="25"/>
      <c r="C132" s="26"/>
      <c r="D132" s="26"/>
      <c r="E132" s="138"/>
    </row>
    <row r="133" spans="1:5" s="6" customFormat="1" ht="20.25">
      <c r="A133" s="25"/>
      <c r="B133" s="25"/>
      <c r="C133" s="26"/>
      <c r="D133" s="26"/>
      <c r="E133" s="138"/>
    </row>
    <row r="134" spans="1:5" s="6" customFormat="1" ht="20.25">
      <c r="A134" s="25"/>
      <c r="B134" s="25"/>
      <c r="C134" s="26"/>
      <c r="D134" s="26"/>
      <c r="E134" s="138"/>
    </row>
    <row r="135" spans="1:5" s="6" customFormat="1" ht="20.25">
      <c r="A135" s="25"/>
      <c r="B135" s="25"/>
      <c r="C135" s="26"/>
      <c r="D135" s="26"/>
      <c r="E135" s="138"/>
    </row>
    <row r="136" spans="1:5" s="6" customFormat="1" ht="20.25">
      <c r="A136" s="25"/>
      <c r="B136" s="25"/>
      <c r="C136" s="26"/>
      <c r="D136" s="26"/>
      <c r="E136" s="138"/>
    </row>
    <row r="137" spans="1:5" s="6" customFormat="1" ht="20.25">
      <c r="A137" s="25"/>
      <c r="B137" s="25"/>
      <c r="C137" s="26"/>
      <c r="D137" s="26"/>
      <c r="E137" s="138"/>
    </row>
    <row r="138" spans="1:5" s="6" customFormat="1" ht="20.25">
      <c r="A138" s="25"/>
      <c r="B138" s="25"/>
      <c r="C138" s="26"/>
      <c r="D138" s="26"/>
      <c r="E138" s="138"/>
    </row>
    <row r="139" spans="1:5" s="6" customFormat="1" ht="20.25">
      <c r="A139" s="25"/>
      <c r="B139" s="25"/>
      <c r="C139" s="26"/>
      <c r="D139" s="26"/>
      <c r="E139" s="138"/>
    </row>
    <row r="140" spans="1:5" s="6" customFormat="1" ht="20.25">
      <c r="A140" s="25"/>
      <c r="B140" s="25"/>
      <c r="C140" s="26"/>
      <c r="D140" s="26"/>
      <c r="E140" s="138"/>
    </row>
    <row r="141" spans="1:5" s="6" customFormat="1" ht="20.25">
      <c r="A141" s="25"/>
      <c r="B141" s="25"/>
      <c r="C141" s="26"/>
      <c r="D141" s="26"/>
      <c r="E141" s="138"/>
    </row>
    <row r="142" spans="1:5" s="6" customFormat="1" ht="20.25">
      <c r="A142" s="25"/>
      <c r="B142" s="25"/>
      <c r="C142" s="26"/>
      <c r="D142" s="26"/>
      <c r="E142" s="138"/>
    </row>
    <row r="143" spans="1:5" s="6" customFormat="1" ht="20.25">
      <c r="A143" s="25"/>
      <c r="B143" s="25"/>
      <c r="C143" s="26"/>
      <c r="D143" s="26"/>
      <c r="E143" s="138"/>
    </row>
    <row r="144" spans="1:5" s="6" customFormat="1" ht="20.25">
      <c r="A144" s="25"/>
      <c r="B144" s="25"/>
      <c r="C144" s="26"/>
      <c r="D144" s="26"/>
      <c r="E144" s="138"/>
    </row>
    <row r="145" spans="1:5" s="6" customFormat="1" ht="20.25">
      <c r="A145" s="25"/>
      <c r="B145" s="25"/>
      <c r="C145" s="26"/>
      <c r="D145" s="26"/>
      <c r="E145" s="138"/>
    </row>
    <row r="146" spans="1:5" s="6" customFormat="1" ht="20.25">
      <c r="A146" s="25"/>
      <c r="B146" s="25"/>
      <c r="C146" s="26"/>
      <c r="D146" s="26"/>
      <c r="E146" s="138"/>
    </row>
    <row r="147" spans="1:5" s="6" customFormat="1" ht="20.25">
      <c r="A147" s="25"/>
      <c r="B147" s="25"/>
      <c r="C147" s="26"/>
      <c r="D147" s="26"/>
      <c r="E147" s="138"/>
    </row>
    <row r="148" spans="1:5" s="6" customFormat="1" ht="20.25">
      <c r="A148" s="25"/>
      <c r="B148" s="25"/>
      <c r="C148" s="26"/>
      <c r="D148" s="26"/>
      <c r="E148" s="138"/>
    </row>
    <row r="149" spans="1:5" s="6" customFormat="1" ht="20.25">
      <c r="A149" s="25"/>
      <c r="B149" s="25"/>
      <c r="C149" s="26"/>
      <c r="D149" s="26"/>
      <c r="E149" s="138"/>
    </row>
    <row r="150" spans="1:5" s="6" customFormat="1" ht="20.25">
      <c r="A150" s="25"/>
      <c r="B150" s="25"/>
      <c r="C150" s="26"/>
      <c r="D150" s="26"/>
      <c r="E150" s="138"/>
    </row>
    <row r="151" spans="1:5" s="6" customFormat="1" ht="20.25">
      <c r="A151" s="25"/>
      <c r="B151" s="25"/>
      <c r="C151" s="26"/>
      <c r="D151" s="26"/>
      <c r="E151" s="138"/>
    </row>
    <row r="152" spans="1:5" s="6" customFormat="1" ht="20.25">
      <c r="A152" s="25"/>
      <c r="B152" s="25"/>
      <c r="C152" s="26"/>
      <c r="D152" s="26"/>
      <c r="E152" s="138"/>
    </row>
    <row r="153" spans="1:5" s="6" customFormat="1" ht="20.25">
      <c r="A153" s="25"/>
      <c r="B153" s="25"/>
      <c r="C153" s="26"/>
      <c r="D153" s="26"/>
      <c r="E153" s="138"/>
    </row>
    <row r="154" spans="1:5" s="6" customFormat="1" ht="20.25">
      <c r="A154" s="25"/>
      <c r="B154" s="25"/>
      <c r="C154" s="26"/>
      <c r="D154" s="26"/>
      <c r="E154" s="138"/>
    </row>
    <row r="155" spans="1:5" s="6" customFormat="1" ht="20.25">
      <c r="A155" s="25"/>
      <c r="B155" s="25"/>
      <c r="C155" s="26"/>
      <c r="D155" s="26"/>
      <c r="E155" s="138"/>
    </row>
    <row r="156" spans="1:5" s="6" customFormat="1" ht="20.25">
      <c r="A156" s="25"/>
      <c r="B156" s="25"/>
      <c r="C156" s="26"/>
      <c r="D156" s="26"/>
      <c r="E156" s="138"/>
    </row>
    <row r="157" spans="1:5" s="6" customFormat="1" ht="20.25">
      <c r="A157" s="25"/>
      <c r="B157" s="25"/>
      <c r="C157" s="26"/>
      <c r="D157" s="26"/>
      <c r="E157" s="138"/>
    </row>
    <row r="158" spans="1:5" s="6" customFormat="1" ht="20.25">
      <c r="A158" s="25"/>
      <c r="B158" s="25"/>
      <c r="C158" s="26"/>
      <c r="D158" s="26"/>
      <c r="E158" s="138"/>
    </row>
    <row r="159" spans="1:5" s="6" customFormat="1" ht="20.25">
      <c r="A159" s="25"/>
      <c r="B159" s="25"/>
      <c r="C159" s="26"/>
      <c r="D159" s="26"/>
      <c r="E159" s="138"/>
    </row>
    <row r="160" spans="1:5" s="6" customFormat="1" ht="20.25">
      <c r="A160" s="25"/>
      <c r="B160" s="25"/>
      <c r="C160" s="26"/>
      <c r="D160" s="26"/>
      <c r="E160" s="138"/>
    </row>
    <row r="161" spans="1:5" s="6" customFormat="1" ht="20.25">
      <c r="A161" s="25"/>
      <c r="B161" s="25"/>
      <c r="C161" s="26"/>
      <c r="D161" s="26"/>
      <c r="E161" s="138"/>
    </row>
    <row r="162" spans="1:5" s="6" customFormat="1" ht="20.25">
      <c r="A162" s="25"/>
      <c r="B162" s="25"/>
      <c r="C162" s="26"/>
      <c r="D162" s="26"/>
      <c r="E162" s="138"/>
    </row>
    <row r="163" spans="1:5" s="6" customFormat="1" ht="20.25">
      <c r="A163" s="25"/>
      <c r="B163" s="25"/>
      <c r="C163" s="26"/>
      <c r="D163" s="26"/>
      <c r="E163" s="138"/>
    </row>
    <row r="164" spans="1:5" s="6" customFormat="1" ht="20.25">
      <c r="A164" s="25"/>
      <c r="B164" s="25"/>
      <c r="C164" s="26"/>
      <c r="D164" s="26"/>
      <c r="E164" s="138"/>
    </row>
    <row r="165" spans="1:5" s="6" customFormat="1" ht="20.25">
      <c r="A165" s="25"/>
      <c r="B165" s="25"/>
      <c r="C165" s="26"/>
      <c r="D165" s="26"/>
      <c r="E165" s="138"/>
    </row>
    <row r="166" spans="1:5" s="6" customFormat="1" ht="20.25">
      <c r="A166" s="25"/>
      <c r="B166" s="25"/>
      <c r="C166" s="26"/>
      <c r="D166" s="26"/>
      <c r="E166" s="138"/>
    </row>
    <row r="167" spans="1:5" s="6" customFormat="1" ht="20.25">
      <c r="A167" s="25"/>
      <c r="B167" s="25"/>
      <c r="C167" s="26"/>
      <c r="D167" s="26"/>
      <c r="E167" s="138"/>
    </row>
    <row r="168" spans="1:5" s="6" customFormat="1" ht="20.25">
      <c r="A168" s="25"/>
      <c r="B168" s="25"/>
      <c r="C168" s="26"/>
      <c r="D168" s="26"/>
      <c r="E168" s="138"/>
    </row>
    <row r="169" spans="1:5" s="6" customFormat="1" ht="20.25">
      <c r="A169" s="25"/>
      <c r="B169" s="25"/>
      <c r="C169" s="26"/>
      <c r="D169" s="26"/>
      <c r="E169" s="138"/>
    </row>
    <row r="170" spans="1:5" s="6" customFormat="1" ht="20.25">
      <c r="A170" s="25"/>
      <c r="B170" s="25"/>
      <c r="C170" s="26"/>
      <c r="D170" s="26"/>
      <c r="E170" s="138"/>
    </row>
    <row r="171" spans="1:5" s="6" customFormat="1" ht="20.25">
      <c r="A171" s="25"/>
      <c r="B171" s="25"/>
      <c r="C171" s="26"/>
      <c r="D171" s="26"/>
      <c r="E171" s="138"/>
    </row>
    <row r="172" spans="1:5" s="6" customFormat="1" ht="20.25">
      <c r="A172" s="25"/>
      <c r="B172" s="25"/>
      <c r="C172" s="26"/>
      <c r="D172" s="26"/>
      <c r="E172" s="138"/>
    </row>
    <row r="173" spans="1:5" s="6" customFormat="1" ht="20.25">
      <c r="A173" s="25"/>
      <c r="B173" s="25"/>
      <c r="C173" s="26"/>
      <c r="D173" s="26"/>
      <c r="E173" s="138"/>
    </row>
    <row r="174" spans="1:5" s="6" customFormat="1" ht="20.25">
      <c r="A174" s="25"/>
      <c r="B174" s="25"/>
      <c r="C174" s="26"/>
      <c r="D174" s="26"/>
      <c r="E174" s="138"/>
    </row>
    <row r="175" spans="1:5" s="6" customFormat="1" ht="20.25">
      <c r="A175" s="25"/>
      <c r="B175" s="25"/>
      <c r="C175" s="26"/>
      <c r="D175" s="26"/>
      <c r="E175" s="138"/>
    </row>
    <row r="176" spans="1:5" s="6" customFormat="1" ht="20.25">
      <c r="A176" s="25"/>
      <c r="B176" s="25"/>
      <c r="C176" s="26"/>
      <c r="D176" s="26"/>
      <c r="E176" s="138"/>
    </row>
    <row r="177" spans="1:5" s="6" customFormat="1" ht="20.25">
      <c r="A177" s="25"/>
      <c r="B177" s="25"/>
      <c r="C177" s="26"/>
      <c r="D177" s="26"/>
      <c r="E177" s="138"/>
    </row>
    <row r="178" spans="1:5" s="6" customFormat="1" ht="20.25">
      <c r="A178" s="25"/>
      <c r="B178" s="25"/>
      <c r="C178" s="26"/>
      <c r="D178" s="26"/>
      <c r="E178" s="138"/>
    </row>
    <row r="179" spans="1:5" s="6" customFormat="1" ht="20.25">
      <c r="A179" s="25"/>
      <c r="B179" s="25"/>
      <c r="C179" s="26"/>
      <c r="D179" s="26"/>
      <c r="E179" s="138"/>
    </row>
    <row r="180" spans="1:5" s="6" customFormat="1" ht="20.25">
      <c r="A180" s="25"/>
      <c r="B180" s="25"/>
      <c r="C180" s="26"/>
      <c r="D180" s="26"/>
      <c r="E180" s="138"/>
    </row>
    <row r="181" spans="1:5" s="6" customFormat="1" ht="20.25">
      <c r="A181" s="25"/>
      <c r="B181" s="25"/>
      <c r="C181" s="26"/>
      <c r="D181" s="26"/>
      <c r="E181" s="138"/>
    </row>
    <row r="182" spans="1:5" s="6" customFormat="1" ht="20.25">
      <c r="A182" s="25"/>
      <c r="B182" s="25"/>
      <c r="C182" s="26"/>
      <c r="D182" s="26"/>
      <c r="E182" s="138"/>
    </row>
    <row r="183" spans="1:5" s="6" customFormat="1" ht="20.25">
      <c r="A183" s="25"/>
      <c r="B183" s="25"/>
      <c r="C183" s="26"/>
      <c r="D183" s="26"/>
      <c r="E183" s="138"/>
    </row>
    <row r="184" spans="1:5" s="6" customFormat="1" ht="20.25">
      <c r="A184" s="25"/>
      <c r="B184" s="25"/>
      <c r="C184" s="26"/>
      <c r="D184" s="26"/>
      <c r="E184" s="138"/>
    </row>
    <row r="185" spans="1:5" s="6" customFormat="1" ht="20.25">
      <c r="A185" s="25"/>
      <c r="B185" s="25"/>
      <c r="C185" s="26"/>
      <c r="D185" s="26"/>
      <c r="E185" s="138"/>
    </row>
    <row r="186" spans="1:5" s="6" customFormat="1" ht="20.25">
      <c r="A186" s="25"/>
      <c r="B186" s="25"/>
      <c r="C186" s="26"/>
      <c r="D186" s="26"/>
      <c r="E186" s="138"/>
    </row>
    <row r="187" spans="1:5" s="6" customFormat="1" ht="20.25">
      <c r="A187" s="25"/>
      <c r="B187" s="25"/>
      <c r="C187" s="26"/>
      <c r="D187" s="26"/>
      <c r="E187" s="138"/>
    </row>
    <row r="188" spans="1:5" s="6" customFormat="1" ht="20.25">
      <c r="A188" s="25"/>
      <c r="B188" s="25"/>
      <c r="C188" s="26"/>
      <c r="D188" s="26"/>
      <c r="E188" s="138"/>
    </row>
    <row r="189" spans="1:5" s="6" customFormat="1" ht="20.25">
      <c r="A189" s="25"/>
      <c r="B189" s="25"/>
      <c r="C189" s="26"/>
      <c r="D189" s="26"/>
      <c r="E189" s="138"/>
    </row>
    <row r="190" spans="1:5" s="6" customFormat="1" ht="20.25">
      <c r="A190" s="25"/>
      <c r="B190" s="25"/>
      <c r="C190" s="26"/>
      <c r="D190" s="26"/>
      <c r="E190" s="138"/>
    </row>
    <row r="191" spans="1:5" s="6" customFormat="1" ht="20.25">
      <c r="A191" s="25"/>
      <c r="B191" s="25"/>
      <c r="C191" s="26"/>
      <c r="D191" s="26"/>
      <c r="E191" s="138"/>
    </row>
    <row r="192" spans="1:5" s="6" customFormat="1" ht="20.25">
      <c r="A192" s="25"/>
      <c r="B192" s="25"/>
      <c r="C192" s="26"/>
      <c r="D192" s="26"/>
      <c r="E192" s="138"/>
    </row>
    <row r="193" spans="1:5" s="6" customFormat="1" ht="20.25">
      <c r="A193" s="25"/>
      <c r="B193" s="25"/>
      <c r="C193" s="26"/>
      <c r="D193" s="26"/>
      <c r="E193" s="138"/>
    </row>
    <row r="194" spans="1:5" s="6" customFormat="1" ht="20.25">
      <c r="A194" s="25"/>
      <c r="B194" s="25"/>
      <c r="C194" s="26"/>
      <c r="D194" s="26"/>
      <c r="E194" s="138"/>
    </row>
    <row r="195" spans="1:5" s="6" customFormat="1" ht="20.25">
      <c r="A195" s="25"/>
      <c r="B195" s="25"/>
      <c r="C195" s="26"/>
      <c r="D195" s="26"/>
      <c r="E195" s="138"/>
    </row>
    <row r="196" spans="1:5" s="6" customFormat="1" ht="20.25">
      <c r="A196" s="25"/>
      <c r="B196" s="25"/>
      <c r="C196" s="26"/>
      <c r="D196" s="26"/>
      <c r="E196" s="138"/>
    </row>
    <row r="197" spans="1:5" s="6" customFormat="1" ht="20.25">
      <c r="A197" s="25"/>
      <c r="B197" s="25"/>
      <c r="C197" s="26"/>
      <c r="D197" s="26"/>
      <c r="E197" s="138"/>
    </row>
    <row r="198" spans="1:5" s="6" customFormat="1" ht="20.25">
      <c r="A198" s="25"/>
      <c r="B198" s="25"/>
      <c r="C198" s="26"/>
      <c r="D198" s="26"/>
      <c r="E198" s="138"/>
    </row>
    <row r="199" spans="1:5" s="6" customFormat="1" ht="20.25">
      <c r="A199" s="25"/>
      <c r="B199" s="25"/>
      <c r="C199" s="26"/>
      <c r="D199" s="26"/>
      <c r="E199" s="138"/>
    </row>
    <row r="200" spans="1:5" s="6" customFormat="1" ht="20.25">
      <c r="A200" s="25"/>
      <c r="B200" s="25"/>
      <c r="C200" s="26"/>
      <c r="D200" s="26"/>
      <c r="E200" s="138"/>
    </row>
    <row r="201" spans="1:5" s="6" customFormat="1" ht="20.25">
      <c r="A201" s="25"/>
      <c r="B201" s="25"/>
      <c r="C201" s="26"/>
      <c r="D201" s="26"/>
      <c r="E201" s="138"/>
    </row>
    <row r="202" spans="1:5" s="6" customFormat="1" ht="20.25">
      <c r="A202" s="25"/>
      <c r="B202" s="25"/>
      <c r="C202" s="26"/>
      <c r="D202" s="26"/>
      <c r="E202" s="138"/>
    </row>
    <row r="203" spans="1:5" s="6" customFormat="1" ht="20.25">
      <c r="A203" s="25"/>
      <c r="B203" s="25"/>
      <c r="C203" s="26"/>
      <c r="D203" s="26"/>
      <c r="E203" s="138"/>
    </row>
    <row r="204" spans="1:5" s="6" customFormat="1" ht="20.25">
      <c r="A204" s="25"/>
      <c r="B204" s="25"/>
      <c r="C204" s="26"/>
      <c r="D204" s="26"/>
      <c r="E204" s="138"/>
    </row>
    <row r="205" spans="1:5" s="6" customFormat="1" ht="20.25">
      <c r="A205" s="25"/>
      <c r="B205" s="25"/>
      <c r="C205" s="26"/>
      <c r="D205" s="26"/>
      <c r="E205" s="138"/>
    </row>
    <row r="206" spans="1:5" s="6" customFormat="1" ht="20.25">
      <c r="A206" s="25"/>
      <c r="B206" s="25"/>
      <c r="C206" s="26"/>
      <c r="D206" s="26"/>
      <c r="E206" s="138"/>
    </row>
    <row r="207" spans="1:5" s="6" customFormat="1" ht="20.25">
      <c r="A207" s="25"/>
      <c r="B207" s="25"/>
      <c r="C207" s="26"/>
      <c r="D207" s="26"/>
      <c r="E207" s="138"/>
    </row>
    <row r="208" spans="1:5" s="6" customFormat="1" ht="20.25">
      <c r="A208" s="25"/>
      <c r="B208" s="25"/>
      <c r="C208" s="26"/>
      <c r="D208" s="26"/>
      <c r="E208" s="138"/>
    </row>
    <row r="209" spans="1:5" s="6" customFormat="1" ht="20.25">
      <c r="A209" s="25"/>
      <c r="B209" s="25"/>
      <c r="C209" s="26"/>
      <c r="D209" s="26"/>
      <c r="E209" s="138"/>
    </row>
    <row r="210" spans="1:5" s="6" customFormat="1" ht="20.25">
      <c r="A210" s="25"/>
      <c r="B210" s="25"/>
      <c r="C210" s="26"/>
      <c r="D210" s="26"/>
      <c r="E210" s="138"/>
    </row>
    <row r="211" spans="1:5" s="6" customFormat="1" ht="20.25">
      <c r="A211" s="25"/>
      <c r="B211" s="25"/>
      <c r="C211" s="26"/>
      <c r="D211" s="26"/>
      <c r="E211" s="138"/>
    </row>
    <row r="212" spans="1:5" s="6" customFormat="1" ht="20.25">
      <c r="A212" s="25"/>
      <c r="B212" s="25"/>
      <c r="C212" s="26"/>
      <c r="D212" s="26"/>
      <c r="E212" s="138"/>
    </row>
    <row r="213" spans="1:5" s="6" customFormat="1" ht="20.25">
      <c r="A213" s="25"/>
      <c r="B213" s="25"/>
      <c r="C213" s="26"/>
      <c r="D213" s="26"/>
      <c r="E213" s="138"/>
    </row>
    <row r="214" spans="1:5" s="6" customFormat="1" ht="20.25">
      <c r="A214" s="25"/>
      <c r="B214" s="25"/>
      <c r="C214" s="26"/>
      <c r="D214" s="26"/>
      <c r="E214" s="138"/>
    </row>
    <row r="215" spans="1:5" s="6" customFormat="1" ht="20.25">
      <c r="A215" s="25"/>
      <c r="B215" s="25"/>
      <c r="C215" s="26"/>
      <c r="D215" s="26"/>
      <c r="E215" s="138"/>
    </row>
    <row r="216" spans="1:5" s="6" customFormat="1" ht="20.25">
      <c r="A216" s="25"/>
      <c r="B216" s="25"/>
      <c r="C216" s="26"/>
      <c r="D216" s="26"/>
      <c r="E216" s="138"/>
    </row>
    <row r="217" spans="1:5" s="6" customFormat="1" ht="20.25">
      <c r="A217" s="25"/>
      <c r="B217" s="25"/>
      <c r="C217" s="26"/>
      <c r="D217" s="26"/>
      <c r="E217" s="138"/>
    </row>
    <row r="218" spans="1:5" s="6" customFormat="1" ht="20.25">
      <c r="A218" s="25"/>
      <c r="B218" s="25"/>
      <c r="C218" s="26"/>
      <c r="D218" s="26"/>
      <c r="E218" s="138"/>
    </row>
    <row r="219" spans="1:5" s="6" customFormat="1" ht="20.25">
      <c r="A219" s="25"/>
      <c r="B219" s="25"/>
      <c r="C219" s="26"/>
      <c r="D219" s="26"/>
      <c r="E219" s="138"/>
    </row>
    <row r="220" spans="1:5" s="6" customFormat="1" ht="20.25">
      <c r="A220" s="25"/>
      <c r="B220" s="25"/>
      <c r="C220" s="26"/>
      <c r="D220" s="26"/>
      <c r="E220" s="138"/>
    </row>
    <row r="221" spans="1:5" s="6" customFormat="1" ht="20.25">
      <c r="A221" s="25"/>
      <c r="B221" s="25"/>
      <c r="C221" s="26"/>
      <c r="D221" s="26"/>
      <c r="E221" s="138"/>
    </row>
    <row r="222" spans="1:5" s="6" customFormat="1" ht="20.25">
      <c r="A222" s="25"/>
      <c r="B222" s="25"/>
      <c r="C222" s="26"/>
      <c r="D222" s="26"/>
      <c r="E222" s="138"/>
    </row>
    <row r="223" spans="1:5" s="6" customFormat="1" ht="20.25">
      <c r="A223" s="25"/>
      <c r="B223" s="25"/>
      <c r="C223" s="26"/>
      <c r="D223" s="26"/>
      <c r="E223" s="138"/>
    </row>
    <row r="224" spans="1:5" s="6" customFormat="1" ht="20.25">
      <c r="A224" s="25"/>
      <c r="B224" s="25"/>
      <c r="C224" s="26"/>
      <c r="D224" s="26"/>
      <c r="E224" s="138"/>
    </row>
    <row r="225" spans="1:7" s="6" customFormat="1" ht="20.25">
      <c r="A225" s="25"/>
      <c r="B225" s="25"/>
      <c r="C225" s="26"/>
      <c r="D225" s="26"/>
      <c r="E225" s="138"/>
    </row>
    <row r="226" spans="1:7" s="6" customFormat="1" ht="20.25">
      <c r="A226" s="25"/>
      <c r="B226" s="25"/>
      <c r="C226" s="26"/>
      <c r="D226" s="26"/>
      <c r="E226" s="138"/>
    </row>
    <row r="227" spans="1:7" s="6" customFormat="1" ht="20.25">
      <c r="A227" s="25"/>
      <c r="B227" s="25"/>
      <c r="C227" s="26"/>
      <c r="D227" s="26"/>
      <c r="E227" s="138"/>
    </row>
    <row r="228" spans="1:7" s="6" customFormat="1" ht="20.25">
      <c r="A228" s="25"/>
      <c r="B228" s="25"/>
      <c r="C228" s="26"/>
      <c r="D228" s="26"/>
      <c r="E228" s="138"/>
    </row>
    <row r="229" spans="1:7" s="6" customFormat="1" ht="20.25">
      <c r="A229" s="25"/>
      <c r="B229" s="25"/>
      <c r="C229" s="26"/>
      <c r="D229" s="26"/>
      <c r="E229" s="138"/>
    </row>
    <row r="230" spans="1:7" s="6" customFormat="1" ht="20.25">
      <c r="A230" s="25"/>
      <c r="B230" s="25"/>
      <c r="C230" s="26"/>
      <c r="D230" s="26"/>
      <c r="E230" s="138"/>
    </row>
    <row r="231" spans="1:7" ht="20.25">
      <c r="A231" s="25"/>
      <c r="B231" s="28"/>
      <c r="C231" s="29"/>
      <c r="D231" s="29"/>
    </row>
    <row r="232" spans="1:7" ht="20.25">
      <c r="A232" s="25"/>
      <c r="B232" s="28"/>
      <c r="C232" s="29"/>
      <c r="D232" s="29"/>
    </row>
    <row r="233" spans="1:7" ht="20.25">
      <c r="A233" s="25"/>
      <c r="B233" s="28"/>
      <c r="C233" s="29"/>
      <c r="D233" s="29"/>
    </row>
    <row r="234" spans="1:7" ht="20.25">
      <c r="A234" s="25"/>
      <c r="B234" s="28"/>
      <c r="C234" s="29"/>
      <c r="D234" s="29"/>
    </row>
    <row r="235" spans="1:7" ht="20.25">
      <c r="A235" s="25"/>
      <c r="B235" s="28"/>
      <c r="C235" s="29"/>
      <c r="D235" s="29"/>
    </row>
    <row r="236" spans="1:7">
      <c r="A236" s="6"/>
      <c r="B236" s="28"/>
      <c r="C236" s="28"/>
      <c r="D236" s="28"/>
    </row>
    <row r="237" spans="1:7" ht="20.25">
      <c r="A237" s="6"/>
      <c r="B237" s="30" t="s">
        <v>438</v>
      </c>
      <c r="C237" s="30" t="s">
        <v>439</v>
      </c>
      <c r="D237" t="s">
        <v>438</v>
      </c>
      <c r="E237" s="133" t="s">
        <v>439</v>
      </c>
    </row>
    <row r="238" spans="1:7" ht="21">
      <c r="A238" s="6"/>
      <c r="B238" s="31" t="s">
        <v>440</v>
      </c>
      <c r="C238" s="31" t="s">
        <v>441</v>
      </c>
      <c r="D238" t="s">
        <v>440</v>
      </c>
      <c r="F238" t="s">
        <v>440</v>
      </c>
      <c r="G238" t="e">
        <f>IF(NOT(ISERROR(MATCH(F238,_xlfn.ANCHORARRAY(B249),0))),#REF!&amp;"Por favor no seleccionar los criterios de impacto",F238)</f>
        <v>#REF!</v>
      </c>
    </row>
    <row r="239" spans="1:7" ht="21">
      <c r="A239" s="6"/>
      <c r="B239" s="31" t="s">
        <v>440</v>
      </c>
      <c r="C239" s="31" t="s">
        <v>399</v>
      </c>
      <c r="E239" s="133" t="s">
        <v>441</v>
      </c>
    </row>
    <row r="240" spans="1:7" ht="21">
      <c r="A240" s="6"/>
      <c r="B240" s="31" t="s">
        <v>440</v>
      </c>
      <c r="C240" s="31" t="s">
        <v>403</v>
      </c>
      <c r="E240" s="133" t="s">
        <v>399</v>
      </c>
    </row>
    <row r="241" spans="1:5" ht="21">
      <c r="A241" s="6"/>
      <c r="B241" s="31" t="s">
        <v>440</v>
      </c>
      <c r="C241" s="31" t="s">
        <v>407</v>
      </c>
      <c r="E241" s="133" t="s">
        <v>403</v>
      </c>
    </row>
    <row r="242" spans="1:5" ht="21">
      <c r="A242" s="6"/>
      <c r="B242" s="31" t="s">
        <v>440</v>
      </c>
      <c r="C242" s="31" t="s">
        <v>411</v>
      </c>
      <c r="E242" s="133" t="s">
        <v>407</v>
      </c>
    </row>
    <row r="243" spans="1:5" ht="21">
      <c r="A243" s="6"/>
      <c r="B243" s="31" t="s">
        <v>393</v>
      </c>
      <c r="C243" s="31" t="s">
        <v>397</v>
      </c>
      <c r="E243" s="133" t="s">
        <v>411</v>
      </c>
    </row>
    <row r="244" spans="1:5" ht="21">
      <c r="A244" s="6"/>
      <c r="B244" s="31" t="s">
        <v>393</v>
      </c>
      <c r="C244" s="31" t="s">
        <v>442</v>
      </c>
      <c r="D244" t="s">
        <v>393</v>
      </c>
    </row>
    <row r="245" spans="1:5" ht="21">
      <c r="A245" s="6"/>
      <c r="B245" s="31" t="s">
        <v>393</v>
      </c>
      <c r="C245" s="31" t="s">
        <v>404</v>
      </c>
      <c r="E245" s="133" t="s">
        <v>397</v>
      </c>
    </row>
    <row r="246" spans="1:5" ht="21">
      <c r="A246" s="6"/>
      <c r="B246" s="31" t="s">
        <v>393</v>
      </c>
      <c r="C246" s="31" t="s">
        <v>443</v>
      </c>
      <c r="E246" s="133" t="s">
        <v>442</v>
      </c>
    </row>
    <row r="247" spans="1:5" ht="21">
      <c r="A247" s="6"/>
      <c r="B247" s="31" t="s">
        <v>393</v>
      </c>
      <c r="C247" s="31" t="s">
        <v>412</v>
      </c>
      <c r="E247" s="133" t="s">
        <v>404</v>
      </c>
    </row>
    <row r="248" spans="1:5">
      <c r="A248" s="6"/>
      <c r="B248" s="32"/>
      <c r="C248" s="32"/>
      <c r="E248" s="133" t="s">
        <v>443</v>
      </c>
    </row>
    <row r="249" spans="1:5">
      <c r="A249" s="6"/>
      <c r="B249" s="32" t="str" cm="1">
        <f t="array" ref="B249:B251">_xlfn.UNIQUE(Tabla13[[#All],[Criterios]])</f>
        <v>Criterios</v>
      </c>
      <c r="C249" s="32"/>
      <c r="E249" s="133" t="s">
        <v>412</v>
      </c>
    </row>
    <row r="250" spans="1:5">
      <c r="A250" s="6"/>
      <c r="B250" s="32" t="str">
        <v>Afectación Económica o presupuestal</v>
      </c>
      <c r="C250" s="32"/>
    </row>
    <row r="251" spans="1:5">
      <c r="B251" s="32" t="str">
        <v>Pérdida Reputacional</v>
      </c>
      <c r="C251" s="32"/>
    </row>
    <row r="252" spans="1:5">
      <c r="B252" s="33"/>
      <c r="C252" s="33"/>
    </row>
    <row r="253" spans="1:5">
      <c r="B253" s="33"/>
      <c r="C253" s="33"/>
    </row>
    <row r="254" spans="1:5">
      <c r="B254" s="33"/>
      <c r="C254" s="33"/>
    </row>
    <row r="255" spans="1:5">
      <c r="B255" s="33"/>
      <c r="C255" s="33"/>
      <c r="D255" s="33"/>
    </row>
    <row r="256" spans="1:5">
      <c r="B256" s="33"/>
      <c r="C256" s="33"/>
      <c r="D256" s="33"/>
    </row>
    <row r="257" spans="2:4">
      <c r="B257" s="33"/>
      <c r="C257" s="33"/>
      <c r="D257" s="33"/>
    </row>
    <row r="258" spans="2:4">
      <c r="B258" s="33"/>
      <c r="C258" s="33"/>
      <c r="D258" s="33"/>
    </row>
    <row r="259" spans="2:4">
      <c r="B259" s="33"/>
      <c r="C259" s="33"/>
      <c r="D259" s="33"/>
    </row>
    <row r="260" spans="2:4">
      <c r="B260" s="33"/>
      <c r="C260" s="33"/>
      <c r="D260" s="33"/>
    </row>
  </sheetData>
  <mergeCells count="1">
    <mergeCell ref="B2:E2"/>
  </mergeCells>
  <dataValidations count="1">
    <dataValidation type="list" allowBlank="1" showInputMessage="1" showErrorMessage="1" sqref="F238" xr:uid="{41C57F9E-EBD2-402F-9CB2-68B0DF1CB14B}">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topLeftCell="J4" workbookViewId="0">
      <selection activeCell="Q15" sqref="Q15"/>
    </sheetView>
  </sheetViews>
  <sheetFormatPr defaultColWidth="11.42578125" defaultRowHeight="15"/>
  <cols>
    <col min="2" max="2" width="25.5703125" customWidth="1"/>
    <col min="6" max="6" width="27.42578125" customWidth="1"/>
    <col min="7" max="7" width="24.7109375" style="135" customWidth="1"/>
    <col min="8" max="8" width="11.42578125" style="135"/>
    <col min="9" max="9" width="18.28515625" style="135" customWidth="1"/>
    <col min="10" max="12" width="11.42578125" style="13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35" t="s">
        <v>259</v>
      </c>
      <c r="H1" s="135" t="s">
        <v>252</v>
      </c>
    </row>
    <row r="4" spans="2:26">
      <c r="B4" t="s">
        <v>444</v>
      </c>
      <c r="C4" t="s">
        <v>445</v>
      </c>
      <c r="F4" t="s">
        <v>280</v>
      </c>
      <c r="G4" s="134" t="s">
        <v>446</v>
      </c>
      <c r="H4" s="134">
        <v>0.2</v>
      </c>
      <c r="I4" s="134"/>
      <c r="K4" s="134"/>
      <c r="Q4" t="s">
        <v>447</v>
      </c>
      <c r="R4" s="134">
        <v>0.5</v>
      </c>
      <c r="S4" s="135" t="s">
        <v>383</v>
      </c>
      <c r="T4" s="134">
        <v>0.3</v>
      </c>
      <c r="U4" s="135" t="s">
        <v>398</v>
      </c>
      <c r="V4" s="134">
        <v>0.4</v>
      </c>
      <c r="W4" s="135" t="s">
        <v>401</v>
      </c>
    </row>
    <row r="5" spans="2:26">
      <c r="B5" t="s">
        <v>448</v>
      </c>
      <c r="C5" t="s">
        <v>445</v>
      </c>
      <c r="F5" t="s">
        <v>338</v>
      </c>
      <c r="G5" s="134" t="s">
        <v>446</v>
      </c>
      <c r="H5" s="134">
        <v>0.2</v>
      </c>
      <c r="I5" s="134"/>
      <c r="K5" s="134"/>
      <c r="Q5" t="s">
        <v>449</v>
      </c>
      <c r="R5" s="134">
        <v>0.45</v>
      </c>
      <c r="S5" s="135" t="s">
        <v>383</v>
      </c>
      <c r="T5" s="134">
        <v>0.36</v>
      </c>
      <c r="U5" s="135" t="s">
        <v>398</v>
      </c>
      <c r="V5" s="134">
        <v>0.4</v>
      </c>
      <c r="W5" s="135" t="s">
        <v>401</v>
      </c>
    </row>
    <row r="6" spans="2:26">
      <c r="B6" t="s">
        <v>450</v>
      </c>
      <c r="C6" t="s">
        <v>401</v>
      </c>
      <c r="F6" t="s">
        <v>451</v>
      </c>
      <c r="G6" s="134" t="s">
        <v>385</v>
      </c>
      <c r="H6" s="134">
        <v>0.6</v>
      </c>
      <c r="I6" s="134" t="s">
        <v>452</v>
      </c>
      <c r="K6" s="134"/>
      <c r="Q6" t="s">
        <v>453</v>
      </c>
      <c r="R6" s="134">
        <v>0.4</v>
      </c>
      <c r="S6" s="135" t="s">
        <v>383</v>
      </c>
      <c r="T6" s="134">
        <v>0.36</v>
      </c>
      <c r="U6" s="135" t="s">
        <v>398</v>
      </c>
      <c r="V6" s="134">
        <v>0.4</v>
      </c>
      <c r="W6" s="135" t="s">
        <v>401</v>
      </c>
    </row>
    <row r="7" spans="2:26">
      <c r="B7" t="s">
        <v>454</v>
      </c>
      <c r="C7" t="s">
        <v>455</v>
      </c>
      <c r="G7" s="134"/>
      <c r="I7" s="134"/>
      <c r="K7" s="134"/>
      <c r="Q7" t="s">
        <v>456</v>
      </c>
      <c r="R7" s="134">
        <v>0.35</v>
      </c>
      <c r="S7" s="135" t="s">
        <v>385</v>
      </c>
      <c r="T7" s="134">
        <v>0.42</v>
      </c>
      <c r="U7" s="135" t="s">
        <v>398</v>
      </c>
      <c r="V7" s="134">
        <v>0.4</v>
      </c>
      <c r="W7" s="135" t="s">
        <v>401</v>
      </c>
    </row>
    <row r="8" spans="2:26">
      <c r="B8" t="s">
        <v>457</v>
      </c>
      <c r="C8" t="s">
        <v>458</v>
      </c>
      <c r="G8" s="134"/>
      <c r="I8" s="134"/>
      <c r="K8" s="134"/>
      <c r="Q8" t="s">
        <v>459</v>
      </c>
      <c r="R8" s="134">
        <v>0.35</v>
      </c>
      <c r="S8" s="135" t="s">
        <v>385</v>
      </c>
      <c r="T8" s="134">
        <v>0.6</v>
      </c>
      <c r="U8" s="135" t="s">
        <v>398</v>
      </c>
      <c r="V8" s="134">
        <v>0.26</v>
      </c>
      <c r="W8" s="135" t="s">
        <v>401</v>
      </c>
    </row>
    <row r="9" spans="2:26">
      <c r="B9" t="s">
        <v>460</v>
      </c>
      <c r="C9" t="s">
        <v>445</v>
      </c>
      <c r="G9" s="134"/>
      <c r="I9" s="134"/>
      <c r="K9" s="134"/>
      <c r="Q9" t="s">
        <v>461</v>
      </c>
      <c r="R9" s="134">
        <v>0.3</v>
      </c>
      <c r="S9" s="135" t="s">
        <v>385</v>
      </c>
      <c r="T9" s="134">
        <v>0.6</v>
      </c>
      <c r="U9" s="135" t="s">
        <v>398</v>
      </c>
      <c r="V9" s="134">
        <v>0.3</v>
      </c>
      <c r="W9" s="135" t="s">
        <v>401</v>
      </c>
    </row>
    <row r="10" spans="2:26">
      <c r="B10" t="s">
        <v>462</v>
      </c>
      <c r="C10" t="s">
        <v>401</v>
      </c>
    </row>
    <row r="11" spans="2:26">
      <c r="B11" t="s">
        <v>463</v>
      </c>
      <c r="C11" t="s">
        <v>401</v>
      </c>
      <c r="F11" t="s">
        <v>444</v>
      </c>
      <c r="G11" s="135" t="s">
        <v>381</v>
      </c>
      <c r="H11" s="134">
        <v>0.1</v>
      </c>
      <c r="I11" s="135" t="s">
        <v>446</v>
      </c>
      <c r="J11" s="134">
        <v>0.2</v>
      </c>
      <c r="K11" s="135" t="s">
        <v>445</v>
      </c>
    </row>
    <row r="12" spans="2:26">
      <c r="B12" t="s">
        <v>464</v>
      </c>
      <c r="C12" t="s">
        <v>455</v>
      </c>
      <c r="F12" t="s">
        <v>448</v>
      </c>
      <c r="G12" s="135" t="s">
        <v>381</v>
      </c>
      <c r="H12" s="134">
        <v>0.1</v>
      </c>
      <c r="I12" s="135" t="s">
        <v>398</v>
      </c>
      <c r="J12" s="134">
        <v>0.4</v>
      </c>
      <c r="K12" s="135" t="s">
        <v>445</v>
      </c>
      <c r="Q12" t="s">
        <v>251</v>
      </c>
      <c r="R12" t="s">
        <v>465</v>
      </c>
      <c r="S12" s="135" t="s">
        <v>203</v>
      </c>
      <c r="T12" t="s">
        <v>265</v>
      </c>
      <c r="U12" s="135" t="s">
        <v>266</v>
      </c>
      <c r="V12" t="s">
        <v>271</v>
      </c>
      <c r="W12" s="135" t="s">
        <v>252</v>
      </c>
      <c r="X12" t="s">
        <v>259</v>
      </c>
      <c r="Y12" s="135" t="s">
        <v>252</v>
      </c>
      <c r="Z12" t="s">
        <v>466</v>
      </c>
    </row>
    <row r="13" spans="2:26">
      <c r="B13" t="s">
        <v>467</v>
      </c>
      <c r="C13" t="s">
        <v>458</v>
      </c>
      <c r="F13" t="s">
        <v>450</v>
      </c>
      <c r="G13" s="135" t="s">
        <v>381</v>
      </c>
      <c r="H13" s="134">
        <v>0.1</v>
      </c>
      <c r="I13" s="135" t="s">
        <v>401</v>
      </c>
      <c r="J13" s="134">
        <v>0.6</v>
      </c>
      <c r="K13" s="135" t="s">
        <v>401</v>
      </c>
      <c r="Q13" t="s">
        <v>381</v>
      </c>
      <c r="R13" t="s">
        <v>446</v>
      </c>
      <c r="S13" t="s">
        <v>445</v>
      </c>
      <c r="T13" t="s">
        <v>280</v>
      </c>
      <c r="U13" t="s">
        <v>468</v>
      </c>
      <c r="V13" t="s">
        <v>381</v>
      </c>
      <c r="W13" s="133">
        <v>0.1</v>
      </c>
      <c r="X13" t="s">
        <v>446</v>
      </c>
      <c r="Y13" s="133">
        <v>0.2</v>
      </c>
      <c r="Z13" t="s">
        <v>445</v>
      </c>
    </row>
    <row r="14" spans="2:26">
      <c r="B14" t="s">
        <v>469</v>
      </c>
      <c r="C14" t="s">
        <v>401</v>
      </c>
      <c r="F14" t="s">
        <v>454</v>
      </c>
      <c r="G14" s="135" t="s">
        <v>381</v>
      </c>
      <c r="H14" s="134">
        <v>0.1</v>
      </c>
      <c r="I14" s="135" t="s">
        <v>405</v>
      </c>
      <c r="J14" s="134">
        <v>0.8</v>
      </c>
      <c r="K14" s="135" t="s">
        <v>470</v>
      </c>
      <c r="Q14" t="s">
        <v>381</v>
      </c>
      <c r="R14" t="s">
        <v>398</v>
      </c>
      <c r="S14" t="s">
        <v>445</v>
      </c>
      <c r="T14" t="s">
        <v>280</v>
      </c>
      <c r="U14" t="s">
        <v>468</v>
      </c>
      <c r="V14" t="s">
        <v>381</v>
      </c>
      <c r="W14" s="133">
        <v>0.1</v>
      </c>
      <c r="X14" t="s">
        <v>398</v>
      </c>
      <c r="Y14" s="133">
        <v>0.4</v>
      </c>
      <c r="Z14" t="s">
        <v>445</v>
      </c>
    </row>
    <row r="15" spans="2:26">
      <c r="B15" t="s">
        <v>471</v>
      </c>
      <c r="C15" t="s">
        <v>401</v>
      </c>
      <c r="F15" t="s">
        <v>457</v>
      </c>
      <c r="G15" s="135" t="s">
        <v>381</v>
      </c>
      <c r="H15" s="134">
        <v>0.1</v>
      </c>
      <c r="I15" s="135" t="s">
        <v>409</v>
      </c>
      <c r="J15" s="134">
        <v>1</v>
      </c>
      <c r="K15" s="135" t="s">
        <v>458</v>
      </c>
      <c r="Q15" t="s">
        <v>381</v>
      </c>
      <c r="R15" t="s">
        <v>401</v>
      </c>
      <c r="S15" t="s">
        <v>401</v>
      </c>
      <c r="T15" t="s">
        <v>280</v>
      </c>
      <c r="U15" t="s">
        <v>468</v>
      </c>
      <c r="V15" t="s">
        <v>381</v>
      </c>
      <c r="W15" s="133">
        <v>0.1</v>
      </c>
      <c r="X15" t="s">
        <v>401</v>
      </c>
      <c r="Y15" s="133">
        <v>0.6</v>
      </c>
      <c r="Z15" t="s">
        <v>401</v>
      </c>
    </row>
    <row r="16" spans="2:26">
      <c r="B16" t="s">
        <v>472</v>
      </c>
      <c r="C16" t="s">
        <v>401</v>
      </c>
      <c r="F16" t="s">
        <v>460</v>
      </c>
      <c r="G16" s="135" t="s">
        <v>381</v>
      </c>
      <c r="H16" s="134">
        <v>0.2</v>
      </c>
      <c r="I16" s="135" t="s">
        <v>446</v>
      </c>
      <c r="J16" s="134">
        <v>0.2</v>
      </c>
      <c r="K16" s="135" t="s">
        <v>445</v>
      </c>
      <c r="T16" t="s">
        <v>280</v>
      </c>
      <c r="U16" t="s">
        <v>468</v>
      </c>
    </row>
    <row r="17" spans="2:21">
      <c r="B17" t="s">
        <v>473</v>
      </c>
      <c r="C17" t="s">
        <v>455</v>
      </c>
      <c r="F17" t="s">
        <v>462</v>
      </c>
      <c r="G17" s="135" t="s">
        <v>381</v>
      </c>
      <c r="H17" s="134">
        <v>0.2</v>
      </c>
      <c r="I17" s="135" t="s">
        <v>398</v>
      </c>
      <c r="J17" s="134">
        <v>0.4</v>
      </c>
      <c r="K17" s="135" t="s">
        <v>445</v>
      </c>
      <c r="R17" s="134">
        <v>0.5</v>
      </c>
      <c r="S17" s="133">
        <v>0.5</v>
      </c>
      <c r="T17" t="s">
        <v>280</v>
      </c>
      <c r="U17" t="s">
        <v>468</v>
      </c>
    </row>
    <row r="18" spans="2:21">
      <c r="B18" t="s">
        <v>474</v>
      </c>
      <c r="C18" t="s">
        <v>458</v>
      </c>
      <c r="F18" t="s">
        <v>463</v>
      </c>
      <c r="G18" s="135" t="s">
        <v>381</v>
      </c>
      <c r="H18" s="134">
        <v>0.2</v>
      </c>
      <c r="I18" s="135" t="s">
        <v>401</v>
      </c>
      <c r="J18" s="134">
        <v>0.6</v>
      </c>
      <c r="K18" s="135" t="s">
        <v>401</v>
      </c>
      <c r="R18" s="134">
        <v>0.45</v>
      </c>
      <c r="S18" s="133">
        <v>0.35</v>
      </c>
      <c r="T18" t="s">
        <v>280</v>
      </c>
      <c r="U18" t="s">
        <v>468</v>
      </c>
    </row>
    <row r="19" spans="2:21">
      <c r="B19" t="s">
        <v>475</v>
      </c>
      <c r="C19" t="s">
        <v>401</v>
      </c>
      <c r="F19" t="s">
        <v>464</v>
      </c>
      <c r="G19" s="135" t="s">
        <v>381</v>
      </c>
      <c r="H19" s="134">
        <v>0.2</v>
      </c>
      <c r="I19" s="135" t="s">
        <v>405</v>
      </c>
      <c r="J19" s="134">
        <v>0.8</v>
      </c>
      <c r="K19" s="135" t="s">
        <v>470</v>
      </c>
      <c r="R19" s="134">
        <v>0.4</v>
      </c>
      <c r="T19" t="s">
        <v>280</v>
      </c>
      <c r="U19" t="s">
        <v>468</v>
      </c>
    </row>
    <row r="20" spans="2:21">
      <c r="B20" t="s">
        <v>476</v>
      </c>
      <c r="C20" t="s">
        <v>401</v>
      </c>
      <c r="F20" t="s">
        <v>467</v>
      </c>
      <c r="G20" s="135" t="s">
        <v>381</v>
      </c>
      <c r="H20" s="134">
        <v>0.2</v>
      </c>
      <c r="I20" s="135" t="s">
        <v>409</v>
      </c>
      <c r="J20" s="134">
        <v>1</v>
      </c>
      <c r="K20" s="135" t="s">
        <v>458</v>
      </c>
      <c r="R20" s="134">
        <v>0.35</v>
      </c>
      <c r="T20" t="s">
        <v>280</v>
      </c>
      <c r="U20" t="s">
        <v>468</v>
      </c>
    </row>
    <row r="21" spans="2:21">
      <c r="B21" t="s">
        <v>477</v>
      </c>
      <c r="C21" t="s">
        <v>455</v>
      </c>
      <c r="F21" t="s">
        <v>469</v>
      </c>
      <c r="G21" s="135" t="s">
        <v>383</v>
      </c>
      <c r="H21" s="134">
        <v>0.3</v>
      </c>
      <c r="I21" s="135" t="s">
        <v>446</v>
      </c>
      <c r="J21" s="134">
        <v>0.2</v>
      </c>
      <c r="K21" s="135" t="s">
        <v>445</v>
      </c>
      <c r="R21" s="134">
        <v>0.35</v>
      </c>
      <c r="T21" t="s">
        <v>280</v>
      </c>
      <c r="U21" t="s">
        <v>468</v>
      </c>
    </row>
    <row r="22" spans="2:21">
      <c r="B22" t="s">
        <v>478</v>
      </c>
      <c r="C22" t="s">
        <v>455</v>
      </c>
      <c r="F22" t="s">
        <v>471</v>
      </c>
      <c r="G22" s="135" t="s">
        <v>383</v>
      </c>
      <c r="H22" s="134">
        <v>0.3</v>
      </c>
      <c r="I22" s="135" t="s">
        <v>398</v>
      </c>
      <c r="J22" s="134">
        <v>0.4</v>
      </c>
      <c r="K22" s="135" t="s">
        <v>401</v>
      </c>
      <c r="R22" s="134">
        <v>0.3</v>
      </c>
      <c r="T22" t="s">
        <v>280</v>
      </c>
      <c r="U22" t="s">
        <v>468</v>
      </c>
    </row>
    <row r="23" spans="2:21">
      <c r="B23" t="s">
        <v>479</v>
      </c>
      <c r="C23" t="s">
        <v>458</v>
      </c>
      <c r="F23" t="s">
        <v>472</v>
      </c>
      <c r="G23" s="135" t="s">
        <v>383</v>
      </c>
      <c r="H23" s="134">
        <v>0.3</v>
      </c>
      <c r="I23" s="135" t="s">
        <v>401</v>
      </c>
      <c r="J23" s="134">
        <v>0.6</v>
      </c>
      <c r="K23" s="135" t="s">
        <v>401</v>
      </c>
      <c r="T23" t="s">
        <v>280</v>
      </c>
      <c r="U23" t="s">
        <v>468</v>
      </c>
    </row>
    <row r="24" spans="2:21">
      <c r="B24" t="s">
        <v>480</v>
      </c>
      <c r="C24" t="s">
        <v>455</v>
      </c>
      <c r="F24" t="s">
        <v>473</v>
      </c>
      <c r="G24" s="135" t="s">
        <v>383</v>
      </c>
      <c r="H24" s="134">
        <v>0.3</v>
      </c>
      <c r="I24" s="135" t="s">
        <v>405</v>
      </c>
      <c r="J24" s="134">
        <v>0.8</v>
      </c>
      <c r="K24" s="135" t="s">
        <v>470</v>
      </c>
      <c r="T24" t="s">
        <v>280</v>
      </c>
      <c r="U24" t="s">
        <v>468</v>
      </c>
    </row>
    <row r="25" spans="2:21">
      <c r="B25" t="s">
        <v>481</v>
      </c>
      <c r="C25" t="s">
        <v>455</v>
      </c>
      <c r="F25" t="s">
        <v>474</v>
      </c>
      <c r="G25" s="135" t="s">
        <v>383</v>
      </c>
      <c r="H25" s="134">
        <v>0.3</v>
      </c>
      <c r="I25" s="135" t="s">
        <v>409</v>
      </c>
      <c r="J25" s="134">
        <v>1</v>
      </c>
      <c r="K25" s="135" t="s">
        <v>458</v>
      </c>
    </row>
    <row r="26" spans="2:21">
      <c r="B26" t="s">
        <v>482</v>
      </c>
      <c r="C26" t="s">
        <v>455</v>
      </c>
      <c r="F26" t="s">
        <v>475</v>
      </c>
      <c r="G26" s="135" t="s">
        <v>383</v>
      </c>
      <c r="H26" s="134">
        <v>0.4</v>
      </c>
      <c r="I26" s="135" t="s">
        <v>446</v>
      </c>
      <c r="J26" s="134">
        <v>0.2</v>
      </c>
      <c r="K26" s="135" t="s">
        <v>445</v>
      </c>
    </row>
    <row r="27" spans="2:21">
      <c r="B27" t="s">
        <v>483</v>
      </c>
      <c r="C27" t="s">
        <v>455</v>
      </c>
      <c r="F27" t="s">
        <v>476</v>
      </c>
      <c r="G27" s="135" t="s">
        <v>383</v>
      </c>
      <c r="H27" s="134">
        <v>0.4</v>
      </c>
      <c r="I27" s="135" t="s">
        <v>398</v>
      </c>
      <c r="J27" s="134">
        <v>0.4</v>
      </c>
      <c r="K27" s="135" t="s">
        <v>401</v>
      </c>
    </row>
    <row r="28" spans="2:21">
      <c r="B28" t="s">
        <v>484</v>
      </c>
      <c r="C28" t="s">
        <v>458</v>
      </c>
      <c r="F28" t="s">
        <v>477</v>
      </c>
      <c r="G28" s="135" t="s">
        <v>383</v>
      </c>
      <c r="H28" s="134">
        <v>0.4</v>
      </c>
      <c r="I28" s="135" t="s">
        <v>401</v>
      </c>
      <c r="J28" s="134">
        <v>0.6</v>
      </c>
      <c r="K28" s="135" t="s">
        <v>401</v>
      </c>
    </row>
    <row r="29" spans="2:21">
      <c r="F29" t="s">
        <v>478</v>
      </c>
      <c r="G29" s="135" t="s">
        <v>383</v>
      </c>
      <c r="H29" s="134">
        <v>0.4</v>
      </c>
      <c r="I29" s="135" t="s">
        <v>405</v>
      </c>
      <c r="J29" s="134">
        <v>0.8</v>
      </c>
      <c r="K29" s="135" t="s">
        <v>470</v>
      </c>
    </row>
    <row r="30" spans="2:21">
      <c r="F30" t="s">
        <v>479</v>
      </c>
      <c r="G30" s="135" t="s">
        <v>383</v>
      </c>
      <c r="H30" s="134">
        <v>0.4</v>
      </c>
      <c r="I30" s="135" t="s">
        <v>409</v>
      </c>
      <c r="J30" s="134">
        <v>1</v>
      </c>
      <c r="K30" s="135" t="s">
        <v>458</v>
      </c>
    </row>
    <row r="31" spans="2:21">
      <c r="F31" t="s">
        <v>485</v>
      </c>
      <c r="G31" s="135" t="s">
        <v>385</v>
      </c>
      <c r="H31" s="134">
        <v>0.5</v>
      </c>
      <c r="I31" s="135" t="s">
        <v>446</v>
      </c>
      <c r="J31" s="134">
        <v>0.2</v>
      </c>
      <c r="K31" s="135" t="s">
        <v>401</v>
      </c>
    </row>
    <row r="32" spans="2:21">
      <c r="F32" t="s">
        <v>486</v>
      </c>
      <c r="G32" s="135" t="s">
        <v>385</v>
      </c>
      <c r="H32" s="134">
        <v>0.5</v>
      </c>
      <c r="I32" s="135" t="s">
        <v>398</v>
      </c>
      <c r="J32" s="134">
        <v>0.4</v>
      </c>
      <c r="K32" s="135" t="s">
        <v>401</v>
      </c>
    </row>
    <row r="33" spans="6:11">
      <c r="F33" t="s">
        <v>487</v>
      </c>
      <c r="G33" s="135" t="s">
        <v>385</v>
      </c>
      <c r="H33" s="134">
        <v>0.5</v>
      </c>
      <c r="I33" s="135" t="s">
        <v>401</v>
      </c>
      <c r="J33" s="134">
        <v>0.6</v>
      </c>
      <c r="K33" s="135" t="s">
        <v>401</v>
      </c>
    </row>
    <row r="34" spans="6:11">
      <c r="F34" t="s">
        <v>488</v>
      </c>
      <c r="G34" s="135" t="s">
        <v>385</v>
      </c>
      <c r="H34" s="134">
        <v>0.5</v>
      </c>
      <c r="I34" s="135" t="s">
        <v>405</v>
      </c>
      <c r="J34" s="134">
        <v>0.8</v>
      </c>
      <c r="K34" s="135" t="s">
        <v>470</v>
      </c>
    </row>
    <row r="35" spans="6:11">
      <c r="F35" t="s">
        <v>489</v>
      </c>
      <c r="G35" s="135" t="s">
        <v>385</v>
      </c>
      <c r="H35" s="134">
        <v>0.5</v>
      </c>
      <c r="I35" s="135" t="s">
        <v>409</v>
      </c>
      <c r="J35" s="134">
        <v>1</v>
      </c>
      <c r="K35" s="135" t="s">
        <v>458</v>
      </c>
    </row>
    <row r="37" spans="6:11" ht="45">
      <c r="G37" s="136" t="s">
        <v>490</v>
      </c>
    </row>
    <row r="38" spans="6:11" ht="105">
      <c r="G38" s="136" t="s">
        <v>491</v>
      </c>
    </row>
    <row r="39" spans="6:11" ht="75">
      <c r="G39" s="136" t="s">
        <v>492</v>
      </c>
    </row>
    <row r="40" spans="6:11" ht="75">
      <c r="G40" s="136" t="s">
        <v>493</v>
      </c>
    </row>
    <row r="41" spans="6:11" ht="75">
      <c r="G41" s="136" t="s">
        <v>494</v>
      </c>
    </row>
    <row r="42" spans="6:11" ht="45">
      <c r="G42" s="136" t="s">
        <v>495</v>
      </c>
    </row>
    <row r="43" spans="6:11" ht="105">
      <c r="G43" s="136" t="s">
        <v>496</v>
      </c>
    </row>
    <row r="44" spans="6:11" ht="75">
      <c r="G44" s="136" t="s">
        <v>497</v>
      </c>
    </row>
    <row r="45" spans="6:11" ht="75">
      <c r="G45" s="136" t="s">
        <v>498</v>
      </c>
    </row>
    <row r="46" spans="6:11" ht="75">
      <c r="G46" s="136" t="s">
        <v>499</v>
      </c>
    </row>
    <row r="47" spans="6:11" ht="45">
      <c r="G47" s="136" t="s">
        <v>500</v>
      </c>
    </row>
    <row r="48" spans="6:11" ht="105">
      <c r="G48" s="136" t="s">
        <v>501</v>
      </c>
    </row>
    <row r="49" spans="7:7" ht="75">
      <c r="G49" s="136" t="s">
        <v>502</v>
      </c>
    </row>
    <row r="50" spans="7:7" ht="75">
      <c r="G50" s="136" t="s">
        <v>503</v>
      </c>
    </row>
    <row r="51" spans="7:7" ht="75">
      <c r="G51" s="136" t="s">
        <v>504</v>
      </c>
    </row>
    <row r="52" spans="7:7" ht="45">
      <c r="G52" s="136" t="s">
        <v>505</v>
      </c>
    </row>
    <row r="53" spans="7:7" ht="105">
      <c r="G53" s="136" t="s">
        <v>506</v>
      </c>
    </row>
    <row r="54" spans="7:7" ht="75">
      <c r="G54" s="136" t="s">
        <v>507</v>
      </c>
    </row>
    <row r="55" spans="7:7" ht="75">
      <c r="G55" s="136" t="s">
        <v>508</v>
      </c>
    </row>
    <row r="56" spans="7:7" ht="75">
      <c r="G56" s="136" t="s">
        <v>509</v>
      </c>
    </row>
    <row r="57" spans="7:7" ht="45">
      <c r="G57" s="136" t="s">
        <v>510</v>
      </c>
    </row>
    <row r="58" spans="7:7" ht="105">
      <c r="G58" s="136" t="s">
        <v>511</v>
      </c>
    </row>
    <row r="59" spans="7:7" ht="75">
      <c r="G59" s="136" t="s">
        <v>512</v>
      </c>
    </row>
    <row r="60" spans="7:7" ht="75">
      <c r="G60" s="136" t="s">
        <v>513</v>
      </c>
    </row>
    <row r="61" spans="7:7" ht="75">
      <c r="G61" s="136" t="s">
        <v>514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2942D2-323A-43D1-9BF4-4CFE00B7952D}"/>
</file>

<file path=customXml/itemProps2.xml><?xml version="1.0" encoding="utf-8"?>
<ds:datastoreItem xmlns:ds="http://schemas.openxmlformats.org/officeDocument/2006/customXml" ds:itemID="{BFDF4202-0784-43ED-8DA1-66403E25CD37}"/>
</file>

<file path=customXml/itemProps3.xml><?xml version="1.0" encoding="utf-8"?>
<ds:datastoreItem xmlns:ds="http://schemas.openxmlformats.org/officeDocument/2006/customXml" ds:itemID="{C70939AF-DC44-4ACB-8462-AE42E85B2C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Juzgado 01 Civil Circuito - Chaparral - Seccional Ibague</cp:lastModifiedBy>
  <cp:revision/>
  <dcterms:created xsi:type="dcterms:W3CDTF">2021-04-16T16:11:31Z</dcterms:created>
  <dcterms:modified xsi:type="dcterms:W3CDTF">2021-08-06T06:03:18Z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