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hidePivotFieldList="1" defaultThemeVersion="166925"/>
  <mc:AlternateContent xmlns:mc="http://schemas.openxmlformats.org/markup-compatibility/2006">
    <mc:Choice Requires="x15">
      <x15ac:absPath xmlns:x15ac="http://schemas.microsoft.com/office/spreadsheetml/2010/11/ac" url="C:\Users\Usuario\Documents\ARCHIVOS COMPUTADOR SANDRA\CALIDAD\DOCUMENTOS PUBLICADOS SIGCMA 2021\UNIDADES DEAJ\Informatica NO DESACTUALIZADO\"/>
    </mc:Choice>
  </mc:AlternateContent>
  <xr:revisionPtr revIDLastSave="0" documentId="8_{02D4A349-67DC-4B4A-96AE-F7486063884D}" xr6:coauthVersionLast="47" xr6:coauthVersionMax="47" xr10:uidLastSave="{00000000-0000-0000-0000-000000000000}"/>
  <bookViews>
    <workbookView xWindow="-120" yWindow="-120" windowWidth="20730" windowHeight="11160" tabRatio="845" activeTab="5" xr2:uid="{00000000-000D-0000-FFFF-FFFF00000000}"/>
  </bookViews>
  <sheets>
    <sheet name="Presentacion " sheetId="10" r:id="rId1"/>
    <sheet name="Análisis de Contexto " sheetId="14" r:id="rId2"/>
    <sheet name="Estrategias" sheetId="15" r:id="rId3"/>
    <sheet name="Instructivo" sheetId="3" r:id="rId4"/>
    <sheet name="Seguimiento 1 Trimestre" sheetId="18" r:id="rId5"/>
    <sheet name="Mapa Final" sheetId="1" r:id="rId6"/>
    <sheet name="Clasificación Riesgo" sheetId="4" state="hidden" r:id="rId7"/>
    <sheet name="Tabla probabilidad" sheetId="5" state="hidden" r:id="rId8"/>
    <sheet name="Tabla Impacto" sheetId="6" state="hidden" r:id="rId9"/>
    <sheet name="Tabla Valoración de Controles" sheetId="7" state="hidden" r:id="rId10"/>
    <sheet name="Matriz de Calor" sheetId="21" state="hidden" r:id="rId11"/>
    <sheet name="Hoja1" sheetId="13" state="hidden" r:id="rId12"/>
    <sheet name="LISTA" sheetId="2" state="hidden" r:id="rId13"/>
    <sheet name="Seguimiento 2 Trimestre" sheetId="17" r:id="rId14"/>
    <sheet name="Seguimiento 3 Trimestre " sheetId="19" r:id="rId15"/>
    <sheet name="Seguimiento 4 Trimestre " sheetId="20" r:id="rId16"/>
  </sheets>
  <externalReferences>
    <externalReference r:id="rId17"/>
    <externalReference r:id="rId18"/>
    <externalReference r:id="rId19"/>
  </externalReferences>
  <definedNames>
    <definedName name="Data">'[1]Tabla de Valoración'!$I$2:$L$5</definedName>
    <definedName name="Diseño">'[1]Tabla de Valoración'!$I$2:$I$5</definedName>
    <definedName name="Ejecución">'[1]Tabla de Valoración'!$I$2:$L$2</definedName>
    <definedName name="Posibilidad" localSheetId="1">[2]Hoja2!$H$3:$H$7</definedName>
    <definedName name="Posibilidad" localSheetId="2">[2]Hoja2!$H$3:$H$7</definedName>
    <definedName name="Posibilidad">[3]Hoja2!$H$3:$H$7</definedName>
  </definedNames>
  <calcPr calcId="191029"/>
  <pivotCaches>
    <pivotCache cacheId="0" r:id="rId20"/>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55" i="1" l="1"/>
  <c r="L55" i="1"/>
  <c r="M50" i="1"/>
  <c r="L50" i="1"/>
  <c r="M45" i="1"/>
  <c r="L45" i="1"/>
  <c r="M40" i="1"/>
  <c r="L40" i="1"/>
  <c r="M35" i="1"/>
  <c r="L35" i="1"/>
  <c r="M30" i="1"/>
  <c r="L30" i="1"/>
  <c r="M25" i="1"/>
  <c r="L25" i="1"/>
  <c r="M20" i="1"/>
  <c r="L20" i="1"/>
  <c r="M15" i="1"/>
  <c r="L15" i="1"/>
  <c r="M10" i="1"/>
  <c r="L10" i="1"/>
  <c r="B55" i="20" l="1"/>
  <c r="B50" i="20"/>
  <c r="B45" i="20"/>
  <c r="B40" i="20"/>
  <c r="B35" i="20"/>
  <c r="B30" i="20"/>
  <c r="B25" i="20"/>
  <c r="B20" i="20"/>
  <c r="B15" i="20"/>
  <c r="B10" i="20"/>
  <c r="B55" i="19"/>
  <c r="B50" i="19"/>
  <c r="B45" i="19"/>
  <c r="B40" i="19"/>
  <c r="B35" i="19"/>
  <c r="B30" i="19"/>
  <c r="B25" i="19"/>
  <c r="B20" i="19"/>
  <c r="B15" i="19"/>
  <c r="B10" i="19"/>
  <c r="B55" i="17"/>
  <c r="B50" i="17"/>
  <c r="B45" i="17"/>
  <c r="B40" i="17"/>
  <c r="B35" i="17"/>
  <c r="B30" i="17"/>
  <c r="B25" i="17"/>
  <c r="B20" i="17"/>
  <c r="B15" i="17"/>
  <c r="B10" i="17"/>
  <c r="B55" i="18"/>
  <c r="B50" i="18"/>
  <c r="B45" i="18"/>
  <c r="B40" i="18"/>
  <c r="B35" i="18"/>
  <c r="B30" i="18"/>
  <c r="B25" i="18"/>
  <c r="B20" i="18"/>
  <c r="B15" i="18"/>
  <c r="B10" i="18"/>
  <c r="I55" i="18"/>
  <c r="I50" i="20"/>
  <c r="I45" i="19"/>
  <c r="I40" i="20"/>
  <c r="I30" i="19"/>
  <c r="I25" i="20"/>
  <c r="I20" i="18"/>
  <c r="I15" i="20"/>
  <c r="N55" i="20"/>
  <c r="G55" i="20"/>
  <c r="F55" i="20"/>
  <c r="E55" i="20"/>
  <c r="D55" i="20"/>
  <c r="C55" i="20"/>
  <c r="A55" i="20"/>
  <c r="N50" i="20"/>
  <c r="G50" i="20"/>
  <c r="F50" i="20"/>
  <c r="E50" i="20"/>
  <c r="D50" i="20"/>
  <c r="C50" i="20"/>
  <c r="A50" i="20"/>
  <c r="N45" i="20"/>
  <c r="G45" i="20"/>
  <c r="F45" i="20"/>
  <c r="E45" i="20"/>
  <c r="D45" i="20"/>
  <c r="C45" i="20"/>
  <c r="A45" i="20"/>
  <c r="N40" i="20"/>
  <c r="G40" i="20"/>
  <c r="F40" i="20"/>
  <c r="E40" i="20"/>
  <c r="D40" i="20"/>
  <c r="C40" i="20"/>
  <c r="A40" i="20"/>
  <c r="N35" i="20"/>
  <c r="G35" i="20"/>
  <c r="F35" i="20"/>
  <c r="E35" i="20"/>
  <c r="D35" i="20"/>
  <c r="C35" i="20"/>
  <c r="A35" i="20"/>
  <c r="N30" i="20"/>
  <c r="G30" i="20"/>
  <c r="F30" i="20"/>
  <c r="E30" i="20"/>
  <c r="D30" i="20"/>
  <c r="C30" i="20"/>
  <c r="A30" i="20"/>
  <c r="N25" i="20"/>
  <c r="G25" i="20"/>
  <c r="F25" i="20"/>
  <c r="E25" i="20"/>
  <c r="D25" i="20"/>
  <c r="C25" i="20"/>
  <c r="A25" i="20"/>
  <c r="N20" i="20"/>
  <c r="G20" i="20"/>
  <c r="F20" i="20"/>
  <c r="E20" i="20"/>
  <c r="D20" i="20"/>
  <c r="C20" i="20"/>
  <c r="A20" i="20"/>
  <c r="N15" i="20"/>
  <c r="G15" i="20"/>
  <c r="F15" i="20"/>
  <c r="E15" i="20"/>
  <c r="D15" i="20"/>
  <c r="C15" i="20"/>
  <c r="A15" i="20"/>
  <c r="N10" i="20"/>
  <c r="G10" i="20"/>
  <c r="F10" i="20"/>
  <c r="E10" i="20"/>
  <c r="D10" i="20"/>
  <c r="C10" i="20"/>
  <c r="A10" i="20"/>
  <c r="D6" i="20"/>
  <c r="D5" i="20"/>
  <c r="D4" i="20"/>
  <c r="N55" i="19"/>
  <c r="G55" i="19"/>
  <c r="F55" i="19"/>
  <c r="E55" i="19"/>
  <c r="D55" i="19"/>
  <c r="C55" i="19"/>
  <c r="A55" i="19"/>
  <c r="N50" i="19"/>
  <c r="G50" i="19"/>
  <c r="F50" i="19"/>
  <c r="E50" i="19"/>
  <c r="D50" i="19"/>
  <c r="C50" i="19"/>
  <c r="A50" i="19"/>
  <c r="N45" i="19"/>
  <c r="G45" i="19"/>
  <c r="F45" i="19"/>
  <c r="E45" i="19"/>
  <c r="D45" i="19"/>
  <c r="C45" i="19"/>
  <c r="A45" i="19"/>
  <c r="N40" i="19"/>
  <c r="G40" i="19"/>
  <c r="F40" i="19"/>
  <c r="E40" i="19"/>
  <c r="D40" i="19"/>
  <c r="C40" i="19"/>
  <c r="A40" i="19"/>
  <c r="N35" i="19"/>
  <c r="G35" i="19"/>
  <c r="F35" i="19"/>
  <c r="E35" i="19"/>
  <c r="D35" i="19"/>
  <c r="C35" i="19"/>
  <c r="A35" i="19"/>
  <c r="N30" i="19"/>
  <c r="G30" i="19"/>
  <c r="F30" i="19"/>
  <c r="E30" i="19"/>
  <c r="D30" i="19"/>
  <c r="C30" i="19"/>
  <c r="A30" i="19"/>
  <c r="N25" i="19"/>
  <c r="G25" i="19"/>
  <c r="F25" i="19"/>
  <c r="E25" i="19"/>
  <c r="D25" i="19"/>
  <c r="C25" i="19"/>
  <c r="A25" i="19"/>
  <c r="N20" i="19"/>
  <c r="G20" i="19"/>
  <c r="F20" i="19"/>
  <c r="E20" i="19"/>
  <c r="D20" i="19"/>
  <c r="C20" i="19"/>
  <c r="A20" i="19"/>
  <c r="N15" i="19"/>
  <c r="G15" i="19"/>
  <c r="F15" i="19"/>
  <c r="E15" i="19"/>
  <c r="D15" i="19"/>
  <c r="C15" i="19"/>
  <c r="A15" i="19"/>
  <c r="N10" i="19"/>
  <c r="G10" i="19"/>
  <c r="F10" i="19"/>
  <c r="E10" i="19"/>
  <c r="D10" i="19"/>
  <c r="C10" i="19"/>
  <c r="A10" i="19"/>
  <c r="D6" i="19"/>
  <c r="D5" i="19"/>
  <c r="D4" i="19"/>
  <c r="N55" i="18"/>
  <c r="G55" i="18"/>
  <c r="F55" i="18"/>
  <c r="E55" i="18"/>
  <c r="D55" i="18"/>
  <c r="C55" i="18"/>
  <c r="A55" i="18"/>
  <c r="N50" i="18"/>
  <c r="G50" i="18"/>
  <c r="F50" i="18"/>
  <c r="E50" i="18"/>
  <c r="D50" i="18"/>
  <c r="C50" i="18"/>
  <c r="A50" i="18"/>
  <c r="N45" i="18"/>
  <c r="G45" i="18"/>
  <c r="F45" i="18"/>
  <c r="E45" i="18"/>
  <c r="D45" i="18"/>
  <c r="C45" i="18"/>
  <c r="A45" i="18"/>
  <c r="N40" i="18"/>
  <c r="G40" i="18"/>
  <c r="F40" i="18"/>
  <c r="E40" i="18"/>
  <c r="D40" i="18"/>
  <c r="C40" i="18"/>
  <c r="A40" i="18"/>
  <c r="N35" i="18"/>
  <c r="G35" i="18"/>
  <c r="F35" i="18"/>
  <c r="E35" i="18"/>
  <c r="D35" i="18"/>
  <c r="C35" i="18"/>
  <c r="A35" i="18"/>
  <c r="N30" i="18"/>
  <c r="G30" i="18"/>
  <c r="F30" i="18"/>
  <c r="E30" i="18"/>
  <c r="D30" i="18"/>
  <c r="C30" i="18"/>
  <c r="A30" i="18"/>
  <c r="N25" i="18"/>
  <c r="G25" i="18"/>
  <c r="F25" i="18"/>
  <c r="E25" i="18"/>
  <c r="D25" i="18"/>
  <c r="C25" i="18"/>
  <c r="A25" i="18"/>
  <c r="N20" i="18"/>
  <c r="G20" i="18"/>
  <c r="F20" i="18"/>
  <c r="E20" i="18"/>
  <c r="D20" i="18"/>
  <c r="C20" i="18"/>
  <c r="A20" i="18"/>
  <c r="N15" i="18"/>
  <c r="G15" i="18"/>
  <c r="F15" i="18"/>
  <c r="E15" i="18"/>
  <c r="D15" i="18"/>
  <c r="C15" i="18"/>
  <c r="A15" i="18"/>
  <c r="N10" i="18"/>
  <c r="G10" i="18"/>
  <c r="F10" i="18"/>
  <c r="E10" i="18"/>
  <c r="D10" i="18"/>
  <c r="C10" i="18"/>
  <c r="A10" i="18"/>
  <c r="D6" i="18"/>
  <c r="D5" i="18"/>
  <c r="D4" i="18"/>
  <c r="I50" i="19" l="1"/>
  <c r="I15" i="19"/>
  <c r="I55" i="19"/>
  <c r="I50" i="18"/>
  <c r="I40" i="18"/>
  <c r="I40" i="19"/>
  <c r="I55" i="20"/>
  <c r="I45" i="18"/>
  <c r="I45" i="20"/>
  <c r="I30" i="20"/>
  <c r="I30" i="18"/>
  <c r="I25" i="19"/>
  <c r="I25" i="18"/>
  <c r="I20" i="19"/>
  <c r="I20" i="20"/>
  <c r="I15" i="18"/>
  <c r="I40" i="1"/>
  <c r="T59" i="1"/>
  <c r="Q59" i="1"/>
  <c r="AD59" i="1" s="1"/>
  <c r="AC59" i="1" s="1"/>
  <c r="T58" i="1"/>
  <c r="Q58" i="1"/>
  <c r="T57" i="1"/>
  <c r="Q57" i="1"/>
  <c r="AD57" i="1" s="1"/>
  <c r="T56" i="1"/>
  <c r="Q56" i="1"/>
  <c r="AD56" i="1" s="1"/>
  <c r="T55" i="1"/>
  <c r="Q55" i="1"/>
  <c r="AD55" i="1" s="1"/>
  <c r="I55" i="17"/>
  <c r="J55" i="1"/>
  <c r="Z55" i="1" s="1"/>
  <c r="I55" i="1"/>
  <c r="T54" i="1"/>
  <c r="Q54" i="1"/>
  <c r="AD54" i="1" s="1"/>
  <c r="AC54" i="1" s="1"/>
  <c r="T53" i="1"/>
  <c r="Q53" i="1"/>
  <c r="AD53" i="1" s="1"/>
  <c r="T52" i="1"/>
  <c r="Q52" i="1"/>
  <c r="T51" i="1"/>
  <c r="Q51" i="1"/>
  <c r="T50" i="1"/>
  <c r="Q50" i="1"/>
  <c r="I50" i="17"/>
  <c r="J50" i="1"/>
  <c r="I50" i="1"/>
  <c r="T49" i="1"/>
  <c r="Q49" i="1"/>
  <c r="X49" i="1" s="1"/>
  <c r="T48" i="1"/>
  <c r="Q48" i="1"/>
  <c r="T47" i="1"/>
  <c r="Q47" i="1"/>
  <c r="AD47" i="1" s="1"/>
  <c r="Z46" i="1"/>
  <c r="Y46" i="1" s="1"/>
  <c r="T46" i="1"/>
  <c r="Q46" i="1"/>
  <c r="T45" i="1"/>
  <c r="Q45" i="1"/>
  <c r="X45" i="1" s="1"/>
  <c r="I45" i="17"/>
  <c r="J45" i="1"/>
  <c r="Z47" i="1" s="1"/>
  <c r="Y47" i="1" s="1"/>
  <c r="I45" i="1"/>
  <c r="T44" i="1"/>
  <c r="Q44" i="1"/>
  <c r="T43" i="1"/>
  <c r="Q43" i="1"/>
  <c r="T42" i="1"/>
  <c r="Q42" i="1"/>
  <c r="T41" i="1"/>
  <c r="Q41" i="1"/>
  <c r="AD41" i="1" s="1"/>
  <c r="T40" i="1"/>
  <c r="Q40" i="1"/>
  <c r="I40" i="17"/>
  <c r="J40" i="1"/>
  <c r="N55" i="17"/>
  <c r="G55" i="17"/>
  <c r="F55" i="17"/>
  <c r="E55" i="17"/>
  <c r="D55" i="17"/>
  <c r="C55" i="17"/>
  <c r="A55" i="17"/>
  <c r="N50" i="17"/>
  <c r="G50" i="17"/>
  <c r="F50" i="17"/>
  <c r="E50" i="17"/>
  <c r="D50" i="17"/>
  <c r="C50" i="17"/>
  <c r="A50" i="17"/>
  <c r="N45" i="17"/>
  <c r="G45" i="17"/>
  <c r="F45" i="17"/>
  <c r="E45" i="17"/>
  <c r="D45" i="17"/>
  <c r="C45" i="17"/>
  <c r="A45" i="17"/>
  <c r="N40" i="17"/>
  <c r="G40" i="17"/>
  <c r="F40" i="17"/>
  <c r="E40" i="17"/>
  <c r="D40" i="17"/>
  <c r="C40" i="17"/>
  <c r="A40" i="17"/>
  <c r="N35" i="17"/>
  <c r="G35" i="17"/>
  <c r="F35" i="17"/>
  <c r="E35" i="17"/>
  <c r="D35" i="17"/>
  <c r="C35" i="17"/>
  <c r="A35" i="17"/>
  <c r="N30" i="17"/>
  <c r="I30" i="17"/>
  <c r="G30" i="17"/>
  <c r="F30" i="17"/>
  <c r="E30" i="17"/>
  <c r="D30" i="17"/>
  <c r="C30" i="17"/>
  <c r="A30" i="17"/>
  <c r="N25" i="17"/>
  <c r="I25" i="17"/>
  <c r="G25" i="17"/>
  <c r="F25" i="17"/>
  <c r="E25" i="17"/>
  <c r="D25" i="17"/>
  <c r="C25" i="17"/>
  <c r="A25" i="17"/>
  <c r="G20" i="17"/>
  <c r="F20" i="17"/>
  <c r="E20" i="17"/>
  <c r="D20" i="17"/>
  <c r="C20" i="17"/>
  <c r="A20" i="17"/>
  <c r="N20" i="17"/>
  <c r="I20" i="17"/>
  <c r="N15" i="17"/>
  <c r="I15" i="17"/>
  <c r="G15" i="17"/>
  <c r="F15" i="17"/>
  <c r="E15" i="17"/>
  <c r="D15" i="17"/>
  <c r="C15" i="17"/>
  <c r="A15" i="17"/>
  <c r="D6" i="17"/>
  <c r="D5" i="17"/>
  <c r="D4" i="17"/>
  <c r="N10" i="17"/>
  <c r="G10" i="17"/>
  <c r="F10" i="17"/>
  <c r="E10" i="17"/>
  <c r="D10" i="17"/>
  <c r="C10" i="17"/>
  <c r="A10" i="17"/>
  <c r="X52" i="1" l="1"/>
  <c r="Z52" i="1"/>
  <c r="Y52" i="1" s="1"/>
  <c r="X51" i="1"/>
  <c r="X50" i="1"/>
  <c r="H45" i="18"/>
  <c r="H45" i="19"/>
  <c r="H45" i="20"/>
  <c r="H40" i="17"/>
  <c r="H40" i="18"/>
  <c r="H40" i="19"/>
  <c r="H40" i="20"/>
  <c r="N50" i="1"/>
  <c r="J50" i="17" s="1"/>
  <c r="H50" i="18"/>
  <c r="H50" i="19"/>
  <c r="H50" i="20"/>
  <c r="AD50" i="1"/>
  <c r="AC50" i="1" s="1"/>
  <c r="X54" i="1"/>
  <c r="AD40" i="1"/>
  <c r="AC40" i="1" s="1"/>
  <c r="H55" i="17"/>
  <c r="H55" i="18"/>
  <c r="H55" i="19"/>
  <c r="H55" i="20"/>
  <c r="AD58" i="1"/>
  <c r="AC58" i="1" s="1"/>
  <c r="AC56" i="1"/>
  <c r="AD52" i="1"/>
  <c r="AC52" i="1" s="1"/>
  <c r="AD51" i="1"/>
  <c r="AC51" i="1" s="1"/>
  <c r="X58" i="1"/>
  <c r="X57" i="1"/>
  <c r="X56" i="1"/>
  <c r="X55" i="1"/>
  <c r="X59" i="1"/>
  <c r="X53" i="1"/>
  <c r="AD46" i="1"/>
  <c r="AC46" i="1" s="1"/>
  <c r="AD48" i="1"/>
  <c r="AC48" i="1" s="1"/>
  <c r="AD45" i="1"/>
  <c r="AD49" i="1"/>
  <c r="AC49" i="1" s="1"/>
  <c r="AD44" i="1"/>
  <c r="AC44" i="1" s="1"/>
  <c r="AD43" i="1"/>
  <c r="AC43" i="1" s="1"/>
  <c r="AD42" i="1"/>
  <c r="AC42" i="1" s="1"/>
  <c r="X48" i="1"/>
  <c r="X47" i="1"/>
  <c r="X46" i="1"/>
  <c r="X44" i="1"/>
  <c r="X43" i="1"/>
  <c r="X41" i="1"/>
  <c r="X42" i="1"/>
  <c r="AC41" i="1"/>
  <c r="X40" i="1"/>
  <c r="Z40" i="1"/>
  <c r="Y40" i="1" s="1"/>
  <c r="N45" i="1"/>
  <c r="H45" i="17"/>
  <c r="Y55" i="1"/>
  <c r="Z59" i="1"/>
  <c r="Y59" i="1" s="1"/>
  <c r="N55" i="1"/>
  <c r="Z57" i="1"/>
  <c r="Y57" i="1" s="1"/>
  <c r="AC57" i="1"/>
  <c r="Z58" i="1"/>
  <c r="Y58" i="1" s="1"/>
  <c r="Z56" i="1"/>
  <c r="Y56" i="1" s="1"/>
  <c r="Z51" i="1"/>
  <c r="Y51" i="1" s="1"/>
  <c r="AC53" i="1"/>
  <c r="Z50" i="1"/>
  <c r="Z54" i="1"/>
  <c r="Y54" i="1" s="1"/>
  <c r="Z53" i="1"/>
  <c r="Y53" i="1" s="1"/>
  <c r="H50" i="17"/>
  <c r="AC47" i="1"/>
  <c r="Z45" i="1"/>
  <c r="Z49" i="1"/>
  <c r="Y49" i="1" s="1"/>
  <c r="Z48" i="1"/>
  <c r="Y48" i="1" s="1"/>
  <c r="N40" i="1"/>
  <c r="Z42" i="1"/>
  <c r="Y42" i="1" s="1"/>
  <c r="Z41" i="1"/>
  <c r="Y41" i="1" s="1"/>
  <c r="Z44" i="1"/>
  <c r="Y44" i="1" s="1"/>
  <c r="Z43" i="1"/>
  <c r="Y43" i="1" s="1"/>
  <c r="J50" i="19" l="1"/>
  <c r="J50" i="18"/>
  <c r="J50" i="20"/>
  <c r="J55" i="17"/>
  <c r="J55" i="18"/>
  <c r="J55" i="20"/>
  <c r="J55" i="19"/>
  <c r="J45" i="17"/>
  <c r="J45" i="19"/>
  <c r="J45" i="20"/>
  <c r="J45" i="18"/>
  <c r="J40" i="17"/>
  <c r="J40" i="20"/>
  <c r="J40" i="18"/>
  <c r="J40" i="19"/>
  <c r="AB55" i="1"/>
  <c r="AA55" i="1" s="1"/>
  <c r="AF55" i="1"/>
  <c r="AE55" i="1" s="1"/>
  <c r="AC55" i="1"/>
  <c r="AF50" i="1"/>
  <c r="AE50" i="1" s="1"/>
  <c r="Y50" i="1"/>
  <c r="AB50" i="1"/>
  <c r="AA50" i="1" s="1"/>
  <c r="AB45" i="1"/>
  <c r="AA45" i="1" s="1"/>
  <c r="Y45" i="1"/>
  <c r="AC45" i="1"/>
  <c r="AF45" i="1"/>
  <c r="AE45" i="1" s="1"/>
  <c r="AF40" i="1"/>
  <c r="AE40" i="1" s="1"/>
  <c r="AB40" i="1"/>
  <c r="AA40" i="1" s="1"/>
  <c r="K40" i="18" l="1"/>
  <c r="K40" i="19"/>
  <c r="K40" i="20"/>
  <c r="K55" i="17"/>
  <c r="K55" i="19"/>
  <c r="K55" i="20"/>
  <c r="K55" i="18"/>
  <c r="K50" i="18"/>
  <c r="K50" i="19"/>
  <c r="K50" i="20"/>
  <c r="K45" i="18"/>
  <c r="K45" i="19"/>
  <c r="K45" i="20"/>
  <c r="L55" i="17"/>
  <c r="L55" i="18"/>
  <c r="L55" i="19"/>
  <c r="L55" i="20"/>
  <c r="L50" i="17"/>
  <c r="L50" i="19"/>
  <c r="L50" i="20"/>
  <c r="L50" i="18"/>
  <c r="L45" i="17"/>
  <c r="L45" i="19"/>
  <c r="L45" i="18"/>
  <c r="L45" i="20"/>
  <c r="L40" i="17"/>
  <c r="L40" i="20"/>
  <c r="L40" i="19"/>
  <c r="L40" i="18"/>
  <c r="AG55" i="1"/>
  <c r="AG50" i="1"/>
  <c r="K50" i="17"/>
  <c r="K45" i="17"/>
  <c r="AG45" i="1"/>
  <c r="K40" i="17"/>
  <c r="AG40" i="1"/>
  <c r="M55" i="17" l="1"/>
  <c r="M55" i="19"/>
  <c r="M55" i="18"/>
  <c r="M55" i="20"/>
  <c r="M50" i="17"/>
  <c r="M50" i="19"/>
  <c r="M50" i="18"/>
  <c r="M50" i="20"/>
  <c r="M45" i="17"/>
  <c r="M45" i="18"/>
  <c r="M45" i="19"/>
  <c r="M45" i="20"/>
  <c r="M40" i="17"/>
  <c r="M40" i="20"/>
  <c r="M40" i="19"/>
  <c r="M40" i="18"/>
  <c r="T39" i="1"/>
  <c r="Q39" i="1"/>
  <c r="T38" i="1"/>
  <c r="Q38" i="1"/>
  <c r="T37" i="1"/>
  <c r="Q37" i="1"/>
  <c r="T36" i="1"/>
  <c r="Q36" i="1"/>
  <c r="T35" i="1"/>
  <c r="Q35" i="1"/>
  <c r="AD39" i="1"/>
  <c r="J35" i="1"/>
  <c r="X39" i="1" s="1"/>
  <c r="I35" i="1"/>
  <c r="X38" i="1" l="1"/>
  <c r="H35" i="20"/>
  <c r="H35" i="18"/>
  <c r="H35" i="19"/>
  <c r="H35" i="17"/>
  <c r="I10" i="17"/>
  <c r="I10" i="18"/>
  <c r="I10" i="20"/>
  <c r="I10" i="19"/>
  <c r="I35" i="18"/>
  <c r="I35" i="19"/>
  <c r="I35" i="20"/>
  <c r="I35" i="17"/>
  <c r="Z38" i="1"/>
  <c r="Y38" i="1" s="1"/>
  <c r="X36" i="1"/>
  <c r="X37" i="1"/>
  <c r="Z35" i="1"/>
  <c r="Z39" i="1"/>
  <c r="Y39" i="1" s="1"/>
  <c r="Z37" i="1"/>
  <c r="Y37" i="1" s="1"/>
  <c r="X35" i="1"/>
  <c r="N35" i="1"/>
  <c r="AD38" i="1"/>
  <c r="AC38" i="1" s="1"/>
  <c r="AD36" i="1"/>
  <c r="AC36" i="1" s="1"/>
  <c r="AD37" i="1"/>
  <c r="AC37" i="1" s="1"/>
  <c r="AD35" i="1"/>
  <c r="AC39" i="1"/>
  <c r="Y35" i="1"/>
  <c r="Z36" i="1"/>
  <c r="Y36" i="1" s="1"/>
  <c r="T34" i="1"/>
  <c r="Q34" i="1"/>
  <c r="T33" i="1"/>
  <c r="Q33" i="1"/>
  <c r="AD33" i="1" s="1"/>
  <c r="AC33" i="1" s="1"/>
  <c r="T32" i="1"/>
  <c r="Q32" i="1"/>
  <c r="T31" i="1"/>
  <c r="Q31" i="1"/>
  <c r="T30" i="1"/>
  <c r="Q30" i="1"/>
  <c r="J30" i="1"/>
  <c r="I30" i="1"/>
  <c r="H30" i="19" l="1"/>
  <c r="H30" i="20"/>
  <c r="H30" i="18"/>
  <c r="H30" i="17"/>
  <c r="J35" i="20"/>
  <c r="J35" i="18"/>
  <c r="J35" i="19"/>
  <c r="J35" i="17"/>
  <c r="Z34" i="1"/>
  <c r="Y34" i="1" s="1"/>
  <c r="AC35" i="1"/>
  <c r="AF35" i="1"/>
  <c r="AE35" i="1" s="1"/>
  <c r="AB35" i="1"/>
  <c r="AA35" i="1" s="1"/>
  <c r="AD32" i="1"/>
  <c r="AC32" i="1" s="1"/>
  <c r="AD31" i="1"/>
  <c r="AC31" i="1" s="1"/>
  <c r="AD34" i="1"/>
  <c r="AC34" i="1" s="1"/>
  <c r="N30" i="1"/>
  <c r="AD30" i="1"/>
  <c r="X33" i="1"/>
  <c r="Z31" i="1"/>
  <c r="Y31" i="1" s="1"/>
  <c r="X31" i="1"/>
  <c r="X32" i="1"/>
  <c r="Z33" i="1"/>
  <c r="Y33" i="1" s="1"/>
  <c r="Z32" i="1"/>
  <c r="Y32" i="1" s="1"/>
  <c r="X30" i="1"/>
  <c r="X34" i="1"/>
  <c r="Z30" i="1"/>
  <c r="K35" i="18" l="1"/>
  <c r="K35" i="19"/>
  <c r="K35" i="20"/>
  <c r="K35" i="17"/>
  <c r="J30" i="18"/>
  <c r="J30" i="19"/>
  <c r="J30" i="20"/>
  <c r="J30" i="17"/>
  <c r="L35" i="18"/>
  <c r="L35" i="19"/>
  <c r="L35" i="20"/>
  <c r="L35" i="17"/>
  <c r="AG35" i="1"/>
  <c r="AF30" i="1"/>
  <c r="AE30" i="1" s="1"/>
  <c r="AC30" i="1"/>
  <c r="AB30" i="1"/>
  <c r="AA30" i="1" s="1"/>
  <c r="Y30" i="1"/>
  <c r="K30" i="19" l="1"/>
  <c r="K30" i="20"/>
  <c r="K30" i="18"/>
  <c r="K30" i="17"/>
  <c r="L30" i="20"/>
  <c r="L30" i="18"/>
  <c r="L30" i="19"/>
  <c r="L30" i="17"/>
  <c r="M35" i="17"/>
  <c r="M35" i="19"/>
  <c r="M35" i="20"/>
  <c r="M35" i="18"/>
  <c r="AG30" i="1"/>
  <c r="M30" i="17" l="1"/>
  <c r="M30" i="20"/>
  <c r="M30" i="18"/>
  <c r="M30" i="19"/>
  <c r="T29" i="1"/>
  <c r="Q29" i="1"/>
  <c r="T28" i="1"/>
  <c r="Q28" i="1"/>
  <c r="T27" i="1"/>
  <c r="Q27" i="1"/>
  <c r="X27" i="1" s="1"/>
  <c r="T26" i="1"/>
  <c r="Q26" i="1"/>
  <c r="T25" i="1"/>
  <c r="Q25" i="1"/>
  <c r="J25" i="1"/>
  <c r="I25" i="1"/>
  <c r="Z29" i="1" l="1"/>
  <c r="Y29" i="1" s="1"/>
  <c r="X28" i="1"/>
  <c r="H25" i="18"/>
  <c r="H25" i="19"/>
  <c r="H25" i="20"/>
  <c r="H25" i="17"/>
  <c r="X26" i="1"/>
  <c r="X25" i="1"/>
  <c r="X29" i="1"/>
  <c r="AD26" i="1"/>
  <c r="AC26" i="1" s="1"/>
  <c r="AD28" i="1"/>
  <c r="AC28" i="1" s="1"/>
  <c r="AD27" i="1"/>
  <c r="AD29" i="1"/>
  <c r="AC29" i="1" s="1"/>
  <c r="AD25" i="1"/>
  <c r="AC25" i="1" s="1"/>
  <c r="Z27" i="1"/>
  <c r="Y27" i="1" s="1"/>
  <c r="Z25" i="1"/>
  <c r="Y25" i="1" s="1"/>
  <c r="N25" i="1"/>
  <c r="Z28" i="1"/>
  <c r="Y28" i="1" s="1"/>
  <c r="Z26" i="1"/>
  <c r="Y26" i="1" s="1"/>
  <c r="J25" i="20" l="1"/>
  <c r="J25" i="19"/>
  <c r="J25" i="18"/>
  <c r="J25" i="17"/>
  <c r="AF25" i="1"/>
  <c r="AE25" i="1" s="1"/>
  <c r="AC27" i="1"/>
  <c r="AB25" i="1"/>
  <c r="AA25" i="1" s="1"/>
  <c r="K25" i="17" l="1"/>
  <c r="K25" i="18"/>
  <c r="K25" i="19"/>
  <c r="K25" i="20"/>
  <c r="L25" i="18"/>
  <c r="L25" i="19"/>
  <c r="L25" i="20"/>
  <c r="L25" i="17"/>
  <c r="AG25" i="1"/>
  <c r="M25" i="17" l="1"/>
  <c r="M25" i="19"/>
  <c r="M25" i="20"/>
  <c r="M25" i="18"/>
  <c r="T24" i="1"/>
  <c r="Q24" i="1"/>
  <c r="T23" i="1"/>
  <c r="Q23" i="1"/>
  <c r="T22" i="1"/>
  <c r="Q22" i="1"/>
  <c r="T21" i="1"/>
  <c r="Q21" i="1"/>
  <c r="T20" i="1"/>
  <c r="Q20" i="1"/>
  <c r="J20" i="1"/>
  <c r="I20" i="1"/>
  <c r="T19" i="1"/>
  <c r="Q19" i="1"/>
  <c r="T18" i="1"/>
  <c r="Q18" i="1"/>
  <c r="T17" i="1"/>
  <c r="Q17" i="1"/>
  <c r="T16" i="1"/>
  <c r="Q16" i="1"/>
  <c r="T15" i="1"/>
  <c r="Q15" i="1"/>
  <c r="J15" i="1"/>
  <c r="I15" i="1"/>
  <c r="H15" i="18" l="1"/>
  <c r="H15" i="19"/>
  <c r="H15" i="20"/>
  <c r="H15" i="17"/>
  <c r="H20" i="20"/>
  <c r="H20" i="18"/>
  <c r="H20" i="19"/>
  <c r="H20" i="17"/>
  <c r="Z21" i="1"/>
  <c r="Y21" i="1" s="1"/>
  <c r="X20" i="1"/>
  <c r="X23" i="1"/>
  <c r="X21" i="1"/>
  <c r="X22" i="1"/>
  <c r="X24" i="1"/>
  <c r="Z15" i="1"/>
  <c r="Y15" i="1" s="1"/>
  <c r="X15" i="1"/>
  <c r="X17" i="1"/>
  <c r="X18" i="1"/>
  <c r="X19" i="1"/>
  <c r="X16" i="1"/>
  <c r="N15" i="1"/>
  <c r="AD18" i="1"/>
  <c r="AD19" i="1"/>
  <c r="AD15" i="1"/>
  <c r="AD17" i="1"/>
  <c r="AD16" i="1"/>
  <c r="AD21" i="1"/>
  <c r="AD20" i="1"/>
  <c r="AD22" i="1"/>
  <c r="AD24" i="1"/>
  <c r="AD23" i="1"/>
  <c r="N20" i="1"/>
  <c r="Z20" i="1"/>
  <c r="Y20" i="1" s="1"/>
  <c r="Z22" i="1"/>
  <c r="Y22" i="1" s="1"/>
  <c r="Z24" i="1"/>
  <c r="Y24" i="1" s="1"/>
  <c r="Z23" i="1"/>
  <c r="Y23" i="1" s="1"/>
  <c r="Z19" i="1"/>
  <c r="Y19" i="1" s="1"/>
  <c r="Z16" i="1"/>
  <c r="Y16" i="1" s="1"/>
  <c r="Z17" i="1"/>
  <c r="Y17" i="1" s="1"/>
  <c r="Z18" i="1"/>
  <c r="Y18" i="1" s="1"/>
  <c r="J20" i="18" l="1"/>
  <c r="J20" i="20"/>
  <c r="J20" i="19"/>
  <c r="J20" i="17"/>
  <c r="J15" i="20"/>
  <c r="J15" i="18"/>
  <c r="J15" i="19"/>
  <c r="J15" i="17"/>
  <c r="AB20" i="1"/>
  <c r="AA20" i="1" s="1"/>
  <c r="AB15" i="1"/>
  <c r="AA15" i="1" s="1"/>
  <c r="K15" i="17" l="1"/>
  <c r="K15" i="19"/>
  <c r="K15" i="20"/>
  <c r="K15" i="18"/>
  <c r="K20" i="20"/>
  <c r="K20" i="18"/>
  <c r="K20" i="19"/>
  <c r="K20" i="17"/>
  <c r="T14" i="1"/>
  <c r="Q14" i="1"/>
  <c r="T13" i="1"/>
  <c r="Q13" i="1"/>
  <c r="T12" i="1"/>
  <c r="Q12" i="1"/>
  <c r="AC23" i="1" l="1"/>
  <c r="AC21" i="1"/>
  <c r="AC19" i="1"/>
  <c r="AC22" i="1"/>
  <c r="AC24" i="1"/>
  <c r="AC18" i="1"/>
  <c r="AC16" i="1"/>
  <c r="AC17" i="1"/>
  <c r="AD12" i="1"/>
  <c r="AC12" i="1" s="1"/>
  <c r="AD13" i="1"/>
  <c r="AC13" i="1" s="1"/>
  <c r="AD14" i="1"/>
  <c r="AC14" i="1" s="1"/>
  <c r="Q11" i="1"/>
  <c r="T11" i="1"/>
  <c r="T10" i="1"/>
  <c r="AF20" i="1" l="1"/>
  <c r="AE20" i="1" s="1"/>
  <c r="AC20" i="1"/>
  <c r="AF15" i="1"/>
  <c r="AE15" i="1" s="1"/>
  <c r="AC15" i="1"/>
  <c r="AD11" i="1"/>
  <c r="Q10" i="1"/>
  <c r="AD10" i="1" s="1"/>
  <c r="J10" i="1"/>
  <c r="X10" i="1" l="1"/>
  <c r="AG15" i="1"/>
  <c r="L15" i="19"/>
  <c r="L15" i="20"/>
  <c r="L15" i="18"/>
  <c r="L15" i="17"/>
  <c r="AG20" i="1"/>
  <c r="L20" i="18"/>
  <c r="L20" i="19"/>
  <c r="L20" i="20"/>
  <c r="L20" i="17"/>
  <c r="AC11" i="1"/>
  <c r="Z14" i="1"/>
  <c r="Z11" i="1"/>
  <c r="Z10" i="1"/>
  <c r="Y10" i="1" s="1"/>
  <c r="Z12" i="1"/>
  <c r="Z13" i="1"/>
  <c r="X13" i="1"/>
  <c r="X12" i="1"/>
  <c r="X14" i="1"/>
  <c r="AC10" i="1"/>
  <c r="X11" i="1"/>
  <c r="I10" i="1"/>
  <c r="M20" i="17" l="1"/>
  <c r="M20" i="18"/>
  <c r="M20" i="19"/>
  <c r="M20" i="20"/>
  <c r="N10" i="1"/>
  <c r="J10" i="18" s="1"/>
  <c r="H10" i="18"/>
  <c r="H10" i="19"/>
  <c r="H10" i="20"/>
  <c r="H10" i="17"/>
  <c r="M15" i="17"/>
  <c r="M15" i="20"/>
  <c r="M15" i="18"/>
  <c r="M15" i="19"/>
  <c r="AF10" i="1"/>
  <c r="AE10" i="1" s="1"/>
  <c r="Y13" i="1"/>
  <c r="Y12" i="1"/>
  <c r="Y11" i="1"/>
  <c r="Y14" i="1"/>
  <c r="AB10" i="1"/>
  <c r="AA10" i="1" s="1"/>
  <c r="B249" i="6" a="1"/>
  <c r="B249" i="6" s="1"/>
  <c r="J10" i="19" l="1"/>
  <c r="K10" i="17"/>
  <c r="K10" i="18"/>
  <c r="K10" i="19"/>
  <c r="K10" i="20"/>
  <c r="J10" i="20"/>
  <c r="J10" i="17"/>
  <c r="L10" i="17"/>
  <c r="L10" i="20"/>
  <c r="L10" i="19"/>
  <c r="L10" i="18"/>
  <c r="AG10" i="1"/>
  <c r="M10" i="17" l="1"/>
  <c r="M10" i="19"/>
  <c r="M10" i="20"/>
  <c r="M10" i="18"/>
  <c r="B251" i="6"/>
  <c r="B250" i="6"/>
  <c r="G238" i="6" s="1"/>
</calcChain>
</file>

<file path=xl/sharedStrings.xml><?xml version="1.0" encoding="utf-8"?>
<sst xmlns="http://schemas.openxmlformats.org/spreadsheetml/2006/main" count="2785" uniqueCount="575">
  <si>
    <t>Proceso:</t>
  </si>
  <si>
    <t>Objetivo:</t>
  </si>
  <si>
    <t>Alcance:</t>
  </si>
  <si>
    <t>Identificación del riesgo</t>
  </si>
  <si>
    <t>Análisis del riesgo inherente</t>
  </si>
  <si>
    <t>Evaluación del riesgo - Valoración de los controles</t>
  </si>
  <si>
    <t>Evaluación del riesgo - Nivel del riesgo residual</t>
  </si>
  <si>
    <t>Plan de Acción</t>
  </si>
  <si>
    <t>Impacto</t>
  </si>
  <si>
    <t>Causa Inmediata</t>
  </si>
  <si>
    <t>Causa Raíz</t>
  </si>
  <si>
    <t>Descripción del Riesgo</t>
  </si>
  <si>
    <t>Clasificación del Riesgo</t>
  </si>
  <si>
    <t>Frecuencia con la cual se realiza la actividad</t>
  </si>
  <si>
    <t>Probabilidad Inherente</t>
  </si>
  <si>
    <t>%</t>
  </si>
  <si>
    <t>Criterios de impacto</t>
  </si>
  <si>
    <t>Impacto 
Inherente</t>
  </si>
  <si>
    <t>Zona de Riesgo Inherente</t>
  </si>
  <si>
    <t>No. Control</t>
  </si>
  <si>
    <t>Descripción del Control</t>
  </si>
  <si>
    <t>Afectación</t>
  </si>
  <si>
    <t>Atributos</t>
  </si>
  <si>
    <t>Impacto Residual Final</t>
  </si>
  <si>
    <t>Zona de Riesgo Final</t>
  </si>
  <si>
    <t>Tratamiento</t>
  </si>
  <si>
    <t>Responsable</t>
  </si>
  <si>
    <t>Fecha Implementación</t>
  </si>
  <si>
    <t>Fecha Seguimiento</t>
  </si>
  <si>
    <t>Seguimiento</t>
  </si>
  <si>
    <t>Estado</t>
  </si>
  <si>
    <t>Tipo</t>
  </si>
  <si>
    <t>Implementación</t>
  </si>
  <si>
    <t>Calificación</t>
  </si>
  <si>
    <t>Documentación</t>
  </si>
  <si>
    <t>Frecuencia</t>
  </si>
  <si>
    <t>Evidencia</t>
  </si>
  <si>
    <t>N.</t>
  </si>
  <si>
    <t>IMPACTO</t>
  </si>
  <si>
    <t>CLASIFICACIÓN DEL RIESGO</t>
  </si>
  <si>
    <t>Reputacional</t>
  </si>
  <si>
    <t>Ejecución y Administración de Procesos</t>
  </si>
  <si>
    <t>Fraude Externo</t>
  </si>
  <si>
    <t>Fraude Interno</t>
  </si>
  <si>
    <t>Fallas Tecnológicas</t>
  </si>
  <si>
    <t>Relaciones Laborales</t>
  </si>
  <si>
    <t>CRITERIOS DE IMPACTO</t>
  </si>
  <si>
    <t>El riesgo afecta la imagen de alguna área de la organización</t>
  </si>
  <si>
    <t>El riesgo afecta la imagen de la entidad internamente, de conocimiento general, nivel interno, alta dirección, contratista y/o de provedores</t>
  </si>
  <si>
    <t>El riesgo afecta la imagen de de la entidad con efecto publicitario sostenido a nivel de sector administrativo, nivel departamental o municipal</t>
  </si>
  <si>
    <t>El riesgo afecta la imagen de la entidad a nivel nacional, con efecto publicitarios sostenible a nivel país</t>
  </si>
  <si>
    <t>TIPO</t>
  </si>
  <si>
    <t>Preventivo</t>
  </si>
  <si>
    <t>Detectivo</t>
  </si>
  <si>
    <t>Correctivo</t>
  </si>
  <si>
    <t xml:space="preserve">IMPLEMENTACIÓN </t>
  </si>
  <si>
    <t>Automático</t>
  </si>
  <si>
    <t>Manual</t>
  </si>
  <si>
    <t>DOCUMENTACIÓN</t>
  </si>
  <si>
    <t>Documentado</t>
  </si>
  <si>
    <t>Sin documentar</t>
  </si>
  <si>
    <t>FRECUENCIA</t>
  </si>
  <si>
    <t>Continua</t>
  </si>
  <si>
    <t>Aleatoria</t>
  </si>
  <si>
    <t>EVIDENCIA</t>
  </si>
  <si>
    <t>Con Registro</t>
  </si>
  <si>
    <t>Sin Registro</t>
  </si>
  <si>
    <t>SIGCMA</t>
  </si>
  <si>
    <t xml:space="preserve">MATRIZ DE RIESGOS SIGCMA </t>
  </si>
  <si>
    <t>Matriz Mapa de Riesgos</t>
  </si>
  <si>
    <t>Orientaciones Generales</t>
  </si>
  <si>
    <t>Columna</t>
  </si>
  <si>
    <t>Descripción - Lineamientos para el diligenciamiento</t>
  </si>
  <si>
    <t>Proceso</t>
  </si>
  <si>
    <t>Diligencie el nombre del proceso al cual se le identificarán y valorarán los riesgos.</t>
  </si>
  <si>
    <t>Objetivo</t>
  </si>
  <si>
    <t>Diligencie el objetivo del proceso.</t>
  </si>
  <si>
    <t>Alcance</t>
  </si>
  <si>
    <t>Diligencie el alcance del proceso.</t>
  </si>
  <si>
    <t>Referencia</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</si>
  <si>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</si>
  <si>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</si>
  <si>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t>Frecuencia con la cual se lleva a cabo la actividad</t>
  </si>
  <si>
    <t>Criterios de Impacto</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</si>
  <si>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</si>
  <si>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</si>
  <si>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</si>
  <si>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</si>
  <si>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r>
      <t xml:space="preserve">ATRIBUTOS INFORMATIVOS
</t>
    </r>
    <r>
      <rPr>
        <sz val="9"/>
        <rFont val="Arial Narrow"/>
        <family val="2"/>
      </rPr>
      <t>Frecuencia</t>
    </r>
  </si>
  <si>
    <r>
      <t xml:space="preserve">ATRIBUTOS INFORMATIVOS
</t>
    </r>
    <r>
      <rPr>
        <sz val="9"/>
        <rFont val="Arial Narrow"/>
        <family val="2"/>
      </rPr>
      <t>Registro</t>
    </r>
  </si>
  <si>
    <t>Evaluación del Nivel de Riesgo - Nivel de Riesgo Residual</t>
  </si>
  <si>
    <r>
      <t xml:space="preserve">Plan de Acción
</t>
    </r>
    <r>
      <rPr>
        <sz val="9"/>
        <rFont val="Arial Narrow"/>
        <family val="2"/>
      </rPr>
      <t xml:space="preserve">Responsable, fecha implementación, fecha seguimiento, seguimiento. </t>
    </r>
  </si>
  <si>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</si>
  <si>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t>DAÑOS ACTIVOS FIJOS/ EVENTOS EXTERNOS</t>
  </si>
  <si>
    <t>EJECUCIÓN Y ADMINISTRACIÓN DE PROCESOS</t>
  </si>
  <si>
    <t>FALLAS TECNÓLOGICAS</t>
  </si>
  <si>
    <t>FRAUDE EXTERNO</t>
  </si>
  <si>
    <t>FRAUDE INTERNO</t>
  </si>
  <si>
    <t>RELACIONES LABORALES</t>
  </si>
  <si>
    <t>USUARIOS, PRODUCTOS Y PRÁCTICAS ORGANIZACIONALES</t>
  </si>
  <si>
    <t>Pérdida por daños o extravíos de los activos fijos por desastres naturales u otros riesgos/eventos externos como atentados, vandalismo, orden público.</t>
  </si>
  <si>
    <t>Pérdidas derivadas de errores en la ejecución y administración de procesos.</t>
  </si>
  <si>
    <t>Errores en hardware, software, telecomunicaciones, interrupción de servicios básicos.</t>
  </si>
  <si>
    <t>Pérdida derivada de actos de fraude por personas ajenas a la organización (no participa personal de la entidad).</t>
  </si>
  <si>
    <t>Pérdida debido a actos de fraude, actuaciones irregulares, comisión de hechos delictivos abuso de confianza, apropiación indebida, incumplimiento d e regulaciones legales o internas de la entidad en las cuales está involucrado por lo menos 1 participante interno de la organización, son realizadas de forma intencional y/o con ánimo de lucro para sí mismo o para terceros.</t>
  </si>
  <si>
    <t>Pérdidas que surgen de acciones contrarias a las leyes o acuerdos de empleo, salud o seguridad, del pago de demandas por daños personales o de discriminación.</t>
  </si>
  <si>
    <t>Fallas negligentes o involuntarias de las obligaciones frente a los usuarios y que impiden satisfacer una obligación profesional frente a éstos.</t>
  </si>
  <si>
    <t>Tabla Criterios para definir el nivel de probabilidad</t>
  </si>
  <si>
    <t>Frecuencia de la Actividad</t>
  </si>
  <si>
    <t>Probabilidad</t>
  </si>
  <si>
    <t>Muy Baja</t>
  </si>
  <si>
    <t>Baja</t>
  </si>
  <si>
    <t>La actividad que conlleva el riesgo se ejecuta de 3 a 24 veces por año</t>
  </si>
  <si>
    <t>Media</t>
  </si>
  <si>
    <t>La actividad que conlleva el riesgo se ejecuta de 24 a 500 veces por año</t>
  </si>
  <si>
    <t>Alta</t>
  </si>
  <si>
    <t>La actividad que conlleva el riesgo se ejecuta mínimo 500 veces al año y máximo 5000 veces por año</t>
  </si>
  <si>
    <t>Muy Alta</t>
  </si>
  <si>
    <t>La actividad que conlleva el riesgo se ejecuta más de 5000 veces por año</t>
  </si>
  <si>
    <t>Tabla Criterios para definir el nivel de impacto</t>
  </si>
  <si>
    <t>Afectación Económica (o presupuestal)</t>
  </si>
  <si>
    <t>Pérdida Reputacional</t>
  </si>
  <si>
    <t>Insignificante</t>
  </si>
  <si>
    <t xml:space="preserve">Afectación menor a 10 SMLMV </t>
  </si>
  <si>
    <t>Menor</t>
  </si>
  <si>
    <t xml:space="preserve">Entre 10 y 50 SMLMV </t>
  </si>
  <si>
    <t>El riesgo afecta la imagen de la entidad internamente, de conocimiento general, nivel interno, de junta dircetiva y accionistas y/o de provedores</t>
  </si>
  <si>
    <t>Moderado</t>
  </si>
  <si>
    <t xml:space="preserve">Entre 50 y 100 SMLMV </t>
  </si>
  <si>
    <t>El riesgo afecta la imagen de la entidad con algunos usuarios de relevancia frente al logro de los objetivos</t>
  </si>
  <si>
    <t>Mayor</t>
  </si>
  <si>
    <t xml:space="preserve">Entre 100 y 500 SMLMV </t>
  </si>
  <si>
    <t>Catastrófico</t>
  </si>
  <si>
    <t xml:space="preserve">Mayor a 500 SMLMV </t>
  </si>
  <si>
    <t xml:space="preserve">     Entre 50 y 100 SMLMV </t>
  </si>
  <si>
    <t xml:space="preserve">     El riesgo afecta la imagen de la entidad con algunos usuarios de relevancia frente al logro de los objetivos</t>
  </si>
  <si>
    <t>Criterios</t>
  </si>
  <si>
    <t>Subcriterios</t>
  </si>
  <si>
    <t>Afectación Económica o presupuestal</t>
  </si>
  <si>
    <t>Afectación menor a 10 SMLMV .</t>
  </si>
  <si>
    <t>Tabla Atributos de para el diseño del control</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</si>
  <si>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</si>
  <si>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</si>
  <si>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</si>
  <si>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</si>
  <si>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</si>
  <si>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</si>
  <si>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</si>
  <si>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</si>
  <si>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</si>
  <si>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</si>
  <si>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Controles que están documentados en el proceso, ya sea en manuales, procedimientos, flujogramas o cualquier otro documento propio del proceso.</t>
  </si>
  <si>
    <t>-</t>
  </si>
  <si>
    <t>Sin Documentar</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</si>
  <si>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</si>
  <si>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</si>
  <si>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</si>
  <si>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El control deja un registro que permite evidenciar la ejecución del control</t>
  </si>
  <si>
    <t>El control no deja registro de la ejecución del control</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</si>
  <si>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</si>
  <si>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Muy Alta
100%</t>
  </si>
  <si>
    <t>Extremo</t>
  </si>
  <si>
    <t>Alta
80%</t>
  </si>
  <si>
    <t>Alto</t>
  </si>
  <si>
    <t>Media
60%</t>
  </si>
  <si>
    <t>Baja
40%</t>
  </si>
  <si>
    <t>Bajo</t>
  </si>
  <si>
    <t>Muy Baja
20%</t>
  </si>
  <si>
    <t>Leve
20%</t>
  </si>
  <si>
    <t>Menor
40%</t>
  </si>
  <si>
    <t>Moderado
60%</t>
  </si>
  <si>
    <t>Mayor
80%</t>
  </si>
  <si>
    <t>Catastrófico
100%</t>
  </si>
  <si>
    <t xml:space="preserve">Permite definir el consecutivo de riesgos.
</t>
  </si>
  <si>
    <t>Daños Activos Fijos/Eventos Externos</t>
  </si>
  <si>
    <t>ESTADO</t>
  </si>
  <si>
    <t>Finalizado</t>
  </si>
  <si>
    <t>En Curso</t>
  </si>
  <si>
    <t>FECHA</t>
  </si>
  <si>
    <t>X</t>
  </si>
  <si>
    <t>DESPACHO JUDICIAL CERTIFICADO</t>
  </si>
  <si>
    <t>DIRECCIÓN SECCIONAL DE ADMINISTRACIÓN JUDICIAL</t>
  </si>
  <si>
    <t>CONSEJO SECCIONAL DE LA JUDICATURA</t>
  </si>
  <si>
    <t>PROCESO (indique el tipo de proceso si es Estratégico. Misional, Apoyo, Evaluación y Mejora y especifique el nombre del proceso)</t>
  </si>
  <si>
    <t>CONSEJO SUPERIOR DE LA JUDICATURA</t>
  </si>
  <si>
    <t xml:space="preserve">                                                                         Consejo Superior de la Judicatura</t>
  </si>
  <si>
    <t>Consejo Superior de la Judicatura</t>
  </si>
  <si>
    <t xml:space="preserve">ESTRATEGIAS/ACCIONES </t>
  </si>
  <si>
    <t>ESTRATEGIAS  DOFA</t>
  </si>
  <si>
    <t>ESTRATEGIA/ACCIÓN/ PROYECTO</t>
  </si>
  <si>
    <t xml:space="preserve">GESTIONA </t>
  </si>
  <si>
    <t xml:space="preserve">DOCUMENTADA EN </t>
  </si>
  <si>
    <t>A</t>
  </si>
  <si>
    <t>O</t>
  </si>
  <si>
    <t>D</t>
  </si>
  <si>
    <t>F</t>
  </si>
  <si>
    <t>Análisis de Contexto</t>
  </si>
  <si>
    <t xml:space="preserve">PROCESO </t>
  </si>
  <si>
    <t xml:space="preserve">OBJETIVO DEL PROCESO: </t>
  </si>
  <si>
    <t xml:space="preserve">CONTEXTO EXTERNO </t>
  </si>
  <si>
    <t xml:space="preserve">FACTORES TEMÁTICO </t>
  </si>
  <si>
    <t>No.</t>
  </si>
  <si>
    <t xml:space="preserve">AMENAZAS (Factores específicos) </t>
  </si>
  <si>
    <t xml:space="preserve">No. </t>
  </si>
  <si>
    <t xml:space="preserve">OPORTUNIDADES (Factores específicos) </t>
  </si>
  <si>
    <t xml:space="preserve">Político (cambios de gobierno, legislación, políticas públicas, regulación). </t>
  </si>
  <si>
    <t xml:space="preserve">CONTEXTO INTERNO </t>
  </si>
  <si>
    <t>Recursos financieros (presupuesto de funcionamiento, recursos de inversión</t>
  </si>
  <si>
    <t>Personal
( competencia del personal, disponibilidad, suficiencia, seguridad
y salud ocupacional.)</t>
  </si>
  <si>
    <t>Incremento de solicitudes vía correo electrónico como principal canal de comunicación conocido por los usuarios.</t>
  </si>
  <si>
    <t xml:space="preserve">Tecnológicos </t>
  </si>
  <si>
    <t xml:space="preserve">Documentación ( Actualización, coherencia, aplicabilidad) </t>
  </si>
  <si>
    <t>Elementos de trabajo (papel, equipos)</t>
  </si>
  <si>
    <t>Comunicación Interna ( canales utilizados y su efectividad, flujo de la información necesaria para el desarrollo de las actividades)</t>
  </si>
  <si>
    <t xml:space="preserve"> MAPA DE RIESGOS SIGCMA</t>
  </si>
  <si>
    <t>DEPENDENCIA (Unidad misional del CSJ o Unidad de la DEAJ o Seccional o CSJ en caso de despachos judiciales certificados)</t>
  </si>
  <si>
    <t xml:space="preserve">Alto </t>
  </si>
  <si>
    <t>Muy BajaLeve</t>
  </si>
  <si>
    <t>Muy BajaMenor</t>
  </si>
  <si>
    <t>Muy BajaModerado</t>
  </si>
  <si>
    <t>Muy BajaMayor</t>
  </si>
  <si>
    <t>Muy BajaCatastrófico</t>
  </si>
  <si>
    <t>MediaMenor</t>
  </si>
  <si>
    <t>BajaLeve</t>
  </si>
  <si>
    <t>BajaMenor</t>
  </si>
  <si>
    <t>BajaModerado</t>
  </si>
  <si>
    <t>BajaMayor</t>
  </si>
  <si>
    <t>BajaCatastrófico</t>
  </si>
  <si>
    <t>MediaLeve</t>
  </si>
  <si>
    <t>MediaMayor</t>
  </si>
  <si>
    <t>MediaCatastrófico</t>
  </si>
  <si>
    <t>AltaLeve</t>
  </si>
  <si>
    <t>AltaMenor</t>
  </si>
  <si>
    <t>AltaModerado</t>
  </si>
  <si>
    <t>AltaMayor</t>
  </si>
  <si>
    <t>AltaCatastrófico</t>
  </si>
  <si>
    <t>MuyAltaLeve</t>
  </si>
  <si>
    <t>MuyAltaMenor</t>
  </si>
  <si>
    <t>MediaModerado</t>
  </si>
  <si>
    <t>MuyAltaModerado</t>
  </si>
  <si>
    <t>MuyAltaCatastrófico</t>
  </si>
  <si>
    <t>MuyAltaMayor</t>
  </si>
  <si>
    <t>Leve</t>
  </si>
  <si>
    <t>PreventivoAutomático</t>
  </si>
  <si>
    <t>PreventivoManual</t>
  </si>
  <si>
    <t>DetectivoAutomático</t>
  </si>
  <si>
    <t>DetectivoManual</t>
  </si>
  <si>
    <t>CorrectivoAutomático</t>
  </si>
  <si>
    <t>CorrectivoManual</t>
  </si>
  <si>
    <t>Probabilidad Residua Finall</t>
  </si>
  <si>
    <t>Muy Baja El riesgo afecta la imagen de alguna área de la organización</t>
  </si>
  <si>
    <t>Muy Baja El riesgo afecta la imagen de la entidad internamente, de conocimiento general, nivel interno, alta dirección, contratista y/o de provedores</t>
  </si>
  <si>
    <t>Muy Baja El riesgo afecta la imagen de la entidad con algunos usuarios de relevancia frente al logro de los objetivos</t>
  </si>
  <si>
    <t>Muy Baja El riesgo afecta la imagen de de la entidad con efecto publicitario sostenido a nivel administrativo</t>
  </si>
  <si>
    <t>Muy Baja El riesgo afecta la imagen de la entidad a nivel nacional, con efecto publicitarios sostenible a nivel país</t>
  </si>
  <si>
    <t>Baja El riesgo afecta la imagen de alguna área de la organización</t>
  </si>
  <si>
    <t>Baja El riesgo afecta la imagen de la entidad internamente, de conocimiento general, nivel interno, alta dirección, contratista y/o de provedores</t>
  </si>
  <si>
    <t>Baja El riesgo afecta la imagen de la entidad con algunos usuarios de relevancia frente al logro de los objetivos</t>
  </si>
  <si>
    <t>Baja El riesgo afecta la imagen de de la entidad con efecto publicitario sostenido a nivel administrativo</t>
  </si>
  <si>
    <t>Baja El riesgo afecta la imagen de la entidad a nivel nacional, con efecto publicitarios sostenible a nivel país</t>
  </si>
  <si>
    <t>Media El riesgo afecta la imagen de alguna área de la organización</t>
  </si>
  <si>
    <t>Media El riesgo afecta la imagen de la entidad internamente, de conocimiento general, nivel interno, alta dirección, contratista y/o de provedores</t>
  </si>
  <si>
    <t>Media El riesgo afecta la imagen de la entidad con algunos usuarios de relevancia frente al logro de los objetivos</t>
  </si>
  <si>
    <t>Media El riesgo afecta la imagen de de la entidad con efecto publicitario sostenido a nivel administrativo</t>
  </si>
  <si>
    <t>Media El riesgo afecta la imagen de la entidad a nivel nacional, con efecto publicitarios sostenible a nivel país</t>
  </si>
  <si>
    <t>Alta El riesgo afecta la imagen de alguna área de la organización</t>
  </si>
  <si>
    <t>Alta El riesgo afecta la imagen de la entidad internamente, de conocimiento general, nivel interno, alta dirección, contratista y/o de provedores</t>
  </si>
  <si>
    <t>Alta El riesgo afecta la imagen de la entidad con algunos usuarios de relevancia frente al logro de los objetivos</t>
  </si>
  <si>
    <t>Alta El riesgo afecta la imagen de de la entidad con efecto publicitario sostenido a nivel administrativo</t>
  </si>
  <si>
    <t>Alta El riesgo afecta la imagen de la entidad a nivel nacional, con efecto publicitarios sostenible a nivel país</t>
  </si>
  <si>
    <t>Muy Alta El riesgo afecta la imagen de alguna área de la organización</t>
  </si>
  <si>
    <t>Muy Alta El riesgo afecta la imagen de la entidad internamente, de conocimiento general, nivel interno, alta dirección, contratista y/o de provedores</t>
  </si>
  <si>
    <t>Muy Alta El riesgo afecta la imagen de la entidad con algunos usuarios de relevancia frente al logro de los objetivos</t>
  </si>
  <si>
    <t>Muy Alta El riesgo afecta la imagen de de la entidad con efecto publicitario sostenido a nivel administrativo</t>
  </si>
  <si>
    <t>Muy Alta El riesgo afecta la imagen de la entidad a nivel nacional, con efecto publicitarios sostenible a nivel país</t>
  </si>
  <si>
    <t xml:space="preserve">Probabilidad Residual </t>
  </si>
  <si>
    <t>Impacto Inherente</t>
  </si>
  <si>
    <t>Probabilidad Residual Final</t>
  </si>
  <si>
    <t>Riesgo Final</t>
  </si>
  <si>
    <t xml:space="preserve">Leve </t>
  </si>
  <si>
    <t xml:space="preserve">Moderado </t>
  </si>
  <si>
    <t xml:space="preserve">Mayor </t>
  </si>
  <si>
    <t xml:space="preserve">Catastrófico </t>
  </si>
  <si>
    <t>Muy AltaLeve</t>
  </si>
  <si>
    <t>Muy AltaMenor</t>
  </si>
  <si>
    <t>Muy AltaModerado</t>
  </si>
  <si>
    <t>Muy AltaMayor</t>
  </si>
  <si>
    <t>Muy AltaCatastrófico</t>
  </si>
  <si>
    <t>Probabilidad Residual</t>
  </si>
  <si>
    <t>TRATAMIENTO</t>
  </si>
  <si>
    <t>Aceptar</t>
  </si>
  <si>
    <t>Evitar</t>
  </si>
  <si>
    <t>Reducir(compartir)</t>
  </si>
  <si>
    <t>Reducir(mitigar)</t>
  </si>
  <si>
    <t>Vulneración de los derechos fundamentales de los ciudadanos</t>
  </si>
  <si>
    <t>Afectación Económica</t>
  </si>
  <si>
    <t>Incumplimiento máximo del 5% de la meta planeada</t>
  </si>
  <si>
    <t>Incumplimiento máximo del 15% de la meta planeada</t>
  </si>
  <si>
    <t>Incumplimiento máximo del 20% de la meta planeada</t>
  </si>
  <si>
    <t>Incumplimiento máximo del 50% de la meta planeada</t>
  </si>
  <si>
    <t>Incumplimiento máximo del 80% de la meta planeada</t>
  </si>
  <si>
    <t>Impacto que afecte la ejecución presupuestal en un valor ≥0,5%.</t>
  </si>
  <si>
    <t>Impacto que afecte la ejecución presupuestal en un valor ≥1%.</t>
  </si>
  <si>
    <t>Impacto que afecte la ejecución presupuestal en un valor ≥5%.</t>
  </si>
  <si>
    <t>Impacto que afecte la ejecución presupuestal en un valor ≥20%.</t>
  </si>
  <si>
    <t>Impacto que afecte la ejecución presupuestal en un valor ≥50%.</t>
  </si>
  <si>
    <t>Prestación del Servicio de Justicia</t>
  </si>
  <si>
    <t>Afecta la Prestación del Servicio de Justicia en 15%</t>
  </si>
  <si>
    <t>Incumplimiento de las metas establecidas</t>
  </si>
  <si>
    <t>Usuarios, productos y prácticas organizacionales</t>
  </si>
  <si>
    <t>El riesgo afecta la imagen de de la entidad con efecto publicitario sostenido a nivel del sector justicia</t>
  </si>
  <si>
    <t>Cualquier acto indebido de los servidores judiciales genera altas consecuencias para la entidad</t>
  </si>
  <si>
    <t>Cualquier acto indebido de los servidores judiciales genera consecuencias desastrosas para la entidad</t>
  </si>
  <si>
    <t>Afecta la Prestación del Servicio de Administración de Justicia en 5%</t>
  </si>
  <si>
    <t>Afecta la Prestación del Servicio de Administración Justicia en 10%</t>
  </si>
  <si>
    <t>Afecta la Prestación del Servicio de Administración Justicia en 20%</t>
  </si>
  <si>
    <t>Afecta la Prestación del Servicio de Administración Justicia en más del 50%</t>
  </si>
  <si>
    <t>Afecta la Prestación del Servicio de Administración de Justicia en 10%</t>
  </si>
  <si>
    <t>Afecta la Prestación del Servicio de Administración de Justicia en 15%</t>
  </si>
  <si>
    <t>Afecta la Prestación del Servicio de Administración de Justicia en 20%</t>
  </si>
  <si>
    <t>Afecta la Prestación del Servicio de Administración de Justicia en más del 50%</t>
  </si>
  <si>
    <t>Afectación en la Prestación del Servicio de Justicia</t>
  </si>
  <si>
    <t>Posibilidad de  afectación en la Prestación del Servicio de Justicia debido a un suceso de fuerza mayor que imposibilita la gestión judicial</t>
  </si>
  <si>
    <t>Implementación de herramientas tecnológicas propias de la entidad para el trabajo en casa</t>
  </si>
  <si>
    <t>Programa de Prevención por parte de la ARL</t>
  </si>
  <si>
    <t>Suceso de fuerza mayor que imposibilitan la gestión judicial</t>
  </si>
  <si>
    <t>Afectación Ambiental</t>
  </si>
  <si>
    <t>Si el hecho llegara a presentarse, tendría altas consecuencias o efectos sobre la entidad</t>
  </si>
  <si>
    <t>Si el hecho llegara a presentarse, tendría consecuencias o efectos mínimos sobre la entidad</t>
  </si>
  <si>
    <t>Si el hecho llegara a presentarse, tendría bajo impacto o efecto sobre la entidad</t>
  </si>
  <si>
    <t>Si el hecho llegara a presentarse, tendría medianas consecuencias o efectos sobre la entidad</t>
  </si>
  <si>
    <t>Si el hecho llegara a presentarse, tendría desastrosas consecuencias o efectos sobre la entidad</t>
  </si>
  <si>
    <t xml:space="preserve">1.Insuficientes programas de capacitación para la toma de conciencia debido al desconocimiento de l ley antisoborno (ISO 37001:2016), Plan Anticorrupción y  de los  valores y principios propios de la entidad.
2. Desconocimiento del Código de Etica y Buen Gobierno.    
3.Carencia de compromiso  y transparencia de los servidores judiciales con la entidad  
4.Deficiencia del control y seguimiento de la gestión ejercida por los servidores judiciales.
5.Obtención de beneficios propios </t>
  </si>
  <si>
    <t>DEPENDENCIA:</t>
  </si>
  <si>
    <t>CONSEJO SECCIONAL/ DIRECCIÓN SECCIONAL DE ADMINISTRACIÓN JUDICIAL</t>
  </si>
  <si>
    <t>Implementación de acciones de contingencia para asegurar la continuidad en la prestación del servicio ante sitaciones de orden público.</t>
  </si>
  <si>
    <t>Ambientales</t>
  </si>
  <si>
    <t>Cambios normativos en materia ambiental de acuerdo con las disposiciones legales nacionales y locales.</t>
  </si>
  <si>
    <t>Estrategias del Gobierno Nacional definidas en el Plan de Desarrollo 2018 -2022, donde se busca fortalecer el modelo de desarrollo economico, ambiental y social. Economía Circular.</t>
  </si>
  <si>
    <t>La declaratoria de Pandemia por Contagio de Covid 19 </t>
  </si>
  <si>
    <t>Realización de jornadas de sensibilizaciòn para el manejo y disposición de los residuos.</t>
  </si>
  <si>
    <t>Inadecuada disposición final de residuos acordes con la legislación ambiental en la materia acorde con las políticas del Gobierno Nacional y Local.</t>
  </si>
  <si>
    <t>Con la pandemia del COVID - 19, se han fomentado nuevas estrategias para impartir justicia, que contribuyen a la disminución de los impactos ambientales asociados a la ejecucion de actividades en sitio.</t>
  </si>
  <si>
    <t>Inconciencia ambiental en el sector público y las empresas, así como desconocimiento de la necesidad de reducir los impactos ambientales.</t>
  </si>
  <si>
    <t>Ocurrencia de fenomenos naturales (Inundación, quema de bosques, sismo, vendavales).</t>
  </si>
  <si>
    <t>Proceso
( capacidad, diseño, ejecución, proveedores, entradas, salidas,
gestión del conocimiento)</t>
  </si>
  <si>
    <t>Infraestructura física ( suficiencia, comodidad)</t>
  </si>
  <si>
    <t>Falta de apropiación del Plan de Gestión Ambiental que aplica para la Rama Judicial Acuerdo PSAA14-10160</t>
  </si>
  <si>
    <t>Disminución significativa en el consumo de servicios públicos por efecto de la aplicación del aforo en las sedes administrativas</t>
  </si>
  <si>
    <t>Disminución en el uso de papel, toners y demás elementos de oficina al implementar el uso de medios tecnológicos.</t>
  </si>
  <si>
    <t>Incremento en el consumo de servicios durante las actividades desarrollada en casa</t>
  </si>
  <si>
    <t>Mayor accesibilidad a las acciónes de sensibilización y capacitaciones del Sistema de Gestión Ambiental</t>
  </si>
  <si>
    <t>Formación de Auditores en la Norma NTC ISO 14001:2015 y en la Norma Técnica de la Rama Judicial NTC 6256 :2018</t>
  </si>
  <si>
    <t>Limitación en la separación de residuos según el nuevo código de colores durante las actividades desarrollada en casa.</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</si>
  <si>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acorde con el nivel de desagregación que se considere necesaria.</t>
    </r>
  </si>
  <si>
    <t xml:space="preserve">Recuerde que el control se define como la medida que permite reducir o mitigar un riesgo. Defina el control (es) que atacan las causas del riesgo, </t>
  </si>
  <si>
    <r>
      <t xml:space="preserve"> -</t>
    </r>
    <r>
      <rPr>
        <sz val="11"/>
        <rFont val="Arial Narrow"/>
        <family val="2"/>
      </rPr>
      <t xml:space="preserve"> </t>
    </r>
    <r>
      <rPr>
        <b/>
        <sz val="11"/>
        <rFont val="Arial Narrow"/>
        <family val="2"/>
      </rPr>
      <t xml:space="preserve"> Hoja 6 Clasificación del Riesgo:</t>
    </r>
    <r>
      <rPr>
        <sz val="11"/>
        <rFont val="Arial Narrow"/>
        <family val="2"/>
      </rPr>
      <t xml:space="preserve"> Información pertinente refente a la clasificación de los riesgos asociados.</t>
    </r>
  </si>
  <si>
    <r>
      <t xml:space="preserve"> -</t>
    </r>
    <r>
      <rPr>
        <sz val="11"/>
        <rFont val="Arial Narrow"/>
        <family val="2"/>
      </rPr>
      <t xml:space="preserve"> </t>
    </r>
    <r>
      <rPr>
        <b/>
        <sz val="11"/>
        <rFont val="Arial Narrow"/>
        <family val="2"/>
      </rPr>
      <t xml:space="preserve"> Hoja 7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</si>
  <si>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8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</si>
  <si>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9 Tabla de Valoración de Controles: </t>
    </r>
    <r>
      <rPr>
        <sz val="11"/>
        <rFont val="Arial Narrow"/>
        <family val="2"/>
      </rPr>
      <t>Tabla referente para todos los cálculos (no se diligencia)</t>
    </r>
  </si>
  <si>
    <t/>
  </si>
  <si>
    <t>Reducir (Compartir),Reducir(Mitigar), Evitar</t>
  </si>
  <si>
    <t>Evitar,Reducir (Compartir),Reducir(Mitigar)</t>
  </si>
  <si>
    <t xml:space="preserve"> Matriz de Calor </t>
  </si>
  <si>
    <t>EVENTOS INTERNOS AMBIENTALES</t>
  </si>
  <si>
    <t xml:space="preserve">Efectos ambientales internos que puedan afectar la entidad y por ende causando un impacto al medio ambiente </t>
  </si>
  <si>
    <t>Eventos Ambientales Internos</t>
  </si>
  <si>
    <t xml:space="preserve">IDENTIFICACIÓN DEL RIESGO </t>
  </si>
  <si>
    <t>VALORACION RIESGO INHERENTE</t>
  </si>
  <si>
    <t>VALORACION RIESGO RESIDUAL</t>
  </si>
  <si>
    <t>OPCION DE MANEJO</t>
  </si>
  <si>
    <t>ACTIVIDADES</t>
  </si>
  <si>
    <t>PROCESO LIDER</t>
  </si>
  <si>
    <t>FECHA DE LA ACTIVIDAD</t>
  </si>
  <si>
    <t>ANÁLISIS DEL RESULTADO FINAL 
1 TRIMESTRE</t>
  </si>
  <si>
    <t>PROBABILIDAD</t>
  </si>
  <si>
    <t>NIVEL</t>
  </si>
  <si>
    <t xml:space="preserve">IMPACTO </t>
  </si>
  <si>
    <t>CENTRAL</t>
  </si>
  <si>
    <t>SECCIONAL</t>
  </si>
  <si>
    <t xml:space="preserve"> INICIO
DIA/MES/AÑO</t>
  </si>
  <si>
    <t>FIN 
DIA/MES/AÑO</t>
  </si>
  <si>
    <t>Causas Inmediata</t>
  </si>
  <si>
    <t>Aceptar el riesgo</t>
  </si>
  <si>
    <t>Aceptar el riesgo, Reducir (Compartir),Reducir(Mitigar)</t>
  </si>
  <si>
    <t>SEGUIMIENTO MATRIZ DE RIESGOS SIGCMA 1 TRIMESTRE</t>
  </si>
  <si>
    <t>Analice las consecuencias que puede ocasionar a la organización la materialización del riesgo y escoja en la lista desplegable.</t>
  </si>
  <si>
    <r>
      <t xml:space="preserve">Consolida o resume los análisis sobre impacto + causa raíz, permitiendo contar con una redacción clara y concreta del riesgo identificado. Tenga en cuenta la estructura de alto nivel establecida , inicia con </t>
    </r>
    <r>
      <rPr>
        <b/>
        <sz val="9"/>
        <color theme="9" tint="-0.249977111117893"/>
        <rFont val="Arial Narrow"/>
        <family val="2"/>
      </rPr>
      <t xml:space="preserve">POSIBILIDAD DE + Impacto para la entidad + Causa Raíz </t>
    </r>
  </si>
  <si>
    <t>La actividad que conlleva el riesgo se ejecuta como máximo 2 veces por año</t>
  </si>
  <si>
    <t xml:space="preserve">Nivel Central </t>
  </si>
  <si>
    <t>SEGUIMIENTO MATRIZ DE RIESGOS SIGCMA 2 TRIMESTRE</t>
  </si>
  <si>
    <t>SEGUIMIENTO MATRIZ DE RIESGOS SIGCMA 3 TRIMESTRE</t>
  </si>
  <si>
    <t>SEGUIMIENTO MATRIZ DE RIESGOS SIGCMA 4 TRIMESTRE</t>
  </si>
  <si>
    <t>ANÁLISIS DEL RESULTADO FINAL 
2 TRIMESTRE</t>
  </si>
  <si>
    <t>ANÁLISIS DEL RESULTADO FINAL 
3 TRIMESTRE</t>
  </si>
  <si>
    <t>ANÁLISIS DEL RESULTADO FINAL 
4 TRIMESTRE</t>
  </si>
  <si>
    <r>
      <t xml:space="preserve"> -</t>
    </r>
    <r>
      <rPr>
        <sz val="11"/>
        <rFont val="Arial Narrow"/>
        <family val="2"/>
      </rPr>
      <t xml:space="preserve"> </t>
    </r>
    <r>
      <rPr>
        <b/>
        <sz val="11"/>
        <rFont val="Arial Narrow"/>
        <family val="2"/>
      </rPr>
      <t xml:space="preserve"> Hoja 10 Matriz de Calor: </t>
    </r>
    <r>
      <rPr>
        <sz val="11"/>
        <rFont val="Arial Narrow"/>
        <family val="2"/>
      </rPr>
      <t xml:space="preserve">En esta hoja, en la medida en que ese diligencia el Mapa Final, se verán reflejados los riesgos en su zona correspondiente. Esta hoja no se diligencia se genera de manera automática.
</t>
    </r>
  </si>
  <si>
    <r>
      <t xml:space="preserve"> -  </t>
    </r>
    <r>
      <rPr>
        <b/>
        <sz val="10"/>
        <rFont val="Arial Narrow"/>
        <family val="2"/>
      </rPr>
      <t>Hoja 11 a la 14 Seguimientos Trimestrales</t>
    </r>
    <r>
      <rPr>
        <sz val="10"/>
        <rFont val="Arial Narrow"/>
        <family val="2"/>
      </rPr>
      <t xml:space="preserve">: En estas hojas de cálculo se realiza el seguimiento trimestral del mapa final de riesgos </t>
    </r>
  </si>
  <si>
    <t xml:space="preserve">Carencia de transparencia, etica y valores . </t>
  </si>
  <si>
    <t>Cualquier afectación la violacion de los derechos de los ciudadanos se considera con consecuencias desastrosas.</t>
  </si>
  <si>
    <t>Riesgo</t>
  </si>
  <si>
    <t>Corrupción</t>
  </si>
  <si>
    <t>Interrupción o demora en el Servicio Público de Administrar  Justicia.</t>
  </si>
  <si>
    <t>Cualquier afectación a la violacion de los derechosn de los cuidadanos se considera con consecuencias altas.</t>
  </si>
  <si>
    <t>Cualquier afectación a la violacion de los derechos de los ciudadanos se considera con consecuencias altas</t>
  </si>
  <si>
    <t>Cualquier afectación a la violacion de los derechos de los ciudadanos se considera con consecuencias desastrosas</t>
  </si>
  <si>
    <t>Inaplicabilidad de la normavidad ambiental vigente</t>
  </si>
  <si>
    <t>Desconocimiento de los lineamientos ambientales y normatividad  ambiental vigente</t>
  </si>
  <si>
    <t>Posibilidad de afectación ambiental debido al desconocimiento de las lineamientos ambientales y normatividad ambiental vigente</t>
  </si>
  <si>
    <t>Reputacional (Corrupción)</t>
  </si>
  <si>
    <t>Reputacional(Corrupción)</t>
  </si>
  <si>
    <t xml:space="preserve"> Afectación Ambiental</t>
  </si>
  <si>
    <t xml:space="preserve">La matriz automáticamente hará el cálculo para el control analizado (Columna T) </t>
  </si>
  <si>
    <t>Esta casilla no se diligencia, depende de la selección en la columna R.</t>
  </si>
  <si>
    <t>Teniendo en cuenta que ingresó la información de PROBABILIDAD e IMPACTO, la matriz automáticamente hará el cálculo para la zona de riesgo inherente (Columna N)</t>
  </si>
  <si>
    <t>Utilice la lista de despligue que se encuentra parametrizada, le aparecerán las opciones de la tabla de Impacto del presente documento. La matriz automáticamente hará el cálculo para el nivel de impacto inherente (Columnas L-M)</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</si>
  <si>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I-J)</t>
  </si>
  <si>
    <t>Utilice la lista de despligue que se encuentra parametrizada, le aparecerán las opciones: 1)Daños Activos Fijos/Eventos Externos, 2)Ejecucion y Administracion de procesos, 3)Fallas Tecnologicas, 4)Fraude Externo, 5)Fraude Interno, 6)Relaciones Laborales, 7)Usuarios, productos y practicas organizacionales, 8)Evento Internos Ambientales</t>
  </si>
  <si>
    <t>Utilice la lista de despligue que se encuentra parametrizada, le aparecerán las opciones: 1)Preventivo, 2)Detectivo, 3)Correctivo.</t>
  </si>
  <si>
    <t>Utilice la lista de despligue que se encuentra parametrizada, le aparecerán las opciones: 1)Automático, 2)Manual.</t>
  </si>
  <si>
    <t xml:space="preserve">Utilice la lista de despligue que se encuentra parametrizada, le aparecerán las opciones: 1)Documentado, 2)Sin documentar. Estas no se presentan valoración </t>
  </si>
  <si>
    <t xml:space="preserve">Utilice la lista de despligue que se encuentra parametrizada, le aparecerán las opciones: 1)Continua, 2)Aleatoria. Estas no se presentan valoración </t>
  </si>
  <si>
    <t xml:space="preserve">Utilice la lista de despligue que se encuentra parametrizada, le aparecerán las opciones: 1)Con Registro, 2) Sin Registro.Estas no se presentan valoración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</si>
  <si>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rgb="FF002060"/>
        <rFont val="Arial Narrow"/>
        <family val="2"/>
      </rPr>
      <t>Paso 2: identificación del riesgo</t>
    </r>
    <r>
      <rPr>
        <sz val="11"/>
        <rFont val="Arial Narrow"/>
        <family val="2"/>
      </rPr>
      <t xml:space="preserve">, donde se explica ampliamente las bases para adelantar este análisis.
Así mismo, considere en el </t>
    </r>
    <r>
      <rPr>
        <b/>
        <sz val="11"/>
        <color rgb="FF002060"/>
        <rFont val="Arial Narrow"/>
        <family val="2"/>
      </rPr>
      <t>Paso 3: valoración del riesgo</t>
    </r>
    <r>
      <rPr>
        <sz val="11"/>
        <rFont val="Arial Narrow"/>
        <family val="2"/>
      </rPr>
      <t xml:space="preserve"> los lineamientos para definir el No. de veces que se hace la actividad con la cual se relaciona el riesgo y su impacto en términos establecidos en la Tabla de Impacto. En este mismo paso se analizan los controles que deben responder a los atributos de eficiencia e informativos.
</t>
    </r>
  </si>
  <si>
    <r>
      <t>La matriz automáticamente hará el cálculo, acorde con el control o controles definidos con sus atributos analizados, lo que permitirá establecer e</t>
    </r>
    <r>
      <rPr>
        <sz val="9"/>
        <color theme="1"/>
        <rFont val="Arial Narrow"/>
        <family val="2"/>
      </rPr>
      <t>l nivel de riesgo inherente</t>
    </r>
    <r>
      <rPr>
        <sz val="9"/>
        <rFont val="Arial Narrow"/>
        <family val="2"/>
      </rPr>
      <t xml:space="preserve"> (Columnas AA -AD- AE-AF-AG-AH).</t>
    </r>
  </si>
  <si>
    <t>Utilice la lista de despligue que se encuentra parametrizada, le aparecerán las opciones: 1)Aceptar, 2)Evitar, 3)Reducir (compartir), 4)Reducir (mitigar) y tener en cuenta el tratamiento a  implementar que se encuentra estipulado en la Hoja 10 de Matriz de Calor en la parte derecha.</t>
  </si>
  <si>
    <t>Utilice la lista de despligue que se encuentra parametrizada, le aparecerán las opciones: 1)Finalizado, 2)En curso, la selección en este caso dependerá de las acciones del plan que se hayan establecido en cada caso.</t>
  </si>
  <si>
    <t>Gestión Tecnológica</t>
  </si>
  <si>
    <t>UNIDAD DE INFORMÁTICA</t>
  </si>
  <si>
    <t>GESTIÓN TECNOLÓGICA</t>
  </si>
  <si>
    <t>Apoyo</t>
  </si>
  <si>
    <t>DIRECCIÓN ADMINISTRATIVA DE ADMINISTRACIÓN JUDICIAL (DEAJ)</t>
  </si>
  <si>
    <t>DIRECCIÓN EJECUTIVA DE ADMINISTRACIÓN JUDICIAL</t>
  </si>
  <si>
    <t>Gestionar, administrar y mantener los recursos informáticos y de telecomunicaciones para el desarrollo de los objetivos institucionales, facilitando el acceso al servicio de justicia, satisfaciendo las necesidades de los funcionarios, empleados y ciudadanos en términos de celeridad, accesibilidad y transparencia, en el marco del Sistema de Gestión de la Calidad y del Medio Ambiente  y Seguridad y Salud en el Trabajo de la Rama Judicial.</t>
  </si>
  <si>
    <t>Capacitación en contratación Publica o en gestión de proyectos</t>
  </si>
  <si>
    <t>Documentada en Plan de Acción</t>
  </si>
  <si>
    <t>Realizar una adecuada planeación para la ejecución de los recursos</t>
  </si>
  <si>
    <t>Elaborar los estudios previos necesarios para que una vez se asignen los recursos se pueda adelantar la contratación.</t>
  </si>
  <si>
    <t>Actividades  en pro del cuidado del medio ambiente desde la Unidad de Informática</t>
  </si>
  <si>
    <t>Realizar trabajo en casa para evitar el contagio del virus COVID-19</t>
  </si>
  <si>
    <t>Solicitar la presentación de las facturas a proveedores de bienes y servicios.</t>
  </si>
  <si>
    <t>Contar con un inventario de activos tecnologicos para conocer la vida util de los equipos y sistemas de información.</t>
  </si>
  <si>
    <t>Documentada en Matriz de Riesgos</t>
  </si>
  <si>
    <t>Realizar proyectos para la contratación de actualización de la plataforma tecnológica.</t>
  </si>
  <si>
    <t>Interrupción del servicio de conectividad</t>
  </si>
  <si>
    <t>1. Fallas del operador (Daños en componentes físicos, Vandalismo en la red, entre otros)
2. Capacidad de los canales
3. Fluido Electrico
4. Falta o demoras en el mantenimiento
5. Virus Informático</t>
  </si>
  <si>
    <t>Debilidad en la supervición del servicio.</t>
  </si>
  <si>
    <t>Posibilidad de Afectación en la Prestación del Servicio de Justicia, por debilidad en la supervición del servicio.</t>
  </si>
  <si>
    <t>Reporte de fallas al operador</t>
  </si>
  <si>
    <t>Incumplimiento Contractual</t>
  </si>
  <si>
    <t>Procrastinación del Plan de Inversión</t>
  </si>
  <si>
    <t>Obsolescencia Tecnológica.</t>
  </si>
  <si>
    <t>Migración de servicios</t>
  </si>
  <si>
    <t>1. Deficiencias en la información institucional que describe el estado y las necesidades de la tecnología en la Rama Judicial.
2. Cambios inesperados en el entorno contractual
3. Producto deficiente que no cumple con las características mínimas de calidad exigidas.
4. Demoras en los procesos internos de la empresa contratista.</t>
  </si>
  <si>
    <t>Que los bienes o servicios contratados se entreguen más allá del plazo de ejecución pactado, de manera incompleta, ó en malas condiciones de calidad.</t>
  </si>
  <si>
    <t>Posibilidad de incumplimiento de metas establecidas debido a que los bienes o servicios contratados se entreguen más allá del plazo de ejecución pactado, de manera incompleta, ó en malas condiciones de calidad.</t>
  </si>
  <si>
    <t>1. Falta de control y regulación respecto de la aplicación del las TIC en las diferentes Seccionales
2. Se presenta desarticulación con los ingenieros Seccionales, al no tener administrativamente dependencia de la dirección de la Unidad de Informática.
3.Falta de Estandarización de la implementación de aplicativos a nivel nacional.</t>
  </si>
  <si>
    <t xml:space="preserve">Divulgación de programas, guías y procedimientos del Plan de Gestión Ambiental, además del  acompañamiento y/o seguimiento a implementación del Acuerdo PSAA14-10160
</t>
  </si>
  <si>
    <t>Participación activa a las actividades de  Gestión Ambiental.</t>
  </si>
  <si>
    <t>Reducción del consumo de toner y papel</t>
  </si>
  <si>
    <t>Replicar buenas prácticas en Gestión Ambiental</t>
  </si>
  <si>
    <t>Disposición final adecuada de los residuos tecnológicos.</t>
  </si>
  <si>
    <t>Elaboración  y aplicación de medidas de prevención, contención y mitigación del riesgo  ambiental asociado por parte de la entidad.</t>
  </si>
  <si>
    <t>Normatividad (Leyes, Resoluciones) adoptada por el Gobierno Nacional por  la Emergencia Sanitaria para cumplir con los protocolos de bioseguridad y medidas de protección, Políticas y directrices claras aplicadas para evacuar y proteger a los servidores judiciales adoptadas por la Entidad.</t>
  </si>
  <si>
    <t>Organización de atención presencial para actividades críticas.</t>
  </si>
  <si>
    <t>Si el hecho llegara a presentarse, tendría consecuencias o efectos mínimos sobre la entidad.</t>
  </si>
  <si>
    <t>Si el hecho llegara a presentarse, tendría bajo impacto o efecto sobre la entidad.</t>
  </si>
  <si>
    <t>Si el hecho llegara a presentarse, tendría medianas consecuencias o efectos sobre la entidad.</t>
  </si>
  <si>
    <t>Si el hecho llegara a presentarse, tendría desastrosas consecuencias o efectos sobre la entidad.</t>
  </si>
  <si>
    <t>1.Rápido e inevitable avance tecnológico.
2. Falta de cultura en la organización para aceptar la necesidad de actualizar la plataforma tecnológica y los sistemas de información.
3. Falta de suficientes recursos presupuestales</t>
  </si>
  <si>
    <t>1. Paros que afecten la prestación del servicio.  
2. Huelgas, protestas ciudadana
3. Disturbios o hechos violentos
4.Pandemia
5.Emergencias Ambientales</t>
  </si>
  <si>
    <t>Falta de Gobernabilidad de TI</t>
  </si>
  <si>
    <t xml:space="preserve">Afectación en la prestación de servicios tecnológicos, causado por la migración de los mismos, en el cambio de proveedor, afectando el normal desarrollo de las actividades </t>
  </si>
  <si>
    <t>1. Contratación del Estado mediante la plataforma CCE - tiempos de contratación cortos - Los Acuerdos Marcos de precio son insuficientes.
2. Contratación del Estado mediante la plataforma CCE - Se adjudica sin saber si el proveedor es idioneo para asumir las actividades en desarrollo.</t>
  </si>
  <si>
    <t>1. Demora en el CSJ en aprobación del plan de inversión.
2. Demora en la entrega del plan de inversión al Consejo para aprobación.
3. Demora en la retroalimentación que se realiza en Consejo sobre el plan de inversión.
4. Diversidad de criterios frente a las soluciones planteadas por la Unidad de Informática.
5. Equipo de profesionales insuficiente.</t>
  </si>
  <si>
    <t>Postergación en el trámite asociado con la autorización y aprobación del Plan de Inversión anual.</t>
  </si>
  <si>
    <t>Postergación en los trámites para la aprobación del Plan de Inversión anual.</t>
  </si>
  <si>
    <t>1.Falta de apropiación del Plan de Gestión Ambiental que aplica para la Rama Judicial Acuerdo PSAA14-10160
2.Baja participación de los  servidores judiciales en las actividades de formación en el Sistema de Gestión Ambiental
3.Uso de correos no institucionales, que no permiten la llegada de campañas ambientales enviadas por correos masivos
4.  Poco compromiso en la aplicabilidad y formación de la cultura ambiental
5. Carencia del liderazgo en el Sistema de Gestión Ambiental</t>
  </si>
  <si>
    <t>La infraestructura tecnológica entra en obsolescencia en el plazo de (3) tres años, razón por la cual permanentemente se debe estar actualizando. Dentro de esta plataforma tecnológica se encuentran los cableados estructurados, los Pc´s, los servidores, los switches, las Ups y los escáneres, también son ítem objeto de la desactualización los sistemas de información.</t>
  </si>
  <si>
    <t>Rápido e inevitable avance tecnológico</t>
  </si>
  <si>
    <t>Realizacion del inventario de activos tecnologicos para conocer la vida util de los equipos y sistemas de información.</t>
  </si>
  <si>
    <t>Contar con contratos de soporte y actualización de sistemas de información.</t>
  </si>
  <si>
    <t>Contar con contratos de actualización de la plataforma tecnológica.</t>
  </si>
  <si>
    <t>Se presenta desarticulación de acciones o implementación de soluciones en las diferentes Unidades tanto en el Consejo como en la Dirección Ejecutiva y de las Seccionales.</t>
  </si>
  <si>
    <t>Falta de apoyo de la alta gerencia para que los lineamientos que se definan en la U. Informática a nivel central sean acogidos y respetados</t>
  </si>
  <si>
    <t>Indisponibilidad de servicios</t>
  </si>
  <si>
    <t>Delegar ingeniero de la Unidad de Informática para supervisar el cumplimiento del cronograma de migración.</t>
  </si>
  <si>
    <t>Seguimiento permanente a la migración de servicios.</t>
  </si>
  <si>
    <t>Trabajo en equipo de los directores de la Unidad de Informática y compromiso frente a las actividades a desarrollar.</t>
  </si>
  <si>
    <t>Se sigue trabajando en evitar la materialización de este riesgo, mediante reuniones de seguimiento que se realizan con el proveedor del servicio.</t>
  </si>
  <si>
    <t>x</t>
  </si>
  <si>
    <t>N/A</t>
  </si>
  <si>
    <t>Sin materialización</t>
  </si>
  <si>
    <t>Se sigue trabajando en evitar la materialización de este riesgo</t>
  </si>
  <si>
    <t>Los profesionales a cargo de supervisar contratos de esta Unidad, periodicamente realizan seguimiento junto con los proveedores y en el caso que aplique, con la interventoría.</t>
  </si>
  <si>
    <t>La profesional a cargo, realiza un seguimiento al cronograma de contratación y en cada comité interno de sistemas, entrega un reporte del estado del mismo.</t>
  </si>
  <si>
    <t>Se revisar permanentemente el desarrollo de los anexos técnicos de los procesos de adquisición de bienes y servicios a cargo de la UI.</t>
  </si>
  <si>
    <t>A la fecha, la Unidad de Informática no evidencia ninguna situación que atente contra la transparencia o el correcto manejo de los recursos públicos, en los asuntos de su competencia.
Es claro que no se ha presentado un caso de corrupción que afecte las compras de bienes y servicios tecnológicos.</t>
  </si>
  <si>
    <t>La Unidad de Informática ha intervenido con los ingenieros seccionales para coordinar la distribución de elementos, como monitores, Workstation, servidores y switches.
La Unidad de Informática ha hecho un llamado a la Interventoría para que tenga en cuenta la situaciones de fuerza mayor, ocasionadas por la pandemia en la conciliación y liquidación de ANS.</t>
  </si>
  <si>
    <t>Se continuara realizando las actividades por parte de la unidad de informática, a fin de brindar los servicios y soluciones a toda la Rama Judicial.</t>
  </si>
  <si>
    <t>Desde la Unidad de Informática se ha participado en las capacitaciones brindadas por la Unidad Admiistrativa, en lo relacionado al medio ambiente.</t>
  </si>
  <si>
    <t>Al cierre del mes de marzo no se ha presentado nada adicional para la posible materialización de este riesgo.</t>
  </si>
  <si>
    <t xml:space="preserve"> Contar con soporte y actualización de sistemas de información.
Contar con contratos de actualización de la plataforma tecnológica.</t>
  </si>
  <si>
    <t>La Unidad de Informática se apoya en los Acuerdos emitidos, y a partir de ello establecer las actividades de la Unidad.</t>
  </si>
  <si>
    <t>Se sigue presentando …. Se requiere un mayor apoyo de la alta gerencia para que los lineamientos que se definan en la U. Informática a nivel central sean acogidos y respetados.</t>
  </si>
  <si>
    <t>se realizaron reuniones con Colombia Compra Eficiente, y demas actividades desde la Unidad de Informática para mitigar la materialización de este riesgo.</t>
  </si>
  <si>
    <t>Estudios previos rigurosos.</t>
  </si>
  <si>
    <t>Informes de supervisión / Interventoría.</t>
  </si>
  <si>
    <t>Seguimiento al cronograma.</t>
  </si>
  <si>
    <t>Reuniones de seguimiento ejecución contrato.</t>
  </si>
  <si>
    <t>Términos de referencia y anexos técnicos.</t>
  </si>
  <si>
    <t>Seguimiento y evaluación a la ejecución del cronograma del Plan Inversión.</t>
  </si>
  <si>
    <t>Informes y oficios que alertan y justifican la necesidad de aprobación en tiempo del plan de inversión de la Unidad.</t>
  </si>
  <si>
    <t>Solicitar reiterativamente por escrito al Director Ejecutivo la agilización de la aprobación del plan de inversión de la Unidad, con las justificaciones respectivas.</t>
  </si>
  <si>
    <t>Realizar revisión periódica de los formatos de estudios previos y de prepliego que soportan el proceso de adquisición de bienes y servicios de gestión tecnológica - UI.</t>
  </si>
  <si>
    <t>El proceso de adquisición de bienes y servicios, involucra todas las Unidades de la DEAJ, especialmente las que conforman la junta de contratación.</t>
  </si>
  <si>
    <t>Revisar permanentemente el desarrollo de los anexos técnicos de los procesos de adquisición de bienes y servicios a cargo de la UI.</t>
  </si>
  <si>
    <t>Reuniones de seguimiento con la mesa de servicios, donde uno de los puntos a tratar es la operación del NOC. En estas reuniones se hace la verificación los eventos presentados durante la semana y como se solucionaron.</t>
  </si>
  <si>
    <t>Reuniones de seguimiento para verificar eventos de seguridad detectados por el antivirus.</t>
  </si>
  <si>
    <t>El seguimiento a las responsabilidades contractuales de mantenimiento preventivo y su ejecución.</t>
  </si>
  <si>
    <t>Acuerdo de confidencialidad, para los profesionales que tengan a cargo y acceso a información sensible de software.</t>
  </si>
  <si>
    <t>Capacitación código de etica - otros (Información sensible)</t>
  </si>
  <si>
    <r>
      <t>Generar lineamientos técnicos que sea</t>
    </r>
    <r>
      <rPr>
        <sz val="11"/>
        <rFont val="Calibri"/>
        <family val="2"/>
        <scheme val="minor"/>
      </rPr>
      <t>n de obligatorio cumplimiento para las Seccionales y demás áreas y reiteración de las comunicaciones anualmente, si se concidera necesario.</t>
    </r>
  </si>
  <si>
    <t>Interventoría del servicio, que incluye el reporte de incidentes sobre el servicio, bien sea en el momento que sean detectados y también en forma periódica.</t>
  </si>
  <si>
    <t xml:space="preserve">Posibilidad de actos indebidos de  los servidores judiciales debido a  la carencia en transparencia, etica y valores </t>
  </si>
  <si>
    <t xml:space="preserve">FACTORES </t>
  </si>
  <si>
    <t>Cambio de la legislación respecto a la Gestión tecnológica</t>
  </si>
  <si>
    <t>Adaptación a los cambios y busqueda de oportunidades para avanzar.</t>
  </si>
  <si>
    <t>Económicos y Financieros</t>
  </si>
  <si>
    <t>Recortes presupuestales
Los recursos solicitados por la Rama Judicial (Unidad de Informática) para inversión, no sean asignados conforme lo solicitado.</t>
  </si>
  <si>
    <t>Asignación de presupuesto para la ejecución de los proyectos de Tecnología.</t>
  </si>
  <si>
    <t>Sociales  y culturales</t>
  </si>
  <si>
    <t>Situaciones de orden público.</t>
  </si>
  <si>
    <t>Interrupción del servicio de conectividad por proveedores externos</t>
  </si>
  <si>
    <t>Inestabilidad o fallas en la prestación de los servicios recibidos por proveedores.</t>
  </si>
  <si>
    <t>Generar proyectos que satisfagan las necesidades de los servidores judiciales y que aporten a la ciudadanía.
Adquisición de herramientas  y servicios tecnologicos a beneficio de la Entidad.</t>
  </si>
  <si>
    <t>Legales y reglamentarios</t>
  </si>
  <si>
    <t>Adaptabilidad a los cambios.</t>
  </si>
  <si>
    <t> </t>
  </si>
  <si>
    <t xml:space="preserve">DEBILIDADES (Factores) </t>
  </si>
  <si>
    <t xml:space="preserve">FORTALEZAS (Factores) </t>
  </si>
  <si>
    <t>Estratégicos :(direccionamiento estratégico, planeación institucional,
liderazgo, trabajo en equipo)</t>
  </si>
  <si>
    <t>Deficiencia en la oportunidad de entrega de actividades y proyectos</t>
  </si>
  <si>
    <t>Plan Sectorial de Desarrollo que contempla los proyectos de la Unidad de Informática</t>
  </si>
  <si>
    <t>Devolución de recursos a causa de la NO ejecución de los mismos por demoras en aprobación de los proyectos</t>
  </si>
  <si>
    <t>Asignación de recursos para el desarrollo de los proyectos de la Unidad de Informática</t>
  </si>
  <si>
    <t>Baja ejecución del gasto por la entrega inoportuna de las cuentas de cobro por parte de los contratistas</t>
  </si>
  <si>
    <t>Claridad en la presentación de los proyectos.</t>
  </si>
  <si>
    <t>Disponibilidad de recursos financieros para la ejecución de las actividades de la Unidad de Informática.</t>
  </si>
  <si>
    <t>Mayor exposición al riesgo ocupacional y ambiental durante la ejecución de trabajo en casa, asi como el riesgo de accidentes domésticos.</t>
  </si>
  <si>
    <t>Liderazgo y compromiso por parte del lider del proceso junto con sus profesionales El escaso personal con el que cuenta la Unidad es capacitado.</t>
  </si>
  <si>
    <t>Insuficiente personal para la cantidad de actividades a desarrollar a nivel nacional desde la Unidad de Informática.</t>
  </si>
  <si>
    <t>Personal adicional por parte de contratistas.</t>
  </si>
  <si>
    <t xml:space="preserve">
Seguimiento mensual de las actividades de la Unidad por parte de los directores de la misma.
</t>
  </si>
  <si>
    <t>Mejora continua y actualización de los procedimientos.</t>
  </si>
  <si>
    <t>Obsolescencia tecnológica</t>
  </si>
  <si>
    <t>Actualización paulatina mediante los proyectos generados desde la Unidad de Informática.</t>
  </si>
  <si>
    <t>Identificación oportuna de necesidades de actualización.</t>
  </si>
  <si>
    <t>Espacios reducidos e insuficientes en las sedes fisicas.</t>
  </si>
  <si>
    <t>Mantenimientos oportunos de la sede.</t>
  </si>
  <si>
    <t>Falta de equipos de computo (accesorios tales como micorfonos, camaras, entre otros).</t>
  </si>
  <si>
    <t>Concientización frente al consumo y uso racional de los elementos de papeleria y oficina.</t>
  </si>
  <si>
    <t xml:space="preserve">Instrucciones vía whassap en horarios no laborales.   </t>
  </si>
  <si>
    <t>La comunicación interna implementó los canales oficiales como el aplicativo SIGOBius Web, el correo electrónico instituciona y herramientas tecnologícas a través del office 365 para reuniones por teams.</t>
  </si>
  <si>
    <t>Compromiso de la Alta Dirección, para la implementación, mantenimiento y fortalecimiento del Sistema de Gestión Ambiental y del Plan de Gestión Ambiental de la Rama Judicial.</t>
  </si>
  <si>
    <t>No se cuenta con un adecuado manejo de sustancias químicas, tal como se define en el Programa de Manejo Seguro de Sustancias Químicas.</t>
  </si>
  <si>
    <t>Se sigue trabajando en evitar la materialización de este riesgo, mediante reuniones de seguimiento que se realizan con el proveedor del servicio.
Se suscribió la prorroga para dar continuidad al servicio de conectividad.</t>
  </si>
  <si>
    <t>Los profesionales a cargo de supervisar contratos de esta Unidad, periodicamente realizan seguimiento junto con los proveedores y en el caso que aplique, con la interventoría.
Riesgo de incumplimiento de contrato 200 de 2020 Interventoría, desde la Unidad de Informática se solicito al contratista unas acciones de mejora, y se realizara una reunion con los representantes del proveedor para que expliquen las comunicación enviada anteriormente.
Riesgo incumplimiento contrato 234 de 2018, se solicito a la Unidad de Compras publicas la citación a la audiencia para hacer los descargo para los incumplimiento por parte del proveedor y se notifico tambien a la aseguradora.</t>
  </si>
  <si>
    <t>Se sigue trabajando en evitar la materialización de este riesgo. Desde la Unidad de Informática se han realizado las acciones correspondientes para dar solución a los posibles incumplimientos de los contratos en mención.</t>
  </si>
  <si>
    <t>Sin materialización. Desde la Unidad de Informática se han realizado las actividades dentro de los tiempos para solicitar la contratación de las diferentes actividades.</t>
  </si>
  <si>
    <t>Se revisa permanentemente el desarrollo de los anexos técnicos de los procesos de adquisición de bienes y servicios a cargo de la UI.
Se solicito a la EJRLB capacitaciones a los profesionales de la UI para evitar la materialización de este riesgo, adicionalmente se elaboró el acuerdo de confidencialidad firmado por los profesionales de la división de Infraestructura de Software.</t>
  </si>
  <si>
    <t>Al cierre del mes de septiembre no se ha presentado nada adicional para la posible materialización de este riesgo.</t>
  </si>
  <si>
    <t>La Unidad de Informática se apoya en los Acuerdos emitidos, y a partir de ello establecer las actividades de la Unidad.
Se esta trabajando en revisar las circulares emitidas deesde esta Unidad para dar una reiteración si es el caso.</t>
  </si>
  <si>
    <t>Para este trimestre no hubo riesgo  por la migración de servicios.</t>
  </si>
  <si>
    <t xml:space="preserve">                                        GESTIÓN TECNOLÓGICA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</si>
</sst>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240A]d&quot; de &quot;mmmm&quot; de &quot;yyyy;@"/>
  </numFmts>
  <fonts count="91" x14ac:knownFonts="1">
    <font>
      <sz val="11"/>
      <color theme="1"/>
      <name val="Calibri"/>
      <family val="2"/>
      <scheme val="minor"/>
    </font>
    <font>
      <sz val="11"/>
      <color theme="1"/>
      <name val="Arial Narrow"/>
      <family val="2"/>
    </font>
    <font>
      <sz val="14"/>
      <color theme="1"/>
      <name val="Arial Narrow"/>
      <family val="2"/>
    </font>
    <font>
      <b/>
      <sz val="11"/>
      <color theme="0"/>
      <name val="Arial Narrow"/>
      <family val="2"/>
    </font>
    <font>
      <b/>
      <sz val="14"/>
      <color theme="0"/>
      <name val="Arial Narrow"/>
      <family val="2"/>
    </font>
    <font>
      <b/>
      <sz val="16"/>
      <color theme="0"/>
      <name val="Arial Narrow"/>
      <family val="2"/>
    </font>
    <font>
      <b/>
      <sz val="22"/>
      <color theme="1"/>
      <name val="Arial"/>
      <family val="2"/>
    </font>
    <font>
      <sz val="10"/>
      <name val="Arial"/>
      <family val="2"/>
    </font>
    <font>
      <sz val="10"/>
      <name val="Arial Narrow"/>
      <family val="2"/>
    </font>
    <font>
      <b/>
      <u/>
      <sz val="11"/>
      <name val="Arial Narrow"/>
      <family val="2"/>
    </font>
    <font>
      <b/>
      <sz val="11"/>
      <name val="Arial Narrow"/>
      <family val="2"/>
    </font>
    <font>
      <sz val="11"/>
      <name val="Arial Narrow"/>
      <family val="2"/>
    </font>
    <font>
      <b/>
      <sz val="10"/>
      <name val="Arial Narrow"/>
      <family val="2"/>
    </font>
    <font>
      <sz val="12"/>
      <name val="Times New Roman"/>
      <family val="1"/>
    </font>
    <font>
      <b/>
      <sz val="9"/>
      <name val="Arial Narrow"/>
      <family val="2"/>
    </font>
    <font>
      <sz val="9"/>
      <name val="Arial Narrow"/>
      <family val="2"/>
    </font>
    <font>
      <b/>
      <sz val="9"/>
      <color theme="9" tint="-0.249977111117893"/>
      <name val="Arial Narrow"/>
      <family val="2"/>
    </font>
    <font>
      <b/>
      <sz val="9"/>
      <color theme="0"/>
      <name val="Arial Narrow"/>
      <family val="2"/>
    </font>
    <font>
      <b/>
      <sz val="11"/>
      <color theme="1"/>
      <name val="Calibri"/>
      <family val="2"/>
      <scheme val="minor"/>
    </font>
    <font>
      <sz val="11"/>
      <color theme="0"/>
      <name val="Calibri"/>
      <family val="2"/>
      <scheme val="minor"/>
    </font>
    <font>
      <b/>
      <sz val="18"/>
      <color theme="1"/>
      <name val="Arial Narrow"/>
      <family val="2"/>
    </font>
    <font>
      <sz val="16"/>
      <color theme="1"/>
      <name val="Arial Narrow"/>
      <family val="2"/>
    </font>
    <font>
      <sz val="11"/>
      <name val="Calibri"/>
      <family val="2"/>
      <scheme val="minor"/>
    </font>
    <font>
      <b/>
      <sz val="14"/>
      <color rgb="FF000000"/>
      <name val="Arial Narrow"/>
      <family val="2"/>
    </font>
    <font>
      <sz val="10"/>
      <color theme="1"/>
      <name val="Calibri"/>
      <family val="2"/>
      <scheme val="minor"/>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2"/>
      <name val="Arial Narrow"/>
      <family val="2"/>
    </font>
    <font>
      <sz val="12"/>
      <color theme="1"/>
      <name val="Arial Narrow"/>
      <family val="2"/>
    </font>
    <font>
      <b/>
      <sz val="9"/>
      <color theme="1"/>
      <name val="Arial Narrow"/>
      <family val="2"/>
    </font>
    <font>
      <b/>
      <sz val="11"/>
      <color rgb="FF002060"/>
      <name val="Arial Narrow"/>
      <family val="2"/>
    </font>
    <font>
      <b/>
      <i/>
      <sz val="10"/>
      <color theme="1"/>
      <name val="Calibri"/>
      <family val="2"/>
      <scheme val="minor"/>
    </font>
    <font>
      <sz val="11"/>
      <color theme="1"/>
      <name val="Arial"/>
      <family val="2"/>
    </font>
    <font>
      <b/>
      <sz val="10"/>
      <color theme="1"/>
      <name val="Arial"/>
      <family val="2"/>
    </font>
    <font>
      <b/>
      <sz val="10"/>
      <color theme="0"/>
      <name val="Arial"/>
      <family val="2"/>
    </font>
    <font>
      <sz val="11"/>
      <color theme="0"/>
      <name val="Arial"/>
      <family val="2"/>
    </font>
    <font>
      <b/>
      <sz val="26"/>
      <color theme="1"/>
      <name val="Calibri"/>
      <family val="2"/>
      <scheme val="minor"/>
    </font>
    <font>
      <b/>
      <i/>
      <sz val="11"/>
      <name val="Arial"/>
      <family val="2"/>
    </font>
    <font>
      <b/>
      <i/>
      <sz val="14"/>
      <color theme="1"/>
      <name val="Calibri"/>
      <family val="2"/>
      <scheme val="minor"/>
    </font>
    <font>
      <b/>
      <sz val="14"/>
      <color theme="0"/>
      <name val="Calibri"/>
      <family val="2"/>
      <scheme val="minor"/>
    </font>
    <font>
      <b/>
      <sz val="14"/>
      <color theme="1"/>
      <name val="Calibri"/>
      <family val="2"/>
      <scheme val="minor"/>
    </font>
    <font>
      <sz val="14"/>
      <color theme="1"/>
      <name val="Calibri"/>
      <family val="2"/>
      <scheme val="minor"/>
    </font>
    <font>
      <sz val="14"/>
      <name val="Calibri"/>
      <family val="2"/>
      <scheme val="minor"/>
    </font>
    <font>
      <b/>
      <i/>
      <sz val="11"/>
      <color theme="1"/>
      <name val="Arial"/>
      <family val="2"/>
    </font>
    <font>
      <b/>
      <sz val="11"/>
      <color theme="1"/>
      <name val="Arial"/>
      <family val="2"/>
    </font>
    <font>
      <b/>
      <sz val="10"/>
      <color theme="0" tint="-4.9989318521683403E-2"/>
      <name val="Arial"/>
      <family val="2"/>
    </font>
    <font>
      <sz val="10"/>
      <color theme="1"/>
      <name val="Arial"/>
      <family val="2"/>
    </font>
    <font>
      <sz val="10"/>
      <color rgb="FF000000"/>
      <name val="Arial"/>
      <family val="2"/>
    </font>
    <font>
      <sz val="10"/>
      <name val="Calibri"/>
      <family val="2"/>
      <scheme val="minor"/>
    </font>
    <font>
      <b/>
      <sz val="10"/>
      <name val="Arial"/>
      <family val="2"/>
    </font>
    <font>
      <b/>
      <i/>
      <sz val="16"/>
      <name val="Calibri"/>
      <family val="2"/>
      <scheme val="minor"/>
    </font>
    <font>
      <sz val="10"/>
      <color theme="1"/>
      <name val="Roboto"/>
    </font>
    <font>
      <b/>
      <sz val="22"/>
      <color theme="0"/>
      <name val="Arial Narrow"/>
      <family val="2"/>
    </font>
    <font>
      <sz val="11"/>
      <color theme="0"/>
      <name val="Arial Narrow"/>
      <family val="2"/>
    </font>
    <font>
      <sz val="11"/>
      <color rgb="FF00B050"/>
      <name val="Calibri"/>
      <family val="2"/>
      <scheme val="minor"/>
    </font>
    <font>
      <sz val="11"/>
      <color rgb="FF000000"/>
      <name val="Arial"/>
      <family val="2"/>
    </font>
    <font>
      <sz val="11"/>
      <color rgb="FF000000"/>
      <name val="Calibri"/>
      <family val="2"/>
      <scheme val="minor"/>
    </font>
    <font>
      <b/>
      <sz val="10"/>
      <color theme="1"/>
      <name val="Calibri"/>
      <family val="2"/>
      <scheme val="minor"/>
    </font>
    <font>
      <sz val="10"/>
      <color theme="4"/>
      <name val="Calibri"/>
      <family val="2"/>
      <scheme val="minor"/>
    </font>
    <font>
      <b/>
      <sz val="10"/>
      <color theme="0"/>
      <name val="Arial Narrow"/>
      <family val="2"/>
    </font>
    <font>
      <b/>
      <sz val="10"/>
      <color theme="2"/>
      <name val="Arial Narrow"/>
      <family val="2"/>
    </font>
    <font>
      <b/>
      <sz val="20"/>
      <color theme="0"/>
      <name val="Arial Narrow"/>
      <family val="2"/>
    </font>
    <font>
      <sz val="9"/>
      <color theme="1"/>
      <name val="Arial Narrow"/>
      <family val="2"/>
    </font>
    <font>
      <b/>
      <sz val="12"/>
      <color theme="1"/>
      <name val="Arial"/>
      <family val="2"/>
    </font>
    <font>
      <sz val="12"/>
      <color theme="1"/>
      <name val="Arial"/>
      <family val="2"/>
    </font>
    <font>
      <sz val="12"/>
      <name val="Arial"/>
      <family val="2"/>
    </font>
    <font>
      <b/>
      <sz val="12"/>
      <color rgb="FF000000"/>
      <name val="Arial"/>
      <family val="2"/>
    </font>
    <font>
      <sz val="12"/>
      <color theme="0"/>
      <name val="Calibri"/>
      <family val="2"/>
      <scheme val="minor"/>
    </font>
    <font>
      <sz val="12"/>
      <color rgb="FF000000"/>
      <name val="Arial"/>
      <family val="2"/>
    </font>
    <font>
      <sz val="12"/>
      <color rgb="FFFFFFFF"/>
      <name val="Arial"/>
      <family val="2"/>
    </font>
    <font>
      <b/>
      <sz val="12"/>
      <color theme="1"/>
      <name val="Arial Narrow"/>
      <family val="2"/>
    </font>
    <font>
      <sz val="12"/>
      <name val="Calibri"/>
      <family val="2"/>
      <scheme val="minor"/>
    </font>
    <font>
      <sz val="12"/>
      <color rgb="FFFF0000"/>
      <name val="Arial Narrow"/>
      <family val="2"/>
    </font>
    <font>
      <sz val="12"/>
      <color rgb="FFFF0000"/>
      <name val="Calibri"/>
      <family val="2"/>
      <scheme val="minor"/>
    </font>
    <font>
      <b/>
      <sz val="14"/>
      <color theme="1"/>
      <name val="Arial Narrow"/>
      <family val="2"/>
    </font>
    <font>
      <b/>
      <sz val="14"/>
      <color theme="1"/>
      <name val="Arial"/>
      <family val="2"/>
    </font>
    <font>
      <sz val="14"/>
      <color theme="1"/>
      <name val="Arial"/>
      <family val="2"/>
    </font>
    <font>
      <sz val="14"/>
      <name val="Arial"/>
      <family val="2"/>
    </font>
    <font>
      <b/>
      <sz val="14"/>
      <color rgb="FF000000"/>
      <name val="Arial"/>
      <family val="2"/>
    </font>
    <font>
      <sz val="14"/>
      <color rgb="FF000000"/>
      <name val="Arial"/>
      <family val="2"/>
    </font>
    <font>
      <sz val="14"/>
      <color rgb="FFFFFFFF"/>
      <name val="Arial"/>
      <family val="2"/>
    </font>
    <font>
      <b/>
      <sz val="10"/>
      <color rgb="FF000000"/>
      <name val="Calibri"/>
      <family val="2"/>
    </font>
    <font>
      <b/>
      <sz val="9"/>
      <color theme="0"/>
      <name val="Arial"/>
      <family val="2"/>
    </font>
    <font>
      <b/>
      <sz val="12"/>
      <color rgb="FF000000"/>
      <name val="Calibri"/>
      <family val="2"/>
    </font>
    <font>
      <b/>
      <sz val="14"/>
      <color rgb="FF000000"/>
      <name val="Calibri"/>
      <family val="2"/>
    </font>
    <font>
      <sz val="11"/>
      <color rgb="FFFF0000"/>
      <name val="Calibri"/>
      <family val="2"/>
      <scheme val="minor"/>
    </font>
    <font>
      <sz val="10"/>
      <color theme="0"/>
      <name val="Arial Narrow"/>
      <family val="2"/>
    </font>
    <font>
      <sz val="10"/>
      <color theme="1"/>
      <name val="Arial Narrow"/>
      <family val="2"/>
    </font>
    <font>
      <sz val="10"/>
      <color rgb="FF00B050"/>
      <name val="Calibri"/>
      <family val="2"/>
      <scheme val="minor"/>
    </font>
  </fonts>
  <fills count="28">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002060"/>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rgb="FFBFBFBF"/>
        <bgColor indexed="64"/>
      </patternFill>
    </fill>
    <fill>
      <patternFill patternType="solid">
        <fgColor rgb="FF92D050"/>
        <bgColor indexed="64"/>
      </patternFill>
    </fill>
    <fill>
      <patternFill patternType="solid">
        <fgColor rgb="FF00B050"/>
        <bgColor indexed="64"/>
      </patternFill>
    </fill>
    <fill>
      <patternFill patternType="solid">
        <fgColor rgb="FFFFFF66"/>
        <bgColor indexed="64"/>
      </patternFill>
    </fill>
    <fill>
      <patternFill patternType="solid">
        <fgColor rgb="FFFFC000"/>
        <bgColor indexed="64"/>
      </patternFill>
    </fill>
    <fill>
      <patternFill patternType="solid">
        <fgColor rgb="FFFF0000"/>
        <bgColor indexed="64"/>
      </patternFill>
    </fill>
    <fill>
      <patternFill patternType="solid">
        <fgColor theme="9" tint="0.79998168889431442"/>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4" tint="-0.499984740745262"/>
        <bgColor indexed="64"/>
      </patternFill>
    </fill>
    <fill>
      <patternFill patternType="solid">
        <fgColor theme="0" tint="-0.34998626667073579"/>
        <bgColor indexed="64"/>
      </patternFill>
    </fill>
    <fill>
      <patternFill patternType="solid">
        <fgColor theme="0" tint="-0.499984740745262"/>
        <bgColor indexed="64"/>
      </patternFill>
    </fill>
    <fill>
      <patternFill patternType="solid">
        <fgColor theme="4" tint="0.39997558519241921"/>
        <bgColor indexed="64"/>
      </patternFill>
    </fill>
    <fill>
      <patternFill patternType="solid">
        <fgColor rgb="FF00B0F0"/>
        <bgColor indexed="64"/>
      </patternFill>
    </fill>
    <fill>
      <patternFill patternType="solid">
        <fgColor theme="9" tint="-0.249977111117893"/>
        <bgColor indexed="64"/>
      </patternFill>
    </fill>
    <fill>
      <patternFill patternType="solid">
        <fgColor theme="0" tint="-0.249977111117893"/>
        <bgColor indexed="64"/>
      </patternFill>
    </fill>
    <fill>
      <patternFill patternType="solid">
        <fgColor theme="7" tint="0.39997558519241921"/>
        <bgColor indexed="64"/>
      </patternFill>
    </fill>
    <fill>
      <patternFill patternType="solid">
        <fgColor rgb="FFFFFFFF"/>
        <bgColor rgb="FF000000"/>
      </patternFill>
    </fill>
    <fill>
      <patternFill patternType="solid">
        <fgColor rgb="FFFFFFFF"/>
        <bgColor indexed="64"/>
      </patternFill>
    </fill>
  </fills>
  <borders count="105">
    <border>
      <left/>
      <right/>
      <top/>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style="dashed">
        <color theme="9" tint="-0.24994659260841701"/>
      </left>
      <right/>
      <top/>
      <bottom style="dashed">
        <color theme="9" tint="-0.24994659260841701"/>
      </bottom>
      <diagonal/>
    </border>
    <border>
      <left/>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right/>
      <top style="dashed">
        <color theme="9" tint="-0.24994659260841701"/>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tted">
        <color rgb="FFF79646"/>
      </left>
      <right style="dotted">
        <color rgb="FFF79646"/>
      </right>
      <top/>
      <bottom style="dotted">
        <color rgb="FFF79646"/>
      </bottom>
      <diagonal/>
    </border>
    <border>
      <left style="dotted">
        <color rgb="FFF79646"/>
      </left>
      <right style="dotted">
        <color rgb="FFF79646"/>
      </right>
      <top style="dotted">
        <color rgb="FFF79646"/>
      </top>
      <bottom style="dotted">
        <color rgb="FFF79646"/>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dashed">
        <color theme="9" tint="-0.24994659260841701"/>
      </right>
      <top style="dashed">
        <color theme="9" tint="-0.24994659260841701"/>
      </top>
      <bottom/>
      <diagonal/>
    </border>
    <border>
      <left style="thin">
        <color indexed="64"/>
      </left>
      <right style="thin">
        <color indexed="64"/>
      </right>
      <top style="medium">
        <color indexed="64"/>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style="thick">
        <color theme="0"/>
      </left>
      <right style="thick">
        <color theme="0"/>
      </right>
      <top style="thick">
        <color theme="0"/>
      </top>
      <bottom style="thick">
        <color theme="0"/>
      </bottom>
      <diagonal/>
    </border>
    <border>
      <left style="thick">
        <color theme="0"/>
      </left>
      <right style="thick">
        <color theme="0"/>
      </right>
      <top style="thick">
        <color theme="0"/>
      </top>
      <bottom/>
      <diagonal/>
    </border>
    <border>
      <left style="thick">
        <color theme="0"/>
      </left>
      <right/>
      <top style="thick">
        <color theme="0"/>
      </top>
      <bottom style="thick">
        <color theme="0"/>
      </bottom>
      <diagonal/>
    </border>
    <border>
      <left/>
      <right style="thick">
        <color theme="0"/>
      </right>
      <top style="thick">
        <color theme="0"/>
      </top>
      <bottom style="thick">
        <color theme="0"/>
      </bottom>
      <diagonal/>
    </border>
    <border>
      <left style="thick">
        <color theme="0"/>
      </left>
      <right style="thick">
        <color theme="0"/>
      </right>
      <top/>
      <bottom style="thick">
        <color theme="0"/>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ck">
        <color theme="0"/>
      </top>
      <bottom style="medium">
        <color indexed="64"/>
      </bottom>
      <diagonal/>
    </border>
    <border>
      <left/>
      <right/>
      <top style="thick">
        <color theme="0"/>
      </top>
      <bottom style="medium">
        <color indexed="64"/>
      </bottom>
      <diagonal/>
    </border>
    <border>
      <left/>
      <right/>
      <top style="thick">
        <color theme="0"/>
      </top>
      <bottom style="thick">
        <color theme="0"/>
      </bottom>
      <diagonal/>
    </border>
    <border>
      <left/>
      <right style="thin">
        <color indexed="64"/>
      </right>
      <top style="dashed">
        <color theme="9" tint="-0.24994659260841701"/>
      </top>
      <bottom/>
      <diagonal/>
    </border>
    <border>
      <left style="thin">
        <color indexed="64"/>
      </left>
      <right style="thin">
        <color indexed="64"/>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indexed="64"/>
      </right>
      <top/>
      <bottom style="thin">
        <color rgb="FF000000"/>
      </bottom>
      <diagonal/>
    </border>
  </borders>
  <cellStyleXfs count="3">
    <xf numFmtId="0" fontId="0" fillId="0" borderId="0"/>
    <xf numFmtId="0" fontId="7" fillId="0" borderId="0"/>
    <xf numFmtId="0" fontId="13" fillId="0" borderId="0"/>
  </cellStyleXfs>
  <cellXfs count="583">
    <xf numFmtId="0" fontId="0" fillId="0" borderId="0" xfId="0"/>
    <xf numFmtId="0" fontId="1" fillId="3" borderId="0" xfId="0" applyFont="1" applyFill="1"/>
    <xf numFmtId="0" fontId="1" fillId="3" borderId="0" xfId="0" applyFont="1" applyFill="1" applyAlignment="1">
      <alignment horizontal="center" vertical="center"/>
    </xf>
    <xf numFmtId="0" fontId="1" fillId="3" borderId="0" xfId="0" applyFont="1" applyFill="1" applyAlignment="1">
      <alignment horizontal="left" vertical="center"/>
    </xf>
    <xf numFmtId="0" fontId="0" fillId="5" borderId="0" xfId="0" applyFill="1"/>
    <xf numFmtId="0" fontId="0" fillId="0" borderId="0" xfId="0" applyAlignment="1">
      <alignment horizontal="left" wrapText="1"/>
    </xf>
    <xf numFmtId="0" fontId="0" fillId="5" borderId="0" xfId="0" applyFill="1" applyAlignment="1">
      <alignment horizontal="center"/>
    </xf>
    <xf numFmtId="0" fontId="0" fillId="3" borderId="0" xfId="0" applyFill="1"/>
    <xf numFmtId="0" fontId="9" fillId="3" borderId="20" xfId="1" quotePrefix="1" applyFont="1" applyFill="1" applyBorder="1" applyAlignment="1">
      <alignment horizontal="left" vertical="top" wrapText="1"/>
    </xf>
    <xf numFmtId="0" fontId="10" fillId="3" borderId="0" xfId="1" quotePrefix="1" applyFont="1" applyFill="1" applyAlignment="1">
      <alignment horizontal="left" vertical="top" wrapText="1"/>
    </xf>
    <xf numFmtId="0" fontId="10" fillId="3" borderId="21" xfId="1" quotePrefix="1" applyFont="1" applyFill="1" applyBorder="1" applyAlignment="1">
      <alignment horizontal="left" vertical="top" wrapText="1"/>
    </xf>
    <xf numFmtId="0" fontId="8" fillId="3" borderId="20" xfId="1" applyFont="1" applyFill="1" applyBorder="1"/>
    <xf numFmtId="0" fontId="8" fillId="3" borderId="0" xfId="1" applyFont="1" applyFill="1"/>
    <xf numFmtId="0" fontId="12" fillId="3" borderId="0" xfId="1" applyFont="1" applyFill="1" applyAlignment="1">
      <alignment horizontal="left" vertical="center" wrapText="1"/>
    </xf>
    <xf numFmtId="0" fontId="8" fillId="3" borderId="0" xfId="1" applyFont="1" applyFill="1" applyAlignment="1">
      <alignment horizontal="left" vertical="center" wrapText="1"/>
    </xf>
    <xf numFmtId="0" fontId="8" fillId="3" borderId="0" xfId="1" quotePrefix="1" applyFont="1" applyFill="1" applyAlignment="1">
      <alignment horizontal="left" vertical="center" wrapText="1"/>
    </xf>
    <xf numFmtId="0" fontId="8" fillId="3" borderId="21" xfId="1" applyFont="1" applyFill="1" applyBorder="1"/>
    <xf numFmtId="0" fontId="14" fillId="3" borderId="0" xfId="0" applyFont="1" applyFill="1" applyAlignment="1">
      <alignment horizontal="left" vertical="center" wrapText="1"/>
    </xf>
    <xf numFmtId="0" fontId="15" fillId="3" borderId="0" xfId="0" applyFont="1" applyFill="1" applyAlignment="1">
      <alignment horizontal="left" vertical="top" wrapText="1"/>
    </xf>
    <xf numFmtId="0" fontId="24" fillId="3" borderId="0" xfId="0" applyFont="1" applyFill="1"/>
    <xf numFmtId="0" fontId="25" fillId="3" borderId="0" xfId="0" applyFont="1" applyFill="1"/>
    <xf numFmtId="0" fontId="26" fillId="13" borderId="52" xfId="0" applyFont="1" applyFill="1" applyBorder="1" applyAlignment="1">
      <alignment horizontal="center" vertical="center" wrapText="1" readingOrder="1"/>
    </xf>
    <xf numFmtId="0" fontId="26" fillId="13" borderId="53" xfId="0" applyFont="1" applyFill="1" applyBorder="1" applyAlignment="1">
      <alignment horizontal="center" vertical="center" wrapText="1" readingOrder="1"/>
    </xf>
    <xf numFmtId="0" fontId="26" fillId="3" borderId="55" xfId="0" applyFont="1" applyFill="1" applyBorder="1" applyAlignment="1">
      <alignment horizontal="center" vertical="center" wrapText="1" readingOrder="1"/>
    </xf>
    <xf numFmtId="0" fontId="27" fillId="3" borderId="55" xfId="0" applyFont="1" applyFill="1" applyBorder="1" applyAlignment="1">
      <alignment horizontal="justify" vertical="center" wrapText="1" readingOrder="1"/>
    </xf>
    <xf numFmtId="9" fontId="26" fillId="3" borderId="56" xfId="0" applyNumberFormat="1" applyFont="1" applyFill="1" applyBorder="1" applyAlignment="1">
      <alignment horizontal="center" vertical="center" wrapText="1" readingOrder="1"/>
    </xf>
    <xf numFmtId="0" fontId="26" fillId="3" borderId="13" xfId="0" applyFont="1" applyFill="1" applyBorder="1" applyAlignment="1">
      <alignment horizontal="center" vertical="center" wrapText="1" readingOrder="1"/>
    </xf>
    <xf numFmtId="0" fontId="27" fillId="3" borderId="13" xfId="0" applyFont="1" applyFill="1" applyBorder="1" applyAlignment="1">
      <alignment horizontal="justify" vertical="center" wrapText="1" readingOrder="1"/>
    </xf>
    <xf numFmtId="9" fontId="26" fillId="3" borderId="58" xfId="0" applyNumberFormat="1" applyFont="1" applyFill="1" applyBorder="1" applyAlignment="1">
      <alignment horizontal="center" vertical="center" wrapText="1" readingOrder="1"/>
    </xf>
    <xf numFmtId="0" fontId="27" fillId="3" borderId="58" xfId="0" applyFont="1" applyFill="1" applyBorder="1" applyAlignment="1">
      <alignment horizontal="center" vertical="center" wrapText="1" readingOrder="1"/>
    </xf>
    <xf numFmtId="0" fontId="26" fillId="3" borderId="60" xfId="0" applyFont="1" applyFill="1" applyBorder="1" applyAlignment="1">
      <alignment horizontal="center" vertical="center" wrapText="1" readingOrder="1"/>
    </xf>
    <xf numFmtId="0" fontId="27" fillId="3" borderId="60" xfId="0" applyFont="1" applyFill="1" applyBorder="1" applyAlignment="1">
      <alignment horizontal="justify" vertical="center" wrapText="1" readingOrder="1"/>
    </xf>
    <xf numFmtId="0" fontId="27" fillId="3" borderId="61" xfId="0" applyFont="1" applyFill="1" applyBorder="1" applyAlignment="1">
      <alignment horizontal="center" vertical="center" wrapText="1" readingOrder="1"/>
    </xf>
    <xf numFmtId="0" fontId="31" fillId="3" borderId="0" xfId="0" applyFont="1" applyFill="1"/>
    <xf numFmtId="0" fontId="0" fillId="0" borderId="0" xfId="0" applyAlignment="1">
      <alignment wrapText="1"/>
    </xf>
    <xf numFmtId="0" fontId="0" fillId="0" borderId="0" xfId="0" applyAlignment="1">
      <alignment vertical="top" wrapText="1"/>
    </xf>
    <xf numFmtId="0" fontId="33" fillId="0" borderId="0" xfId="0" applyFont="1" applyAlignment="1">
      <alignment horizontal="center"/>
    </xf>
    <xf numFmtId="0" fontId="34" fillId="0" borderId="0" xfId="0" applyFont="1"/>
    <xf numFmtId="0" fontId="36" fillId="4" borderId="0" xfId="0" applyFont="1" applyFill="1" applyAlignment="1" applyProtection="1">
      <alignment horizontal="left" vertical="center" wrapText="1"/>
      <protection locked="0"/>
    </xf>
    <xf numFmtId="0" fontId="35" fillId="19" borderId="0" xfId="0" applyFont="1" applyFill="1" applyAlignment="1" applyProtection="1">
      <alignment vertical="center" wrapText="1"/>
      <protection locked="0"/>
    </xf>
    <xf numFmtId="0" fontId="0" fillId="0" borderId="0" xfId="0" applyAlignment="1">
      <alignment horizontal="left"/>
    </xf>
    <xf numFmtId="0" fontId="37" fillId="0" borderId="0" xfId="0" applyFont="1" applyAlignment="1" applyProtection="1">
      <alignment horizontal="center" vertical="center"/>
      <protection locked="0"/>
    </xf>
    <xf numFmtId="0" fontId="35" fillId="0" borderId="0" xfId="0" applyFont="1" applyAlignment="1" applyProtection="1">
      <alignment horizontal="left" vertical="center"/>
      <protection locked="0"/>
    </xf>
    <xf numFmtId="0" fontId="36" fillId="0" borderId="0" xfId="0" applyFont="1" applyAlignment="1" applyProtection="1">
      <alignment horizontal="center" vertical="center"/>
      <protection locked="0"/>
    </xf>
    <xf numFmtId="0" fontId="18" fillId="0" borderId="0" xfId="0" applyFont="1" applyAlignment="1">
      <alignment horizontal="center"/>
    </xf>
    <xf numFmtId="0" fontId="42" fillId="5" borderId="13" xfId="0" applyFont="1" applyFill="1" applyBorder="1" applyAlignment="1">
      <alignment horizontal="center" vertical="center"/>
    </xf>
    <xf numFmtId="0" fontId="41" fillId="20" borderId="13" xfId="0" applyFont="1" applyFill="1" applyBorder="1" applyAlignment="1">
      <alignment vertical="center" wrapText="1"/>
    </xf>
    <xf numFmtId="0" fontId="43" fillId="0" borderId="0" xfId="0" applyFont="1" applyAlignment="1">
      <alignment horizontal="center"/>
    </xf>
    <xf numFmtId="0" fontId="43" fillId="0" borderId="0" xfId="0" applyFont="1" applyAlignment="1">
      <alignment horizontal="left"/>
    </xf>
    <xf numFmtId="0" fontId="44" fillId="0" borderId="0" xfId="0" applyFont="1" applyAlignment="1">
      <alignment horizontal="center"/>
    </xf>
    <xf numFmtId="0" fontId="34" fillId="0" borderId="0" xfId="0" applyFont="1" applyProtection="1">
      <protection locked="0"/>
    </xf>
    <xf numFmtId="0" fontId="46" fillId="0" borderId="0" xfId="0" applyFont="1" applyAlignment="1" applyProtection="1">
      <alignment vertical="center"/>
      <protection locked="0"/>
    </xf>
    <xf numFmtId="0" fontId="35" fillId="21" borderId="0" xfId="0" applyFont="1" applyFill="1" applyAlignment="1" applyProtection="1">
      <alignment horizontal="left" vertical="center"/>
      <protection locked="0"/>
    </xf>
    <xf numFmtId="0" fontId="35" fillId="21" borderId="0" xfId="0" applyFont="1" applyFill="1" applyAlignment="1" applyProtection="1">
      <alignment horizontal="left" vertical="center" wrapText="1"/>
      <protection locked="0"/>
    </xf>
    <xf numFmtId="0" fontId="35" fillId="0" borderId="0" xfId="0" applyFont="1" applyAlignment="1" applyProtection="1">
      <alignment horizontal="left"/>
      <protection locked="0"/>
    </xf>
    <xf numFmtId="0" fontId="34" fillId="0" borderId="0" xfId="0" applyFont="1" applyAlignment="1" applyProtection="1">
      <alignment horizontal="center" vertical="center"/>
      <protection locked="0"/>
    </xf>
    <xf numFmtId="0" fontId="48" fillId="0" borderId="0" xfId="0" applyFont="1"/>
    <xf numFmtId="0" fontId="35" fillId="21" borderId="13" xfId="0" applyFont="1" applyFill="1" applyBorder="1" applyAlignment="1">
      <alignment horizontal="center" vertical="top" wrapText="1" readingOrder="1"/>
    </xf>
    <xf numFmtId="0" fontId="35" fillId="21" borderId="13" xfId="0" applyFont="1" applyFill="1" applyBorder="1" applyAlignment="1">
      <alignment horizontal="center" vertical="center" wrapText="1" readingOrder="1"/>
    </xf>
    <xf numFmtId="0" fontId="34" fillId="0" borderId="0" xfId="0" applyFont="1" applyAlignment="1">
      <alignment horizontal="left"/>
    </xf>
    <xf numFmtId="0" fontId="34" fillId="0" borderId="0" xfId="0" applyFont="1" applyAlignment="1">
      <alignment horizontal="center"/>
    </xf>
    <xf numFmtId="0" fontId="0" fillId="3" borderId="0" xfId="0" applyFill="1" applyBorder="1"/>
    <xf numFmtId="0" fontId="19" fillId="3" borderId="0" xfId="0" applyFont="1" applyFill="1" applyBorder="1"/>
    <xf numFmtId="9" fontId="0" fillId="0" borderId="0" xfId="0" applyNumberFormat="1"/>
    <xf numFmtId="9" fontId="0" fillId="0" borderId="0" xfId="0" applyNumberFormat="1" applyAlignment="1">
      <alignment horizontal="center"/>
    </xf>
    <xf numFmtId="0" fontId="0" fillId="0" borderId="0" xfId="0" applyAlignment="1">
      <alignment horizontal="center"/>
    </xf>
    <xf numFmtId="0" fontId="0" fillId="0" borderId="0" xfId="0" applyAlignment="1">
      <alignment horizontal="left" vertical="center" wrapText="1"/>
    </xf>
    <xf numFmtId="0" fontId="3" fillId="4" borderId="8" xfId="0" applyFont="1" applyFill="1" applyBorder="1" applyAlignment="1">
      <alignment horizontal="center" vertical="center" textRotation="90"/>
    </xf>
    <xf numFmtId="0" fontId="0" fillId="0" borderId="13" xfId="0" applyBorder="1" applyAlignment="1">
      <alignment horizontal="left" vertical="center" wrapText="1"/>
    </xf>
    <xf numFmtId="0" fontId="0" fillId="0" borderId="0" xfId="0" applyFont="1" applyAlignment="1">
      <alignment horizontal="left" wrapText="1"/>
    </xf>
    <xf numFmtId="0" fontId="24" fillId="3" borderId="13" xfId="0" applyFont="1" applyFill="1" applyBorder="1"/>
    <xf numFmtId="9" fontId="24" fillId="3" borderId="0" xfId="0" applyNumberFormat="1" applyFont="1" applyFill="1"/>
    <xf numFmtId="0" fontId="3" fillId="4" borderId="8" xfId="0" applyFont="1" applyFill="1" applyBorder="1" applyAlignment="1">
      <alignment horizontal="center" vertical="center" textRotation="90" wrapText="1"/>
    </xf>
    <xf numFmtId="0" fontId="3" fillId="4" borderId="11" xfId="0" applyFont="1" applyFill="1" applyBorder="1" applyAlignment="1">
      <alignment horizontal="center" vertical="center" textRotation="90" wrapText="1"/>
    </xf>
    <xf numFmtId="0" fontId="0" fillId="0" borderId="0" xfId="0" applyAlignment="1">
      <alignment vertical="center" wrapText="1"/>
    </xf>
    <xf numFmtId="0" fontId="55" fillId="3" borderId="0" xfId="0" applyFont="1" applyFill="1" applyBorder="1"/>
    <xf numFmtId="0" fontId="55" fillId="0" borderId="0" xfId="0" applyFont="1" applyBorder="1"/>
    <xf numFmtId="0" fontId="3" fillId="3" borderId="0" xfId="0" applyFont="1" applyFill="1" applyBorder="1" applyAlignment="1">
      <alignment horizontal="center" vertical="center"/>
    </xf>
    <xf numFmtId="0" fontId="3" fillId="2" borderId="0" xfId="0" applyFont="1" applyFill="1" applyBorder="1" applyAlignment="1">
      <alignment horizontal="center" vertical="center"/>
    </xf>
    <xf numFmtId="0" fontId="19" fillId="0" borderId="0" xfId="0" applyFont="1" applyBorder="1"/>
    <xf numFmtId="0" fontId="0" fillId="0" borderId="13" xfId="0" applyBorder="1" applyAlignment="1">
      <alignment wrapText="1"/>
    </xf>
    <xf numFmtId="0" fontId="0" fillId="0" borderId="13" xfId="0" applyBorder="1" applyAlignment="1">
      <alignment vertical="center" wrapText="1"/>
    </xf>
    <xf numFmtId="0" fontId="26" fillId="5" borderId="55" xfId="0" applyFont="1" applyFill="1" applyBorder="1" applyAlignment="1">
      <alignment horizontal="center" vertical="center" wrapText="1" readingOrder="1"/>
    </xf>
    <xf numFmtId="0" fontId="26" fillId="5" borderId="13" xfId="0" applyFont="1" applyFill="1" applyBorder="1" applyAlignment="1">
      <alignment horizontal="center" vertical="center" wrapText="1" readingOrder="1"/>
    </xf>
    <xf numFmtId="0" fontId="0" fillId="0" borderId="0" xfId="0" applyFill="1" applyBorder="1" applyAlignment="1">
      <alignment horizontal="left" vertical="center" wrapText="1"/>
    </xf>
    <xf numFmtId="0" fontId="50" fillId="0" borderId="13" xfId="0" applyFont="1" applyBorder="1" applyAlignment="1" applyProtection="1">
      <alignment horizontal="left" vertical="top" wrapText="1"/>
      <protection locked="0"/>
    </xf>
    <xf numFmtId="0" fontId="0" fillId="0" borderId="13" xfId="0" applyFill="1" applyBorder="1" applyAlignment="1">
      <alignment wrapText="1"/>
    </xf>
    <xf numFmtId="0" fontId="45" fillId="0" borderId="0" xfId="0" applyFont="1" applyAlignment="1" applyProtection="1">
      <alignment horizontal="center" vertical="center"/>
      <protection locked="0"/>
    </xf>
    <xf numFmtId="0" fontId="37" fillId="20" borderId="0" xfId="0" applyFont="1" applyFill="1" applyAlignment="1" applyProtection="1">
      <alignment horizontal="center" vertical="center" wrapText="1"/>
      <protection locked="0"/>
    </xf>
    <xf numFmtId="0" fontId="48" fillId="0" borderId="13" xfId="0" applyFont="1" applyBorder="1" applyAlignment="1">
      <alignment horizontal="justify" vertical="center" wrapText="1"/>
    </xf>
    <xf numFmtId="0" fontId="49" fillId="0" borderId="13" xfId="0" applyFont="1" applyBorder="1" applyAlignment="1">
      <alignment vertical="center" wrapText="1" readingOrder="1"/>
    </xf>
    <xf numFmtId="0" fontId="7" fillId="0" borderId="13" xfId="0" applyFont="1" applyBorder="1" applyAlignment="1">
      <alignment horizontal="left" vertical="top" wrapText="1" readingOrder="1"/>
    </xf>
    <xf numFmtId="0" fontId="49" fillId="0" borderId="13" xfId="0" applyFont="1" applyBorder="1" applyAlignment="1">
      <alignment horizontal="left" vertical="center" wrapText="1" readingOrder="1"/>
    </xf>
    <xf numFmtId="0" fontId="48" fillId="0" borderId="13" xfId="0" applyFont="1" applyBorder="1" applyAlignment="1">
      <alignment horizontal="left" vertical="center" wrapText="1"/>
    </xf>
    <xf numFmtId="0" fontId="58" fillId="0" borderId="0" xfId="0" applyFont="1"/>
    <xf numFmtId="0" fontId="0" fillId="0" borderId="13" xfId="0" applyFill="1" applyBorder="1" applyAlignment="1">
      <alignment vertical="center" wrapText="1"/>
    </xf>
    <xf numFmtId="0" fontId="24" fillId="0" borderId="0" xfId="0" applyFont="1" applyAlignment="1" applyProtection="1">
      <alignment vertical="center"/>
      <protection locked="0"/>
    </xf>
    <xf numFmtId="0" fontId="59" fillId="0" borderId="0" xfId="0" applyFont="1" applyAlignment="1" applyProtection="1">
      <alignment horizontal="center" vertical="center"/>
      <protection locked="0"/>
    </xf>
    <xf numFmtId="0" fontId="56" fillId="0" borderId="0" xfId="0" applyFont="1"/>
    <xf numFmtId="0" fontId="24" fillId="0" borderId="0" xfId="0" applyFont="1"/>
    <xf numFmtId="0" fontId="0" fillId="0" borderId="0" xfId="0" applyAlignment="1">
      <alignment horizontal="center" wrapText="1"/>
    </xf>
    <xf numFmtId="0" fontId="0" fillId="0" borderId="0" xfId="0" applyProtection="1">
      <protection locked="0"/>
    </xf>
    <xf numFmtId="0" fontId="0" fillId="0" borderId="0" xfId="0" applyAlignment="1" applyProtection="1">
      <alignment vertical="top"/>
      <protection locked="0"/>
    </xf>
    <xf numFmtId="0" fontId="61" fillId="4" borderId="86" xfId="0" applyFont="1" applyFill="1" applyBorder="1" applyAlignment="1">
      <alignment horizontal="center" vertical="center"/>
    </xf>
    <xf numFmtId="0" fontId="61" fillId="4" borderId="86" xfId="0" applyFont="1" applyFill="1" applyBorder="1" applyAlignment="1">
      <alignment horizontal="center" vertical="center" wrapText="1"/>
    </xf>
    <xf numFmtId="0" fontId="61" fillId="23" borderId="86" xfId="0" applyFont="1" applyFill="1" applyBorder="1" applyAlignment="1" applyProtection="1">
      <alignment horizontal="center" vertical="center" textRotation="90"/>
      <protection locked="0"/>
    </xf>
    <xf numFmtId="0" fontId="62" fillId="4" borderId="86" xfId="0" applyFont="1" applyFill="1" applyBorder="1" applyAlignment="1">
      <alignment horizontal="center" vertical="center" wrapText="1"/>
    </xf>
    <xf numFmtId="0" fontId="56" fillId="24" borderId="0" xfId="0" applyFont="1" applyFill="1" applyBorder="1"/>
    <xf numFmtId="0" fontId="24" fillId="3" borderId="0" xfId="0" applyFont="1" applyFill="1" applyBorder="1" applyAlignment="1" applyProtection="1">
      <alignment vertical="center"/>
      <protection locked="0"/>
    </xf>
    <xf numFmtId="0" fontId="59" fillId="3" borderId="0" xfId="0" applyFont="1" applyFill="1" applyBorder="1" applyAlignment="1" applyProtection="1">
      <alignment horizontal="center" vertical="center"/>
      <protection locked="0"/>
    </xf>
    <xf numFmtId="0" fontId="56" fillId="3" borderId="0" xfId="0" applyFont="1" applyFill="1" applyBorder="1"/>
    <xf numFmtId="0" fontId="24" fillId="3" borderId="0" xfId="0" applyFont="1" applyFill="1" applyBorder="1"/>
    <xf numFmtId="0" fontId="61" fillId="4" borderId="86" xfId="0" applyFont="1" applyFill="1" applyBorder="1" applyAlignment="1" applyProtection="1">
      <alignment vertical="center" wrapText="1"/>
      <protection locked="0"/>
    </xf>
    <xf numFmtId="0" fontId="61" fillId="4" borderId="86" xfId="0" applyFont="1" applyFill="1" applyBorder="1" applyAlignment="1" applyProtection="1">
      <alignment vertical="center"/>
      <protection locked="0"/>
    </xf>
    <xf numFmtId="0" fontId="1" fillId="3" borderId="0" xfId="0" applyFont="1" applyFill="1" applyAlignment="1">
      <alignment horizontal="left" vertical="center"/>
    </xf>
    <xf numFmtId="0" fontId="61" fillId="4" borderId="86" xfId="0" applyFont="1" applyFill="1" applyBorder="1" applyAlignment="1" applyProtection="1">
      <alignment horizontal="center" vertical="center" wrapText="1"/>
      <protection locked="0"/>
    </xf>
    <xf numFmtId="0" fontId="25" fillId="3" borderId="0" xfId="0" applyFont="1" applyFill="1" applyBorder="1"/>
    <xf numFmtId="0" fontId="25" fillId="0" borderId="0" xfId="0" applyFont="1"/>
    <xf numFmtId="0" fontId="66" fillId="3" borderId="0" xfId="0" applyFont="1" applyFill="1"/>
    <xf numFmtId="0" fontId="67" fillId="3" borderId="0" xfId="0" applyFont="1" applyFill="1" applyAlignment="1">
      <alignment horizontal="center" vertical="center" wrapText="1"/>
    </xf>
    <xf numFmtId="0" fontId="68" fillId="7" borderId="0" xfId="0" applyFont="1" applyFill="1" applyAlignment="1">
      <alignment horizontal="center" vertical="center" wrapText="1" readingOrder="1"/>
    </xf>
    <xf numFmtId="0" fontId="69" fillId="3" borderId="0" xfId="0" applyFont="1" applyFill="1"/>
    <xf numFmtId="0" fontId="70" fillId="8" borderId="46" xfId="0" applyFont="1" applyFill="1" applyBorder="1" applyAlignment="1">
      <alignment horizontal="center" vertical="center" wrapText="1" readingOrder="1"/>
    </xf>
    <xf numFmtId="0" fontId="70" fillId="0" borderId="46" xfId="0" applyFont="1" applyBorder="1" applyAlignment="1">
      <alignment horizontal="center" vertical="center" wrapText="1" readingOrder="1"/>
    </xf>
    <xf numFmtId="0" fontId="70" fillId="0" borderId="46" xfId="0" applyFont="1" applyBorder="1" applyAlignment="1">
      <alignment horizontal="justify" vertical="center" wrapText="1" readingOrder="1"/>
    </xf>
    <xf numFmtId="0" fontId="70" fillId="9" borderId="47" xfId="0" applyFont="1" applyFill="1" applyBorder="1" applyAlignment="1">
      <alignment horizontal="center" vertical="center" wrapText="1" readingOrder="1"/>
    </xf>
    <xf numFmtId="0" fontId="70" fillId="0" borderId="47" xfId="0" applyFont="1" applyBorder="1" applyAlignment="1">
      <alignment horizontal="center" vertical="center" wrapText="1" readingOrder="1"/>
    </xf>
    <xf numFmtId="0" fontId="70" fillId="0" borderId="47" xfId="0" applyFont="1" applyBorder="1" applyAlignment="1">
      <alignment horizontal="justify" vertical="center" wrapText="1" readingOrder="1"/>
    </xf>
    <xf numFmtId="0" fontId="70" fillId="10" borderId="47" xfId="0" applyFont="1" applyFill="1" applyBorder="1" applyAlignment="1">
      <alignment horizontal="center" vertical="center" wrapText="1" readingOrder="1"/>
    </xf>
    <xf numFmtId="0" fontId="70" fillId="11" borderId="47" xfId="0" applyFont="1" applyFill="1" applyBorder="1" applyAlignment="1">
      <alignment horizontal="center" vertical="center" wrapText="1" readingOrder="1"/>
    </xf>
    <xf numFmtId="0" fontId="71" fillId="12" borderId="47" xfId="0" applyFont="1" applyFill="1" applyBorder="1" applyAlignment="1">
      <alignment horizontal="center" vertical="center" wrapText="1" readingOrder="1"/>
    </xf>
    <xf numFmtId="0" fontId="27" fillId="3" borderId="0" xfId="0" applyFont="1" applyFill="1" applyAlignment="1">
      <alignment horizontal="justify" vertical="center" wrapText="1" readingOrder="1"/>
    </xf>
    <xf numFmtId="0" fontId="66" fillId="0" borderId="13" xfId="0" applyFont="1" applyBorder="1" applyAlignment="1">
      <alignment horizontal="left" vertical="center" wrapText="1"/>
    </xf>
    <xf numFmtId="0" fontId="72" fillId="3" borderId="0" xfId="0" applyFont="1" applyFill="1" applyAlignment="1">
      <alignment vertical="center"/>
    </xf>
    <xf numFmtId="0" fontId="66" fillId="0" borderId="0" xfId="0" applyFont="1" applyAlignment="1">
      <alignment horizontal="left" vertical="center" wrapText="1"/>
    </xf>
    <xf numFmtId="0" fontId="73" fillId="3" borderId="0" xfId="0" applyFont="1" applyFill="1"/>
    <xf numFmtId="0" fontId="69" fillId="3" borderId="0" xfId="0" applyFont="1" applyFill="1" applyBorder="1"/>
    <xf numFmtId="0" fontId="27" fillId="3" borderId="0" xfId="0" applyFont="1" applyFill="1" applyBorder="1" applyAlignment="1">
      <alignment horizontal="justify" vertical="center" wrapText="1" readingOrder="1"/>
    </xf>
    <xf numFmtId="0" fontId="69" fillId="0" borderId="0" xfId="0" applyFont="1"/>
    <xf numFmtId="0" fontId="27" fillId="0" borderId="0" xfId="0" applyFont="1" applyAlignment="1">
      <alignment horizontal="justify" vertical="center" wrapText="1" readingOrder="1"/>
    </xf>
    <xf numFmtId="0" fontId="74" fillId="0" borderId="0" xfId="0" applyFont="1" applyAlignment="1">
      <alignment vertical="center"/>
    </xf>
    <xf numFmtId="0" fontId="75" fillId="0" borderId="0" xfId="0" applyFont="1"/>
    <xf numFmtId="0" fontId="73" fillId="0" borderId="0" xfId="0" applyFont="1"/>
    <xf numFmtId="0" fontId="25" fillId="3" borderId="0" xfId="0" applyFont="1" applyFill="1" applyBorder="1" applyAlignment="1">
      <alignment wrapText="1"/>
    </xf>
    <xf numFmtId="0" fontId="66" fillId="3" borderId="0" xfId="0" applyFont="1" applyFill="1" applyAlignment="1">
      <alignment wrapText="1"/>
    </xf>
    <xf numFmtId="0" fontId="72" fillId="3" borderId="0" xfId="0" applyFont="1" applyFill="1" applyAlignment="1">
      <alignment vertical="center" wrapText="1"/>
    </xf>
    <xf numFmtId="0" fontId="69" fillId="3" borderId="0" xfId="0" applyFont="1" applyFill="1" applyAlignment="1">
      <alignment wrapText="1"/>
    </xf>
    <xf numFmtId="0" fontId="73" fillId="3" borderId="0" xfId="0" applyFont="1" applyFill="1" applyAlignment="1">
      <alignment wrapText="1"/>
    </xf>
    <xf numFmtId="0" fontId="69" fillId="0" borderId="0" xfId="0" applyFont="1" applyAlignment="1">
      <alignment wrapText="1"/>
    </xf>
    <xf numFmtId="0" fontId="25" fillId="0" borderId="0" xfId="0" applyFont="1" applyAlignment="1">
      <alignment wrapText="1"/>
    </xf>
    <xf numFmtId="0" fontId="73" fillId="0" borderId="0" xfId="0" applyFont="1" applyAlignment="1">
      <alignment wrapText="1"/>
    </xf>
    <xf numFmtId="9" fontId="25" fillId="3" borderId="0" xfId="0" applyNumberFormat="1" applyFont="1" applyFill="1" applyBorder="1" applyAlignment="1">
      <alignment horizontal="center" vertical="center"/>
    </xf>
    <xf numFmtId="9" fontId="25" fillId="3" borderId="0" xfId="0" applyNumberFormat="1" applyFont="1" applyFill="1" applyAlignment="1">
      <alignment horizontal="center" vertical="center"/>
    </xf>
    <xf numFmtId="9" fontId="70" fillId="0" borderId="47" xfId="0" applyNumberFormat="1" applyFont="1" applyBorder="1" applyAlignment="1">
      <alignment horizontal="center" vertical="center" wrapText="1" readingOrder="1"/>
    </xf>
    <xf numFmtId="9" fontId="25" fillId="0" borderId="0" xfId="0" applyNumberFormat="1" applyFont="1" applyAlignment="1">
      <alignment horizontal="center" vertical="center"/>
    </xf>
    <xf numFmtId="0" fontId="22" fillId="0" borderId="13" xfId="0" applyFont="1" applyBorder="1" applyAlignment="1" applyProtection="1">
      <alignment horizontal="left" vertical="top" wrapText="1"/>
      <protection locked="0"/>
    </xf>
    <xf numFmtId="0" fontId="49" fillId="0" borderId="13" xfId="0" applyFont="1" applyBorder="1" applyAlignment="1">
      <alignment vertical="center" wrapText="1"/>
    </xf>
    <xf numFmtId="0" fontId="72" fillId="3" borderId="0" xfId="0" applyFont="1" applyFill="1" applyAlignment="1">
      <alignment horizontal="center" vertical="center"/>
    </xf>
    <xf numFmtId="0" fontId="21" fillId="3" borderId="13" xfId="0" applyFont="1" applyFill="1" applyBorder="1" applyAlignment="1">
      <alignment horizontal="justify" vertical="center" wrapText="1"/>
    </xf>
    <xf numFmtId="0" fontId="4" fillId="18" borderId="13" xfId="0" applyFont="1" applyFill="1" applyBorder="1" applyAlignment="1">
      <alignment horizontal="center" vertical="center" wrapText="1"/>
    </xf>
    <xf numFmtId="0" fontId="43" fillId="3" borderId="0" xfId="0" applyFont="1" applyFill="1" applyBorder="1"/>
    <xf numFmtId="0" fontId="43" fillId="3" borderId="0" xfId="0" applyFont="1" applyFill="1"/>
    <xf numFmtId="0" fontId="43" fillId="0" borderId="0" xfId="0" applyFont="1"/>
    <xf numFmtId="0" fontId="78" fillId="3" borderId="0" xfId="0" applyFont="1" applyFill="1"/>
    <xf numFmtId="0" fontId="79" fillId="0" borderId="0" xfId="0" applyFont="1" applyAlignment="1">
      <alignment horizontal="center" vertical="center" wrapText="1"/>
    </xf>
    <xf numFmtId="0" fontId="80" fillId="7" borderId="0" xfId="0" applyFont="1" applyFill="1" applyAlignment="1">
      <alignment horizontal="center" vertical="center" wrapText="1" readingOrder="1"/>
    </xf>
    <xf numFmtId="0" fontId="81" fillId="8" borderId="46" xfId="0" applyFont="1" applyFill="1" applyBorder="1" applyAlignment="1">
      <alignment horizontal="center" vertical="center" wrapText="1" readingOrder="1"/>
    </xf>
    <xf numFmtId="0" fontId="81" fillId="0" borderId="46" xfId="0" applyFont="1" applyBorder="1" applyAlignment="1">
      <alignment horizontal="justify" vertical="center" wrapText="1" readingOrder="1"/>
    </xf>
    <xf numFmtId="9" fontId="81" fillId="0" borderId="46" xfId="0" applyNumberFormat="1" applyFont="1" applyBorder="1" applyAlignment="1">
      <alignment horizontal="center" vertical="center" wrapText="1" readingOrder="1"/>
    </xf>
    <xf numFmtId="0" fontId="81" fillId="9" borderId="47" xfId="0" applyFont="1" applyFill="1" applyBorder="1" applyAlignment="1">
      <alignment horizontal="center" vertical="center" wrapText="1" readingOrder="1"/>
    </xf>
    <xf numFmtId="0" fontId="81" fillId="0" borderId="47" xfId="0" applyFont="1" applyBorder="1" applyAlignment="1">
      <alignment horizontal="justify" vertical="center" wrapText="1" readingOrder="1"/>
    </xf>
    <xf numFmtId="9" fontId="81" fillId="0" borderId="47" xfId="0" applyNumberFormat="1" applyFont="1" applyBorder="1" applyAlignment="1">
      <alignment horizontal="center" vertical="center" wrapText="1" readingOrder="1"/>
    </xf>
    <xf numFmtId="0" fontId="81" fillId="10" borderId="47" xfId="0" applyFont="1" applyFill="1" applyBorder="1" applyAlignment="1">
      <alignment horizontal="center" vertical="center" wrapText="1" readingOrder="1"/>
    </xf>
    <xf numFmtId="0" fontId="81" fillId="11" borderId="47" xfId="0" applyFont="1" applyFill="1" applyBorder="1" applyAlignment="1">
      <alignment horizontal="center" vertical="center" wrapText="1" readingOrder="1"/>
    </xf>
    <xf numFmtId="0" fontId="82" fillId="12" borderId="47" xfId="0" applyFont="1" applyFill="1" applyBorder="1" applyAlignment="1">
      <alignment horizontal="center" vertical="center" wrapText="1" readingOrder="1"/>
    </xf>
    <xf numFmtId="0" fontId="44" fillId="3" borderId="0" xfId="0" applyFont="1" applyFill="1"/>
    <xf numFmtId="0" fontId="76" fillId="3" borderId="0" xfId="0" applyFont="1" applyFill="1" applyAlignment="1">
      <alignment horizontal="left" vertical="center"/>
    </xf>
    <xf numFmtId="9" fontId="24" fillId="3" borderId="13" xfId="0" applyNumberFormat="1" applyFont="1" applyFill="1" applyBorder="1" applyAlignment="1">
      <alignment vertical="center"/>
    </xf>
    <xf numFmtId="0" fontId="83" fillId="15" borderId="62" xfId="0" applyFont="1" applyFill="1" applyBorder="1" applyAlignment="1" applyProtection="1">
      <alignment horizontal="center" vertical="center" wrapText="1" readingOrder="1"/>
      <protection hidden="1"/>
    </xf>
    <xf numFmtId="0" fontId="83" fillId="15" borderId="63" xfId="0" applyFont="1" applyFill="1" applyBorder="1" applyAlignment="1" applyProtection="1">
      <alignment horizontal="center" vertical="center" wrapText="1" readingOrder="1"/>
      <protection hidden="1"/>
    </xf>
    <xf numFmtId="0" fontId="83" fillId="15" borderId="64" xfId="0" applyFont="1" applyFill="1" applyBorder="1" applyAlignment="1" applyProtection="1">
      <alignment horizontal="center" vertical="center" wrapText="1" readingOrder="1"/>
      <protection hidden="1"/>
    </xf>
    <xf numFmtId="0" fontId="83" fillId="16" borderId="62" xfId="0" applyFont="1" applyFill="1" applyBorder="1" applyAlignment="1" applyProtection="1">
      <alignment horizontal="center" wrapText="1" readingOrder="1"/>
      <protection hidden="1"/>
    </xf>
    <xf numFmtId="0" fontId="83" fillId="16" borderId="63" xfId="0" applyFont="1" applyFill="1" applyBorder="1" applyAlignment="1" applyProtection="1">
      <alignment horizontal="center" wrapText="1" readingOrder="1"/>
      <protection hidden="1"/>
    </xf>
    <xf numFmtId="0" fontId="83" fillId="15" borderId="20" xfId="0" applyFont="1" applyFill="1" applyBorder="1" applyAlignment="1" applyProtection="1">
      <alignment horizontal="center" vertical="center" wrapText="1" readingOrder="1"/>
      <protection hidden="1"/>
    </xf>
    <xf numFmtId="0" fontId="83" fillId="15" borderId="0" xfId="0" applyFont="1" applyFill="1" applyAlignment="1" applyProtection="1">
      <alignment horizontal="center" vertical="center" wrapText="1" readingOrder="1"/>
      <protection hidden="1"/>
    </xf>
    <xf numFmtId="0" fontId="83" fillId="15" borderId="21" xfId="0" applyFont="1" applyFill="1" applyBorder="1" applyAlignment="1" applyProtection="1">
      <alignment horizontal="center" vertical="center" wrapText="1" readingOrder="1"/>
      <protection hidden="1"/>
    </xf>
    <xf numFmtId="0" fontId="83" fillId="16" borderId="20" xfId="0" applyFont="1" applyFill="1" applyBorder="1" applyAlignment="1" applyProtection="1">
      <alignment horizontal="center" wrapText="1" readingOrder="1"/>
      <protection hidden="1"/>
    </xf>
    <xf numFmtId="0" fontId="83" fillId="15" borderId="43" xfId="0" applyFont="1" applyFill="1" applyBorder="1" applyAlignment="1" applyProtection="1">
      <alignment horizontal="center" vertical="center" wrapText="1" readingOrder="1"/>
      <protection hidden="1"/>
    </xf>
    <xf numFmtId="0" fontId="83" fillId="15" borderId="44" xfId="0" applyFont="1" applyFill="1" applyBorder="1" applyAlignment="1" applyProtection="1">
      <alignment horizontal="center" vertical="center" wrapText="1" readingOrder="1"/>
      <protection hidden="1"/>
    </xf>
    <xf numFmtId="0" fontId="83" fillId="15" borderId="45" xfId="0" applyFont="1" applyFill="1" applyBorder="1" applyAlignment="1" applyProtection="1">
      <alignment horizontal="center" vertical="center" wrapText="1" readingOrder="1"/>
      <protection hidden="1"/>
    </xf>
    <xf numFmtId="0" fontId="83" fillId="16" borderId="43" xfId="0" applyFont="1" applyFill="1" applyBorder="1" applyAlignment="1" applyProtection="1">
      <alignment horizontal="center" wrapText="1" readingOrder="1"/>
      <protection hidden="1"/>
    </xf>
    <xf numFmtId="0" fontId="83" fillId="16" borderId="44" xfId="0" applyFont="1" applyFill="1" applyBorder="1" applyAlignment="1" applyProtection="1">
      <alignment horizontal="center" wrapText="1" readingOrder="1"/>
      <protection hidden="1"/>
    </xf>
    <xf numFmtId="0" fontId="83" fillId="25" borderId="62" xfId="0" applyFont="1" applyFill="1" applyBorder="1" applyAlignment="1" applyProtection="1">
      <alignment horizontal="center" wrapText="1" readingOrder="1"/>
      <protection hidden="1"/>
    </xf>
    <xf numFmtId="0" fontId="83" fillId="25" borderId="63" xfId="0" applyFont="1" applyFill="1" applyBorder="1" applyAlignment="1" applyProtection="1">
      <alignment horizontal="center" wrapText="1" readingOrder="1"/>
      <protection hidden="1"/>
    </xf>
    <xf numFmtId="0" fontId="83" fillId="25" borderId="64" xfId="0" applyFont="1" applyFill="1" applyBorder="1" applyAlignment="1" applyProtection="1">
      <alignment horizontal="center" wrapText="1" readingOrder="1"/>
      <protection hidden="1"/>
    </xf>
    <xf numFmtId="0" fontId="83" fillId="17" borderId="63" xfId="0" applyFont="1" applyFill="1" applyBorder="1" applyAlignment="1" applyProtection="1">
      <alignment horizontal="center" wrapText="1" readingOrder="1"/>
      <protection hidden="1"/>
    </xf>
    <xf numFmtId="0" fontId="83" fillId="17" borderId="64" xfId="0" applyFont="1" applyFill="1" applyBorder="1" applyAlignment="1" applyProtection="1">
      <alignment horizontal="center" wrapText="1" readingOrder="1"/>
      <protection hidden="1"/>
    </xf>
    <xf numFmtId="0" fontId="83" fillId="25" borderId="20" xfId="0" applyFont="1" applyFill="1" applyBorder="1" applyAlignment="1" applyProtection="1">
      <alignment horizontal="center" wrapText="1" readingOrder="1"/>
      <protection hidden="1"/>
    </xf>
    <xf numFmtId="0" fontId="83" fillId="25" borderId="0" xfId="0" applyFont="1" applyFill="1" applyAlignment="1" applyProtection="1">
      <alignment horizontal="center" wrapText="1" readingOrder="1"/>
      <protection hidden="1"/>
    </xf>
    <xf numFmtId="0" fontId="83" fillId="25" borderId="21" xfId="0" applyFont="1" applyFill="1" applyBorder="1" applyAlignment="1" applyProtection="1">
      <alignment horizontal="center" wrapText="1" readingOrder="1"/>
      <protection hidden="1"/>
    </xf>
    <xf numFmtId="0" fontId="83" fillId="17" borderId="0" xfId="0" applyFont="1" applyFill="1" applyAlignment="1" applyProtection="1">
      <alignment horizontal="center" wrapText="1" readingOrder="1"/>
      <protection hidden="1"/>
    </xf>
    <xf numFmtId="0" fontId="83" fillId="17" borderId="21" xfId="0" applyFont="1" applyFill="1" applyBorder="1" applyAlignment="1" applyProtection="1">
      <alignment horizontal="center" wrapText="1" readingOrder="1"/>
      <protection hidden="1"/>
    </xf>
    <xf numFmtId="0" fontId="83" fillId="25" borderId="43" xfId="0" applyFont="1" applyFill="1" applyBorder="1" applyAlignment="1" applyProtection="1">
      <alignment horizontal="center" wrapText="1" readingOrder="1"/>
      <protection hidden="1"/>
    </xf>
    <xf numFmtId="0" fontId="83" fillId="25" borderId="44" xfId="0" applyFont="1" applyFill="1" applyBorder="1" applyAlignment="1" applyProtection="1">
      <alignment horizontal="center" wrapText="1" readingOrder="1"/>
      <protection hidden="1"/>
    </xf>
    <xf numFmtId="0" fontId="83" fillId="25" borderId="45" xfId="0" applyFont="1" applyFill="1" applyBorder="1" applyAlignment="1" applyProtection="1">
      <alignment horizontal="center" wrapText="1" readingOrder="1"/>
      <protection hidden="1"/>
    </xf>
    <xf numFmtId="0" fontId="83" fillId="17" borderId="44" xfId="0" applyFont="1" applyFill="1" applyBorder="1" applyAlignment="1" applyProtection="1">
      <alignment horizontal="center" wrapText="1" readingOrder="1"/>
      <protection hidden="1"/>
    </xf>
    <xf numFmtId="0" fontId="83" fillId="17" borderId="45" xfId="0" applyFont="1" applyFill="1" applyBorder="1" applyAlignment="1" applyProtection="1">
      <alignment horizontal="center" wrapText="1" readingOrder="1"/>
      <protection hidden="1"/>
    </xf>
    <xf numFmtId="0" fontId="83" fillId="17" borderId="20" xfId="0" applyFont="1" applyFill="1" applyBorder="1" applyAlignment="1" applyProtection="1">
      <alignment horizontal="center" wrapText="1" readingOrder="1"/>
      <protection hidden="1"/>
    </xf>
    <xf numFmtId="0" fontId="83" fillId="8" borderId="62" xfId="0" applyFont="1" applyFill="1" applyBorder="1" applyAlignment="1" applyProtection="1">
      <alignment horizontal="center" wrapText="1" readingOrder="1"/>
      <protection hidden="1"/>
    </xf>
    <xf numFmtId="0" fontId="83" fillId="8" borderId="63" xfId="0" applyFont="1" applyFill="1" applyBorder="1" applyAlignment="1" applyProtection="1">
      <alignment horizontal="center" wrapText="1" readingOrder="1"/>
      <protection hidden="1"/>
    </xf>
    <xf numFmtId="0" fontId="83" fillId="8" borderId="64" xfId="0" applyFont="1" applyFill="1" applyBorder="1" applyAlignment="1" applyProtection="1">
      <alignment horizontal="center" wrapText="1" readingOrder="1"/>
      <protection hidden="1"/>
    </xf>
    <xf numFmtId="0" fontId="83" fillId="8" borderId="20" xfId="0" applyFont="1" applyFill="1" applyBorder="1" applyAlignment="1" applyProtection="1">
      <alignment horizontal="center" wrapText="1" readingOrder="1"/>
      <protection hidden="1"/>
    </xf>
    <xf numFmtId="0" fontId="83" fillId="8" borderId="0" xfId="0" applyFont="1" applyFill="1" applyAlignment="1" applyProtection="1">
      <alignment horizontal="center" wrapText="1" readingOrder="1"/>
      <protection hidden="1"/>
    </xf>
    <xf numFmtId="0" fontId="83" fillId="8" borderId="21" xfId="0" applyFont="1" applyFill="1" applyBorder="1" applyAlignment="1" applyProtection="1">
      <alignment horizontal="center" wrapText="1" readingOrder="1"/>
      <protection hidden="1"/>
    </xf>
    <xf numFmtId="0" fontId="83" fillId="8" borderId="43" xfId="0" applyFont="1" applyFill="1" applyBorder="1" applyAlignment="1" applyProtection="1">
      <alignment horizontal="center" wrapText="1" readingOrder="1"/>
      <protection hidden="1"/>
    </xf>
    <xf numFmtId="0" fontId="83" fillId="8" borderId="44" xfId="0" applyFont="1" applyFill="1" applyBorder="1" applyAlignment="1" applyProtection="1">
      <alignment horizontal="center" wrapText="1" readingOrder="1"/>
      <protection hidden="1"/>
    </xf>
    <xf numFmtId="0" fontId="83" fillId="8" borderId="45" xfId="0" applyFont="1" applyFill="1" applyBorder="1" applyAlignment="1" applyProtection="1">
      <alignment horizontal="center" wrapText="1" readingOrder="1"/>
      <protection hidden="1"/>
    </xf>
    <xf numFmtId="0" fontId="83" fillId="17" borderId="43" xfId="0" applyFont="1" applyFill="1" applyBorder="1" applyAlignment="1" applyProtection="1">
      <alignment horizontal="center" wrapText="1" readingOrder="1"/>
      <protection hidden="1"/>
    </xf>
    <xf numFmtId="0" fontId="36" fillId="4" borderId="0" xfId="0" applyFont="1" applyFill="1" applyAlignment="1" applyProtection="1">
      <alignment horizontal="left" vertical="top" wrapText="1"/>
      <protection locked="0"/>
    </xf>
    <xf numFmtId="0" fontId="0" fillId="0" borderId="0" xfId="0" applyAlignment="1">
      <alignment vertical="top"/>
    </xf>
    <xf numFmtId="0" fontId="34" fillId="0" borderId="0" xfId="0" applyFont="1" applyAlignment="1">
      <alignment vertical="top"/>
    </xf>
    <xf numFmtId="0" fontId="84" fillId="4" borderId="0" xfId="0" applyFont="1" applyFill="1" applyAlignment="1" applyProtection="1">
      <alignment vertical="center" wrapText="1"/>
      <protection locked="0"/>
    </xf>
    <xf numFmtId="0" fontId="84" fillId="4" borderId="0" xfId="0" applyFont="1" applyFill="1" applyAlignment="1" applyProtection="1">
      <alignment horizontal="left" vertical="center" wrapText="1"/>
      <protection locked="0"/>
    </xf>
    <xf numFmtId="0" fontId="83" fillId="16" borderId="0" xfId="0" applyFont="1" applyFill="1" applyBorder="1" applyAlignment="1" applyProtection="1">
      <alignment horizontal="center" wrapText="1" readingOrder="1"/>
      <protection hidden="1"/>
    </xf>
    <xf numFmtId="0" fontId="83" fillId="16" borderId="64" xfId="0" applyFont="1" applyFill="1" applyBorder="1" applyAlignment="1" applyProtection="1">
      <alignment horizontal="center" wrapText="1" readingOrder="1"/>
      <protection hidden="1"/>
    </xf>
    <xf numFmtId="0" fontId="83" fillId="16" borderId="21" xfId="0" applyFont="1" applyFill="1" applyBorder="1" applyAlignment="1" applyProtection="1">
      <alignment horizontal="center" wrapText="1" readingOrder="1"/>
      <protection hidden="1"/>
    </xf>
    <xf numFmtId="0" fontId="83" fillId="16" borderId="45" xfId="0" applyFont="1" applyFill="1" applyBorder="1" applyAlignment="1" applyProtection="1">
      <alignment horizontal="center" wrapText="1" readingOrder="1"/>
      <protection hidden="1"/>
    </xf>
    <xf numFmtId="0" fontId="0" fillId="0" borderId="13" xfId="0" applyBorder="1" applyAlignment="1">
      <alignment vertical="top" wrapText="1"/>
    </xf>
    <xf numFmtId="0" fontId="49" fillId="0" borderId="77" xfId="0" applyFont="1" applyBorder="1" applyAlignment="1">
      <alignment horizontal="left" vertical="center" wrapText="1" readingOrder="1"/>
    </xf>
    <xf numFmtId="0" fontId="48" fillId="0" borderId="77" xfId="0" applyFont="1" applyBorder="1" applyAlignment="1">
      <alignment horizontal="justify" vertical="center" wrapText="1"/>
    </xf>
    <xf numFmtId="0" fontId="49" fillId="0" borderId="13" xfId="0" applyFont="1" applyBorder="1" applyAlignment="1">
      <alignment horizontal="center" vertical="center" wrapText="1" readingOrder="1"/>
    </xf>
    <xf numFmtId="0" fontId="0" fillId="0" borderId="13" xfId="0" applyBorder="1" applyAlignment="1">
      <alignment horizontal="center" vertical="center" wrapText="1"/>
    </xf>
    <xf numFmtId="9" fontId="0" fillId="0" borderId="13" xfId="0" applyNumberFormat="1" applyBorder="1" applyAlignment="1">
      <alignment horizontal="center" vertical="center" wrapText="1"/>
    </xf>
    <xf numFmtId="0" fontId="3" fillId="4" borderId="11" xfId="0" applyFont="1" applyFill="1" applyBorder="1" applyAlignment="1">
      <alignment horizontal="center" vertical="center" textRotation="90" wrapText="1"/>
    </xf>
    <xf numFmtId="0" fontId="50" fillId="17" borderId="13" xfId="0" applyFont="1" applyFill="1" applyBorder="1" applyAlignment="1" applyProtection="1">
      <alignment horizontal="left" vertical="center" wrapText="1"/>
      <protection locked="0"/>
    </xf>
    <xf numFmtId="0" fontId="50" fillId="0" borderId="13" xfId="0" applyFont="1" applyBorder="1" applyAlignment="1" applyProtection="1">
      <alignment horizontal="left" vertical="center" wrapText="1"/>
      <protection locked="0"/>
    </xf>
    <xf numFmtId="0" fontId="50" fillId="0" borderId="13" xfId="0" applyFont="1" applyFill="1" applyBorder="1" applyAlignment="1" applyProtection="1">
      <alignment vertical="center" wrapText="1"/>
      <protection locked="0"/>
    </xf>
    <xf numFmtId="0" fontId="22" fillId="17" borderId="13" xfId="0" applyFont="1" applyFill="1" applyBorder="1" applyAlignment="1" applyProtection="1">
      <alignment horizontal="left" vertical="top" wrapText="1"/>
      <protection locked="0"/>
    </xf>
    <xf numFmtId="0" fontId="0" fillId="0" borderId="13" xfId="0" applyFill="1" applyBorder="1" applyAlignment="1">
      <alignment horizontal="center" vertical="center" wrapText="1"/>
    </xf>
    <xf numFmtId="0" fontId="50" fillId="0" borderId="13" xfId="0" applyFont="1" applyFill="1" applyBorder="1" applyAlignment="1" applyProtection="1">
      <alignment horizontal="left" vertical="center" wrapText="1"/>
      <protection locked="0"/>
    </xf>
    <xf numFmtId="0" fontId="22" fillId="0" borderId="13" xfId="0" applyFont="1" applyBorder="1" applyAlignment="1" applyProtection="1">
      <alignment horizontal="left" vertical="center" wrapText="1"/>
      <protection locked="0"/>
    </xf>
    <xf numFmtId="0" fontId="48" fillId="0" borderId="13" xfId="0" applyFont="1" applyBorder="1" applyAlignment="1">
      <alignment vertical="center" wrapText="1"/>
    </xf>
    <xf numFmtId="0" fontId="49" fillId="0" borderId="13" xfId="0" applyFont="1" applyFill="1" applyBorder="1" applyAlignment="1">
      <alignment wrapText="1"/>
    </xf>
    <xf numFmtId="0" fontId="49" fillId="26" borderId="13" xfId="0" applyFont="1" applyFill="1" applyBorder="1" applyAlignment="1">
      <alignment vertical="center" wrapText="1"/>
    </xf>
    <xf numFmtId="0" fontId="7" fillId="0" borderId="13" xfId="0" applyFont="1" applyBorder="1" applyAlignment="1">
      <alignment vertical="top" wrapText="1"/>
    </xf>
    <xf numFmtId="0" fontId="49" fillId="26" borderId="76" xfId="0" applyFont="1" applyFill="1" applyBorder="1" applyAlignment="1">
      <alignment horizontal="center" vertical="center" wrapText="1" readingOrder="1"/>
    </xf>
    <xf numFmtId="0" fontId="49" fillId="26" borderId="76" xfId="0" applyFont="1" applyFill="1" applyBorder="1" applyAlignment="1">
      <alignment vertical="center" wrapText="1"/>
    </xf>
    <xf numFmtId="0" fontId="7" fillId="26" borderId="76" xfId="0" applyFont="1" applyFill="1" applyBorder="1" applyAlignment="1">
      <alignment vertical="center" wrapText="1"/>
    </xf>
    <xf numFmtId="0" fontId="49" fillId="26" borderId="83" xfId="0" applyFont="1" applyFill="1" applyBorder="1" applyAlignment="1">
      <alignment horizontal="center" vertical="center" wrapText="1" readingOrder="1"/>
    </xf>
    <xf numFmtId="0" fontId="49" fillId="26" borderId="83" xfId="0" applyFont="1" applyFill="1" applyBorder="1" applyAlignment="1">
      <alignment vertical="center" wrapText="1"/>
    </xf>
    <xf numFmtId="0" fontId="7" fillId="26" borderId="83" xfId="0" applyFont="1" applyFill="1" applyBorder="1" applyAlignment="1">
      <alignment vertical="center" wrapText="1"/>
    </xf>
    <xf numFmtId="0" fontId="49" fillId="0" borderId="83" xfId="0" applyFont="1" applyFill="1" applyBorder="1" applyAlignment="1">
      <alignment horizontal="center" vertical="center" wrapText="1" readingOrder="1"/>
    </xf>
    <xf numFmtId="0" fontId="49" fillId="0" borderId="83" xfId="0" applyFont="1" applyFill="1" applyBorder="1" applyAlignment="1">
      <alignment vertical="center" wrapText="1"/>
    </xf>
    <xf numFmtId="0" fontId="51" fillId="22" borderId="74" xfId="0" applyFont="1" applyFill="1" applyBorder="1" applyAlignment="1">
      <alignment horizontal="center" vertical="center" wrapText="1" readingOrder="1"/>
    </xf>
    <xf numFmtId="0" fontId="51" fillId="22" borderId="76" xfId="0" applyFont="1" applyFill="1" applyBorder="1" applyAlignment="1">
      <alignment horizontal="center" vertical="center" wrapText="1" readingOrder="1"/>
    </xf>
    <xf numFmtId="0" fontId="35" fillId="22" borderId="13" xfId="0" applyFont="1" applyFill="1" applyBorder="1" applyAlignment="1">
      <alignment horizontal="center" vertical="center" wrapText="1" readingOrder="1"/>
    </xf>
    <xf numFmtId="0" fontId="49" fillId="0" borderId="77" xfId="0" applyFont="1" applyFill="1" applyBorder="1" applyAlignment="1">
      <alignment vertical="center" wrapText="1" readingOrder="1"/>
    </xf>
    <xf numFmtId="0" fontId="7" fillId="0" borderId="13" xfId="0" applyFont="1" applyBorder="1" applyAlignment="1">
      <alignment horizontal="center" vertical="center" wrapText="1" readingOrder="1"/>
    </xf>
    <xf numFmtId="0" fontId="7" fillId="0" borderId="13" xfId="0" applyFont="1" applyBorder="1" applyAlignment="1">
      <alignment horizontal="left" vertical="center" wrapText="1" readingOrder="1"/>
    </xf>
    <xf numFmtId="0" fontId="49" fillId="0" borderId="74" xfId="0" applyFont="1" applyBorder="1" applyAlignment="1">
      <alignment horizontal="center" vertical="center" wrapText="1" readingOrder="1"/>
    </xf>
    <xf numFmtId="0" fontId="49" fillId="0" borderId="101" xfId="0" applyFont="1" applyBorder="1" applyAlignment="1">
      <alignment vertical="center" wrapText="1"/>
    </xf>
    <xf numFmtId="0" fontId="7" fillId="0" borderId="76" xfId="0" applyFont="1" applyBorder="1" applyAlignment="1">
      <alignment horizontal="center" vertical="center" wrapText="1" readingOrder="1"/>
    </xf>
    <xf numFmtId="0" fontId="49" fillId="0" borderId="102" xfId="0" applyFont="1" applyBorder="1" applyAlignment="1">
      <alignment vertical="center" wrapText="1"/>
    </xf>
    <xf numFmtId="0" fontId="49" fillId="27" borderId="0" xfId="0" applyFont="1" applyFill="1" applyAlignment="1">
      <alignment vertical="center" wrapText="1"/>
    </xf>
    <xf numFmtId="0" fontId="7" fillId="0" borderId="77" xfId="0" applyFont="1" applyBorder="1" applyAlignment="1">
      <alignment horizontal="left" vertical="center" wrapText="1" readingOrder="1"/>
    </xf>
    <xf numFmtId="0" fontId="49" fillId="0" borderId="13" xfId="0" applyFont="1" applyFill="1" applyBorder="1" applyAlignment="1">
      <alignment vertical="center" wrapText="1"/>
    </xf>
    <xf numFmtId="0" fontId="7" fillId="0" borderId="75" xfId="0" applyFont="1" applyBorder="1" applyAlignment="1">
      <alignment horizontal="center" vertical="center" wrapText="1" readingOrder="1"/>
    </xf>
    <xf numFmtId="0" fontId="49" fillId="0" borderId="55" xfId="0" applyFont="1" applyFill="1" applyBorder="1" applyAlignment="1">
      <alignment vertical="center" wrapText="1"/>
    </xf>
    <xf numFmtId="0" fontId="49" fillId="0" borderId="103" xfId="0" applyFont="1" applyBorder="1" applyAlignment="1">
      <alignment vertical="center" wrapText="1"/>
    </xf>
    <xf numFmtId="0" fontId="7" fillId="0" borderId="55" xfId="0" applyFont="1" applyBorder="1" applyAlignment="1">
      <alignment vertical="center" wrapText="1"/>
    </xf>
    <xf numFmtId="0" fontId="7" fillId="0" borderId="13" xfId="0" applyFont="1" applyBorder="1" applyAlignment="1">
      <alignment horizontal="center" vertical="center" wrapText="1"/>
    </xf>
    <xf numFmtId="0" fontId="7" fillId="0" borderId="55" xfId="0" applyFont="1" applyBorder="1" applyAlignment="1">
      <alignment horizontal="left" vertical="center" wrapText="1"/>
    </xf>
    <xf numFmtId="0" fontId="7" fillId="0" borderId="13" xfId="0" applyFont="1" applyBorder="1" applyAlignment="1">
      <alignment vertical="center" wrapText="1"/>
    </xf>
    <xf numFmtId="0" fontId="49" fillId="0" borderId="55" xfId="0" applyFont="1" applyBorder="1" applyAlignment="1">
      <alignment horizontal="left" vertical="center" wrapText="1" readingOrder="1"/>
    </xf>
    <xf numFmtId="0" fontId="7" fillId="0" borderId="77" xfId="0" applyFont="1" applyBorder="1" applyAlignment="1">
      <alignment vertical="center" wrapText="1"/>
    </xf>
    <xf numFmtId="0" fontId="7" fillId="0" borderId="13" xfId="0" applyFont="1" applyBorder="1" applyAlignment="1">
      <alignment horizontal="left" vertical="center" wrapText="1"/>
    </xf>
    <xf numFmtId="0" fontId="49" fillId="26" borderId="76" xfId="0" applyFont="1" applyFill="1" applyBorder="1" applyAlignment="1">
      <alignment horizontal="center" vertical="center" wrapText="1"/>
    </xf>
    <xf numFmtId="0" fontId="49" fillId="26" borderId="76" xfId="0" applyFont="1" applyFill="1" applyBorder="1" applyAlignment="1">
      <alignment horizontal="left" vertical="center" wrapText="1" readingOrder="1"/>
    </xf>
    <xf numFmtId="0" fontId="49" fillId="26" borderId="83" xfId="0" applyFont="1" applyFill="1" applyBorder="1" applyAlignment="1">
      <alignment horizontal="center" vertical="center" wrapText="1"/>
    </xf>
    <xf numFmtId="0" fontId="49" fillId="26" borderId="83" xfId="0" applyFont="1" applyFill="1" applyBorder="1" applyAlignment="1">
      <alignment horizontal="left" vertical="center" wrapText="1"/>
    </xf>
    <xf numFmtId="0" fontId="57" fillId="26" borderId="83" xfId="0" applyFont="1" applyFill="1" applyBorder="1" applyAlignment="1">
      <alignment horizontal="center" vertical="center" wrapText="1" readingOrder="1"/>
    </xf>
    <xf numFmtId="0" fontId="22" fillId="0" borderId="13" xfId="0" applyFont="1" applyBorder="1" applyAlignment="1">
      <alignment horizontal="center" vertical="center" wrapText="1"/>
    </xf>
    <xf numFmtId="0" fontId="87" fillId="0" borderId="13" xfId="0" applyFont="1" applyBorder="1" applyAlignment="1">
      <alignment horizontal="center" vertical="center" wrapText="1"/>
    </xf>
    <xf numFmtId="0" fontId="48" fillId="0" borderId="77" xfId="0" applyFont="1" applyBorder="1" applyAlignment="1">
      <alignment horizontal="left" vertical="center" wrapText="1"/>
    </xf>
    <xf numFmtId="0" fontId="0" fillId="0" borderId="13" xfId="0" applyFont="1" applyBorder="1" applyAlignment="1">
      <alignment horizontal="center" vertical="center" wrapText="1"/>
    </xf>
    <xf numFmtId="0" fontId="48" fillId="0" borderId="13" xfId="0" applyFont="1" applyFill="1" applyBorder="1" applyAlignment="1">
      <alignment horizontal="justify" vertical="center" wrapText="1"/>
    </xf>
    <xf numFmtId="0" fontId="41" fillId="20" borderId="13" xfId="0" applyFont="1" applyFill="1" applyBorder="1" applyAlignment="1">
      <alignment horizontal="center" vertical="center"/>
    </xf>
    <xf numFmtId="0" fontId="61" fillId="4" borderId="86" xfId="0" applyFont="1" applyFill="1" applyBorder="1" applyAlignment="1" applyProtection="1">
      <alignment horizontal="center" vertical="center" wrapText="1"/>
      <protection locked="0"/>
    </xf>
    <xf numFmtId="0" fontId="88" fillId="3" borderId="0" xfId="0" applyFont="1" applyFill="1" applyBorder="1"/>
    <xf numFmtId="0" fontId="88" fillId="0" borderId="0" xfId="0" applyFont="1" applyBorder="1"/>
    <xf numFmtId="0" fontId="89" fillId="3" borderId="0" xfId="0" applyFont="1" applyFill="1" applyAlignment="1">
      <alignment horizontal="center" vertical="center"/>
    </xf>
    <xf numFmtId="0" fontId="89" fillId="3" borderId="0" xfId="0" applyFont="1" applyFill="1" applyAlignment="1">
      <alignment horizontal="left" vertical="center"/>
    </xf>
    <xf numFmtId="0" fontId="89" fillId="3" borderId="0" xfId="0" applyFont="1" applyFill="1"/>
    <xf numFmtId="0" fontId="90" fillId="0" borderId="0" xfId="0" applyFont="1"/>
    <xf numFmtId="0" fontId="90" fillId="24" borderId="0" xfId="0" applyFont="1" applyFill="1" applyBorder="1"/>
    <xf numFmtId="0" fontId="90" fillId="3" borderId="0" xfId="0" applyFont="1" applyFill="1" applyBorder="1"/>
    <xf numFmtId="0" fontId="24" fillId="0" borderId="0" xfId="0" applyFont="1" applyAlignment="1">
      <alignment wrapText="1"/>
    </xf>
    <xf numFmtId="0" fontId="24" fillId="0" borderId="0" xfId="0" applyFont="1" applyAlignment="1">
      <alignment horizontal="center" wrapText="1"/>
    </xf>
    <xf numFmtId="0" fontId="24" fillId="0" borderId="0" xfId="0" applyFont="1" applyProtection="1">
      <protection locked="0"/>
    </xf>
    <xf numFmtId="0" fontId="24" fillId="0" borderId="0" xfId="0" applyFont="1" applyAlignment="1" applyProtection="1">
      <alignment vertical="top"/>
      <protection locked="0"/>
    </xf>
    <xf numFmtId="164" fontId="35" fillId="19" borderId="0" xfId="0" applyNumberFormat="1" applyFont="1" applyFill="1" applyAlignment="1" applyProtection="1">
      <alignment horizontal="center" vertical="center" wrapText="1"/>
      <protection locked="0"/>
    </xf>
    <xf numFmtId="0" fontId="35" fillId="19" borderId="0" xfId="0" applyFont="1" applyFill="1" applyAlignment="1" applyProtection="1">
      <alignment horizontal="center" vertical="top" wrapText="1"/>
      <protection locked="0"/>
    </xf>
    <xf numFmtId="0" fontId="52" fillId="0" borderId="0" xfId="0" applyFont="1" applyAlignment="1">
      <alignment horizontal="center" wrapText="1"/>
    </xf>
    <xf numFmtId="0" fontId="38" fillId="0" borderId="0" xfId="0" applyFont="1" applyAlignment="1">
      <alignment horizontal="center"/>
    </xf>
    <xf numFmtId="0" fontId="35" fillId="19" borderId="0" xfId="0" applyFont="1" applyFill="1" applyAlignment="1" applyProtection="1">
      <alignment horizontal="center" vertical="center"/>
      <protection locked="0"/>
    </xf>
    <xf numFmtId="0" fontId="35" fillId="19" borderId="0" xfId="0" applyFont="1" applyFill="1" applyAlignment="1" applyProtection="1">
      <alignment horizontal="left" vertical="center" wrapText="1"/>
      <protection locked="0"/>
    </xf>
    <xf numFmtId="0" fontId="35" fillId="19" borderId="0" xfId="0" applyFont="1" applyFill="1" applyAlignment="1" applyProtection="1">
      <alignment horizontal="center" vertical="center" wrapText="1"/>
      <protection locked="0"/>
    </xf>
    <xf numFmtId="0" fontId="47" fillId="4" borderId="13" xfId="0" applyFont="1" applyFill="1" applyBorder="1" applyAlignment="1">
      <alignment horizontal="center" vertical="top" wrapText="1" readingOrder="1"/>
    </xf>
    <xf numFmtId="0" fontId="45" fillId="0" borderId="0" xfId="0" applyFont="1" applyAlignment="1" applyProtection="1">
      <alignment horizontal="center" vertical="center"/>
      <protection locked="0"/>
    </xf>
    <xf numFmtId="0" fontId="36" fillId="20" borderId="0" xfId="0" applyFont="1" applyFill="1" applyAlignment="1" applyProtection="1">
      <alignment horizontal="center" vertical="center"/>
      <protection locked="0"/>
    </xf>
    <xf numFmtId="0" fontId="36" fillId="19" borderId="0" xfId="0" applyFont="1" applyFill="1" applyAlignment="1" applyProtection="1">
      <alignment horizontal="center" vertical="center" wrapText="1"/>
      <protection locked="0"/>
    </xf>
    <xf numFmtId="0" fontId="36" fillId="19" borderId="23" xfId="0" applyFont="1" applyFill="1" applyBorder="1" applyAlignment="1" applyProtection="1">
      <alignment horizontal="center" vertical="center" wrapText="1"/>
      <protection locked="0"/>
    </xf>
    <xf numFmtId="0" fontId="49" fillId="0" borderId="77" xfId="0" applyFont="1" applyBorder="1" applyAlignment="1">
      <alignment horizontal="left" vertical="center" wrapText="1" readingOrder="1"/>
    </xf>
    <xf numFmtId="0" fontId="49" fillId="0" borderId="73" xfId="0" applyFont="1" applyBorder="1" applyAlignment="1">
      <alignment horizontal="left" vertical="center" wrapText="1" readingOrder="1"/>
    </xf>
    <xf numFmtId="0" fontId="49" fillId="0" borderId="55" xfId="0" applyFont="1" applyBorder="1" applyAlignment="1">
      <alignment horizontal="left" vertical="center" wrapText="1" readingOrder="1"/>
    </xf>
    <xf numFmtId="0" fontId="49" fillId="0" borderId="102" xfId="0" applyFont="1" applyFill="1" applyBorder="1" applyAlignment="1">
      <alignment horizontal="left" vertical="center" wrapText="1" readingOrder="1"/>
    </xf>
    <xf numFmtId="0" fontId="57" fillId="26" borderId="85" xfId="0" applyFont="1" applyFill="1" applyBorder="1" applyAlignment="1">
      <alignment horizontal="center" vertical="center" wrapText="1" readingOrder="1"/>
    </xf>
    <xf numFmtId="0" fontId="57" fillId="26" borderId="84" xfId="0" applyFont="1" applyFill="1" applyBorder="1" applyAlignment="1">
      <alignment horizontal="center" vertical="center" wrapText="1" readingOrder="1"/>
    </xf>
    <xf numFmtId="0" fontId="57" fillId="26" borderId="104" xfId="0" applyFont="1" applyFill="1" applyBorder="1" applyAlignment="1">
      <alignment horizontal="center" vertical="center" wrapText="1" readingOrder="1"/>
    </xf>
    <xf numFmtId="0" fontId="49" fillId="26" borderId="77" xfId="0" applyFont="1" applyFill="1" applyBorder="1" applyAlignment="1">
      <alignment horizontal="left" vertical="center" wrapText="1"/>
    </xf>
    <xf numFmtId="0" fontId="49" fillId="26" borderId="73" xfId="0" applyFont="1" applyFill="1" applyBorder="1" applyAlignment="1">
      <alignment horizontal="left" vertical="center" wrapText="1"/>
    </xf>
    <xf numFmtId="0" fontId="49" fillId="26" borderId="100" xfId="0" applyFont="1" applyFill="1" applyBorder="1" applyAlignment="1">
      <alignment horizontal="left" vertical="center" wrapText="1"/>
    </xf>
    <xf numFmtId="0" fontId="49" fillId="0" borderId="77" xfId="0" applyFont="1" applyFill="1" applyBorder="1" applyAlignment="1">
      <alignment vertical="center" wrapText="1" readingOrder="1"/>
    </xf>
    <xf numFmtId="0" fontId="49" fillId="0" borderId="73" xfId="0" applyFont="1" applyFill="1" applyBorder="1" applyAlignment="1">
      <alignment vertical="center" wrapText="1" readingOrder="1"/>
    </xf>
    <xf numFmtId="0" fontId="49" fillId="0" borderId="100" xfId="0" applyFont="1" applyFill="1" applyBorder="1" applyAlignment="1">
      <alignment vertical="center" wrapText="1" readingOrder="1"/>
    </xf>
    <xf numFmtId="0" fontId="47" fillId="4" borderId="80" xfId="0" applyFont="1" applyFill="1" applyBorder="1" applyAlignment="1">
      <alignment horizontal="center" vertical="top" wrapText="1" readingOrder="1"/>
    </xf>
    <xf numFmtId="0" fontId="47" fillId="4" borderId="23" xfId="0" applyFont="1" applyFill="1" applyBorder="1" applyAlignment="1">
      <alignment horizontal="center" vertical="top" wrapText="1" readingOrder="1"/>
    </xf>
    <xf numFmtId="0" fontId="47" fillId="4" borderId="83" xfId="0" applyFont="1" applyFill="1" applyBorder="1" applyAlignment="1">
      <alignment horizontal="center" vertical="top" wrapText="1" readingOrder="1"/>
    </xf>
    <xf numFmtId="0" fontId="7" fillId="0" borderId="77" xfId="0" applyFont="1" applyBorder="1" applyAlignment="1">
      <alignment vertical="center" wrapText="1" readingOrder="1"/>
    </xf>
    <xf numFmtId="0" fontId="7" fillId="0" borderId="73" xfId="0" applyFont="1" applyBorder="1" applyAlignment="1">
      <alignment vertical="center" wrapText="1" readingOrder="1"/>
    </xf>
    <xf numFmtId="0" fontId="7" fillId="0" borderId="55" xfId="0" applyFont="1" applyBorder="1" applyAlignment="1">
      <alignment vertical="center" wrapText="1" readingOrder="1"/>
    </xf>
    <xf numFmtId="0" fontId="39" fillId="0" borderId="0" xfId="0" applyFont="1" applyAlignment="1">
      <alignment horizontal="center" wrapText="1"/>
    </xf>
    <xf numFmtId="0" fontId="40" fillId="0" borderId="0" xfId="0" applyFont="1" applyAlignment="1">
      <alignment horizontal="center"/>
    </xf>
    <xf numFmtId="0" fontId="41" fillId="4" borderId="74" xfId="0" applyFont="1" applyFill="1" applyBorder="1" applyAlignment="1">
      <alignment horizontal="center"/>
    </xf>
    <xf numFmtId="0" fontId="41" fillId="4" borderId="75" xfId="0" applyFont="1" applyFill="1" applyBorder="1" applyAlignment="1">
      <alignment horizontal="center"/>
    </xf>
    <xf numFmtId="0" fontId="41" fillId="4" borderId="76" xfId="0" applyFont="1" applyFill="1" applyBorder="1" applyAlignment="1">
      <alignment horizontal="center"/>
    </xf>
    <xf numFmtId="0" fontId="42" fillId="5" borderId="77" xfId="0" applyFont="1" applyFill="1" applyBorder="1" applyAlignment="1">
      <alignment horizontal="center" vertical="center" wrapText="1"/>
    </xf>
    <xf numFmtId="0" fontId="42" fillId="5" borderId="55" xfId="0" applyFont="1" applyFill="1" applyBorder="1" applyAlignment="1">
      <alignment horizontal="center" vertical="center" wrapText="1"/>
    </xf>
    <xf numFmtId="0" fontId="42" fillId="5" borderId="74" xfId="0" applyFont="1" applyFill="1" applyBorder="1" applyAlignment="1">
      <alignment horizontal="center" vertical="center"/>
    </xf>
    <xf numFmtId="0" fontId="42" fillId="5" borderId="75" xfId="0" applyFont="1" applyFill="1" applyBorder="1" applyAlignment="1">
      <alignment horizontal="center" vertical="center"/>
    </xf>
    <xf numFmtId="0" fontId="42" fillId="5" borderId="76" xfId="0" applyFont="1" applyFill="1" applyBorder="1" applyAlignment="1">
      <alignment horizontal="center" vertical="center"/>
    </xf>
    <xf numFmtId="0" fontId="8" fillId="3" borderId="43" xfId="1" applyFont="1" applyFill="1" applyBorder="1" applyAlignment="1">
      <alignment horizontal="left" vertical="top" wrapText="1"/>
    </xf>
    <xf numFmtId="0" fontId="8" fillId="3" borderId="44" xfId="1" applyFont="1" applyFill="1" applyBorder="1" applyAlignment="1">
      <alignment horizontal="left" vertical="top" wrapText="1"/>
    </xf>
    <xf numFmtId="0" fontId="8" fillId="3" borderId="45" xfId="1" applyFont="1" applyFill="1" applyBorder="1" applyAlignment="1">
      <alignment horizontal="left" vertical="top" wrapText="1"/>
    </xf>
    <xf numFmtId="0" fontId="8" fillId="3" borderId="20" xfId="1" applyFont="1" applyFill="1" applyBorder="1" applyAlignment="1">
      <alignment horizontal="left" vertical="top" wrapText="1"/>
    </xf>
    <xf numFmtId="0" fontId="8" fillId="3" borderId="0" xfId="1" applyFont="1" applyFill="1" applyBorder="1" applyAlignment="1">
      <alignment horizontal="left" vertical="top" wrapText="1"/>
    </xf>
    <xf numFmtId="0" fontId="8" fillId="3" borderId="21" xfId="1" applyFont="1" applyFill="1" applyBorder="1" applyAlignment="1">
      <alignment horizontal="left" vertical="top" wrapText="1"/>
    </xf>
    <xf numFmtId="0" fontId="8" fillId="3" borderId="0" xfId="1" applyFont="1" applyFill="1" applyAlignment="1">
      <alignment horizontal="left" vertical="top" wrapText="1"/>
    </xf>
    <xf numFmtId="0" fontId="14" fillId="3" borderId="37" xfId="0" applyFont="1" applyFill="1" applyBorder="1" applyAlignment="1">
      <alignment horizontal="left" vertical="center" wrapText="1"/>
    </xf>
    <xf numFmtId="0" fontId="14" fillId="3" borderId="38" xfId="0" applyFont="1" applyFill="1" applyBorder="1" applyAlignment="1">
      <alignment horizontal="left" vertical="center" wrapText="1"/>
    </xf>
    <xf numFmtId="0" fontId="15" fillId="3" borderId="35" xfId="1" applyFont="1" applyFill="1" applyBorder="1" applyAlignment="1">
      <alignment horizontal="justify" vertical="center" wrapText="1"/>
    </xf>
    <xf numFmtId="0" fontId="15" fillId="3" borderId="36" xfId="1" applyFont="1" applyFill="1" applyBorder="1" applyAlignment="1">
      <alignment horizontal="justify" vertical="center" wrapText="1"/>
    </xf>
    <xf numFmtId="0" fontId="14" fillId="3" borderId="39" xfId="0" applyFont="1" applyFill="1" applyBorder="1" applyAlignment="1">
      <alignment horizontal="left" vertical="center" wrapText="1"/>
    </xf>
    <xf numFmtId="0" fontId="14" fillId="3" borderId="40" xfId="0" applyFont="1" applyFill="1" applyBorder="1" applyAlignment="1">
      <alignment horizontal="left" vertical="center" wrapText="1"/>
    </xf>
    <xf numFmtId="0" fontId="15" fillId="3" borderId="41" xfId="0" applyFont="1" applyFill="1" applyBorder="1" applyAlignment="1">
      <alignment horizontal="justify" vertical="center" wrapText="1"/>
    </xf>
    <xf numFmtId="0" fontId="15" fillId="3" borderId="42" xfId="0" applyFont="1" applyFill="1" applyBorder="1" applyAlignment="1">
      <alignment horizontal="justify" vertical="center" wrapText="1"/>
    </xf>
    <xf numFmtId="0" fontId="14" fillId="3" borderId="33" xfId="0" applyFont="1" applyFill="1" applyBorder="1" applyAlignment="1">
      <alignment horizontal="left" vertical="center" wrapText="1"/>
    </xf>
    <xf numFmtId="0" fontId="14" fillId="3" borderId="34" xfId="0" applyFont="1" applyFill="1" applyBorder="1" applyAlignment="1">
      <alignment horizontal="left" vertical="center" wrapText="1"/>
    </xf>
    <xf numFmtId="0" fontId="14" fillId="3" borderId="29" xfId="2" applyFont="1" applyFill="1" applyBorder="1" applyAlignment="1">
      <alignment horizontal="left" vertical="top" wrapText="1" readingOrder="1"/>
    </xf>
    <xf numFmtId="0" fontId="14" fillId="3" borderId="30" xfId="2" applyFont="1" applyFill="1" applyBorder="1" applyAlignment="1">
      <alignment horizontal="left" vertical="top" wrapText="1" readingOrder="1"/>
    </xf>
    <xf numFmtId="0" fontId="15" fillId="3" borderId="31" xfId="1" applyFont="1" applyFill="1" applyBorder="1" applyAlignment="1">
      <alignment horizontal="justify" vertical="center" wrapText="1"/>
    </xf>
    <xf numFmtId="0" fontId="15" fillId="3" borderId="32" xfId="1" applyFont="1" applyFill="1" applyBorder="1" applyAlignment="1">
      <alignment horizontal="justify" vertical="center" wrapText="1"/>
    </xf>
    <xf numFmtId="0" fontId="17" fillId="4" borderId="25" xfId="2" applyFont="1" applyFill="1" applyBorder="1" applyAlignment="1">
      <alignment horizontal="center" vertical="center" wrapText="1"/>
    </xf>
    <xf numFmtId="0" fontId="17" fillId="4" borderId="26" xfId="2" applyFont="1" applyFill="1" applyBorder="1" applyAlignment="1">
      <alignment horizontal="center" vertical="center" wrapText="1"/>
    </xf>
    <xf numFmtId="0" fontId="17" fillId="4" borderId="27" xfId="1" applyFont="1" applyFill="1" applyBorder="1" applyAlignment="1">
      <alignment horizontal="center" vertical="center"/>
    </xf>
    <xf numFmtId="0" fontId="17" fillId="4" borderId="28" xfId="1" applyFont="1" applyFill="1" applyBorder="1" applyAlignment="1">
      <alignment horizontal="center" vertical="center"/>
    </xf>
    <xf numFmtId="0" fontId="4" fillId="4" borderId="14" xfId="1" applyFont="1" applyFill="1" applyBorder="1" applyAlignment="1">
      <alignment horizontal="center" vertical="center" wrapText="1"/>
    </xf>
    <xf numFmtId="0" fontId="4" fillId="4" borderId="15" xfId="1" applyFont="1" applyFill="1" applyBorder="1" applyAlignment="1">
      <alignment horizontal="center" vertical="center" wrapText="1"/>
    </xf>
    <xf numFmtId="0" fontId="4" fillId="4" borderId="16" xfId="1" applyFont="1" applyFill="1" applyBorder="1" applyAlignment="1">
      <alignment horizontal="center" vertical="center" wrapText="1"/>
    </xf>
    <xf numFmtId="0" fontId="9" fillId="3" borderId="17" xfId="1" quotePrefix="1" applyFont="1" applyFill="1" applyBorder="1" applyAlignment="1">
      <alignment horizontal="left" vertical="top" wrapText="1"/>
    </xf>
    <xf numFmtId="0" fontId="10" fillId="3" borderId="18" xfId="1" quotePrefix="1" applyFont="1" applyFill="1" applyBorder="1" applyAlignment="1">
      <alignment horizontal="left" vertical="top" wrapText="1"/>
    </xf>
    <xf numFmtId="0" fontId="10" fillId="3" borderId="19" xfId="1" quotePrefix="1" applyFont="1" applyFill="1" applyBorder="1" applyAlignment="1">
      <alignment horizontal="left" vertical="top" wrapText="1"/>
    </xf>
    <xf numFmtId="0" fontId="11" fillId="3" borderId="22" xfId="1" quotePrefix="1" applyFont="1" applyFill="1" applyBorder="1" applyAlignment="1">
      <alignment horizontal="justify" vertical="center" wrapText="1"/>
    </xf>
    <xf numFmtId="0" fontId="11" fillId="3" borderId="23" xfId="1" quotePrefix="1" applyFont="1" applyFill="1" applyBorder="1" applyAlignment="1">
      <alignment horizontal="justify" vertical="center" wrapText="1"/>
    </xf>
    <xf numFmtId="0" fontId="11" fillId="3" borderId="24" xfId="1" quotePrefix="1" applyFont="1" applyFill="1" applyBorder="1" applyAlignment="1">
      <alignment horizontal="justify" vertical="center" wrapText="1"/>
    </xf>
    <xf numFmtId="0" fontId="8" fillId="0" borderId="20" xfId="1" quotePrefix="1" applyFont="1" applyBorder="1" applyAlignment="1">
      <alignment horizontal="left" vertical="top" wrapText="1"/>
    </xf>
    <xf numFmtId="0" fontId="8" fillId="0" borderId="0" xfId="1" quotePrefix="1" applyFont="1" applyAlignment="1">
      <alignment horizontal="left" vertical="top" wrapText="1"/>
    </xf>
    <xf numFmtId="0" fontId="8" fillId="0" borderId="21" xfId="1" quotePrefix="1" applyFont="1" applyBorder="1" applyAlignment="1">
      <alignment horizontal="left" vertical="top" wrapText="1"/>
    </xf>
    <xf numFmtId="1" fontId="60" fillId="0" borderId="92" xfId="0" applyNumberFormat="1" applyFont="1" applyBorder="1" applyAlignment="1" applyProtection="1">
      <alignment horizontal="center" vertical="center" wrapText="1"/>
      <protection locked="0"/>
    </xf>
    <xf numFmtId="0" fontId="0" fillId="0" borderId="73" xfId="0" applyBorder="1" applyAlignment="1">
      <alignment horizontal="center" vertical="center" wrapText="1"/>
    </xf>
    <xf numFmtId="0" fontId="0" fillId="0" borderId="95" xfId="0" applyBorder="1" applyAlignment="1">
      <alignment horizontal="center" vertical="center" wrapText="1"/>
    </xf>
    <xf numFmtId="0" fontId="24" fillId="0" borderId="92" xfId="0" applyFont="1" applyBorder="1" applyAlignment="1">
      <alignment horizontal="center"/>
    </xf>
    <xf numFmtId="0" fontId="24" fillId="0" borderId="73" xfId="0" applyFont="1" applyBorder="1" applyAlignment="1">
      <alignment horizontal="center"/>
    </xf>
    <xf numFmtId="0" fontId="24" fillId="0" borderId="95" xfId="0" applyFont="1" applyBorder="1" applyAlignment="1">
      <alignment horizontal="center"/>
    </xf>
    <xf numFmtId="0" fontId="24" fillId="0" borderId="82" xfId="0" applyFont="1" applyBorder="1" applyAlignment="1" applyProtection="1">
      <alignment horizontal="center" vertical="center"/>
      <protection locked="0"/>
    </xf>
    <xf numFmtId="0" fontId="24" fillId="0" borderId="13" xfId="0" applyFont="1" applyBorder="1" applyAlignment="1" applyProtection="1">
      <alignment horizontal="center" vertical="center"/>
      <protection locked="0"/>
    </xf>
    <xf numFmtId="0" fontId="24" fillId="0" borderId="60" xfId="0" applyFont="1" applyBorder="1" applyAlignment="1" applyProtection="1">
      <alignment horizontal="center" vertical="center"/>
      <protection locked="0"/>
    </xf>
    <xf numFmtId="1" fontId="60" fillId="0" borderId="82" xfId="0" applyNumberFormat="1" applyFont="1" applyBorder="1" applyAlignment="1">
      <alignment horizontal="center" vertical="center"/>
    </xf>
    <xf numFmtId="0" fontId="60" fillId="0" borderId="13" xfId="0" applyFont="1" applyBorder="1" applyAlignment="1">
      <alignment horizontal="center" vertical="center"/>
    </xf>
    <xf numFmtId="0" fontId="60" fillId="0" borderId="60" xfId="0" applyFont="1" applyBorder="1" applyAlignment="1">
      <alignment horizontal="center" vertical="center"/>
    </xf>
    <xf numFmtId="0" fontId="24" fillId="0" borderId="92" xfId="0" applyFont="1" applyBorder="1" applyAlignment="1" applyProtection="1">
      <alignment horizontal="center" vertical="center"/>
      <protection locked="0"/>
    </xf>
    <xf numFmtId="0" fontId="24" fillId="0" borderId="73" xfId="0" applyFont="1" applyBorder="1" applyAlignment="1" applyProtection="1">
      <alignment horizontal="center" vertical="center"/>
      <protection locked="0"/>
    </xf>
    <xf numFmtId="0" fontId="24" fillId="0" borderId="95" xfId="0" applyFont="1" applyBorder="1" applyAlignment="1" applyProtection="1">
      <alignment horizontal="center" vertical="center"/>
      <protection locked="0"/>
    </xf>
    <xf numFmtId="1" fontId="60" fillId="0" borderId="91" xfId="0" applyNumberFormat="1" applyFont="1" applyBorder="1" applyAlignment="1" applyProtection="1">
      <alignment horizontal="center" vertical="center" wrapText="1"/>
      <protection locked="0"/>
    </xf>
    <xf numFmtId="1" fontId="60" fillId="0" borderId="93" xfId="0" applyNumberFormat="1" applyFont="1" applyBorder="1" applyAlignment="1" applyProtection="1">
      <alignment horizontal="center" vertical="center" wrapText="1"/>
      <protection locked="0"/>
    </xf>
    <xf numFmtId="1" fontId="60" fillId="0" borderId="94" xfId="0" applyNumberFormat="1" applyFont="1" applyBorder="1" applyAlignment="1" applyProtection="1">
      <alignment horizontal="center" vertical="center" wrapText="1"/>
      <protection locked="0"/>
    </xf>
    <xf numFmtId="0" fontId="60" fillId="0" borderId="92" xfId="0" applyFont="1" applyBorder="1" applyAlignment="1" applyProtection="1">
      <alignment horizontal="left" vertical="center" wrapText="1"/>
      <protection locked="0"/>
    </xf>
    <xf numFmtId="0" fontId="60" fillId="0" borderId="73" xfId="0" applyFont="1" applyBorder="1" applyAlignment="1" applyProtection="1">
      <alignment horizontal="left" vertical="center" wrapText="1"/>
      <protection locked="0"/>
    </xf>
    <xf numFmtId="0" fontId="60" fillId="0" borderId="95" xfId="0" applyFont="1" applyBorder="1" applyAlignment="1" applyProtection="1">
      <alignment horizontal="left" vertical="center" wrapText="1"/>
      <protection locked="0"/>
    </xf>
    <xf numFmtId="0" fontId="60" fillId="0" borderId="92" xfId="0" applyFont="1" applyBorder="1" applyAlignment="1" applyProtection="1">
      <alignment horizontal="center" vertical="center" wrapText="1"/>
      <protection locked="0"/>
    </xf>
    <xf numFmtId="0" fontId="60" fillId="0" borderId="73" xfId="0" applyFont="1" applyBorder="1" applyAlignment="1" applyProtection="1">
      <alignment horizontal="center" vertical="center" wrapText="1"/>
      <protection locked="0"/>
    </xf>
    <xf numFmtId="0" fontId="60" fillId="0" borderId="95" xfId="0" applyFont="1" applyBorder="1" applyAlignment="1" applyProtection="1">
      <alignment horizontal="center" vertical="center" wrapText="1"/>
      <protection locked="0"/>
    </xf>
    <xf numFmtId="0" fontId="60" fillId="0" borderId="92" xfId="0" applyFont="1" applyBorder="1" applyAlignment="1" applyProtection="1">
      <alignment horizontal="center" vertical="center"/>
      <protection locked="0"/>
    </xf>
    <xf numFmtId="0" fontId="60" fillId="0" borderId="73" xfId="0" applyFont="1" applyBorder="1" applyAlignment="1" applyProtection="1">
      <alignment horizontal="center" vertical="center"/>
      <protection locked="0"/>
    </xf>
    <xf numFmtId="0" fontId="60" fillId="0" borderId="95" xfId="0" applyFont="1" applyBorder="1" applyAlignment="1" applyProtection="1">
      <alignment horizontal="center" vertical="center"/>
      <protection locked="0"/>
    </xf>
    <xf numFmtId="0" fontId="60" fillId="0" borderId="82" xfId="0" applyFont="1" applyBorder="1" applyAlignment="1" applyProtection="1">
      <alignment horizontal="center" vertical="center"/>
      <protection locked="0"/>
    </xf>
    <xf numFmtId="0" fontId="60" fillId="0" borderId="13" xfId="0" applyFont="1" applyBorder="1" applyAlignment="1" applyProtection="1">
      <alignment horizontal="center" vertical="center"/>
      <protection locked="0"/>
    </xf>
    <xf numFmtId="0" fontId="60" fillId="0" borderId="60" xfId="0" applyFont="1" applyBorder="1" applyAlignment="1" applyProtection="1">
      <alignment horizontal="center" vertical="center"/>
      <protection locked="0"/>
    </xf>
    <xf numFmtId="0" fontId="24" fillId="0" borderId="92" xfId="0" applyFont="1" applyBorder="1" applyAlignment="1">
      <alignment horizontal="center" vertical="center"/>
    </xf>
    <xf numFmtId="0" fontId="24" fillId="0" borderId="73" xfId="0" applyFont="1" applyBorder="1" applyAlignment="1">
      <alignment horizontal="center" vertical="center"/>
    </xf>
    <xf numFmtId="0" fontId="24" fillId="0" borderId="95" xfId="0" applyFont="1" applyBorder="1" applyAlignment="1">
      <alignment horizontal="center" vertical="center"/>
    </xf>
    <xf numFmtId="14" fontId="24" fillId="0" borderId="92" xfId="0" applyNumberFormat="1" applyFont="1" applyBorder="1" applyAlignment="1">
      <alignment horizontal="center" vertical="center"/>
    </xf>
    <xf numFmtId="0" fontId="24" fillId="0" borderId="92" xfId="0" applyFont="1" applyBorder="1" applyAlignment="1">
      <alignment horizontal="center" vertical="center" wrapText="1"/>
    </xf>
    <xf numFmtId="0" fontId="24" fillId="0" borderId="73" xfId="0" applyFont="1" applyBorder="1" applyAlignment="1">
      <alignment horizontal="center" vertical="center" wrapText="1"/>
    </xf>
    <xf numFmtId="0" fontId="24" fillId="0" borderId="95" xfId="0" applyFont="1" applyBorder="1" applyAlignment="1">
      <alignment horizontal="center" vertical="center" wrapText="1"/>
    </xf>
    <xf numFmtId="0" fontId="56" fillId="24" borderId="96" xfId="0" applyFont="1" applyFill="1" applyBorder="1" applyAlignment="1">
      <alignment horizontal="center"/>
    </xf>
    <xf numFmtId="0" fontId="56" fillId="24" borderId="97" xfId="0" applyFont="1" applyFill="1" applyBorder="1" applyAlignment="1">
      <alignment horizontal="center"/>
    </xf>
    <xf numFmtId="0" fontId="6" fillId="3" borderId="13" xfId="0" applyFont="1" applyFill="1" applyBorder="1" applyAlignment="1">
      <alignment horizontal="center" vertical="center"/>
    </xf>
    <xf numFmtId="0" fontId="4" fillId="4" borderId="5" xfId="0" applyFont="1" applyFill="1" applyBorder="1" applyAlignment="1">
      <alignment horizontal="left" vertical="center"/>
    </xf>
    <xf numFmtId="0" fontId="4" fillId="4" borderId="7" xfId="0" applyFont="1" applyFill="1" applyBorder="1" applyAlignment="1">
      <alignment horizontal="left" vertical="center"/>
    </xf>
    <xf numFmtId="0" fontId="4" fillId="4" borderId="6" xfId="0" applyFont="1" applyFill="1" applyBorder="1" applyAlignment="1">
      <alignment horizontal="left" vertical="center"/>
    </xf>
    <xf numFmtId="0" fontId="2" fillId="3" borderId="5" xfId="0" applyFont="1" applyFill="1" applyBorder="1" applyAlignment="1" applyProtection="1">
      <alignment horizontal="left" vertical="center"/>
      <protection locked="0"/>
    </xf>
    <xf numFmtId="0" fontId="2" fillId="3" borderId="7" xfId="0" applyFont="1" applyFill="1" applyBorder="1" applyAlignment="1" applyProtection="1">
      <alignment horizontal="left" vertical="center"/>
      <protection locked="0"/>
    </xf>
    <xf numFmtId="0" fontId="2" fillId="3" borderId="6" xfId="0" applyFont="1" applyFill="1" applyBorder="1" applyAlignment="1" applyProtection="1">
      <alignment horizontal="left" vertical="center"/>
      <protection locked="0"/>
    </xf>
    <xf numFmtId="0" fontId="1" fillId="3" borderId="0" xfId="0" applyFont="1" applyFill="1" applyAlignment="1">
      <alignment horizontal="left" vertical="center"/>
    </xf>
    <xf numFmtId="0" fontId="2" fillId="3" borderId="5" xfId="0" applyFont="1" applyFill="1" applyBorder="1" applyAlignment="1" applyProtection="1">
      <alignment horizontal="left" vertical="center" wrapText="1"/>
      <protection locked="0"/>
    </xf>
    <xf numFmtId="0" fontId="2" fillId="3" borderId="7" xfId="0" applyFont="1" applyFill="1" applyBorder="1" applyAlignment="1" applyProtection="1">
      <alignment horizontal="left" vertical="center" wrapText="1"/>
      <protection locked="0"/>
    </xf>
    <xf numFmtId="0" fontId="2" fillId="3" borderId="6" xfId="0" applyFont="1" applyFill="1" applyBorder="1" applyAlignment="1" applyProtection="1">
      <alignment horizontal="left" vertical="center" wrapText="1"/>
      <protection locked="0"/>
    </xf>
    <xf numFmtId="0" fontId="61" fillId="4" borderId="88" xfId="0" applyFont="1" applyFill="1" applyBorder="1" applyAlignment="1">
      <alignment horizontal="center" vertical="center"/>
    </xf>
    <xf numFmtId="0" fontId="61" fillId="4" borderId="98" xfId="0" applyFont="1" applyFill="1" applyBorder="1" applyAlignment="1">
      <alignment horizontal="center" vertical="center"/>
    </xf>
    <xf numFmtId="0" fontId="61" fillId="4" borderId="89" xfId="0" applyFont="1" applyFill="1" applyBorder="1" applyAlignment="1">
      <alignment horizontal="center" vertical="center"/>
    </xf>
    <xf numFmtId="0" fontId="61" fillId="23" borderId="86" xfId="0" applyFont="1" applyFill="1" applyBorder="1" applyAlignment="1" applyProtection="1">
      <alignment horizontal="center" vertical="center" wrapText="1"/>
      <protection locked="0"/>
    </xf>
    <xf numFmtId="0" fontId="61" fillId="4" borderId="86" xfId="0" applyFont="1" applyFill="1" applyBorder="1" applyAlignment="1" applyProtection="1">
      <alignment horizontal="center" vertical="center" wrapText="1"/>
      <protection locked="0"/>
    </xf>
    <xf numFmtId="0" fontId="5" fillId="3" borderId="1"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4" xfId="0" applyFont="1" applyFill="1" applyBorder="1" applyAlignment="1">
      <alignment horizontal="center" vertical="center"/>
    </xf>
    <xf numFmtId="0" fontId="63" fillId="4" borderId="2" xfId="0" applyFont="1" applyFill="1" applyBorder="1" applyAlignment="1">
      <alignment horizontal="center" vertical="center" wrapText="1"/>
    </xf>
    <xf numFmtId="0" fontId="63" fillId="4" borderId="99" xfId="0" applyFont="1" applyFill="1" applyBorder="1" applyAlignment="1">
      <alignment horizontal="center" vertical="center" wrapText="1"/>
    </xf>
    <xf numFmtId="0" fontId="63" fillId="4" borderId="0" xfId="0" applyFont="1" applyFill="1" applyBorder="1" applyAlignment="1">
      <alignment horizontal="center" vertical="center" wrapText="1"/>
    </xf>
    <xf numFmtId="0" fontId="63" fillId="4" borderId="84" xfId="0" applyFont="1" applyFill="1" applyBorder="1" applyAlignment="1">
      <alignment horizontal="center" vertical="center" wrapText="1"/>
    </xf>
    <xf numFmtId="0" fontId="62" fillId="4" borderId="87" xfId="0" applyFont="1" applyFill="1" applyBorder="1" applyAlignment="1">
      <alignment horizontal="center" vertical="center" wrapText="1"/>
    </xf>
    <xf numFmtId="0" fontId="62" fillId="4" borderId="90" xfId="0" applyFont="1" applyFill="1" applyBorder="1" applyAlignment="1">
      <alignment horizontal="center" vertical="center" wrapText="1"/>
    </xf>
    <xf numFmtId="0" fontId="62" fillId="4" borderId="88" xfId="0" applyFont="1" applyFill="1" applyBorder="1" applyAlignment="1">
      <alignment horizontal="center" vertical="center" wrapText="1"/>
    </xf>
    <xf numFmtId="0" fontId="62" fillId="4" borderId="89" xfId="0" applyFont="1" applyFill="1" applyBorder="1" applyAlignment="1">
      <alignment horizontal="center" vertical="center" wrapText="1"/>
    </xf>
    <xf numFmtId="0" fontId="61" fillId="4" borderId="88" xfId="0" applyFont="1" applyFill="1" applyBorder="1" applyAlignment="1" applyProtection="1">
      <alignment horizontal="center" vertical="center" wrapText="1"/>
      <protection locked="0"/>
    </xf>
    <xf numFmtId="0" fontId="0" fillId="0" borderId="13" xfId="0" applyBorder="1" applyAlignment="1">
      <alignment horizontal="center" vertical="center" wrapText="1"/>
    </xf>
    <xf numFmtId="0" fontId="0" fillId="0" borderId="13" xfId="0" applyFill="1" applyBorder="1" applyAlignment="1">
      <alignment horizontal="center" vertical="center" wrapText="1"/>
    </xf>
    <xf numFmtId="0" fontId="3" fillId="4" borderId="8" xfId="0" applyFont="1" applyFill="1" applyBorder="1" applyAlignment="1">
      <alignment horizontal="center" vertical="center"/>
    </xf>
    <xf numFmtId="0" fontId="3" fillId="4" borderId="11" xfId="0" applyFont="1" applyFill="1" applyBorder="1" applyAlignment="1">
      <alignment horizontal="center" vertical="center"/>
    </xf>
    <xf numFmtId="9" fontId="0" fillId="0" borderId="13" xfId="0" applyNumberFormat="1" applyBorder="1" applyAlignment="1">
      <alignment horizontal="center" vertical="center" wrapText="1"/>
    </xf>
    <xf numFmtId="0" fontId="0" fillId="0" borderId="13" xfId="0" applyBorder="1" applyAlignment="1">
      <alignment horizontal="center"/>
    </xf>
    <xf numFmtId="0" fontId="0" fillId="0" borderId="13" xfId="0" applyBorder="1" applyAlignment="1">
      <alignment horizontal="left" vertical="center" wrapText="1"/>
    </xf>
    <xf numFmtId="0" fontId="53" fillId="0" borderId="13" xfId="0" applyFont="1" applyBorder="1" applyAlignment="1">
      <alignment horizontal="center" vertical="center" wrapText="1"/>
    </xf>
    <xf numFmtId="0" fontId="0" fillId="0" borderId="13" xfId="0" applyBorder="1" applyAlignment="1">
      <alignment horizontal="center" vertical="center"/>
    </xf>
    <xf numFmtId="0" fontId="0" fillId="0" borderId="13" xfId="0" applyFill="1" applyBorder="1" applyAlignment="1">
      <alignment horizontal="left" vertical="center" wrapText="1"/>
    </xf>
    <xf numFmtId="0" fontId="3" fillId="4" borderId="9"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9" xfId="0" applyFont="1" applyFill="1" applyBorder="1" applyAlignment="1">
      <alignment horizontal="center" vertical="center" textRotation="90" wrapText="1"/>
    </xf>
    <xf numFmtId="0" fontId="3" fillId="4" borderId="8" xfId="0" applyFont="1" applyFill="1" applyBorder="1" applyAlignment="1">
      <alignment horizontal="center" vertical="center" textRotation="90" wrapText="1"/>
    </xf>
    <xf numFmtId="0" fontId="3" fillId="4" borderId="11" xfId="0" applyFont="1" applyFill="1" applyBorder="1" applyAlignment="1">
      <alignment horizontal="center" vertical="center" textRotation="90" wrapText="1"/>
    </xf>
    <xf numFmtId="0" fontId="3" fillId="4" borderId="10"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3" fillId="4" borderId="12" xfId="0" applyFont="1" applyFill="1" applyBorder="1" applyAlignment="1">
      <alignment horizontal="center" vertical="center"/>
    </xf>
    <xf numFmtId="0" fontId="3" fillId="4" borderId="8" xfId="0" applyFont="1" applyFill="1" applyBorder="1" applyAlignment="1">
      <alignment horizontal="center" vertical="center" textRotation="1"/>
    </xf>
    <xf numFmtId="0" fontId="3" fillId="4" borderId="11" xfId="0" applyFont="1" applyFill="1" applyBorder="1" applyAlignment="1">
      <alignment horizontal="center" vertical="center" textRotation="1"/>
    </xf>
    <xf numFmtId="0" fontId="3" fillId="4" borderId="9" xfId="0" applyFont="1" applyFill="1" applyBorder="1" applyAlignment="1">
      <alignment horizontal="center" vertical="center"/>
    </xf>
    <xf numFmtId="0" fontId="3" fillId="4" borderId="10" xfId="0" applyFont="1" applyFill="1" applyBorder="1" applyAlignment="1">
      <alignment horizontal="center" vertical="center"/>
    </xf>
    <xf numFmtId="0" fontId="3" fillId="4" borderId="5" xfId="0" applyFont="1" applyFill="1" applyBorder="1" applyAlignment="1">
      <alignment horizontal="center" vertical="center"/>
    </xf>
    <xf numFmtId="0" fontId="3" fillId="4" borderId="7" xfId="0" applyFont="1" applyFill="1" applyBorder="1" applyAlignment="1">
      <alignment horizontal="center" vertical="center"/>
    </xf>
    <xf numFmtId="0" fontId="3" fillId="4" borderId="6" xfId="0" applyFont="1" applyFill="1" applyBorder="1" applyAlignment="1">
      <alignment horizontal="center" vertical="center"/>
    </xf>
    <xf numFmtId="0" fontId="54" fillId="4" borderId="2" xfId="0" applyFont="1" applyFill="1" applyBorder="1" applyAlignment="1">
      <alignment horizontal="center" vertical="center"/>
    </xf>
    <xf numFmtId="0" fontId="54" fillId="4" borderId="0" xfId="0" applyFont="1" applyFill="1" applyBorder="1" applyAlignment="1">
      <alignment horizontal="center" vertical="center"/>
    </xf>
    <xf numFmtId="0" fontId="3" fillId="4" borderId="81" xfId="0" applyFont="1" applyFill="1" applyBorder="1" applyAlignment="1">
      <alignment horizontal="center" vertical="center"/>
    </xf>
    <xf numFmtId="0" fontId="22" fillId="0" borderId="13" xfId="0" applyFont="1" applyBorder="1" applyAlignment="1">
      <alignment horizontal="left" vertical="center" wrapText="1"/>
    </xf>
    <xf numFmtId="0" fontId="20" fillId="0" borderId="0" xfId="0" applyFont="1" applyAlignment="1">
      <alignment horizontal="center" vertical="center"/>
    </xf>
    <xf numFmtId="0" fontId="20" fillId="6" borderId="13" xfId="0" applyFont="1" applyFill="1" applyBorder="1" applyAlignment="1">
      <alignment horizontal="center" vertical="center" wrapText="1"/>
    </xf>
    <xf numFmtId="0" fontId="77" fillId="0" borderId="0" xfId="0" applyFont="1" applyAlignment="1">
      <alignment horizontal="center" vertical="center"/>
    </xf>
    <xf numFmtId="0" fontId="65" fillId="0" borderId="0" xfId="0" applyFont="1" applyAlignment="1">
      <alignment horizontal="center" vertical="center"/>
    </xf>
    <xf numFmtId="0" fontId="30" fillId="3" borderId="0" xfId="0" applyFont="1" applyFill="1" applyAlignment="1">
      <alignment horizontal="justify" vertical="center" wrapText="1"/>
    </xf>
    <xf numFmtId="0" fontId="23" fillId="13" borderId="48" xfId="0" applyFont="1" applyFill="1" applyBorder="1" applyAlignment="1">
      <alignment horizontal="center" vertical="center" wrapText="1" readingOrder="1"/>
    </xf>
    <xf numFmtId="0" fontId="23" fillId="13" borderId="49" xfId="0" applyFont="1" applyFill="1" applyBorder="1" applyAlignment="1">
      <alignment horizontal="center" vertical="center" wrapText="1" readingOrder="1"/>
    </xf>
    <xf numFmtId="0" fontId="23" fillId="13" borderId="50" xfId="0" applyFont="1" applyFill="1" applyBorder="1" applyAlignment="1">
      <alignment horizontal="center" vertical="center" wrapText="1" readingOrder="1"/>
    </xf>
    <xf numFmtId="0" fontId="26" fillId="13" borderId="51" xfId="0" applyFont="1" applyFill="1" applyBorder="1" applyAlignment="1">
      <alignment horizontal="center" vertical="center" wrapText="1" readingOrder="1"/>
    </xf>
    <xf numFmtId="0" fontId="26" fillId="13" borderId="52" xfId="0" applyFont="1" applyFill="1" applyBorder="1" applyAlignment="1">
      <alignment horizontal="center" vertical="center" wrapText="1" readingOrder="1"/>
    </xf>
    <xf numFmtId="0" fontId="26" fillId="3" borderId="54" xfId="0" applyFont="1" applyFill="1" applyBorder="1" applyAlignment="1">
      <alignment horizontal="center" vertical="center" wrapText="1" readingOrder="1"/>
    </xf>
    <xf numFmtId="0" fontId="26" fillId="3" borderId="57" xfId="0" applyFont="1" applyFill="1" applyBorder="1" applyAlignment="1">
      <alignment horizontal="center" vertical="center" wrapText="1" readingOrder="1"/>
    </xf>
    <xf numFmtId="0" fontId="26" fillId="3" borderId="55" xfId="0" applyFont="1" applyFill="1" applyBorder="1" applyAlignment="1">
      <alignment horizontal="center" vertical="center" wrapText="1" readingOrder="1"/>
    </xf>
    <xf numFmtId="0" fontId="26" fillId="3" borderId="13" xfId="0" applyFont="1" applyFill="1" applyBorder="1" applyAlignment="1">
      <alignment horizontal="center" vertical="center" wrapText="1" readingOrder="1"/>
    </xf>
    <xf numFmtId="0" fontId="26" fillId="3" borderId="59" xfId="0" applyFont="1" applyFill="1" applyBorder="1" applyAlignment="1">
      <alignment horizontal="center" vertical="center" wrapText="1" readingOrder="1"/>
    </xf>
    <xf numFmtId="0" fontId="26" fillId="3" borderId="60" xfId="0" applyFont="1" applyFill="1" applyBorder="1" applyAlignment="1">
      <alignment horizontal="center" vertical="center" wrapText="1" readingOrder="1"/>
    </xf>
    <xf numFmtId="0" fontId="1" fillId="0" borderId="0" xfId="0" applyFont="1" applyAlignment="1">
      <alignment horizontal="center" vertical="center" wrapText="1"/>
    </xf>
    <xf numFmtId="0" fontId="85" fillId="14" borderId="0" xfId="0" applyFont="1" applyFill="1" applyAlignment="1">
      <alignment horizontal="center" vertical="center" wrapText="1" readingOrder="1"/>
    </xf>
    <xf numFmtId="0" fontId="59" fillId="5" borderId="0" xfId="0" applyFont="1" applyFill="1" applyAlignment="1">
      <alignment horizontal="center" vertical="center" wrapText="1"/>
    </xf>
    <xf numFmtId="0" fontId="86" fillId="14" borderId="0" xfId="0" applyFont="1" applyFill="1" applyAlignment="1">
      <alignment horizontal="center" vertical="center" textRotation="90" wrapText="1" readingOrder="1"/>
    </xf>
    <xf numFmtId="0" fontId="86" fillId="14" borderId="21" xfId="0" applyFont="1" applyFill="1" applyBorder="1" applyAlignment="1">
      <alignment horizontal="center" vertical="center" textRotation="90" wrapText="1" readingOrder="1"/>
    </xf>
    <xf numFmtId="0" fontId="59" fillId="0" borderId="62" xfId="0" applyFont="1" applyBorder="1" applyAlignment="1">
      <alignment horizontal="center" vertical="center" wrapText="1"/>
    </xf>
    <xf numFmtId="0" fontId="59" fillId="0" borderId="63" xfId="0" applyFont="1" applyBorder="1" applyAlignment="1">
      <alignment horizontal="center" vertical="center"/>
    </xf>
    <xf numFmtId="0" fontId="59" fillId="0" borderId="64" xfId="0" applyFont="1" applyBorder="1" applyAlignment="1">
      <alignment horizontal="center" vertical="center"/>
    </xf>
    <xf numFmtId="0" fontId="59" fillId="0" borderId="20" xfId="0" applyFont="1" applyBorder="1" applyAlignment="1">
      <alignment horizontal="center" vertical="center"/>
    </xf>
    <xf numFmtId="0" fontId="59" fillId="0" borderId="0" xfId="0" applyFont="1" applyAlignment="1">
      <alignment horizontal="center" vertical="center"/>
    </xf>
    <xf numFmtId="0" fontId="59" fillId="0" borderId="21" xfId="0" applyFont="1" applyBorder="1" applyAlignment="1">
      <alignment horizontal="center" vertical="center"/>
    </xf>
    <xf numFmtId="0" fontId="59" fillId="0" borderId="43" xfId="0" applyFont="1" applyBorder="1" applyAlignment="1">
      <alignment horizontal="center" vertical="center"/>
    </xf>
    <xf numFmtId="0" fontId="59" fillId="0" borderId="44" xfId="0" applyFont="1" applyBorder="1" applyAlignment="1">
      <alignment horizontal="center" vertical="center"/>
    </xf>
    <xf numFmtId="0" fontId="59" fillId="0" borderId="45" xfId="0" applyFont="1" applyBorder="1" applyAlignment="1">
      <alignment horizontal="center" vertical="center"/>
    </xf>
    <xf numFmtId="0" fontId="83" fillId="16" borderId="65" xfId="0" applyFont="1" applyFill="1" applyBorder="1" applyAlignment="1">
      <alignment horizontal="center" vertical="center" wrapText="1" readingOrder="1"/>
    </xf>
    <xf numFmtId="0" fontId="83" fillId="16" borderId="66" xfId="0" applyFont="1" applyFill="1" applyBorder="1" applyAlignment="1">
      <alignment horizontal="center" vertical="center" wrapText="1" readingOrder="1"/>
    </xf>
    <xf numFmtId="0" fontId="83" fillId="16" borderId="67" xfId="0" applyFont="1" applyFill="1" applyBorder="1" applyAlignment="1">
      <alignment horizontal="center" vertical="center" wrapText="1" readingOrder="1"/>
    </xf>
    <xf numFmtId="0" fontId="83" fillId="16" borderId="68" xfId="0" applyFont="1" applyFill="1" applyBorder="1" applyAlignment="1">
      <alignment horizontal="center" vertical="center" wrapText="1" readingOrder="1"/>
    </xf>
    <xf numFmtId="0" fontId="83" fillId="16" borderId="0" xfId="0" applyFont="1" applyFill="1" applyAlignment="1">
      <alignment horizontal="center" vertical="center" wrapText="1" readingOrder="1"/>
    </xf>
    <xf numFmtId="0" fontId="83" fillId="16" borderId="69" xfId="0" applyFont="1" applyFill="1" applyBorder="1" applyAlignment="1">
      <alignment horizontal="center" vertical="center" wrapText="1" readingOrder="1"/>
    </xf>
    <xf numFmtId="0" fontId="83" fillId="16" borderId="70" xfId="0" applyFont="1" applyFill="1" applyBorder="1" applyAlignment="1">
      <alignment horizontal="center" vertical="center" wrapText="1" readingOrder="1"/>
    </xf>
    <xf numFmtId="0" fontId="83" fillId="16" borderId="71" xfId="0" applyFont="1" applyFill="1" applyBorder="1" applyAlignment="1">
      <alignment horizontal="center" vertical="center" wrapText="1" readingOrder="1"/>
    </xf>
    <xf numFmtId="0" fontId="83" fillId="16" borderId="72" xfId="0" applyFont="1" applyFill="1" applyBorder="1" applyAlignment="1">
      <alignment horizontal="center" vertical="center" wrapText="1" readingOrder="1"/>
    </xf>
    <xf numFmtId="0" fontId="24" fillId="3" borderId="13" xfId="0" applyFont="1" applyFill="1" applyBorder="1" applyAlignment="1">
      <alignment horizontal="center" vertical="center" wrapText="1"/>
    </xf>
    <xf numFmtId="0" fontId="59" fillId="0" borderId="20" xfId="0" applyFont="1" applyBorder="1" applyAlignment="1">
      <alignment horizontal="center" vertical="center" wrapText="1"/>
    </xf>
    <xf numFmtId="0" fontId="83" fillId="15" borderId="65" xfId="0" applyFont="1" applyFill="1" applyBorder="1" applyAlignment="1">
      <alignment horizontal="center" vertical="center" wrapText="1" readingOrder="1"/>
    </xf>
    <xf numFmtId="0" fontId="83" fillId="15" borderId="66" xfId="0" applyFont="1" applyFill="1" applyBorder="1" applyAlignment="1">
      <alignment horizontal="center" vertical="center" wrapText="1" readingOrder="1"/>
    </xf>
    <xf numFmtId="0" fontId="83" fillId="15" borderId="68" xfId="0" applyFont="1" applyFill="1" applyBorder="1" applyAlignment="1">
      <alignment horizontal="center" vertical="center" wrapText="1" readingOrder="1"/>
    </xf>
    <xf numFmtId="0" fontId="83" fillId="15" borderId="0" xfId="0" applyFont="1" applyFill="1" applyAlignment="1">
      <alignment horizontal="center" vertical="center" wrapText="1" readingOrder="1"/>
    </xf>
    <xf numFmtId="0" fontId="83" fillId="15" borderId="70" xfId="0" applyFont="1" applyFill="1" applyBorder="1" applyAlignment="1">
      <alignment horizontal="center" vertical="center" wrapText="1" readingOrder="1"/>
    </xf>
    <xf numFmtId="0" fontId="83" fillId="15" borderId="71" xfId="0" applyFont="1" applyFill="1" applyBorder="1" applyAlignment="1">
      <alignment horizontal="center" vertical="center" wrapText="1" readingOrder="1"/>
    </xf>
    <xf numFmtId="0" fontId="24" fillId="3" borderId="78" xfId="0" applyFont="1" applyFill="1" applyBorder="1" applyAlignment="1">
      <alignment horizontal="center" vertical="center" wrapText="1"/>
    </xf>
    <xf numFmtId="0" fontId="24" fillId="3" borderId="85" xfId="0" applyFont="1" applyFill="1" applyBorder="1" applyAlignment="1">
      <alignment horizontal="center" vertical="center" wrapText="1"/>
    </xf>
    <xf numFmtId="0" fontId="24" fillId="3" borderId="79" xfId="0" applyFont="1" applyFill="1" applyBorder="1" applyAlignment="1">
      <alignment horizontal="center" vertical="center" wrapText="1"/>
    </xf>
    <xf numFmtId="0" fontId="24" fillId="3" borderId="84" xfId="0" applyFont="1" applyFill="1" applyBorder="1" applyAlignment="1">
      <alignment horizontal="center" vertical="center" wrapText="1"/>
    </xf>
    <xf numFmtId="0" fontId="24" fillId="3" borderId="80" xfId="0" applyFont="1" applyFill="1" applyBorder="1" applyAlignment="1">
      <alignment horizontal="center" vertical="center" wrapText="1"/>
    </xf>
    <xf numFmtId="0" fontId="24" fillId="3" borderId="83" xfId="0" applyFont="1" applyFill="1" applyBorder="1" applyAlignment="1">
      <alignment horizontal="center" vertical="center" wrapText="1"/>
    </xf>
    <xf numFmtId="0" fontId="59" fillId="0" borderId="0" xfId="0" applyFont="1" applyBorder="1" applyAlignment="1">
      <alignment horizontal="center" vertical="center"/>
    </xf>
    <xf numFmtId="0" fontId="83" fillId="25" borderId="65" xfId="0" applyFont="1" applyFill="1" applyBorder="1" applyAlignment="1">
      <alignment horizontal="center" vertical="center" wrapText="1" readingOrder="1"/>
    </xf>
    <xf numFmtId="0" fontId="83" fillId="25" borderId="66" xfId="0" applyFont="1" applyFill="1" applyBorder="1" applyAlignment="1">
      <alignment horizontal="center" vertical="center" wrapText="1" readingOrder="1"/>
    </xf>
    <xf numFmtId="0" fontId="83" fillId="25" borderId="68" xfId="0" applyFont="1" applyFill="1" applyBorder="1" applyAlignment="1">
      <alignment horizontal="center" vertical="center" wrapText="1" readingOrder="1"/>
    </xf>
    <xf numFmtId="0" fontId="83" fillId="25" borderId="0" xfId="0" applyFont="1" applyFill="1" applyAlignment="1">
      <alignment horizontal="center" vertical="center" wrapText="1" readingOrder="1"/>
    </xf>
    <xf numFmtId="0" fontId="83" fillId="25" borderId="69" xfId="0" applyFont="1" applyFill="1" applyBorder="1" applyAlignment="1">
      <alignment horizontal="center" vertical="center" wrapText="1" readingOrder="1"/>
    </xf>
    <xf numFmtId="0" fontId="83" fillId="25" borderId="70" xfId="0" applyFont="1" applyFill="1" applyBorder="1" applyAlignment="1">
      <alignment horizontal="center" vertical="center" wrapText="1" readingOrder="1"/>
    </xf>
    <xf numFmtId="0" fontId="83" fillId="25" borderId="71" xfId="0" applyFont="1" applyFill="1" applyBorder="1" applyAlignment="1">
      <alignment horizontal="center" vertical="center" wrapText="1" readingOrder="1"/>
    </xf>
    <xf numFmtId="0" fontId="83" fillId="25" borderId="72" xfId="0" applyFont="1" applyFill="1" applyBorder="1" applyAlignment="1">
      <alignment horizontal="center" vertical="center" wrapText="1" readingOrder="1"/>
    </xf>
    <xf numFmtId="0" fontId="83" fillId="8" borderId="65" xfId="0" applyFont="1" applyFill="1" applyBorder="1" applyAlignment="1">
      <alignment horizontal="center" vertical="center" wrapText="1" readingOrder="1"/>
    </xf>
    <xf numFmtId="0" fontId="83" fillId="8" borderId="66" xfId="0" applyFont="1" applyFill="1" applyBorder="1" applyAlignment="1">
      <alignment horizontal="center" vertical="center" wrapText="1" readingOrder="1"/>
    </xf>
    <xf numFmtId="0" fontId="83" fillId="8" borderId="68" xfId="0" applyFont="1" applyFill="1" applyBorder="1" applyAlignment="1">
      <alignment horizontal="center" vertical="center" wrapText="1" readingOrder="1"/>
    </xf>
    <xf numFmtId="0" fontId="83" fillId="8" borderId="0" xfId="0" applyFont="1" applyFill="1" applyAlignment="1">
      <alignment horizontal="center" vertical="center" wrapText="1" readingOrder="1"/>
    </xf>
    <xf numFmtId="0" fontId="83" fillId="8" borderId="0" xfId="0" applyFont="1" applyFill="1" applyBorder="1" applyAlignment="1">
      <alignment horizontal="center" vertical="center" wrapText="1" readingOrder="1"/>
    </xf>
    <xf numFmtId="0" fontId="83" fillId="8" borderId="69" xfId="0" applyFont="1" applyFill="1" applyBorder="1" applyAlignment="1">
      <alignment horizontal="center" vertical="center" wrapText="1" readingOrder="1"/>
    </xf>
    <xf numFmtId="0" fontId="83" fillId="8" borderId="70" xfId="0" applyFont="1" applyFill="1" applyBorder="1" applyAlignment="1">
      <alignment horizontal="center" vertical="center" wrapText="1" readingOrder="1"/>
    </xf>
    <xf numFmtId="0" fontId="83" fillId="8" borderId="71" xfId="0" applyFont="1" applyFill="1" applyBorder="1" applyAlignment="1">
      <alignment horizontal="center" vertical="center" wrapText="1" readingOrder="1"/>
    </xf>
    <xf numFmtId="0" fontId="83" fillId="8" borderId="72" xfId="0" applyFont="1" applyFill="1" applyBorder="1" applyAlignment="1">
      <alignment horizontal="center" vertical="center" wrapText="1" readingOrder="1"/>
    </xf>
    <xf numFmtId="0" fontId="59" fillId="0" borderId="63" xfId="0" applyFont="1" applyBorder="1" applyAlignment="1">
      <alignment horizontal="center" vertical="center" wrapText="1"/>
    </xf>
    <xf numFmtId="1" fontId="60" fillId="0" borderId="73" xfId="0" applyNumberFormat="1" applyFont="1" applyBorder="1" applyAlignment="1" applyProtection="1">
      <alignment horizontal="center" vertical="center" wrapText="1"/>
      <protection locked="0"/>
    </xf>
    <xf numFmtId="1" fontId="60" fillId="0" borderId="95" xfId="0" applyNumberFormat="1" applyFont="1" applyBorder="1" applyAlignment="1" applyProtection="1">
      <alignment horizontal="center" vertical="center" wrapText="1"/>
      <protection locked="0"/>
    </xf>
    <xf numFmtId="0" fontId="60" fillId="0" borderId="92" xfId="0" applyFont="1" applyBorder="1" applyAlignment="1" applyProtection="1">
      <alignment horizontal="left" vertical="top" wrapText="1"/>
      <protection locked="0"/>
    </xf>
    <xf numFmtId="0" fontId="60" fillId="0" borderId="73" xfId="0" applyFont="1" applyBorder="1" applyAlignment="1" applyProtection="1">
      <alignment horizontal="left" vertical="top" wrapText="1"/>
      <protection locked="0"/>
    </xf>
    <xf numFmtId="0" fontId="60" fillId="0" borderId="95" xfId="0" applyFont="1" applyBorder="1" applyAlignment="1" applyProtection="1">
      <alignment horizontal="left" vertical="top" wrapText="1"/>
      <protection locked="0"/>
    </xf>
    <xf numFmtId="0" fontId="24" fillId="0" borderId="92" xfId="0" applyFont="1" applyBorder="1" applyAlignment="1">
      <alignment horizontal="justify" vertical="center" wrapText="1"/>
    </xf>
    <xf numFmtId="0" fontId="24" fillId="0" borderId="73" xfId="0" applyFont="1" applyBorder="1" applyAlignment="1">
      <alignment horizontal="justify" vertical="center" wrapText="1"/>
    </xf>
    <xf numFmtId="0" fontId="24" fillId="0" borderId="95" xfId="0" applyFont="1" applyBorder="1" applyAlignment="1">
      <alignment horizontal="justify" vertical="center" wrapText="1"/>
    </xf>
    <xf numFmtId="0" fontId="24" fillId="0" borderId="92" xfId="0" applyFont="1" applyBorder="1" applyAlignment="1">
      <alignment horizontal="justify" vertical="center"/>
    </xf>
    <xf numFmtId="0" fontId="24" fillId="0" borderId="73" xfId="0" applyFont="1" applyBorder="1" applyAlignment="1">
      <alignment horizontal="justify" vertical="center"/>
    </xf>
    <xf numFmtId="0" fontId="24" fillId="0" borderId="95" xfId="0" applyFont="1" applyBorder="1" applyAlignment="1">
      <alignment horizontal="justify" vertical="center"/>
    </xf>
    <xf numFmtId="0" fontId="61" fillId="3" borderId="1" xfId="0" applyFont="1" applyFill="1" applyBorder="1" applyAlignment="1">
      <alignment horizontal="center" vertical="center"/>
    </xf>
    <xf numFmtId="0" fontId="61" fillId="3" borderId="2" xfId="0" applyFont="1" applyFill="1" applyBorder="1" applyAlignment="1">
      <alignment horizontal="center" vertical="center"/>
    </xf>
    <xf numFmtId="0" fontId="61" fillId="3" borderId="3" xfId="0" applyFont="1" applyFill="1" applyBorder="1" applyAlignment="1">
      <alignment horizontal="center" vertical="center"/>
    </xf>
    <xf numFmtId="0" fontId="61" fillId="3" borderId="4" xfId="0" applyFont="1" applyFill="1" applyBorder="1" applyAlignment="1">
      <alignment horizontal="center" vertical="center"/>
    </xf>
    <xf numFmtId="0" fontId="61" fillId="4" borderId="5" xfId="0" applyFont="1" applyFill="1" applyBorder="1" applyAlignment="1">
      <alignment horizontal="left" vertical="center"/>
    </xf>
    <xf numFmtId="0" fontId="61" fillId="4" borderId="7" xfId="0" applyFont="1" applyFill="1" applyBorder="1" applyAlignment="1">
      <alignment horizontal="left" vertical="center"/>
    </xf>
    <xf numFmtId="0" fontId="61" fillId="4" borderId="6" xfId="0" applyFont="1" applyFill="1" applyBorder="1" applyAlignment="1">
      <alignment horizontal="left" vertical="center"/>
    </xf>
    <xf numFmtId="0" fontId="89" fillId="3" borderId="5" xfId="0" applyFont="1" applyFill="1" applyBorder="1" applyAlignment="1" applyProtection="1">
      <alignment horizontal="left" vertical="center"/>
      <protection locked="0"/>
    </xf>
    <xf numFmtId="0" fontId="89" fillId="3" borderId="7" xfId="0" applyFont="1" applyFill="1" applyBorder="1" applyAlignment="1" applyProtection="1">
      <alignment horizontal="left" vertical="center"/>
      <protection locked="0"/>
    </xf>
    <xf numFmtId="0" fontId="89" fillId="3" borderId="6" xfId="0" applyFont="1" applyFill="1" applyBorder="1" applyAlignment="1" applyProtection="1">
      <alignment horizontal="left" vertical="center"/>
      <protection locked="0"/>
    </xf>
    <xf numFmtId="0" fontId="89" fillId="3" borderId="0" xfId="0" applyFont="1" applyFill="1" applyAlignment="1">
      <alignment horizontal="left" vertical="center"/>
    </xf>
    <xf numFmtId="0" fontId="89" fillId="3" borderId="5" xfId="0" applyFont="1" applyFill="1" applyBorder="1" applyAlignment="1" applyProtection="1">
      <alignment horizontal="left" vertical="center" wrapText="1"/>
      <protection locked="0"/>
    </xf>
    <xf numFmtId="0" fontId="89" fillId="3" borderId="7" xfId="0" applyFont="1" applyFill="1" applyBorder="1" applyAlignment="1" applyProtection="1">
      <alignment horizontal="left" vertical="center" wrapText="1"/>
      <protection locked="0"/>
    </xf>
    <xf numFmtId="0" fontId="89" fillId="3" borderId="6" xfId="0" applyFont="1" applyFill="1" applyBorder="1" applyAlignment="1" applyProtection="1">
      <alignment horizontal="left" vertical="center" wrapText="1"/>
      <protection locked="0"/>
    </xf>
    <xf numFmtId="0" fontId="35" fillId="3" borderId="13" xfId="0" applyFont="1" applyFill="1" applyBorder="1" applyAlignment="1">
      <alignment horizontal="center" vertical="center"/>
    </xf>
    <xf numFmtId="0" fontId="61" fillId="4" borderId="2" xfId="0" applyFont="1" applyFill="1" applyBorder="1" applyAlignment="1">
      <alignment horizontal="center" vertical="center" wrapText="1"/>
    </xf>
    <xf numFmtId="0" fontId="61" fillId="4" borderId="99" xfId="0" applyFont="1" applyFill="1" applyBorder="1" applyAlignment="1">
      <alignment horizontal="center" vertical="center" wrapText="1"/>
    </xf>
    <xf numFmtId="0" fontId="61" fillId="4" borderId="0" xfId="0" applyFont="1" applyFill="1" applyBorder="1" applyAlignment="1">
      <alignment horizontal="center" vertical="center" wrapText="1"/>
    </xf>
    <xf numFmtId="0" fontId="61" fillId="4" borderId="84" xfId="0" applyFont="1" applyFill="1" applyBorder="1" applyAlignment="1">
      <alignment horizontal="center" vertical="center" wrapText="1"/>
    </xf>
    <xf numFmtId="0" fontId="90" fillId="24" borderId="96" xfId="0" applyFont="1" applyFill="1" applyBorder="1" applyAlignment="1">
      <alignment horizontal="center"/>
    </xf>
    <xf numFmtId="0" fontId="90" fillId="24" borderId="97" xfId="0" applyFont="1" applyFill="1" applyBorder="1" applyAlignment="1">
      <alignment horizontal="center"/>
    </xf>
    <xf numFmtId="14" fontId="24" fillId="0" borderId="73" xfId="0" applyNumberFormat="1" applyFont="1" applyBorder="1" applyAlignment="1">
      <alignment horizontal="center" vertical="center"/>
    </xf>
    <xf numFmtId="14" fontId="24" fillId="0" borderId="95" xfId="0" applyNumberFormat="1" applyFont="1" applyBorder="1" applyAlignment="1">
      <alignment horizontal="center" vertical="center"/>
    </xf>
  </cellXfs>
  <cellStyles count="3">
    <cellStyle name="Normal" xfId="0" builtinId="0"/>
    <cellStyle name="Normal - Style1 2" xfId="1" xr:uid="{00000000-0005-0000-0000-000001000000}"/>
    <cellStyle name="Normal 2 2" xfId="2" xr:uid="{00000000-0005-0000-0000-000002000000}"/>
  </cellStyles>
  <dxfs count="2856">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b val="0"/>
        <i val="0"/>
        <strike val="0"/>
        <condense val="0"/>
        <extend val="0"/>
        <outline val="0"/>
        <shadow val="0"/>
        <u val="none"/>
        <vertAlign val="baseline"/>
        <sz val="12"/>
        <color rgb="FFFF0000"/>
        <name val="Calibri"/>
        <scheme val="minor"/>
      </font>
      <fill>
        <patternFill patternType="none">
          <fgColor indexed="64"/>
          <bgColor indexed="65"/>
        </patternFill>
      </fill>
    </dxf>
    <dxf>
      <font>
        <b val="0"/>
        <i val="0"/>
        <strike val="0"/>
        <condense val="0"/>
        <extend val="0"/>
        <outline val="0"/>
        <shadow val="0"/>
        <u val="none"/>
        <vertAlign val="baseline"/>
        <sz val="12"/>
        <color rgb="FFFF0000"/>
        <name val="Calibri"/>
        <scheme val="minor"/>
      </font>
      <fill>
        <patternFill patternType="none">
          <fgColor indexed="64"/>
          <bgColor indexed="65"/>
        </patternFill>
      </fill>
    </dxf>
    <dxf>
      <font>
        <b val="0"/>
        <i val="0"/>
        <strike val="0"/>
        <condense val="0"/>
        <extend val="0"/>
        <outline val="0"/>
        <shadow val="0"/>
        <u val="none"/>
        <vertAlign val="baseline"/>
        <sz val="12"/>
        <color rgb="FFFF0000"/>
        <name val="Calibri"/>
        <scheme val="minor"/>
      </font>
      <fill>
        <patternFill patternType="none">
          <fgColor indexed="64"/>
          <bgColor indexed="65"/>
        </patternFill>
      </fill>
    </dxf>
    <dxf>
      <font>
        <b val="0"/>
        <i val="0"/>
        <strike val="0"/>
        <condense val="0"/>
        <extend val="0"/>
        <outline val="0"/>
        <shadow val="0"/>
        <u val="none"/>
        <vertAlign val="baseline"/>
        <sz val="12"/>
        <color rgb="FFFF0000"/>
        <name val="Arial Narrow"/>
        <scheme val="none"/>
      </font>
      <fill>
        <patternFill patternType="none">
          <fgColor indexed="64"/>
          <bgColor indexed="65"/>
        </patternFill>
      </fill>
      <alignment horizontal="general" vertical="center" textRotation="0" wrapText="0" indent="0" justifyLastLine="0" shrinkToFit="0" readingOrder="0"/>
    </dxf>
    <dxf>
      <alignment horizontal="center"/>
    </dxf>
    <dxf>
      <alignment horizontal="center"/>
    </dxf>
    <dxf>
      <alignment horizontal="center"/>
    </dxf>
    <dxf>
      <alignment horizontal="center"/>
    </dxf>
    <dxf>
      <alignment horizontal="center"/>
    </dxf>
    <dxf>
      <alignment vertical="center"/>
    </dxf>
    <dxf>
      <alignment vertical="center"/>
    </dxf>
    <dxf>
      <alignment vertical="center"/>
    </dxf>
    <dxf>
      <alignment vertical="center"/>
    </dxf>
    <dxf>
      <alignment vertical="center"/>
    </dxf>
    <dxf>
      <alignment wrapText="1"/>
    </dxf>
    <dxf>
      <alignment wrapText="1"/>
    </dxf>
    <dxf>
      <alignment wrapText="1"/>
    </dxf>
    <dxf>
      <font>
        <sz val="12"/>
      </font>
    </dxf>
    <dxf>
      <font>
        <sz val="12"/>
      </font>
    </dxf>
    <dxf>
      <font>
        <sz val="12"/>
      </font>
    </dxf>
    <dxf>
      <font>
        <sz val="12"/>
      </font>
    </dxf>
    <dxf>
      <font>
        <sz val="12"/>
      </font>
    </dxf>
    <dxf>
      <font>
        <sz val="12"/>
      </font>
    </dxf>
    <dxf>
      <numFmt numFmtId="13" formatCode="0%"/>
    </dxf>
    <dxf>
      <numFmt numFmtId="13" formatCode="0%"/>
    </dxf>
    <dxf>
      <numFmt numFmtId="13" formatCode="0%"/>
    </dxf>
    <dxf>
      <numFmt numFmtId="13" formatCode="0%"/>
    </dxf>
    <dxf>
      <numFmt numFmtId="13" formatCode="0%"/>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pivotCacheDefinition" Target="pivotCache/pivotCacheDefinition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4.jpe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6.jpeg"/><Relationship Id="rId4"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7.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139700</xdr:rowOff>
    </xdr:from>
    <xdr:ext cx="2505074" cy="914400"/>
    <xdr:pic>
      <xdr:nvPicPr>
        <xdr:cNvPr id="4" name="Imagen 3">
          <a:extLst>
            <a:ext uri="{FF2B5EF4-FFF2-40B4-BE49-F238E27FC236}">
              <a16:creationId xmlns:a16="http://schemas.microsoft.com/office/drawing/2014/main" id="{07949EE5-0DFE-4F23-9EBB-8C1281065AFD}"/>
            </a:ext>
          </a:extLst>
        </xdr:cNvPr>
        <xdr:cNvPicPr>
          <a:picLocks noChangeAspect="1"/>
        </xdr:cNvPicPr>
      </xdr:nvPicPr>
      <xdr:blipFill>
        <a:blip xmlns:r="http://schemas.openxmlformats.org/officeDocument/2006/relationships" r:embed="rId1"/>
        <a:stretch>
          <a:fillRect/>
        </a:stretch>
      </xdr:blipFill>
      <xdr:spPr>
        <a:xfrm>
          <a:off x="0" y="139700"/>
          <a:ext cx="2505074" cy="914400"/>
        </a:xfrm>
        <a:prstGeom prst="rect">
          <a:avLst/>
        </a:prstGeom>
      </xdr:spPr>
    </xdr:pic>
    <xdr:clientData/>
  </xdr:oneCellAnchor>
  <xdr:twoCellAnchor>
    <xdr:from>
      <xdr:col>6</xdr:col>
      <xdr:colOff>482600</xdr:colOff>
      <xdr:row>0</xdr:row>
      <xdr:rowOff>260350</xdr:rowOff>
    </xdr:from>
    <xdr:to>
      <xdr:col>7</xdr:col>
      <xdr:colOff>327024</xdr:colOff>
      <xdr:row>2</xdr:row>
      <xdr:rowOff>127000</xdr:rowOff>
    </xdr:to>
    <xdr:grpSp>
      <xdr:nvGrpSpPr>
        <xdr:cNvPr id="5" name="Group 8">
          <a:extLst>
            <a:ext uri="{FF2B5EF4-FFF2-40B4-BE49-F238E27FC236}">
              <a16:creationId xmlns:a16="http://schemas.microsoft.com/office/drawing/2014/main" id="{DD77865D-3137-4C44-9888-338E7CAD30E8}"/>
            </a:ext>
          </a:extLst>
        </xdr:cNvPr>
        <xdr:cNvGrpSpPr>
          <a:grpSpLocks/>
        </xdr:cNvGrpSpPr>
      </xdr:nvGrpSpPr>
      <xdr:grpSpPr bwMode="auto">
        <a:xfrm>
          <a:off x="7940675" y="260350"/>
          <a:ext cx="673099" cy="590550"/>
          <a:chOff x="2381" y="720"/>
          <a:chExt cx="3154" cy="65"/>
        </a:xfrm>
      </xdr:grpSpPr>
      <xdr:pic>
        <xdr:nvPicPr>
          <xdr:cNvPr id="6" name="6 Imagen">
            <a:extLst>
              <a:ext uri="{FF2B5EF4-FFF2-40B4-BE49-F238E27FC236}">
                <a16:creationId xmlns:a16="http://schemas.microsoft.com/office/drawing/2014/main" id="{53517378-D0AE-4161-BFC6-F13AFA85398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 name="7 Imagen">
            <a:extLst>
              <a:ext uri="{FF2B5EF4-FFF2-40B4-BE49-F238E27FC236}">
                <a16:creationId xmlns:a16="http://schemas.microsoft.com/office/drawing/2014/main" id="{443C74A5-02A7-43D4-B226-A7DD9D5A217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7</xdr:col>
      <xdr:colOff>31750</xdr:colOff>
      <xdr:row>0</xdr:row>
      <xdr:rowOff>273050</xdr:rowOff>
    </xdr:from>
    <xdr:to>
      <xdr:col>9</xdr:col>
      <xdr:colOff>104775</xdr:colOff>
      <xdr:row>3</xdr:row>
      <xdr:rowOff>31749</xdr:rowOff>
    </xdr:to>
    <xdr:sp macro="" textlink="">
      <xdr:nvSpPr>
        <xdr:cNvPr id="8" name="CuadroTexto 4">
          <a:extLst>
            <a:ext uri="{FF2B5EF4-FFF2-40B4-BE49-F238E27FC236}">
              <a16:creationId xmlns:a16="http://schemas.microsoft.com/office/drawing/2014/main" id="{3B1E5441-8259-47DB-9280-D42B635243B3}"/>
            </a:ext>
          </a:extLst>
        </xdr:cNvPr>
        <xdr:cNvSpPr txBox="1"/>
      </xdr:nvSpPr>
      <xdr:spPr>
        <a:xfrm>
          <a:off x="5365750" y="187325"/>
          <a:ext cx="1597025" cy="415924"/>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28575</xdr:colOff>
      <xdr:row>0</xdr:row>
      <xdr:rowOff>19050</xdr:rowOff>
    </xdr:from>
    <xdr:to>
      <xdr:col>0</xdr:col>
      <xdr:colOff>2409824</xdr:colOff>
      <xdr:row>4</xdr:row>
      <xdr:rowOff>19049</xdr:rowOff>
    </xdr:to>
    <xdr:pic>
      <xdr:nvPicPr>
        <xdr:cNvPr id="2" name="18 Imagen" descr="Logo CSJ RGB_01">
          <a:extLst>
            <a:ext uri="{FF2B5EF4-FFF2-40B4-BE49-F238E27FC236}">
              <a16:creationId xmlns:a16="http://schemas.microsoft.com/office/drawing/2014/main" id="{39E1659A-27C7-4559-B31F-A48E2AF038E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19050"/>
          <a:ext cx="2381249" cy="6476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1085850</xdr:colOff>
      <xdr:row>0</xdr:row>
      <xdr:rowOff>57150</xdr:rowOff>
    </xdr:from>
    <xdr:to>
      <xdr:col>4</xdr:col>
      <xdr:colOff>2828925</xdr:colOff>
      <xdr:row>3</xdr:row>
      <xdr:rowOff>123825</xdr:rowOff>
    </xdr:to>
    <xdr:sp macro="" textlink="">
      <xdr:nvSpPr>
        <xdr:cNvPr id="3" name="CuadroTexto 4">
          <a:extLst>
            <a:ext uri="{FF2B5EF4-FFF2-40B4-BE49-F238E27FC236}">
              <a16:creationId xmlns:a16="http://schemas.microsoft.com/office/drawing/2014/main" id="{BE7DF411-D3EB-4E98-8483-A5669BFF11EC}"/>
            </a:ext>
          </a:extLst>
        </xdr:cNvPr>
        <xdr:cNvSpPr txBox="1"/>
      </xdr:nvSpPr>
      <xdr:spPr>
        <a:xfrm>
          <a:off x="9324975" y="57150"/>
          <a:ext cx="1743075" cy="552450"/>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4</xdr:col>
      <xdr:colOff>76200</xdr:colOff>
      <xdr:row>2</xdr:row>
      <xdr:rowOff>9525</xdr:rowOff>
    </xdr:from>
    <xdr:to>
      <xdr:col>4</xdr:col>
      <xdr:colOff>2962274</xdr:colOff>
      <xdr:row>3</xdr:row>
      <xdr:rowOff>85725</xdr:rowOff>
    </xdr:to>
    <xdr:grpSp>
      <xdr:nvGrpSpPr>
        <xdr:cNvPr id="4" name="Group 8">
          <a:extLst>
            <a:ext uri="{FF2B5EF4-FFF2-40B4-BE49-F238E27FC236}">
              <a16:creationId xmlns:a16="http://schemas.microsoft.com/office/drawing/2014/main" id="{C375FF74-5B1E-4496-8A5B-03A9AC69E0A5}"/>
            </a:ext>
          </a:extLst>
        </xdr:cNvPr>
        <xdr:cNvGrpSpPr>
          <a:grpSpLocks/>
        </xdr:cNvGrpSpPr>
      </xdr:nvGrpSpPr>
      <xdr:grpSpPr bwMode="auto">
        <a:xfrm>
          <a:off x="8315325" y="333375"/>
          <a:ext cx="2886074" cy="238125"/>
          <a:chOff x="2381" y="720"/>
          <a:chExt cx="3154" cy="65"/>
        </a:xfrm>
      </xdr:grpSpPr>
      <xdr:pic>
        <xdr:nvPicPr>
          <xdr:cNvPr id="5" name="6 Imagen">
            <a:extLst>
              <a:ext uri="{FF2B5EF4-FFF2-40B4-BE49-F238E27FC236}">
                <a16:creationId xmlns:a16="http://schemas.microsoft.com/office/drawing/2014/main" id="{0CE478D7-B722-4977-8275-FDB24DDA429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72EC8277-685B-4C4F-97FB-1791CC3CEE38}"/>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4</xdr:col>
      <xdr:colOff>1247775</xdr:colOff>
      <xdr:row>2</xdr:row>
      <xdr:rowOff>0</xdr:rowOff>
    </xdr:from>
    <xdr:to>
      <xdr:col>4</xdr:col>
      <xdr:colOff>2781301</xdr:colOff>
      <xdr:row>3</xdr:row>
      <xdr:rowOff>109129</xdr:rowOff>
    </xdr:to>
    <xdr:pic>
      <xdr:nvPicPr>
        <xdr:cNvPr id="7" name="Imagen 6">
          <a:extLst>
            <a:ext uri="{FF2B5EF4-FFF2-40B4-BE49-F238E27FC236}">
              <a16:creationId xmlns:a16="http://schemas.microsoft.com/office/drawing/2014/main" id="{6E932ECD-16DB-4E2D-A801-E446022F9364}"/>
            </a:ext>
          </a:extLst>
        </xdr:cNvPr>
        <xdr:cNvPicPr>
          <a:picLocks noChangeAspect="1"/>
        </xdr:cNvPicPr>
      </xdr:nvPicPr>
      <xdr:blipFill>
        <a:blip xmlns:r="http://schemas.openxmlformats.org/officeDocument/2006/relationships" r:embed="rId4"/>
        <a:stretch>
          <a:fillRect/>
        </a:stretch>
      </xdr:blipFill>
      <xdr:spPr>
        <a:xfrm>
          <a:off x="9486900" y="323850"/>
          <a:ext cx="1533526" cy="271054"/>
        </a:xfrm>
        <a:prstGeom prst="rect">
          <a:avLst/>
        </a:prstGeom>
      </xdr:spPr>
    </xdr:pic>
    <xdr:clientData/>
  </xdr:twoCellAnchor>
  <xdr:oneCellAnchor>
    <xdr:from>
      <xdr:col>5</xdr:col>
      <xdr:colOff>441960</xdr:colOff>
      <xdr:row>9</xdr:row>
      <xdr:rowOff>243840</xdr:rowOff>
    </xdr:from>
    <xdr:ext cx="1539240" cy="1508760"/>
    <xdr:sp macro="" textlink="">
      <xdr:nvSpPr>
        <xdr:cNvPr id="8" name="CuadroTexto 7">
          <a:extLst>
            <a:ext uri="{FF2B5EF4-FFF2-40B4-BE49-F238E27FC236}">
              <a16:creationId xmlns:a16="http://schemas.microsoft.com/office/drawing/2014/main" id="{180353EF-8827-4746-B613-C6FC8E3DAC6B}"/>
            </a:ext>
          </a:extLst>
        </xdr:cNvPr>
        <xdr:cNvSpPr txBox="1"/>
      </xdr:nvSpPr>
      <xdr:spPr>
        <a:xfrm>
          <a:off x="11786235" y="2920365"/>
          <a:ext cx="1539240" cy="150876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Columnas</a:t>
          </a:r>
          <a:r>
            <a:rPr lang="es-CO" sz="1100" baseline="0"/>
            <a:t> B y D, (No.) enumerar secuencialmente .</a:t>
          </a:r>
        </a:p>
        <a:p>
          <a:r>
            <a:rPr lang="es-CO" sz="1100" baseline="0"/>
            <a:t>Un factor temático puede tener muchos factores específicos, no siempre es una relacion 1 a 1</a:t>
          </a:r>
        </a:p>
        <a:p>
          <a:endParaRPr lang="es-CO" sz="1100" baseline="0"/>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28575</xdr:rowOff>
    </xdr:from>
    <xdr:to>
      <xdr:col>0</xdr:col>
      <xdr:colOff>1666875</xdr:colOff>
      <xdr:row>2</xdr:row>
      <xdr:rowOff>0</xdr:rowOff>
    </xdr:to>
    <xdr:pic>
      <xdr:nvPicPr>
        <xdr:cNvPr id="2" name="18 Imagen" descr="Logo CSJ RGB_01">
          <a:extLst>
            <a:ext uri="{FF2B5EF4-FFF2-40B4-BE49-F238E27FC236}">
              <a16:creationId xmlns:a16="http://schemas.microsoft.com/office/drawing/2014/main" id="{6372583D-1E3B-4ACB-A99D-B0BE4F0539A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8575"/>
          <a:ext cx="16668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5</xdr:col>
      <xdr:colOff>2905125</xdr:colOff>
      <xdr:row>1</xdr:row>
      <xdr:rowOff>171449</xdr:rowOff>
    </xdr:to>
    <xdr:sp macro="" textlink="">
      <xdr:nvSpPr>
        <xdr:cNvPr id="3" name="CuadroTexto 4">
          <a:extLst>
            <a:ext uri="{FF2B5EF4-FFF2-40B4-BE49-F238E27FC236}">
              <a16:creationId xmlns:a16="http://schemas.microsoft.com/office/drawing/2014/main" id="{062AEE7A-162D-499F-A97D-F9337DCD4DE9}"/>
            </a:ext>
          </a:extLst>
        </xdr:cNvPr>
        <xdr:cNvSpPr txBox="1"/>
      </xdr:nvSpPr>
      <xdr:spPr>
        <a:xfrm>
          <a:off x="6124575" y="38100"/>
          <a:ext cx="1743075"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1</xdr:row>
      <xdr:rowOff>161925</xdr:rowOff>
    </xdr:from>
    <xdr:to>
      <xdr:col>5</xdr:col>
      <xdr:colOff>2924175</xdr:colOff>
      <xdr:row>2</xdr:row>
      <xdr:rowOff>0</xdr:rowOff>
    </xdr:to>
    <xdr:grpSp>
      <xdr:nvGrpSpPr>
        <xdr:cNvPr id="4" name="Group 8">
          <a:extLst>
            <a:ext uri="{FF2B5EF4-FFF2-40B4-BE49-F238E27FC236}">
              <a16:creationId xmlns:a16="http://schemas.microsoft.com/office/drawing/2014/main" id="{7957DFC6-BB87-41B3-8F54-05F158CD39FB}"/>
            </a:ext>
          </a:extLst>
        </xdr:cNvPr>
        <xdr:cNvGrpSpPr>
          <a:grpSpLocks/>
        </xdr:cNvGrpSpPr>
      </xdr:nvGrpSpPr>
      <xdr:grpSpPr bwMode="auto">
        <a:xfrm>
          <a:off x="5000626" y="447675"/>
          <a:ext cx="2886074" cy="76200"/>
          <a:chOff x="2381" y="720"/>
          <a:chExt cx="3154" cy="65"/>
        </a:xfrm>
      </xdr:grpSpPr>
      <xdr:pic>
        <xdr:nvPicPr>
          <xdr:cNvPr id="5" name="6 Imagen">
            <a:extLst>
              <a:ext uri="{FF2B5EF4-FFF2-40B4-BE49-F238E27FC236}">
                <a16:creationId xmlns:a16="http://schemas.microsoft.com/office/drawing/2014/main" id="{E6107960-5CE5-4022-BCF8-CB46F299DF9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3D36F87B-9675-4DB0-BBAE-6AD534BFADE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1266824</xdr:colOff>
      <xdr:row>1</xdr:row>
      <xdr:rowOff>57150</xdr:rowOff>
    </xdr:from>
    <xdr:to>
      <xdr:col>5</xdr:col>
      <xdr:colOff>2800350</xdr:colOff>
      <xdr:row>2</xdr:row>
      <xdr:rowOff>90079</xdr:rowOff>
    </xdr:to>
    <xdr:pic>
      <xdr:nvPicPr>
        <xdr:cNvPr id="7" name="Imagen 6">
          <a:extLst>
            <a:ext uri="{FF2B5EF4-FFF2-40B4-BE49-F238E27FC236}">
              <a16:creationId xmlns:a16="http://schemas.microsoft.com/office/drawing/2014/main" id="{87580101-FAF6-4A72-A2AF-209D770EA9A6}"/>
            </a:ext>
          </a:extLst>
        </xdr:cNvPr>
        <xdr:cNvPicPr>
          <a:picLocks noChangeAspect="1"/>
        </xdr:cNvPicPr>
      </xdr:nvPicPr>
      <xdr:blipFill>
        <a:blip xmlns:r="http://schemas.openxmlformats.org/officeDocument/2006/relationships" r:embed="rId4"/>
        <a:stretch>
          <a:fillRect/>
        </a:stretch>
      </xdr:blipFill>
      <xdr:spPr>
        <a:xfrm>
          <a:off x="6229349" y="342900"/>
          <a:ext cx="1533526" cy="271054"/>
        </a:xfrm>
        <a:prstGeom prst="rect">
          <a:avLst/>
        </a:prstGeom>
      </xdr:spPr>
    </xdr:pic>
    <xdr:clientData/>
  </xdr:twoCellAnchor>
  <xdr:oneCellAnchor>
    <xdr:from>
      <xdr:col>6</xdr:col>
      <xdr:colOff>480060</xdr:colOff>
      <xdr:row>2</xdr:row>
      <xdr:rowOff>91440</xdr:rowOff>
    </xdr:from>
    <xdr:ext cx="2156460" cy="5844540"/>
    <xdr:sp macro="" textlink="">
      <xdr:nvSpPr>
        <xdr:cNvPr id="8" name="CuadroTexto 7">
          <a:extLst>
            <a:ext uri="{FF2B5EF4-FFF2-40B4-BE49-F238E27FC236}">
              <a16:creationId xmlns:a16="http://schemas.microsoft.com/office/drawing/2014/main" id="{EEA8DE56-07A0-4325-9549-357182CA3875}"/>
            </a:ext>
          </a:extLst>
        </xdr:cNvPr>
        <xdr:cNvSpPr txBox="1"/>
      </xdr:nvSpPr>
      <xdr:spPr>
        <a:xfrm>
          <a:off x="8404860" y="615315"/>
          <a:ext cx="2156460" cy="584454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Tener en</a:t>
          </a:r>
          <a:r>
            <a:rPr lang="es-CO" sz="1100" baseline="0"/>
            <a:t> cuenta-.</a:t>
          </a:r>
        </a:p>
        <a:p>
          <a:r>
            <a:rPr lang="es-CO" sz="1100" baseline="0"/>
            <a:t>1- La estrategia ( Columna A),  es la forma como se va a gestionar la debilidad o la fortaleza( contexto interno) o la amenaza y la oportunidad</a:t>
          </a:r>
        </a:p>
        <a:p>
          <a:r>
            <a:rPr lang="es-CO" sz="1100" baseline="0"/>
            <a:t> ( contexto externo).</a:t>
          </a:r>
        </a:p>
        <a:p>
          <a:endParaRPr lang="es-CO" sz="1100" baseline="0"/>
        </a:p>
        <a:p>
          <a:r>
            <a:rPr lang="es-CO" sz="1100" baseline="0"/>
            <a:t>2. Columnas (B,C;D;E)</a:t>
          </a:r>
        </a:p>
        <a:p>
          <a:r>
            <a:rPr lang="es-CO" sz="1100" baseline="0"/>
            <a:t>Copiar el numero que corresponde, segun la debilidad , oportunidad, fortaleza o amenaza identificada.</a:t>
          </a:r>
        </a:p>
        <a:p>
          <a:r>
            <a:rPr lang="es-CO" sz="1100" baseline="0"/>
            <a:t> </a:t>
          </a:r>
        </a:p>
        <a:p>
          <a:r>
            <a:rPr lang="es-CO" sz="1100"/>
            <a:t>3.</a:t>
          </a:r>
          <a:r>
            <a:rPr lang="es-CO" sz="1100" baseline="0"/>
            <a:t> Las oportunidades y fortalezas se pueden gestionar  a traves de acciónes o proyectos  que se incluyen en el plan de accion ( mejoras), si se considera que aportan valor </a:t>
          </a:r>
        </a:p>
        <a:p>
          <a:endParaRPr lang="es-CO" sz="1100" baseline="0"/>
        </a:p>
        <a:p>
          <a:r>
            <a:rPr lang="es-CO" sz="1100" baseline="0"/>
            <a:t>Las debilidades y amenazas si  afectan los objetivos estrategicos y requieren recursos se documentan en este plan de acción  .</a:t>
          </a:r>
        </a:p>
        <a:p>
          <a:endParaRPr lang="es-CO" sz="1100" baseline="0"/>
        </a:p>
        <a:p>
          <a:r>
            <a:rPr lang="es-CO" sz="1100" baseline="0"/>
            <a:t>Si la debiidad o amenaza afecta la parte operativa ( errores, demoras, etc) se llevan como causa  de los riesgos, en el Plan de riesgos respectivo.</a:t>
          </a:r>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2</xdr:col>
      <xdr:colOff>189442</xdr:colOff>
      <xdr:row>2</xdr:row>
      <xdr:rowOff>15875</xdr:rowOff>
    </xdr:to>
    <xdr:pic>
      <xdr:nvPicPr>
        <xdr:cNvPr id="2" name="Imagen 1">
          <a:extLst>
            <a:ext uri="{FF2B5EF4-FFF2-40B4-BE49-F238E27FC236}">
              <a16:creationId xmlns:a16="http://schemas.microsoft.com/office/drawing/2014/main" id="{550F61E5-1B6C-4DD3-AF4A-F8269EEF654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5500"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21405</xdr:colOff>
      <xdr:row>0</xdr:row>
      <xdr:rowOff>0</xdr:rowOff>
    </xdr:from>
    <xdr:to>
      <xdr:col>2</xdr:col>
      <xdr:colOff>534385</xdr:colOff>
      <xdr:row>2</xdr:row>
      <xdr:rowOff>192639</xdr:rowOff>
    </xdr:to>
    <xdr:pic>
      <xdr:nvPicPr>
        <xdr:cNvPr id="2" name="Imagen 1">
          <a:extLst>
            <a:ext uri="{FF2B5EF4-FFF2-40B4-BE49-F238E27FC236}">
              <a16:creationId xmlns:a16="http://schemas.microsoft.com/office/drawing/2014/main" id="{7AF4E8B7-25BB-4C6F-801A-10714F59FBE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405" y="0"/>
          <a:ext cx="3328398" cy="9096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866775</xdr:colOff>
      <xdr:row>2</xdr:row>
      <xdr:rowOff>15875</xdr:rowOff>
    </xdr:to>
    <xdr:pic>
      <xdr:nvPicPr>
        <xdr:cNvPr id="2" name="Imagen 1">
          <a:extLst>
            <a:ext uri="{FF2B5EF4-FFF2-40B4-BE49-F238E27FC236}">
              <a16:creationId xmlns:a16="http://schemas.microsoft.com/office/drawing/2014/main" id="{25C8492E-5A4B-4B0B-B676-48E213AF151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7088"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866775</xdr:colOff>
      <xdr:row>2</xdr:row>
      <xdr:rowOff>15875</xdr:rowOff>
    </xdr:to>
    <xdr:pic>
      <xdr:nvPicPr>
        <xdr:cNvPr id="2" name="Imagen 1">
          <a:extLst>
            <a:ext uri="{FF2B5EF4-FFF2-40B4-BE49-F238E27FC236}">
              <a16:creationId xmlns:a16="http://schemas.microsoft.com/office/drawing/2014/main" id="{C76446D0-75A4-4003-BF60-0014F9A0505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5500"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866775</xdr:colOff>
      <xdr:row>2</xdr:row>
      <xdr:rowOff>15875</xdr:rowOff>
    </xdr:to>
    <xdr:pic>
      <xdr:nvPicPr>
        <xdr:cNvPr id="2" name="Imagen 1">
          <a:extLst>
            <a:ext uri="{FF2B5EF4-FFF2-40B4-BE49-F238E27FC236}">
              <a16:creationId xmlns:a16="http://schemas.microsoft.com/office/drawing/2014/main" id="{14C1A84D-FB38-47A1-9B92-E6DC7BC3276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5500"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ocuments/ARCHIVOS%20COMPUTADOR%20SANDRA/CALIDAD/PLAN%20DE%20ACCI&#211;N%20Y%20RIESGOS%20PALOQUEMAO/Documentos%20finales/Formato%20Riesgos%20Despachos%20Judiciales%20Certificados%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etbcsj-my.sharepoint.com/Users/mador/OneDrive/Documentos/Norma%20Icontec/Formato%20ARIESGOS%20EJEMPLO.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mador/OneDrive/Documentos/Norma%20Icontec/Formato%20ARIESGOS%20EJEMPL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on "/>
      <sheetName val="Análisis de Contexto "/>
      <sheetName val="Estrategias"/>
      <sheetName val="3. Identificación de Riesgos "/>
      <sheetName val="4. Valoración Controles"/>
      <sheetName val="5. Mapa de Riesgo"/>
      <sheetName val="Tabla de Valoración"/>
      <sheetName val="Valoración Probabilidad"/>
      <sheetName val="Valoración del Impacto"/>
      <sheetName val="Seguimiento 1 trimestre"/>
      <sheetName val="Seguimiento 2 trimestre"/>
      <sheetName val="Seguimiento 3 trimestre "/>
      <sheetName val="Seguimiento 4 trimestre"/>
      <sheetName val="Seguimiento 1 trimestre (2)"/>
    </sheetNames>
    <sheetDataSet>
      <sheetData sheetId="0"/>
      <sheetData sheetId="1"/>
      <sheetData sheetId="2"/>
      <sheetData sheetId="3"/>
      <sheetData sheetId="4"/>
      <sheetData sheetId="5"/>
      <sheetData sheetId="6">
        <row r="2">
          <cell r="J2" t="str">
            <v>Fuerte (siempre se ejecuta)</v>
          </cell>
          <cell r="K2" t="str">
            <v>Moderado (algunas veces)</v>
          </cell>
          <cell r="L2" t="str">
            <v>Débil (no se ejecuta)</v>
          </cell>
        </row>
        <row r="3">
          <cell r="I3" t="str">
            <v>Fuerte</v>
          </cell>
          <cell r="J3" t="str">
            <v>Fuerte</v>
          </cell>
          <cell r="K3" t="str">
            <v>Moderado</v>
          </cell>
          <cell r="L3" t="str">
            <v>Débil</v>
          </cell>
        </row>
        <row r="4">
          <cell r="I4" t="str">
            <v>Moderado</v>
          </cell>
          <cell r="J4" t="str">
            <v>Moderado</v>
          </cell>
          <cell r="K4" t="str">
            <v>Moderado</v>
          </cell>
          <cell r="L4" t="str">
            <v>Débil</v>
          </cell>
        </row>
        <row r="5">
          <cell r="I5" t="str">
            <v>Débil</v>
          </cell>
          <cell r="J5" t="str">
            <v>Débil</v>
          </cell>
          <cell r="K5" t="str">
            <v>Débil</v>
          </cell>
          <cell r="L5" t="str">
            <v>Débil</v>
          </cell>
        </row>
      </sheetData>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row r="3">
          <cell r="F3">
            <v>1</v>
          </cell>
          <cell r="H3" t="str">
            <v>1-Rara vez</v>
          </cell>
        </row>
        <row r="4">
          <cell r="H4" t="str">
            <v>2-Improbable</v>
          </cell>
        </row>
        <row r="5">
          <cell r="H5" t="str">
            <v>3-Posible</v>
          </cell>
        </row>
        <row r="6">
          <cell r="H6" t="str">
            <v>4-Probable</v>
          </cell>
        </row>
        <row r="7">
          <cell r="H7" t="str">
            <v>5-Casi seguro</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row r="3">
          <cell r="F3">
            <v>1</v>
          </cell>
          <cell r="H3" t="str">
            <v>1-Rara vez</v>
          </cell>
        </row>
        <row r="4">
          <cell r="H4" t="str">
            <v>2-Improbable</v>
          </cell>
        </row>
        <row r="5">
          <cell r="H5" t="str">
            <v>3-Posible</v>
          </cell>
        </row>
        <row r="6">
          <cell r="H6" t="str">
            <v>4-Probable</v>
          </cell>
        </row>
        <row r="7">
          <cell r="H7" t="str">
            <v>5-Casi seguro</v>
          </cell>
        </row>
      </sheetData>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Users/Usuario/Desktop/Nueva%20Metodologia%20Riesgos/Caja%20de%20Herramientas%20Guia%20DAPF/1.%20Matriz_mapa_riesgo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s Marin" refreshedDate="44186.276661689815" createdVersion="6" refreshedVersion="6" minRefreshableVersion="3" recordCount="10" xr:uid="{00000000-000A-0000-FFFF-FFFF00000000}">
  <cacheSource type="worksheet">
    <worksheetSource name="Tabla1" r:id="rId2"/>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800-000000000000}" name="TablaDinámica1" cacheId="0"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37:E249"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formats count="24">
    <format dxfId="1821">
      <pivotArea field="1" type="button" dataOnly="0" labelOnly="1" outline="0" axis="axisRow" fieldPosition="1"/>
    </format>
    <format dxfId="1820">
      <pivotArea dataOnly="0" labelOnly="1" outline="0" fieldPosition="0">
        <references count="1">
          <reference field="0" count="1">
            <x v="0"/>
          </reference>
        </references>
      </pivotArea>
    </format>
    <format dxfId="1819">
      <pivotArea dataOnly="0" labelOnly="1" outline="0" fieldPosition="0">
        <references count="1">
          <reference field="0" count="1">
            <x v="1"/>
          </reference>
        </references>
      </pivotArea>
    </format>
    <format dxfId="1818">
      <pivotArea dataOnly="0" labelOnly="1" outline="0" fieldPosition="0">
        <references count="2">
          <reference field="0" count="1" selected="0">
            <x v="0"/>
          </reference>
          <reference field="1" count="5">
            <x v="0"/>
            <x v="6"/>
            <x v="7"/>
            <x v="8"/>
            <x v="9"/>
          </reference>
        </references>
      </pivotArea>
    </format>
    <format dxfId="1817">
      <pivotArea dataOnly="0" labelOnly="1" outline="0" fieldPosition="0">
        <references count="2">
          <reference field="0" count="1" selected="0">
            <x v="1"/>
          </reference>
          <reference field="1" count="5">
            <x v="1"/>
            <x v="2"/>
            <x v="3"/>
            <x v="4"/>
            <x v="5"/>
          </reference>
        </references>
      </pivotArea>
    </format>
    <format dxfId="1816">
      <pivotArea type="all" dataOnly="0" outline="0" fieldPosition="0"/>
    </format>
    <format dxfId="1815">
      <pivotArea field="0" type="button" dataOnly="0" labelOnly="1" outline="0" axis="axisRow" fieldPosition="0"/>
    </format>
    <format dxfId="1814">
      <pivotArea field="1" type="button" dataOnly="0" labelOnly="1" outline="0" axis="axisRow" fieldPosition="1"/>
    </format>
    <format dxfId="1813">
      <pivotArea dataOnly="0" labelOnly="1" outline="0" fieldPosition="0">
        <references count="1">
          <reference field="0" count="0"/>
        </references>
      </pivotArea>
    </format>
    <format dxfId="1812">
      <pivotArea dataOnly="0" labelOnly="1" outline="0" fieldPosition="0">
        <references count="2">
          <reference field="0" count="1" selected="0">
            <x v="0"/>
          </reference>
          <reference field="1" count="5">
            <x v="0"/>
            <x v="6"/>
            <x v="7"/>
            <x v="8"/>
            <x v="9"/>
          </reference>
        </references>
      </pivotArea>
    </format>
    <format dxfId="1811">
      <pivotArea dataOnly="0" labelOnly="1" outline="0" fieldPosition="0">
        <references count="2">
          <reference field="0" count="1" selected="0">
            <x v="1"/>
          </reference>
          <reference field="1" count="5">
            <x v="1"/>
            <x v="2"/>
            <x v="3"/>
            <x v="4"/>
            <x v="5"/>
          </reference>
        </references>
      </pivotArea>
    </format>
    <format dxfId="1810">
      <pivotArea field="0" type="button" dataOnly="0" labelOnly="1" outline="0" axis="axisRow" fieldPosition="0"/>
    </format>
    <format dxfId="1809">
      <pivotArea dataOnly="0" labelOnly="1" outline="0" fieldPosition="0">
        <references count="1">
          <reference field="0" count="1">
            <x v="0"/>
          </reference>
        </references>
      </pivotArea>
    </format>
    <format dxfId="1808">
      <pivotArea dataOnly="0" labelOnly="1" outline="0" fieldPosition="0">
        <references count="1">
          <reference field="0" count="1">
            <x v="1"/>
          </reference>
        </references>
      </pivotArea>
    </format>
    <format dxfId="1807">
      <pivotArea field="1" type="button" dataOnly="0" labelOnly="1" outline="0" axis="axisRow" fieldPosition="1"/>
    </format>
    <format dxfId="1806">
      <pivotArea dataOnly="0" labelOnly="1" outline="0" fieldPosition="0">
        <references count="1">
          <reference field="0" count="1">
            <x v="0"/>
          </reference>
        </references>
      </pivotArea>
    </format>
    <format dxfId="1805">
      <pivotArea dataOnly="0" labelOnly="1" outline="0" fieldPosition="0">
        <references count="1">
          <reference field="0" count="1">
            <x v="1"/>
          </reference>
        </references>
      </pivotArea>
    </format>
    <format dxfId="1804">
      <pivotArea dataOnly="0" labelOnly="1" outline="0" fieldPosition="0">
        <references count="2">
          <reference field="0" count="1" selected="0">
            <x v="0"/>
          </reference>
          <reference field="1" count="5">
            <x v="0"/>
            <x v="6"/>
            <x v="7"/>
            <x v="8"/>
            <x v="9"/>
          </reference>
        </references>
      </pivotArea>
    </format>
    <format dxfId="1803">
      <pivotArea dataOnly="0" labelOnly="1" outline="0" fieldPosition="0">
        <references count="2">
          <reference field="0" count="1" selected="0">
            <x v="1"/>
          </reference>
          <reference field="1" count="5">
            <x v="1"/>
            <x v="2"/>
            <x v="3"/>
            <x v="4"/>
            <x v="5"/>
          </reference>
        </references>
      </pivotArea>
    </format>
    <format dxfId="1802">
      <pivotArea field="1" type="button" dataOnly="0" labelOnly="1" outline="0" axis="axisRow" fieldPosition="1"/>
    </format>
    <format dxfId="1801">
      <pivotArea dataOnly="0" labelOnly="1" outline="0" fieldPosition="0">
        <references count="1">
          <reference field="0" count="1">
            <x v="0"/>
          </reference>
        </references>
      </pivotArea>
    </format>
    <format dxfId="1800">
      <pivotArea dataOnly="0" labelOnly="1" outline="0" fieldPosition="0">
        <references count="1">
          <reference field="0" count="1">
            <x v="1"/>
          </reference>
        </references>
      </pivotArea>
    </format>
    <format dxfId="1799">
      <pivotArea dataOnly="0" labelOnly="1" outline="0" fieldPosition="0">
        <references count="2">
          <reference field="0" count="1" selected="0">
            <x v="0"/>
          </reference>
          <reference field="1" count="5">
            <x v="0"/>
            <x v="6"/>
            <x v="7"/>
            <x v="8"/>
            <x v="9"/>
          </reference>
        </references>
      </pivotArea>
    </format>
    <format dxfId="1798">
      <pivotArea dataOnly="0" labelOnly="1" outline="0" fieldPosition="0">
        <references count="2">
          <reference field="0" count="1" selected="0">
            <x v="1"/>
          </reference>
          <reference field="1" count="5">
            <x v="1"/>
            <x v="2"/>
            <x v="3"/>
            <x v="4"/>
            <x v="5"/>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237:C247" totalsRowShown="0" headerRowDxfId="1797" dataDxfId="1796">
  <autoFilter ref="B237:C247" xr:uid="{00000000-0009-0000-0100-000001000000}"/>
  <tableColumns count="2">
    <tableColumn id="1" xr3:uid="{00000000-0010-0000-0000-000001000000}" name="Criterios" dataDxfId="1795"/>
    <tableColumn id="2" xr3:uid="{00000000-0010-0000-0000-000002000000}" name="Subcriterios" dataDxfId="1794"/>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8.bin"/><Relationship Id="rId1" Type="http://schemas.openxmlformats.org/officeDocument/2006/relationships/pivotTable" Target="../pivotTables/pivotTable1.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59999389629810485"/>
  </sheetPr>
  <dimension ref="A1:I19"/>
  <sheetViews>
    <sheetView showGridLines="0" zoomScaleNormal="100" workbookViewId="0">
      <selection activeCell="B15" sqref="B15:I15"/>
    </sheetView>
  </sheetViews>
  <sheetFormatPr baseColWidth="10" defaultColWidth="11.42578125" defaultRowHeight="15" x14ac:dyDescent="0.25"/>
  <cols>
    <col min="1" max="1" width="42.42578125" customWidth="1"/>
    <col min="2" max="2" width="18" customWidth="1"/>
    <col min="3" max="3" width="14.140625" style="36" customWidth="1"/>
    <col min="4" max="8" width="12.42578125" customWidth="1"/>
  </cols>
  <sheetData>
    <row r="1" spans="1:9" ht="42" customHeight="1" x14ac:dyDescent="0.35">
      <c r="A1" s="302" t="s">
        <v>185</v>
      </c>
      <c r="B1" s="302"/>
      <c r="C1" s="302"/>
      <c r="D1" s="302"/>
      <c r="E1" s="302"/>
      <c r="F1" s="302"/>
    </row>
    <row r="4" spans="1:9" ht="6.75" customHeight="1" x14ac:dyDescent="0.25"/>
    <row r="5" spans="1:9" ht="5.25" customHeight="1" x14ac:dyDescent="0.25">
      <c r="D5" s="44"/>
      <c r="E5" s="44"/>
      <c r="F5" s="44"/>
      <c r="G5" s="44"/>
      <c r="H5" s="44"/>
    </row>
    <row r="6" spans="1:9" ht="3.75" customHeight="1" x14ac:dyDescent="0.25">
      <c r="D6" s="44"/>
      <c r="E6" s="44"/>
      <c r="F6" s="44"/>
      <c r="G6" s="44"/>
      <c r="H6" s="44"/>
    </row>
    <row r="7" spans="1:9" ht="33.75" x14ac:dyDescent="0.5">
      <c r="A7" s="303" t="s">
        <v>214</v>
      </c>
      <c r="B7" s="303"/>
      <c r="C7" s="303"/>
      <c r="D7" s="303"/>
      <c r="E7" s="303"/>
      <c r="F7" s="303"/>
      <c r="G7" s="303"/>
      <c r="H7" s="303"/>
      <c r="I7" s="303"/>
    </row>
    <row r="9" spans="1:9" s="37" customFormat="1" ht="45" customHeight="1" x14ac:dyDescent="0.2">
      <c r="A9" s="38" t="s">
        <v>215</v>
      </c>
      <c r="B9" s="304" t="s">
        <v>428</v>
      </c>
      <c r="C9" s="304"/>
      <c r="D9" s="304"/>
      <c r="E9" s="304"/>
      <c r="F9" s="304"/>
      <c r="G9" s="304"/>
      <c r="H9" s="304"/>
      <c r="I9" s="304"/>
    </row>
    <row r="10" spans="1:9" s="37" customFormat="1" ht="16.7" customHeight="1" x14ac:dyDescent="0.2">
      <c r="A10" s="42"/>
      <c r="B10" s="43"/>
      <c r="C10" s="43"/>
      <c r="D10" s="42"/>
      <c r="E10" s="41"/>
    </row>
    <row r="11" spans="1:9" s="37" customFormat="1" ht="26.25" customHeight="1" x14ac:dyDescent="0.2">
      <c r="A11" s="218" t="s">
        <v>183</v>
      </c>
      <c r="B11" s="39" t="s">
        <v>430</v>
      </c>
      <c r="C11" s="305" t="s">
        <v>574</v>
      </c>
      <c r="D11" s="305"/>
      <c r="E11" s="305"/>
      <c r="F11" s="305"/>
      <c r="G11" s="305"/>
      <c r="H11" s="305"/>
      <c r="I11" s="305"/>
    </row>
    <row r="12" spans="1:9" ht="12.75" customHeight="1" x14ac:dyDescent="0.25">
      <c r="A12" s="40"/>
    </row>
    <row r="13" spans="1:9" s="219" customFormat="1" ht="21" customHeight="1" x14ac:dyDescent="0.25">
      <c r="A13" s="221" t="s">
        <v>184</v>
      </c>
      <c r="B13" s="301"/>
      <c r="C13" s="301"/>
      <c r="D13" s="301"/>
      <c r="E13" s="301"/>
      <c r="F13" s="301"/>
      <c r="G13" s="301"/>
      <c r="H13" s="301"/>
      <c r="I13" s="301"/>
    </row>
    <row r="14" spans="1:9" s="220" customFormat="1" ht="26.25" customHeight="1" x14ac:dyDescent="0.25">
      <c r="A14" s="221" t="s">
        <v>182</v>
      </c>
      <c r="B14" s="301"/>
      <c r="C14" s="301"/>
      <c r="D14" s="301"/>
      <c r="E14" s="301"/>
      <c r="F14" s="301"/>
      <c r="G14" s="301"/>
      <c r="H14" s="301"/>
      <c r="I14" s="301"/>
    </row>
    <row r="15" spans="1:9" s="220" customFormat="1" ht="21.75" customHeight="1" x14ac:dyDescent="0.25">
      <c r="A15" s="221" t="s">
        <v>431</v>
      </c>
      <c r="B15" s="306" t="s">
        <v>179</v>
      </c>
      <c r="C15" s="306"/>
      <c r="D15" s="306"/>
      <c r="E15" s="306"/>
      <c r="F15" s="306"/>
      <c r="G15" s="306"/>
      <c r="H15" s="306"/>
      <c r="I15" s="306"/>
    </row>
    <row r="16" spans="1:9" s="220" customFormat="1" ht="22.5" customHeight="1" x14ac:dyDescent="0.25">
      <c r="A16" s="221" t="s">
        <v>181</v>
      </c>
      <c r="B16" s="301"/>
      <c r="C16" s="301"/>
      <c r="D16" s="301"/>
      <c r="E16" s="301"/>
      <c r="F16" s="301"/>
      <c r="G16" s="301"/>
      <c r="H16" s="301"/>
      <c r="I16" s="301"/>
    </row>
    <row r="17" spans="1:9" s="220" customFormat="1" ht="18" customHeight="1" x14ac:dyDescent="0.25">
      <c r="A17" s="222" t="s">
        <v>180</v>
      </c>
      <c r="B17" s="301"/>
      <c r="C17" s="301"/>
      <c r="D17" s="301"/>
      <c r="E17" s="301"/>
      <c r="F17" s="301"/>
      <c r="G17" s="301"/>
      <c r="H17" s="301"/>
      <c r="I17" s="301"/>
    </row>
    <row r="19" spans="1:9" s="37" customFormat="1" ht="24.75" customHeight="1" x14ac:dyDescent="0.2">
      <c r="A19" s="38" t="s">
        <v>178</v>
      </c>
      <c r="B19" s="300">
        <v>44391</v>
      </c>
      <c r="C19" s="300"/>
      <c r="D19" s="300"/>
      <c r="E19" s="300"/>
      <c r="F19" s="300"/>
      <c r="G19" s="300"/>
      <c r="H19" s="300"/>
      <c r="I19" s="300"/>
    </row>
  </sheetData>
  <mergeCells count="10">
    <mergeCell ref="B19:I19"/>
    <mergeCell ref="B13:I13"/>
    <mergeCell ref="B16:I16"/>
    <mergeCell ref="B17:I17"/>
    <mergeCell ref="A1:F1"/>
    <mergeCell ref="A7:I7"/>
    <mergeCell ref="B9:I9"/>
    <mergeCell ref="C11:I11"/>
    <mergeCell ref="B14:I14"/>
    <mergeCell ref="B15:I15"/>
  </mergeCells>
  <dataValidations count="2">
    <dataValidation allowBlank="1" showInputMessage="1" showErrorMessage="1" prompt="Proponer y escribir en una frase la estrategia para gestionar la debilidad, la oportunidad, la amenaza o la fortaleza.Usar verbo de acción en infinitivo._x000a_" sqref="G1" xr:uid="{00000000-0002-0000-0000-000000000000}"/>
    <dataValidation type="list" allowBlank="1" showInputMessage="1" showErrorMessage="1" sqref="B11" xr:uid="{00000000-0002-0000-0000-000001000000}">
      <formula1>"Estrategicos, Misionales, Apoyo, Evaluacion y Mejora"</formula1>
    </dataValidation>
  </dataValidations>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59999389629810485"/>
  </sheetPr>
  <dimension ref="A1:H45"/>
  <sheetViews>
    <sheetView zoomScaleNormal="100" workbookViewId="0">
      <selection activeCell="F46" sqref="F46"/>
    </sheetView>
  </sheetViews>
  <sheetFormatPr baseColWidth="10" defaultColWidth="10.5703125" defaultRowHeight="14.25" x14ac:dyDescent="0.2"/>
  <cols>
    <col min="1" max="1" width="44.42578125" style="59" customWidth="1"/>
    <col min="2" max="2" width="15.5703125" style="60" customWidth="1"/>
    <col min="3" max="3" width="39.42578125" style="37" customWidth="1"/>
    <col min="4" max="4" width="24.140625" style="60" customWidth="1"/>
    <col min="5" max="5" width="46.5703125" style="37" customWidth="1"/>
    <col min="6" max="16384" width="10.5703125" style="37"/>
  </cols>
  <sheetData>
    <row r="1" spans="1:8" ht="12.75" customHeight="1" x14ac:dyDescent="0.2">
      <c r="A1" s="50"/>
      <c r="B1" s="308" t="s">
        <v>186</v>
      </c>
      <c r="C1" s="308"/>
      <c r="D1" s="308"/>
      <c r="E1" s="51"/>
      <c r="F1" s="50"/>
      <c r="G1" s="50"/>
      <c r="H1" s="50"/>
    </row>
    <row r="2" spans="1:8" ht="12.75" customHeight="1" x14ac:dyDescent="0.2">
      <c r="A2" s="50"/>
      <c r="B2" s="308" t="s">
        <v>196</v>
      </c>
      <c r="C2" s="308"/>
      <c r="D2" s="308"/>
      <c r="E2" s="51"/>
      <c r="F2" s="50"/>
      <c r="G2" s="50"/>
      <c r="H2" s="50"/>
    </row>
    <row r="3" spans="1:8" ht="12.75" customHeight="1" x14ac:dyDescent="0.2">
      <c r="A3" s="50"/>
      <c r="B3" s="87"/>
      <c r="C3" s="87"/>
      <c r="D3" s="87"/>
      <c r="E3" s="51"/>
      <c r="F3" s="50"/>
      <c r="G3" s="50"/>
      <c r="H3" s="50"/>
    </row>
    <row r="4" spans="1:8" ht="12.75" customHeight="1" x14ac:dyDescent="0.2">
      <c r="A4" s="50"/>
      <c r="B4" s="87"/>
      <c r="C4" s="87"/>
      <c r="D4" s="87"/>
      <c r="E4" s="51"/>
      <c r="F4" s="50"/>
      <c r="G4" s="50"/>
      <c r="H4" s="50"/>
    </row>
    <row r="5" spans="1:8" ht="54.75" customHeight="1" x14ac:dyDescent="0.2">
      <c r="A5" s="52" t="s">
        <v>333</v>
      </c>
      <c r="B5" s="309" t="s">
        <v>428</v>
      </c>
      <c r="C5" s="309"/>
      <c r="D5" s="52" t="s">
        <v>197</v>
      </c>
      <c r="E5" s="88" t="s">
        <v>429</v>
      </c>
    </row>
    <row r="6" spans="1:8" ht="16.7" customHeight="1" x14ac:dyDescent="0.2">
      <c r="A6" s="42"/>
      <c r="B6" s="43"/>
      <c r="C6" s="43"/>
      <c r="D6" s="42"/>
      <c r="E6" s="41"/>
    </row>
    <row r="7" spans="1:8" ht="54.75" customHeight="1" x14ac:dyDescent="0.2">
      <c r="A7" s="53" t="s">
        <v>334</v>
      </c>
      <c r="B7" s="309" t="s">
        <v>432</v>
      </c>
      <c r="C7" s="309"/>
      <c r="D7" s="309"/>
      <c r="E7" s="309"/>
    </row>
    <row r="8" spans="1:8" ht="13.35" customHeight="1" x14ac:dyDescent="0.2">
      <c r="A8" s="54"/>
      <c r="B8" s="54"/>
      <c r="D8" s="55"/>
      <c r="E8" s="55"/>
    </row>
    <row r="9" spans="1:8" ht="21" customHeight="1" x14ac:dyDescent="0.2">
      <c r="A9" s="54" t="s">
        <v>198</v>
      </c>
      <c r="B9" s="310" t="s">
        <v>433</v>
      </c>
      <c r="C9" s="310"/>
      <c r="D9" s="310"/>
      <c r="E9" s="310"/>
    </row>
    <row r="10" spans="1:8" ht="39" customHeight="1" x14ac:dyDescent="0.2">
      <c r="A10" s="54"/>
      <c r="B10" s="311"/>
      <c r="C10" s="311"/>
      <c r="D10" s="311"/>
      <c r="E10" s="311"/>
    </row>
    <row r="11" spans="1:8" s="56" customFormat="1" ht="12.75" x14ac:dyDescent="0.2">
      <c r="A11" s="307" t="s">
        <v>199</v>
      </c>
      <c r="B11" s="307"/>
      <c r="C11" s="307"/>
      <c r="D11" s="307"/>
      <c r="E11" s="307"/>
    </row>
    <row r="12" spans="1:8" s="56" customFormat="1" ht="12.75" customHeight="1" x14ac:dyDescent="0.2">
      <c r="A12" s="57" t="s">
        <v>200</v>
      </c>
      <c r="B12" s="57" t="s">
        <v>201</v>
      </c>
      <c r="C12" s="58" t="s">
        <v>202</v>
      </c>
      <c r="D12" s="58" t="s">
        <v>203</v>
      </c>
      <c r="E12" s="58" t="s">
        <v>204</v>
      </c>
    </row>
    <row r="13" spans="1:8" s="56" customFormat="1" ht="12.75" customHeight="1" x14ac:dyDescent="0.2">
      <c r="A13" s="57"/>
      <c r="B13" s="57"/>
      <c r="C13" s="58"/>
      <c r="D13" s="58"/>
      <c r="E13" s="58"/>
    </row>
    <row r="14" spans="1:8" ht="25.5" x14ac:dyDescent="0.2">
      <c r="A14" s="90" t="s">
        <v>205</v>
      </c>
      <c r="B14" s="230">
        <v>1</v>
      </c>
      <c r="C14" s="241" t="s">
        <v>526</v>
      </c>
      <c r="D14" s="230">
        <v>1</v>
      </c>
      <c r="E14" s="156" t="s">
        <v>527</v>
      </c>
    </row>
    <row r="15" spans="1:8" ht="51" x14ac:dyDescent="0.2">
      <c r="A15" s="90" t="s">
        <v>528</v>
      </c>
      <c r="B15" s="230">
        <v>2</v>
      </c>
      <c r="C15" s="241" t="s">
        <v>529</v>
      </c>
      <c r="D15" s="230">
        <v>2</v>
      </c>
      <c r="E15" s="156" t="s">
        <v>530</v>
      </c>
    </row>
    <row r="16" spans="1:8" ht="38.25" x14ac:dyDescent="0.2">
      <c r="A16" s="90" t="s">
        <v>531</v>
      </c>
      <c r="B16" s="230">
        <v>3</v>
      </c>
      <c r="C16" s="241" t="s">
        <v>532</v>
      </c>
      <c r="D16" s="230">
        <v>3</v>
      </c>
      <c r="E16" s="242" t="s">
        <v>335</v>
      </c>
    </row>
    <row r="17" spans="1:5" ht="25.5" x14ac:dyDescent="0.2">
      <c r="A17" s="312" t="s">
        <v>210</v>
      </c>
      <c r="B17" s="230">
        <v>4</v>
      </c>
      <c r="C17" s="241" t="s">
        <v>533</v>
      </c>
      <c r="D17" s="230"/>
      <c r="E17" s="242"/>
    </row>
    <row r="18" spans="1:5" ht="76.5" x14ac:dyDescent="0.2">
      <c r="A18" s="314"/>
      <c r="B18" s="230"/>
      <c r="C18" s="243" t="s">
        <v>534</v>
      </c>
      <c r="D18" s="230">
        <v>4</v>
      </c>
      <c r="E18" s="244" t="s">
        <v>535</v>
      </c>
    </row>
    <row r="19" spans="1:5" ht="25.5" x14ac:dyDescent="0.2">
      <c r="A19" s="90" t="s">
        <v>536</v>
      </c>
      <c r="B19" s="230">
        <v>5</v>
      </c>
      <c r="C19" s="241" t="s">
        <v>526</v>
      </c>
      <c r="D19" s="230">
        <v>5</v>
      </c>
      <c r="E19" s="156" t="s">
        <v>537</v>
      </c>
    </row>
    <row r="20" spans="1:5" ht="51" x14ac:dyDescent="0.2">
      <c r="A20" s="322" t="s">
        <v>336</v>
      </c>
      <c r="B20" s="245">
        <v>6</v>
      </c>
      <c r="C20" s="246" t="s">
        <v>337</v>
      </c>
      <c r="D20" s="245">
        <v>6</v>
      </c>
      <c r="E20" s="247" t="s">
        <v>338</v>
      </c>
    </row>
    <row r="21" spans="1:5" ht="25.5" x14ac:dyDescent="0.2">
      <c r="A21" s="323"/>
      <c r="B21" s="248">
        <v>7</v>
      </c>
      <c r="C21" s="249" t="s">
        <v>339</v>
      </c>
      <c r="D21" s="248">
        <v>7</v>
      </c>
      <c r="E21" s="250" t="s">
        <v>340</v>
      </c>
    </row>
    <row r="22" spans="1:5" ht="63.75" x14ac:dyDescent="0.2">
      <c r="A22" s="323"/>
      <c r="B22" s="248">
        <v>8</v>
      </c>
      <c r="C22" s="249" t="s">
        <v>341</v>
      </c>
      <c r="D22" s="248">
        <v>8</v>
      </c>
      <c r="E22" s="250" t="s">
        <v>342</v>
      </c>
    </row>
    <row r="23" spans="1:5" ht="51" x14ac:dyDescent="0.2">
      <c r="A23" s="323"/>
      <c r="B23" s="248">
        <v>9</v>
      </c>
      <c r="C23" s="249" t="s">
        <v>343</v>
      </c>
      <c r="D23" s="248" t="s">
        <v>538</v>
      </c>
      <c r="E23" s="250" t="s">
        <v>538</v>
      </c>
    </row>
    <row r="24" spans="1:5" ht="38.25" x14ac:dyDescent="0.2">
      <c r="A24" s="324"/>
      <c r="B24" s="248">
        <v>10</v>
      </c>
      <c r="C24" s="249" t="s">
        <v>344</v>
      </c>
      <c r="D24" s="251" t="s">
        <v>538</v>
      </c>
      <c r="E24" s="252" t="s">
        <v>538</v>
      </c>
    </row>
    <row r="25" spans="1:5" x14ac:dyDescent="0.2">
      <c r="A25" s="325" t="s">
        <v>206</v>
      </c>
      <c r="B25" s="326"/>
      <c r="C25" s="326"/>
      <c r="D25" s="326"/>
      <c r="E25" s="327"/>
    </row>
    <row r="26" spans="1:5" x14ac:dyDescent="0.2">
      <c r="A26" s="253" t="s">
        <v>525</v>
      </c>
      <c r="B26" s="254" t="s">
        <v>201</v>
      </c>
      <c r="C26" s="255" t="s">
        <v>539</v>
      </c>
      <c r="D26" s="255" t="s">
        <v>203</v>
      </c>
      <c r="E26" s="255" t="s">
        <v>540</v>
      </c>
    </row>
    <row r="27" spans="1:5" ht="38.25" x14ac:dyDescent="0.2">
      <c r="A27" s="91" t="s">
        <v>541</v>
      </c>
      <c r="B27" s="230">
        <v>1</v>
      </c>
      <c r="C27" s="256" t="s">
        <v>542</v>
      </c>
      <c r="D27" s="257">
        <v>1</v>
      </c>
      <c r="E27" s="258" t="s">
        <v>543</v>
      </c>
    </row>
    <row r="28" spans="1:5" ht="38.25" x14ac:dyDescent="0.2">
      <c r="A28" s="328" t="s">
        <v>207</v>
      </c>
      <c r="B28" s="259">
        <v>2</v>
      </c>
      <c r="C28" s="260" t="s">
        <v>544</v>
      </c>
      <c r="D28" s="261">
        <v>2</v>
      </c>
      <c r="E28" s="156" t="s">
        <v>545</v>
      </c>
    </row>
    <row r="29" spans="1:5" ht="38.25" x14ac:dyDescent="0.2">
      <c r="A29" s="329"/>
      <c r="B29" s="259">
        <v>3</v>
      </c>
      <c r="C29" s="262" t="s">
        <v>546</v>
      </c>
      <c r="D29" s="261">
        <v>3</v>
      </c>
      <c r="E29" s="258" t="s">
        <v>547</v>
      </c>
    </row>
    <row r="30" spans="1:5" ht="38.25" x14ac:dyDescent="0.2">
      <c r="A30" s="330"/>
      <c r="B30" s="230"/>
      <c r="C30" s="263"/>
      <c r="D30" s="257">
        <v>4</v>
      </c>
      <c r="E30" s="264" t="s">
        <v>548</v>
      </c>
    </row>
    <row r="31" spans="1:5" ht="51" x14ac:dyDescent="0.2">
      <c r="A31" s="312" t="s">
        <v>208</v>
      </c>
      <c r="B31" s="259">
        <v>4</v>
      </c>
      <c r="C31" s="265" t="s">
        <v>549</v>
      </c>
      <c r="D31" s="266">
        <v>5</v>
      </c>
      <c r="E31" s="262" t="s">
        <v>550</v>
      </c>
    </row>
    <row r="32" spans="1:5" ht="38.25" x14ac:dyDescent="0.2">
      <c r="A32" s="313"/>
      <c r="B32" s="259">
        <v>5</v>
      </c>
      <c r="C32" s="267" t="s">
        <v>551</v>
      </c>
      <c r="D32" s="266">
        <v>6</v>
      </c>
      <c r="E32" s="268" t="s">
        <v>552</v>
      </c>
    </row>
    <row r="33" spans="1:5" ht="63.75" x14ac:dyDescent="0.2">
      <c r="A33" s="314"/>
      <c r="B33" s="230"/>
      <c r="C33" s="269"/>
      <c r="D33" s="270">
        <v>7</v>
      </c>
      <c r="E33" s="271" t="s">
        <v>553</v>
      </c>
    </row>
    <row r="34" spans="1:5" ht="51" x14ac:dyDescent="0.2">
      <c r="A34" s="92" t="s">
        <v>345</v>
      </c>
      <c r="B34" s="230">
        <v>6</v>
      </c>
      <c r="C34" s="272" t="s">
        <v>209</v>
      </c>
      <c r="D34" s="270">
        <v>8</v>
      </c>
      <c r="E34" s="265" t="s">
        <v>554</v>
      </c>
    </row>
    <row r="35" spans="1:5" ht="25.5" x14ac:dyDescent="0.2">
      <c r="A35" s="273"/>
      <c r="B35" s="230">
        <v>7</v>
      </c>
      <c r="C35" s="274" t="s">
        <v>555</v>
      </c>
      <c r="D35" s="270">
        <v>9</v>
      </c>
      <c r="E35" s="275" t="s">
        <v>556</v>
      </c>
    </row>
    <row r="36" spans="1:5" ht="25.5" x14ac:dyDescent="0.2">
      <c r="A36" s="92" t="s">
        <v>211</v>
      </c>
      <c r="B36" s="230">
        <v>8</v>
      </c>
      <c r="C36" s="265"/>
      <c r="D36" s="270">
        <v>10</v>
      </c>
      <c r="E36" s="265" t="s">
        <v>557</v>
      </c>
    </row>
    <row r="37" spans="1:5" ht="25.5" x14ac:dyDescent="0.2">
      <c r="A37" s="92" t="s">
        <v>346</v>
      </c>
      <c r="B37" s="230">
        <v>9</v>
      </c>
      <c r="C37" s="265" t="s">
        <v>558</v>
      </c>
      <c r="D37" s="270">
        <v>11</v>
      </c>
      <c r="E37" s="265" t="s">
        <v>559</v>
      </c>
    </row>
    <row r="38" spans="1:5" ht="38.25" x14ac:dyDescent="0.2">
      <c r="A38" s="92" t="s">
        <v>212</v>
      </c>
      <c r="B38" s="230">
        <v>10</v>
      </c>
      <c r="C38" s="265" t="s">
        <v>560</v>
      </c>
      <c r="D38" s="270">
        <v>12</v>
      </c>
      <c r="E38" s="275" t="s">
        <v>561</v>
      </c>
    </row>
    <row r="39" spans="1:5" ht="51" x14ac:dyDescent="0.2">
      <c r="A39" s="228" t="s">
        <v>213</v>
      </c>
      <c r="B39" s="230">
        <v>11</v>
      </c>
      <c r="C39" s="265" t="s">
        <v>562</v>
      </c>
      <c r="D39" s="270">
        <v>13</v>
      </c>
      <c r="E39" s="265" t="s">
        <v>563</v>
      </c>
    </row>
    <row r="40" spans="1:5" ht="51" x14ac:dyDescent="0.2">
      <c r="A40" s="315" t="s">
        <v>336</v>
      </c>
      <c r="B40" s="316">
        <v>12</v>
      </c>
      <c r="C40" s="319" t="s">
        <v>347</v>
      </c>
      <c r="D40" s="276">
        <v>14</v>
      </c>
      <c r="E40" s="277" t="s">
        <v>564</v>
      </c>
    </row>
    <row r="41" spans="1:5" ht="38.25" x14ac:dyDescent="0.2">
      <c r="A41" s="315"/>
      <c r="B41" s="317"/>
      <c r="C41" s="320"/>
      <c r="D41" s="278">
        <v>15</v>
      </c>
      <c r="E41" s="279" t="s">
        <v>348</v>
      </c>
    </row>
    <row r="42" spans="1:5" ht="38.25" x14ac:dyDescent="0.2">
      <c r="A42" s="315"/>
      <c r="B42" s="318"/>
      <c r="C42" s="321"/>
      <c r="D42" s="278">
        <v>16</v>
      </c>
      <c r="E42" s="279" t="s">
        <v>349</v>
      </c>
    </row>
    <row r="43" spans="1:5" ht="25.5" x14ac:dyDescent="0.2">
      <c r="A43" s="315"/>
      <c r="B43" s="280">
        <v>13</v>
      </c>
      <c r="C43" s="279" t="s">
        <v>350</v>
      </c>
      <c r="D43" s="278">
        <v>17</v>
      </c>
      <c r="E43" s="279" t="s">
        <v>351</v>
      </c>
    </row>
    <row r="44" spans="1:5" ht="51" x14ac:dyDescent="0.2">
      <c r="A44" s="315"/>
      <c r="B44" s="280">
        <v>14</v>
      </c>
      <c r="C44" s="279" t="s">
        <v>565</v>
      </c>
      <c r="D44" s="278">
        <v>18</v>
      </c>
      <c r="E44" s="279" t="s">
        <v>352</v>
      </c>
    </row>
    <row r="45" spans="1:5" ht="38.25" x14ac:dyDescent="0.2">
      <c r="A45" s="315"/>
      <c r="B45" s="280">
        <v>15</v>
      </c>
      <c r="C45" s="279" t="s">
        <v>353</v>
      </c>
      <c r="D45" s="278" t="s">
        <v>538</v>
      </c>
      <c r="E45" s="279" t="s">
        <v>538</v>
      </c>
    </row>
  </sheetData>
  <mergeCells count="14">
    <mergeCell ref="A31:A33"/>
    <mergeCell ref="A40:A45"/>
    <mergeCell ref="B40:B42"/>
    <mergeCell ref="C40:C42"/>
    <mergeCell ref="A17:A18"/>
    <mergeCell ref="A20:A24"/>
    <mergeCell ref="A25:E25"/>
    <mergeCell ref="A28:A30"/>
    <mergeCell ref="A11:E11"/>
    <mergeCell ref="B1:D1"/>
    <mergeCell ref="B2:D2"/>
    <mergeCell ref="B5:C5"/>
    <mergeCell ref="B7:E7"/>
    <mergeCell ref="B9:E10"/>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A1:G13"/>
  <sheetViews>
    <sheetView zoomScaleNormal="100" workbookViewId="0">
      <selection activeCell="A8" sqref="A8"/>
    </sheetView>
  </sheetViews>
  <sheetFormatPr baseColWidth="10" defaultColWidth="10.5703125" defaultRowHeight="18.75" x14ac:dyDescent="0.3"/>
  <cols>
    <col min="1" max="1" width="52.140625" style="48" customWidth="1"/>
    <col min="2" max="2" width="5.5703125" style="49" customWidth="1"/>
    <col min="3" max="5" width="5.5703125" style="47" customWidth="1"/>
    <col min="6" max="6" width="44.42578125" style="48" customWidth="1"/>
  </cols>
  <sheetData>
    <row r="1" spans="1:7" ht="22.5" customHeight="1" x14ac:dyDescent="0.25">
      <c r="A1" s="331" t="s">
        <v>186</v>
      </c>
      <c r="B1" s="331"/>
      <c r="C1" s="331"/>
      <c r="D1" s="331"/>
      <c r="E1" s="331"/>
      <c r="F1" s="331"/>
    </row>
    <row r="2" spans="1:7" x14ac:dyDescent="0.3">
      <c r="A2" s="332" t="s">
        <v>187</v>
      </c>
      <c r="B2" s="332"/>
      <c r="C2" s="332"/>
      <c r="D2" s="332"/>
      <c r="E2" s="332"/>
      <c r="F2" s="332"/>
    </row>
    <row r="3" spans="1:7" x14ac:dyDescent="0.3">
      <c r="A3" s="333" t="s">
        <v>188</v>
      </c>
      <c r="B3" s="334"/>
      <c r="C3" s="334"/>
      <c r="D3" s="334"/>
      <c r="E3" s="334"/>
      <c r="F3" s="335"/>
    </row>
    <row r="4" spans="1:7" ht="19.5" customHeight="1" x14ac:dyDescent="0.25">
      <c r="A4" s="336" t="s">
        <v>189</v>
      </c>
      <c r="B4" s="338" t="s">
        <v>190</v>
      </c>
      <c r="C4" s="339"/>
      <c r="D4" s="339"/>
      <c r="E4" s="340"/>
      <c r="F4" s="45" t="s">
        <v>191</v>
      </c>
    </row>
    <row r="5" spans="1:7" ht="19.5" customHeight="1" x14ac:dyDescent="0.25">
      <c r="A5" s="337"/>
      <c r="B5" s="286" t="s">
        <v>192</v>
      </c>
      <c r="C5" s="286" t="s">
        <v>193</v>
      </c>
      <c r="D5" s="286" t="s">
        <v>194</v>
      </c>
      <c r="E5" s="286" t="s">
        <v>195</v>
      </c>
      <c r="F5" s="46"/>
    </row>
    <row r="6" spans="1:7" ht="25.5" x14ac:dyDescent="0.25">
      <c r="A6" s="229" t="s">
        <v>434</v>
      </c>
      <c r="B6" s="281"/>
      <c r="C6" s="282"/>
      <c r="D6" s="281"/>
      <c r="E6" s="281">
        <v>3</v>
      </c>
      <c r="F6" s="283" t="s">
        <v>435</v>
      </c>
      <c r="G6" s="94"/>
    </row>
    <row r="7" spans="1:7" ht="25.5" x14ac:dyDescent="0.25">
      <c r="A7" s="229" t="s">
        <v>436</v>
      </c>
      <c r="B7" s="281"/>
      <c r="C7" s="284"/>
      <c r="D7" s="281"/>
      <c r="E7" s="284">
        <v>2</v>
      </c>
      <c r="F7" s="283" t="s">
        <v>435</v>
      </c>
    </row>
    <row r="8" spans="1:7" ht="25.5" x14ac:dyDescent="0.25">
      <c r="A8" s="89" t="s">
        <v>437</v>
      </c>
      <c r="B8" s="281"/>
      <c r="C8" s="284"/>
      <c r="D8" s="281">
        <v>2</v>
      </c>
      <c r="E8" s="284"/>
      <c r="F8" s="283" t="s">
        <v>435</v>
      </c>
    </row>
    <row r="9" spans="1:7" ht="25.5" x14ac:dyDescent="0.25">
      <c r="A9" s="285" t="s">
        <v>438</v>
      </c>
      <c r="B9" s="281"/>
      <c r="C9" s="284">
        <v>8</v>
      </c>
      <c r="D9" s="281">
        <v>14</v>
      </c>
      <c r="E9" s="284">
        <v>18</v>
      </c>
      <c r="F9" s="283" t="s">
        <v>435</v>
      </c>
    </row>
    <row r="10" spans="1:7" ht="25.5" x14ac:dyDescent="0.25">
      <c r="A10" s="285" t="s">
        <v>439</v>
      </c>
      <c r="B10" s="281"/>
      <c r="C10" s="284">
        <v>8</v>
      </c>
      <c r="D10" s="281"/>
      <c r="E10" s="284"/>
      <c r="F10" s="283" t="s">
        <v>435</v>
      </c>
    </row>
    <row r="11" spans="1:7" ht="25.5" x14ac:dyDescent="0.25">
      <c r="A11" s="89" t="s">
        <v>440</v>
      </c>
      <c r="B11" s="281"/>
      <c r="C11" s="284"/>
      <c r="D11" s="281">
        <v>3</v>
      </c>
      <c r="E11" s="284"/>
      <c r="F11" s="283" t="s">
        <v>435</v>
      </c>
    </row>
    <row r="12" spans="1:7" ht="30.75" customHeight="1" x14ac:dyDescent="0.25">
      <c r="A12" s="89" t="s">
        <v>441</v>
      </c>
      <c r="B12" s="281"/>
      <c r="C12" s="284"/>
      <c r="D12" s="281">
        <v>7</v>
      </c>
      <c r="E12" s="284"/>
      <c r="F12" s="283" t="s">
        <v>442</v>
      </c>
    </row>
    <row r="13" spans="1:7" ht="28.5" customHeight="1" x14ac:dyDescent="0.25">
      <c r="A13" s="89" t="s">
        <v>443</v>
      </c>
      <c r="B13" s="281"/>
      <c r="C13" s="284"/>
      <c r="D13" s="281"/>
      <c r="E13" s="284">
        <v>9</v>
      </c>
      <c r="F13" s="93" t="s">
        <v>435</v>
      </c>
    </row>
  </sheetData>
  <mergeCells count="5">
    <mergeCell ref="A1:F1"/>
    <mergeCell ref="A2:F2"/>
    <mergeCell ref="A3:F3"/>
    <mergeCell ref="A4:A5"/>
    <mergeCell ref="B4:E4"/>
  </mergeCells>
  <dataValidations count="2">
    <dataValidation allowBlank="1" showInputMessage="1" showErrorMessage="1" prompt="Escribir&quot; Plan de Acción &quot;si se va a documentar en este Plan de Acción o   escribir en el &quot;Plan o  acciones de  riesgos&quot;   si la debilidad o la amenaza ya están documentadas en riesgos o se van a documentar alli" sqref="F4 J5" xr:uid="{00000000-0002-0000-0200-000000000000}"/>
    <dataValidation allowBlank="1" showInputMessage="1" showErrorMessage="1" prompt="Proponer y escribir en una frase la estrategia para gestionar la debilidad, la oportunidad, la amenaza o la fortaleza.Usar verbo de acción en infinitivo._x000a_" sqref="G1 A4" xr:uid="{00000000-0002-0000-0200-000001000000}"/>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39997558519241921"/>
  </sheetPr>
  <dimension ref="B1:H41"/>
  <sheetViews>
    <sheetView topLeftCell="B1" zoomScale="112" zoomScaleNormal="112" workbookViewId="0">
      <selection activeCell="C32" sqref="C32:D32"/>
    </sheetView>
  </sheetViews>
  <sheetFormatPr baseColWidth="10" defaultRowHeight="15" x14ac:dyDescent="0.25"/>
  <cols>
    <col min="1" max="1" width="2.85546875" style="7" customWidth="1"/>
    <col min="2" max="3" width="24.7109375" style="7" customWidth="1"/>
    <col min="4" max="4" width="16" style="7" customWidth="1"/>
    <col min="5" max="5" width="24.7109375" style="7" customWidth="1"/>
    <col min="6" max="6" width="27.7109375" style="7" customWidth="1"/>
    <col min="7" max="8" width="24.7109375" style="7" customWidth="1"/>
    <col min="9" max="16384" width="11.42578125" style="7"/>
  </cols>
  <sheetData>
    <row r="1" spans="2:8" ht="15.75" thickBot="1" x14ac:dyDescent="0.3"/>
    <row r="2" spans="2:8" ht="18" x14ac:dyDescent="0.25">
      <c r="B2" s="366" t="s">
        <v>69</v>
      </c>
      <c r="C2" s="367"/>
      <c r="D2" s="367"/>
      <c r="E2" s="367"/>
      <c r="F2" s="367"/>
      <c r="G2" s="367"/>
      <c r="H2" s="368"/>
    </row>
    <row r="3" spans="2:8" ht="16.5" x14ac:dyDescent="0.25">
      <c r="B3" s="369" t="s">
        <v>70</v>
      </c>
      <c r="C3" s="370"/>
      <c r="D3" s="370"/>
      <c r="E3" s="370"/>
      <c r="F3" s="370"/>
      <c r="G3" s="370"/>
      <c r="H3" s="371"/>
    </row>
    <row r="4" spans="2:8" ht="88.5" customHeight="1" x14ac:dyDescent="0.25">
      <c r="B4" s="372" t="s">
        <v>423</v>
      </c>
      <c r="C4" s="373"/>
      <c r="D4" s="373"/>
      <c r="E4" s="373"/>
      <c r="F4" s="373"/>
      <c r="G4" s="373"/>
      <c r="H4" s="374"/>
    </row>
    <row r="5" spans="2:8" ht="16.5" x14ac:dyDescent="0.25">
      <c r="B5" s="8"/>
      <c r="C5" s="9"/>
      <c r="D5" s="9"/>
      <c r="E5" s="9"/>
      <c r="F5" s="9"/>
      <c r="G5" s="9"/>
      <c r="H5" s="10"/>
    </row>
    <row r="6" spans="2:8" ht="16.5" customHeight="1" x14ac:dyDescent="0.25">
      <c r="B6" s="375" t="s">
        <v>354</v>
      </c>
      <c r="C6" s="376"/>
      <c r="D6" s="376"/>
      <c r="E6" s="376"/>
      <c r="F6" s="376"/>
      <c r="G6" s="376"/>
      <c r="H6" s="377"/>
    </row>
    <row r="7" spans="2:8" ht="44.25" customHeight="1" x14ac:dyDescent="0.25">
      <c r="B7" s="375"/>
      <c r="C7" s="376"/>
      <c r="D7" s="376"/>
      <c r="E7" s="376"/>
      <c r="F7" s="376"/>
      <c r="G7" s="376"/>
      <c r="H7" s="377"/>
    </row>
    <row r="8" spans="2:8" ht="15.75" thickBot="1" x14ac:dyDescent="0.3">
      <c r="B8" s="11"/>
      <c r="C8" s="12"/>
      <c r="D8" s="13"/>
      <c r="E8" s="14"/>
      <c r="F8" s="14"/>
      <c r="G8" s="15"/>
      <c r="H8" s="16"/>
    </row>
    <row r="9" spans="2:8" x14ac:dyDescent="0.25">
      <c r="B9" s="11"/>
      <c r="C9" s="362" t="s">
        <v>71</v>
      </c>
      <c r="D9" s="363"/>
      <c r="E9" s="364" t="s">
        <v>72</v>
      </c>
      <c r="F9" s="365"/>
      <c r="G9" s="12"/>
      <c r="H9" s="16"/>
    </row>
    <row r="10" spans="2:8" ht="35.25" customHeight="1" x14ac:dyDescent="0.25">
      <c r="B10" s="11"/>
      <c r="C10" s="358" t="s">
        <v>73</v>
      </c>
      <c r="D10" s="359"/>
      <c r="E10" s="360" t="s">
        <v>74</v>
      </c>
      <c r="F10" s="361"/>
      <c r="G10" s="12"/>
      <c r="H10" s="16"/>
    </row>
    <row r="11" spans="2:8" ht="17.25" customHeight="1" x14ac:dyDescent="0.25">
      <c r="B11" s="11"/>
      <c r="C11" s="358" t="s">
        <v>75</v>
      </c>
      <c r="D11" s="359"/>
      <c r="E11" s="360" t="s">
        <v>76</v>
      </c>
      <c r="F11" s="361"/>
      <c r="G11" s="12"/>
      <c r="H11" s="16"/>
    </row>
    <row r="12" spans="2:8" ht="19.5" customHeight="1" x14ac:dyDescent="0.25">
      <c r="B12" s="11"/>
      <c r="C12" s="358" t="s">
        <v>77</v>
      </c>
      <c r="D12" s="359"/>
      <c r="E12" s="360" t="s">
        <v>78</v>
      </c>
      <c r="F12" s="361"/>
      <c r="G12" s="12"/>
      <c r="H12" s="16"/>
    </row>
    <row r="13" spans="2:8" ht="27" customHeight="1" x14ac:dyDescent="0.25">
      <c r="B13" s="11"/>
      <c r="C13" s="358" t="s">
        <v>79</v>
      </c>
      <c r="D13" s="359"/>
      <c r="E13" s="360" t="s">
        <v>173</v>
      </c>
      <c r="F13" s="361"/>
      <c r="G13" s="12"/>
      <c r="H13" s="16"/>
    </row>
    <row r="14" spans="2:8" ht="34.5" customHeight="1" x14ac:dyDescent="0.25">
      <c r="B14" s="11"/>
      <c r="C14" s="356" t="s">
        <v>8</v>
      </c>
      <c r="D14" s="357"/>
      <c r="E14" s="350" t="s">
        <v>386</v>
      </c>
      <c r="F14" s="351"/>
      <c r="G14" s="12"/>
      <c r="H14" s="16"/>
    </row>
    <row r="15" spans="2:8" ht="27.75" customHeight="1" x14ac:dyDescent="0.25">
      <c r="B15" s="11"/>
      <c r="C15" s="356" t="s">
        <v>9</v>
      </c>
      <c r="D15" s="357"/>
      <c r="E15" s="350" t="s">
        <v>80</v>
      </c>
      <c r="F15" s="351"/>
      <c r="G15" s="12"/>
      <c r="H15" s="16"/>
    </row>
    <row r="16" spans="2:8" ht="28.5" customHeight="1" x14ac:dyDescent="0.25">
      <c r="B16" s="11"/>
      <c r="C16" s="356" t="s">
        <v>10</v>
      </c>
      <c r="D16" s="357"/>
      <c r="E16" s="350" t="s">
        <v>81</v>
      </c>
      <c r="F16" s="351"/>
      <c r="G16" s="12"/>
      <c r="H16" s="16"/>
    </row>
    <row r="17" spans="2:8" ht="72.75" customHeight="1" x14ac:dyDescent="0.25">
      <c r="B17" s="11"/>
      <c r="C17" s="356" t="s">
        <v>11</v>
      </c>
      <c r="D17" s="357"/>
      <c r="E17" s="350" t="s">
        <v>387</v>
      </c>
      <c r="F17" s="351"/>
      <c r="G17" s="12"/>
      <c r="H17" s="16"/>
    </row>
    <row r="18" spans="2:8" ht="64.5" customHeight="1" x14ac:dyDescent="0.25">
      <c r="B18" s="11"/>
      <c r="C18" s="356" t="s">
        <v>12</v>
      </c>
      <c r="D18" s="357"/>
      <c r="E18" s="350" t="s">
        <v>417</v>
      </c>
      <c r="F18" s="351"/>
      <c r="G18" s="12"/>
      <c r="H18" s="16"/>
    </row>
    <row r="19" spans="2:8" ht="71.25" customHeight="1" x14ac:dyDescent="0.25">
      <c r="B19" s="11"/>
      <c r="C19" s="356" t="s">
        <v>82</v>
      </c>
      <c r="D19" s="357"/>
      <c r="E19" s="350" t="s">
        <v>416</v>
      </c>
      <c r="F19" s="351"/>
      <c r="G19" s="12"/>
      <c r="H19" s="16"/>
    </row>
    <row r="20" spans="2:8" ht="55.5" customHeight="1" x14ac:dyDescent="0.25">
      <c r="B20" s="11"/>
      <c r="C20" s="348" t="s">
        <v>83</v>
      </c>
      <c r="D20" s="349"/>
      <c r="E20" s="350" t="s">
        <v>415</v>
      </c>
      <c r="F20" s="351"/>
      <c r="G20" s="12"/>
      <c r="H20" s="16"/>
    </row>
    <row r="21" spans="2:8" ht="42" customHeight="1" x14ac:dyDescent="0.25">
      <c r="B21" s="11"/>
      <c r="C21" s="348" t="s">
        <v>18</v>
      </c>
      <c r="D21" s="349"/>
      <c r="E21" s="350" t="s">
        <v>414</v>
      </c>
      <c r="F21" s="351"/>
      <c r="G21" s="12"/>
      <c r="H21" s="16"/>
    </row>
    <row r="22" spans="2:8" ht="59.25" customHeight="1" x14ac:dyDescent="0.25">
      <c r="B22" s="11"/>
      <c r="C22" s="348" t="s">
        <v>20</v>
      </c>
      <c r="D22" s="349"/>
      <c r="E22" s="350" t="s">
        <v>355</v>
      </c>
      <c r="F22" s="351"/>
      <c r="G22" s="12"/>
      <c r="H22" s="16"/>
    </row>
    <row r="23" spans="2:8" ht="23.25" customHeight="1" x14ac:dyDescent="0.25">
      <c r="B23" s="11"/>
      <c r="C23" s="348" t="s">
        <v>21</v>
      </c>
      <c r="D23" s="349"/>
      <c r="E23" s="350" t="s">
        <v>413</v>
      </c>
      <c r="F23" s="351"/>
      <c r="G23" s="12"/>
      <c r="H23" s="16"/>
    </row>
    <row r="24" spans="2:8" ht="30.75" customHeight="1" x14ac:dyDescent="0.25">
      <c r="B24" s="11"/>
      <c r="C24" s="348" t="s">
        <v>84</v>
      </c>
      <c r="D24" s="349"/>
      <c r="E24" s="350" t="s">
        <v>418</v>
      </c>
      <c r="F24" s="351"/>
      <c r="G24" s="12"/>
      <c r="H24" s="16"/>
    </row>
    <row r="25" spans="2:8" ht="33" customHeight="1" x14ac:dyDescent="0.25">
      <c r="B25" s="11"/>
      <c r="C25" s="348" t="s">
        <v>85</v>
      </c>
      <c r="D25" s="349"/>
      <c r="E25" s="350" t="s">
        <v>419</v>
      </c>
      <c r="F25" s="351"/>
      <c r="G25" s="12"/>
      <c r="H25" s="16"/>
    </row>
    <row r="26" spans="2:8" ht="30" customHeight="1" x14ac:dyDescent="0.25">
      <c r="B26" s="11"/>
      <c r="C26" s="348" t="s">
        <v>86</v>
      </c>
      <c r="D26" s="349"/>
      <c r="E26" s="350" t="s">
        <v>412</v>
      </c>
      <c r="F26" s="351"/>
      <c r="G26" s="12"/>
      <c r="H26" s="16"/>
    </row>
    <row r="27" spans="2:8" ht="35.25" customHeight="1" x14ac:dyDescent="0.25">
      <c r="B27" s="11"/>
      <c r="C27" s="348" t="s">
        <v>87</v>
      </c>
      <c r="D27" s="349"/>
      <c r="E27" s="350" t="s">
        <v>420</v>
      </c>
      <c r="F27" s="351"/>
      <c r="G27" s="12"/>
      <c r="H27" s="16"/>
    </row>
    <row r="28" spans="2:8" ht="31.5" customHeight="1" x14ac:dyDescent="0.25">
      <c r="B28" s="11"/>
      <c r="C28" s="348" t="s">
        <v>88</v>
      </c>
      <c r="D28" s="349"/>
      <c r="E28" s="350" t="s">
        <v>421</v>
      </c>
      <c r="F28" s="351"/>
      <c r="G28" s="12"/>
      <c r="H28" s="16"/>
    </row>
    <row r="29" spans="2:8" ht="35.25" customHeight="1" x14ac:dyDescent="0.25">
      <c r="B29" s="11"/>
      <c r="C29" s="348" t="s">
        <v>89</v>
      </c>
      <c r="D29" s="349"/>
      <c r="E29" s="350" t="s">
        <v>422</v>
      </c>
      <c r="F29" s="351"/>
      <c r="G29" s="12"/>
      <c r="H29" s="16"/>
    </row>
    <row r="30" spans="2:8" ht="59.25" customHeight="1" x14ac:dyDescent="0.25">
      <c r="B30" s="11"/>
      <c r="C30" s="348" t="s">
        <v>90</v>
      </c>
      <c r="D30" s="349"/>
      <c r="E30" s="350" t="s">
        <v>424</v>
      </c>
      <c r="F30" s="351"/>
      <c r="G30" s="12"/>
      <c r="H30" s="16"/>
    </row>
    <row r="31" spans="2:8" ht="57" customHeight="1" x14ac:dyDescent="0.25">
      <c r="B31" s="11"/>
      <c r="C31" s="348" t="s">
        <v>25</v>
      </c>
      <c r="D31" s="349"/>
      <c r="E31" s="350" t="s">
        <v>425</v>
      </c>
      <c r="F31" s="351"/>
      <c r="G31" s="12"/>
      <c r="H31" s="16"/>
    </row>
    <row r="32" spans="2:8" ht="82.5" customHeight="1" x14ac:dyDescent="0.25">
      <c r="B32" s="11"/>
      <c r="C32" s="348" t="s">
        <v>91</v>
      </c>
      <c r="D32" s="349"/>
      <c r="E32" s="350" t="s">
        <v>92</v>
      </c>
      <c r="F32" s="351"/>
      <c r="G32" s="12"/>
      <c r="H32" s="16"/>
    </row>
    <row r="33" spans="2:8" ht="46.5" customHeight="1" x14ac:dyDescent="0.25">
      <c r="B33" s="11"/>
      <c r="C33" s="348" t="s">
        <v>30</v>
      </c>
      <c r="D33" s="349"/>
      <c r="E33" s="350" t="s">
        <v>426</v>
      </c>
      <c r="F33" s="351"/>
      <c r="G33" s="12"/>
      <c r="H33" s="16"/>
    </row>
    <row r="34" spans="2:8" ht="6.75" customHeight="1" thickBot="1" x14ac:dyDescent="0.3">
      <c r="B34" s="11"/>
      <c r="C34" s="352"/>
      <c r="D34" s="353"/>
      <c r="E34" s="354"/>
      <c r="F34" s="355"/>
      <c r="G34" s="12"/>
      <c r="H34" s="16"/>
    </row>
    <row r="35" spans="2:8" ht="15.75" thickTop="1" x14ac:dyDescent="0.25">
      <c r="B35" s="11"/>
      <c r="C35" s="17"/>
      <c r="D35" s="17"/>
      <c r="E35" s="18"/>
      <c r="F35" s="18"/>
      <c r="G35" s="12"/>
      <c r="H35" s="16"/>
    </row>
    <row r="36" spans="2:8" ht="21" customHeight="1" x14ac:dyDescent="0.25">
      <c r="B36" s="344" t="s">
        <v>356</v>
      </c>
      <c r="C36" s="347"/>
      <c r="D36" s="347"/>
      <c r="E36" s="347"/>
      <c r="F36" s="347"/>
      <c r="G36" s="347"/>
      <c r="H36" s="346"/>
    </row>
    <row r="37" spans="2:8" ht="20.25" customHeight="1" x14ac:dyDescent="0.25">
      <c r="B37" s="344" t="s">
        <v>357</v>
      </c>
      <c r="C37" s="347"/>
      <c r="D37" s="347"/>
      <c r="E37" s="347"/>
      <c r="F37" s="347"/>
      <c r="G37" s="347"/>
      <c r="H37" s="346"/>
    </row>
    <row r="38" spans="2:8" ht="20.25" customHeight="1" x14ac:dyDescent="0.25">
      <c r="B38" s="344" t="s">
        <v>358</v>
      </c>
      <c r="C38" s="347"/>
      <c r="D38" s="347"/>
      <c r="E38" s="347"/>
      <c r="F38" s="347"/>
      <c r="G38" s="347"/>
      <c r="H38" s="346"/>
    </row>
    <row r="39" spans="2:8" ht="21.75" customHeight="1" x14ac:dyDescent="0.25">
      <c r="B39" s="344" t="s">
        <v>359</v>
      </c>
      <c r="C39" s="347"/>
      <c r="D39" s="347"/>
      <c r="E39" s="347"/>
      <c r="F39" s="347"/>
      <c r="G39" s="347"/>
      <c r="H39" s="346"/>
    </row>
    <row r="40" spans="2:8" ht="22.5" customHeight="1" x14ac:dyDescent="0.25">
      <c r="B40" s="344" t="s">
        <v>396</v>
      </c>
      <c r="C40" s="345"/>
      <c r="D40" s="345"/>
      <c r="E40" s="345"/>
      <c r="F40" s="345"/>
      <c r="G40" s="345"/>
      <c r="H40" s="346"/>
    </row>
    <row r="41" spans="2:8" ht="32.25" customHeight="1" thickBot="1" x14ac:dyDescent="0.3">
      <c r="B41" s="341" t="s">
        <v>397</v>
      </c>
      <c r="C41" s="342"/>
      <c r="D41" s="342"/>
      <c r="E41" s="342"/>
      <c r="F41" s="342"/>
      <c r="G41" s="342"/>
      <c r="H41" s="343"/>
    </row>
  </sheetData>
  <mergeCells count="62">
    <mergeCell ref="C9:D9"/>
    <mergeCell ref="E9:F9"/>
    <mergeCell ref="B2:H2"/>
    <mergeCell ref="B3:H3"/>
    <mergeCell ref="B4:H4"/>
    <mergeCell ref="B6:H7"/>
    <mergeCell ref="C10:D10"/>
    <mergeCell ref="E10:F10"/>
    <mergeCell ref="C11:D11"/>
    <mergeCell ref="E11:F11"/>
    <mergeCell ref="C12:D12"/>
    <mergeCell ref="E12:F12"/>
    <mergeCell ref="C13:D13"/>
    <mergeCell ref="E13:F13"/>
    <mergeCell ref="C14:D14"/>
    <mergeCell ref="E14:F14"/>
    <mergeCell ref="C15:D15"/>
    <mergeCell ref="E15:F15"/>
    <mergeCell ref="C16:D16"/>
    <mergeCell ref="E16:F16"/>
    <mergeCell ref="C17:D17"/>
    <mergeCell ref="E17:F17"/>
    <mergeCell ref="C18:D18"/>
    <mergeCell ref="E18:F18"/>
    <mergeCell ref="C19:D19"/>
    <mergeCell ref="E19:F19"/>
    <mergeCell ref="C20:D20"/>
    <mergeCell ref="E20:F20"/>
    <mergeCell ref="C21:D21"/>
    <mergeCell ref="E21:F21"/>
    <mergeCell ref="C22:D22"/>
    <mergeCell ref="E22:F22"/>
    <mergeCell ref="C23:D23"/>
    <mergeCell ref="E23:F23"/>
    <mergeCell ref="C24:D24"/>
    <mergeCell ref="E24:F24"/>
    <mergeCell ref="C25:D25"/>
    <mergeCell ref="E25:F25"/>
    <mergeCell ref="C26:D26"/>
    <mergeCell ref="E26:F26"/>
    <mergeCell ref="C27:D27"/>
    <mergeCell ref="E27:F27"/>
    <mergeCell ref="C28:D28"/>
    <mergeCell ref="E28:F28"/>
    <mergeCell ref="C29:D29"/>
    <mergeCell ref="E29:F29"/>
    <mergeCell ref="C30:D30"/>
    <mergeCell ref="E30:F30"/>
    <mergeCell ref="C31:D31"/>
    <mergeCell ref="E31:F31"/>
    <mergeCell ref="C32:D32"/>
    <mergeCell ref="E32:F32"/>
    <mergeCell ref="B37:H37"/>
    <mergeCell ref="B41:H41"/>
    <mergeCell ref="B40:H40"/>
    <mergeCell ref="B38:H38"/>
    <mergeCell ref="B39:H39"/>
    <mergeCell ref="C33:D33"/>
    <mergeCell ref="E33:F33"/>
    <mergeCell ref="C34:D34"/>
    <mergeCell ref="E34:F34"/>
    <mergeCell ref="B36:H36"/>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JR59"/>
  <sheetViews>
    <sheetView topLeftCell="G1" zoomScale="90" zoomScaleNormal="90" workbookViewId="0">
      <selection activeCell="R1" sqref="R1:T3"/>
    </sheetView>
  </sheetViews>
  <sheetFormatPr baseColWidth="10" defaultColWidth="11.42578125" defaultRowHeight="15" x14ac:dyDescent="0.25"/>
  <cols>
    <col min="1" max="1" width="10.140625" style="34" customWidth="1"/>
    <col min="2" max="2" width="18.42578125" style="34" customWidth="1"/>
    <col min="3" max="3" width="15.5703125" customWidth="1"/>
    <col min="4" max="4" width="39.140625" style="34" customWidth="1"/>
    <col min="5" max="5" width="18" style="100" customWidth="1"/>
    <col min="6" max="6" width="40.140625" customWidth="1"/>
    <col min="7" max="7" width="20.42578125" customWidth="1"/>
    <col min="8" max="8" width="10.42578125" style="101" customWidth="1"/>
    <col min="9" max="9" width="11.42578125" style="101" customWidth="1"/>
    <col min="10" max="10" width="10.140625" style="102" customWidth="1"/>
    <col min="11" max="11" width="11.42578125" style="101" customWidth="1"/>
    <col min="12" max="12" width="10.85546875" style="101" customWidth="1"/>
    <col min="13" max="13" width="18.28515625" style="101" bestFit="1" customWidth="1"/>
    <col min="14" max="14" width="18.28515625" bestFit="1" customWidth="1"/>
    <col min="15" max="15" width="32.85546875" customWidth="1"/>
    <col min="16" max="16" width="16.5703125" customWidth="1"/>
    <col min="17" max="17" width="14.28515625" customWidth="1"/>
    <col min="18" max="18" width="17.85546875" customWidth="1"/>
    <col min="19" max="19" width="15.140625" customWidth="1"/>
    <col min="20" max="20" width="31.85546875" customWidth="1"/>
    <col min="21" max="176" width="11.42578125" style="61"/>
  </cols>
  <sheetData>
    <row r="1" spans="1:278" s="76" customFormat="1" ht="16.5" customHeight="1" x14ac:dyDescent="0.3">
      <c r="A1" s="433"/>
      <c r="B1" s="434"/>
      <c r="C1" s="434"/>
      <c r="D1" s="437" t="s">
        <v>385</v>
      </c>
      <c r="E1" s="437"/>
      <c r="F1" s="437"/>
      <c r="G1" s="437"/>
      <c r="H1" s="437"/>
      <c r="I1" s="437"/>
      <c r="J1" s="437"/>
      <c r="K1" s="437"/>
      <c r="L1" s="437"/>
      <c r="M1" s="437"/>
      <c r="N1" s="437"/>
      <c r="O1" s="437"/>
      <c r="P1" s="437"/>
      <c r="Q1" s="438"/>
      <c r="R1" s="417" t="s">
        <v>67</v>
      </c>
      <c r="S1" s="417"/>
      <c r="T1" s="417"/>
      <c r="U1" s="75"/>
      <c r="V1" s="75"/>
      <c r="W1" s="75"/>
      <c r="X1" s="75"/>
      <c r="Y1" s="75"/>
      <c r="Z1" s="75"/>
      <c r="AA1" s="75"/>
      <c r="AB1" s="75"/>
      <c r="AC1" s="75"/>
      <c r="AD1" s="75"/>
      <c r="AE1" s="75"/>
      <c r="AF1" s="75"/>
      <c r="AG1" s="75"/>
      <c r="AH1" s="75"/>
      <c r="AI1" s="75"/>
      <c r="AJ1" s="75"/>
      <c r="AK1" s="75"/>
      <c r="AL1" s="75"/>
      <c r="AM1" s="75"/>
      <c r="AN1" s="75"/>
      <c r="AO1" s="75"/>
      <c r="AP1" s="75"/>
      <c r="AQ1" s="75"/>
      <c r="AR1" s="75"/>
      <c r="AS1" s="75"/>
      <c r="AT1" s="75"/>
      <c r="AU1" s="75"/>
      <c r="AV1" s="75"/>
      <c r="AW1" s="75"/>
      <c r="AX1" s="75"/>
      <c r="AY1" s="75"/>
      <c r="AZ1" s="75"/>
      <c r="BA1" s="75"/>
      <c r="BB1" s="75"/>
      <c r="BC1" s="75"/>
      <c r="BD1" s="75"/>
      <c r="BE1" s="75"/>
      <c r="BF1" s="75"/>
      <c r="BG1" s="75"/>
      <c r="BH1" s="75"/>
      <c r="BI1" s="75"/>
      <c r="BJ1" s="75"/>
      <c r="BK1" s="75"/>
      <c r="BL1" s="75"/>
      <c r="BM1" s="75"/>
      <c r="BN1" s="75"/>
      <c r="BO1" s="75"/>
      <c r="BP1" s="75"/>
      <c r="BQ1" s="75"/>
      <c r="BR1" s="75"/>
      <c r="BS1" s="75"/>
      <c r="BT1" s="75"/>
      <c r="BU1" s="75"/>
      <c r="BV1" s="75"/>
      <c r="BW1" s="75"/>
      <c r="BX1" s="75"/>
      <c r="BY1" s="75"/>
      <c r="BZ1" s="75"/>
      <c r="CA1" s="75"/>
      <c r="CB1" s="75"/>
      <c r="CC1" s="75"/>
      <c r="CD1" s="75"/>
      <c r="CE1" s="75"/>
      <c r="CF1" s="75"/>
      <c r="CG1" s="75"/>
      <c r="CH1" s="75"/>
      <c r="CI1" s="75"/>
      <c r="CJ1" s="75"/>
      <c r="CK1" s="75"/>
      <c r="CL1" s="75"/>
      <c r="CM1" s="75"/>
      <c r="CN1" s="75"/>
      <c r="CO1" s="75"/>
      <c r="CP1" s="75"/>
      <c r="CQ1" s="75"/>
      <c r="CR1" s="75"/>
      <c r="CS1" s="75"/>
      <c r="CT1" s="75"/>
      <c r="CU1" s="75"/>
      <c r="CV1" s="75"/>
      <c r="CW1" s="75"/>
      <c r="CX1" s="75"/>
      <c r="CY1" s="75"/>
      <c r="CZ1" s="75"/>
      <c r="DA1" s="75"/>
      <c r="DB1" s="75"/>
      <c r="DC1" s="75"/>
      <c r="DD1" s="75"/>
      <c r="DE1" s="75"/>
      <c r="DF1" s="75"/>
      <c r="DG1" s="75"/>
      <c r="DH1" s="75"/>
      <c r="DI1" s="75"/>
      <c r="DJ1" s="75"/>
      <c r="DK1" s="75"/>
      <c r="DL1" s="75"/>
      <c r="DM1" s="75"/>
      <c r="DN1" s="75"/>
      <c r="DO1" s="75"/>
      <c r="DP1" s="75"/>
      <c r="DQ1" s="75"/>
      <c r="DR1" s="75"/>
      <c r="DS1" s="75"/>
      <c r="DT1" s="75"/>
      <c r="DU1" s="75"/>
      <c r="DV1" s="75"/>
      <c r="DW1" s="75"/>
      <c r="DX1" s="75"/>
      <c r="DY1" s="75"/>
      <c r="DZ1" s="75"/>
      <c r="EA1" s="75"/>
      <c r="EB1" s="75"/>
      <c r="EC1" s="75"/>
      <c r="ED1" s="75"/>
      <c r="EE1" s="75"/>
      <c r="EF1" s="75"/>
      <c r="EG1" s="75"/>
      <c r="EH1" s="75"/>
      <c r="EI1" s="75"/>
      <c r="EJ1" s="75"/>
      <c r="EK1" s="75"/>
      <c r="EL1" s="75"/>
      <c r="EM1" s="75"/>
      <c r="EN1" s="75"/>
      <c r="EO1" s="75"/>
      <c r="EP1" s="75"/>
      <c r="EQ1" s="75"/>
      <c r="ER1" s="75"/>
      <c r="ES1" s="75"/>
      <c r="ET1" s="75"/>
      <c r="EU1" s="75"/>
      <c r="EV1" s="75"/>
      <c r="EW1" s="75"/>
      <c r="EX1" s="75"/>
      <c r="EY1" s="75"/>
      <c r="EZ1" s="75"/>
      <c r="FA1" s="75"/>
      <c r="FB1" s="75"/>
      <c r="FC1" s="75"/>
      <c r="FD1" s="75"/>
      <c r="FE1" s="75"/>
      <c r="FF1" s="75"/>
      <c r="FG1" s="75"/>
      <c r="FH1" s="75"/>
      <c r="FI1" s="75"/>
      <c r="FJ1" s="75"/>
      <c r="FK1" s="75"/>
      <c r="FL1" s="75"/>
      <c r="FM1" s="75"/>
      <c r="FN1" s="75"/>
      <c r="FO1" s="75"/>
      <c r="FP1" s="75"/>
      <c r="FQ1" s="75"/>
      <c r="FR1" s="75"/>
      <c r="FS1" s="75"/>
      <c r="FT1" s="75"/>
      <c r="FU1" s="75"/>
      <c r="FV1" s="75"/>
      <c r="FW1" s="75"/>
      <c r="FX1" s="75"/>
      <c r="FY1" s="75"/>
      <c r="FZ1" s="75"/>
      <c r="GA1" s="75"/>
      <c r="GB1" s="75"/>
      <c r="GC1" s="75"/>
      <c r="GD1" s="75"/>
      <c r="GE1" s="75"/>
      <c r="GF1" s="75"/>
      <c r="GG1" s="75"/>
      <c r="GH1" s="75"/>
      <c r="GI1" s="75"/>
      <c r="GJ1" s="75"/>
      <c r="GK1" s="75"/>
      <c r="GL1" s="75"/>
      <c r="GM1" s="75"/>
      <c r="GN1" s="75"/>
      <c r="GO1" s="75"/>
      <c r="GP1" s="75"/>
      <c r="GQ1" s="75"/>
      <c r="GR1" s="75"/>
      <c r="GS1" s="75"/>
      <c r="GT1" s="75"/>
      <c r="GU1" s="75"/>
      <c r="GV1" s="75"/>
      <c r="GW1" s="75"/>
      <c r="GX1" s="75"/>
      <c r="GY1" s="75"/>
      <c r="GZ1" s="75"/>
      <c r="HA1" s="75"/>
      <c r="HB1" s="75"/>
      <c r="HC1" s="75"/>
      <c r="HD1" s="75"/>
      <c r="HE1" s="75"/>
      <c r="HF1" s="75"/>
      <c r="HG1" s="75"/>
      <c r="HH1" s="75"/>
      <c r="HI1" s="75"/>
      <c r="HJ1" s="75"/>
      <c r="HK1" s="75"/>
      <c r="HL1" s="75"/>
      <c r="HM1" s="75"/>
      <c r="HN1" s="75"/>
      <c r="HO1" s="75"/>
      <c r="HP1" s="75"/>
      <c r="HQ1" s="75"/>
      <c r="HR1" s="75"/>
      <c r="HS1" s="75"/>
      <c r="HT1" s="75"/>
      <c r="HU1" s="75"/>
      <c r="HV1" s="75"/>
      <c r="HW1" s="75"/>
      <c r="HX1" s="75"/>
      <c r="HY1" s="75"/>
      <c r="HZ1" s="75"/>
      <c r="IA1" s="75"/>
      <c r="IB1" s="75"/>
      <c r="IC1" s="75"/>
      <c r="ID1" s="75"/>
      <c r="IE1" s="75"/>
      <c r="IF1" s="75"/>
      <c r="IG1" s="75"/>
      <c r="IH1" s="75"/>
      <c r="II1" s="75"/>
      <c r="IJ1" s="75"/>
      <c r="IK1" s="75"/>
      <c r="IL1" s="75"/>
      <c r="IM1" s="75"/>
      <c r="IN1" s="75"/>
      <c r="IO1" s="75"/>
      <c r="IP1" s="75"/>
      <c r="IQ1" s="75"/>
      <c r="IR1" s="75"/>
      <c r="IS1" s="75"/>
      <c r="IT1" s="75"/>
      <c r="IU1" s="75"/>
      <c r="IV1" s="75"/>
      <c r="IW1" s="75"/>
      <c r="IX1" s="75"/>
      <c r="IY1" s="75"/>
      <c r="IZ1" s="75"/>
      <c r="JA1" s="75"/>
      <c r="JB1" s="75"/>
      <c r="JC1" s="75"/>
      <c r="JD1" s="75"/>
      <c r="JE1" s="75"/>
      <c r="JF1" s="75"/>
      <c r="JG1" s="75"/>
      <c r="JH1" s="75"/>
      <c r="JI1" s="75"/>
      <c r="JJ1" s="75"/>
      <c r="JK1" s="75"/>
      <c r="JL1" s="75"/>
      <c r="JM1" s="75"/>
      <c r="JN1" s="75"/>
      <c r="JO1" s="75"/>
      <c r="JP1" s="75"/>
      <c r="JQ1" s="75"/>
      <c r="JR1" s="75"/>
    </row>
    <row r="2" spans="1:278" s="76" customFormat="1" ht="39.75" customHeight="1" x14ac:dyDescent="0.3">
      <c r="A2" s="435"/>
      <c r="B2" s="436"/>
      <c r="C2" s="436"/>
      <c r="D2" s="439"/>
      <c r="E2" s="439"/>
      <c r="F2" s="439"/>
      <c r="G2" s="439"/>
      <c r="H2" s="439"/>
      <c r="I2" s="439"/>
      <c r="J2" s="439"/>
      <c r="K2" s="439"/>
      <c r="L2" s="439"/>
      <c r="M2" s="439"/>
      <c r="N2" s="439"/>
      <c r="O2" s="439"/>
      <c r="P2" s="439"/>
      <c r="Q2" s="440"/>
      <c r="R2" s="417"/>
      <c r="S2" s="417"/>
      <c r="T2" s="417"/>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c r="CA2" s="75"/>
      <c r="CB2" s="75"/>
      <c r="CC2" s="75"/>
      <c r="CD2" s="75"/>
      <c r="CE2" s="75"/>
      <c r="CF2" s="75"/>
      <c r="CG2" s="75"/>
      <c r="CH2" s="75"/>
      <c r="CI2" s="75"/>
      <c r="CJ2" s="75"/>
      <c r="CK2" s="75"/>
      <c r="CL2" s="75"/>
      <c r="CM2" s="75"/>
      <c r="CN2" s="75"/>
      <c r="CO2" s="75"/>
      <c r="CP2" s="75"/>
      <c r="CQ2" s="75"/>
      <c r="CR2" s="75"/>
      <c r="CS2" s="75"/>
      <c r="CT2" s="75"/>
      <c r="CU2" s="75"/>
      <c r="CV2" s="75"/>
      <c r="CW2" s="75"/>
      <c r="CX2" s="75"/>
      <c r="CY2" s="75"/>
      <c r="CZ2" s="75"/>
      <c r="DA2" s="75"/>
      <c r="DB2" s="75"/>
      <c r="DC2" s="75"/>
      <c r="DD2" s="75"/>
      <c r="DE2" s="75"/>
      <c r="DF2" s="75"/>
      <c r="DG2" s="75"/>
      <c r="DH2" s="75"/>
      <c r="DI2" s="75"/>
      <c r="DJ2" s="75"/>
      <c r="DK2" s="75"/>
      <c r="DL2" s="75"/>
      <c r="DM2" s="75"/>
      <c r="DN2" s="75"/>
      <c r="DO2" s="75"/>
      <c r="DP2" s="75"/>
      <c r="DQ2" s="75"/>
      <c r="DR2" s="75"/>
      <c r="DS2" s="75"/>
      <c r="DT2" s="75"/>
      <c r="DU2" s="75"/>
      <c r="DV2" s="75"/>
      <c r="DW2" s="75"/>
      <c r="DX2" s="75"/>
      <c r="DY2" s="75"/>
      <c r="DZ2" s="75"/>
      <c r="EA2" s="75"/>
      <c r="EB2" s="75"/>
      <c r="EC2" s="75"/>
      <c r="ED2" s="75"/>
      <c r="EE2" s="75"/>
      <c r="EF2" s="75"/>
      <c r="EG2" s="75"/>
      <c r="EH2" s="75"/>
      <c r="EI2" s="75"/>
      <c r="EJ2" s="75"/>
      <c r="EK2" s="75"/>
      <c r="EL2" s="75"/>
      <c r="EM2" s="75"/>
      <c r="EN2" s="75"/>
      <c r="EO2" s="75"/>
      <c r="EP2" s="75"/>
      <c r="EQ2" s="75"/>
      <c r="ER2" s="75"/>
      <c r="ES2" s="75"/>
      <c r="ET2" s="75"/>
      <c r="EU2" s="75"/>
      <c r="EV2" s="75"/>
      <c r="EW2" s="75"/>
      <c r="EX2" s="75"/>
      <c r="EY2" s="75"/>
      <c r="EZ2" s="75"/>
      <c r="FA2" s="75"/>
      <c r="FB2" s="75"/>
      <c r="FC2" s="75"/>
      <c r="FD2" s="75"/>
      <c r="FE2" s="75"/>
      <c r="FF2" s="75"/>
      <c r="FG2" s="75"/>
      <c r="FH2" s="75"/>
      <c r="FI2" s="75"/>
      <c r="FJ2" s="75"/>
      <c r="FK2" s="75"/>
      <c r="FL2" s="75"/>
      <c r="FM2" s="75"/>
      <c r="FN2" s="75"/>
      <c r="FO2" s="75"/>
      <c r="FP2" s="75"/>
      <c r="FQ2" s="75"/>
      <c r="FR2" s="75"/>
      <c r="FS2" s="75"/>
      <c r="FT2" s="75"/>
      <c r="FU2" s="75"/>
      <c r="FV2" s="75"/>
      <c r="FW2" s="75"/>
      <c r="FX2" s="75"/>
      <c r="FY2" s="75"/>
      <c r="FZ2" s="75"/>
      <c r="GA2" s="75"/>
      <c r="GB2" s="75"/>
      <c r="GC2" s="75"/>
      <c r="GD2" s="75"/>
      <c r="GE2" s="75"/>
      <c r="GF2" s="75"/>
      <c r="GG2" s="75"/>
      <c r="GH2" s="75"/>
      <c r="GI2" s="75"/>
      <c r="GJ2" s="75"/>
      <c r="GK2" s="75"/>
      <c r="GL2" s="75"/>
      <c r="GM2" s="75"/>
      <c r="GN2" s="75"/>
      <c r="GO2" s="75"/>
      <c r="GP2" s="75"/>
      <c r="GQ2" s="75"/>
      <c r="GR2" s="75"/>
      <c r="GS2" s="75"/>
      <c r="GT2" s="75"/>
      <c r="GU2" s="75"/>
      <c r="GV2" s="75"/>
      <c r="GW2" s="75"/>
      <c r="GX2" s="75"/>
      <c r="GY2" s="75"/>
      <c r="GZ2" s="75"/>
      <c r="HA2" s="75"/>
      <c r="HB2" s="75"/>
      <c r="HC2" s="75"/>
      <c r="HD2" s="75"/>
      <c r="HE2" s="75"/>
      <c r="HF2" s="75"/>
      <c r="HG2" s="75"/>
      <c r="HH2" s="75"/>
      <c r="HI2" s="75"/>
      <c r="HJ2" s="75"/>
      <c r="HK2" s="75"/>
      <c r="HL2" s="75"/>
      <c r="HM2" s="75"/>
      <c r="HN2" s="75"/>
      <c r="HO2" s="75"/>
      <c r="HP2" s="75"/>
      <c r="HQ2" s="75"/>
      <c r="HR2" s="75"/>
      <c r="HS2" s="75"/>
      <c r="HT2" s="75"/>
      <c r="HU2" s="75"/>
      <c r="HV2" s="75"/>
      <c r="HW2" s="75"/>
      <c r="HX2" s="75"/>
      <c r="HY2" s="75"/>
      <c r="HZ2" s="75"/>
      <c r="IA2" s="75"/>
      <c r="IB2" s="75"/>
      <c r="IC2" s="75"/>
      <c r="ID2" s="75"/>
      <c r="IE2" s="75"/>
      <c r="IF2" s="75"/>
      <c r="IG2" s="75"/>
      <c r="IH2" s="75"/>
      <c r="II2" s="75"/>
      <c r="IJ2" s="75"/>
      <c r="IK2" s="75"/>
      <c r="IL2" s="75"/>
      <c r="IM2" s="75"/>
      <c r="IN2" s="75"/>
      <c r="IO2" s="75"/>
      <c r="IP2" s="75"/>
      <c r="IQ2" s="75"/>
      <c r="IR2" s="75"/>
      <c r="IS2" s="75"/>
      <c r="IT2" s="75"/>
      <c r="IU2" s="75"/>
      <c r="IV2" s="75"/>
      <c r="IW2" s="75"/>
      <c r="IX2" s="75"/>
      <c r="IY2" s="75"/>
      <c r="IZ2" s="75"/>
      <c r="JA2" s="75"/>
      <c r="JB2" s="75"/>
      <c r="JC2" s="75"/>
      <c r="JD2" s="75"/>
      <c r="JE2" s="75"/>
      <c r="JF2" s="75"/>
      <c r="JG2" s="75"/>
      <c r="JH2" s="75"/>
      <c r="JI2" s="75"/>
      <c r="JJ2" s="75"/>
      <c r="JK2" s="75"/>
      <c r="JL2" s="75"/>
      <c r="JM2" s="75"/>
      <c r="JN2" s="75"/>
      <c r="JO2" s="75"/>
      <c r="JP2" s="75"/>
      <c r="JQ2" s="75"/>
      <c r="JR2" s="75"/>
    </row>
    <row r="3" spans="1:278" s="76" customFormat="1" ht="3" customHeight="1" x14ac:dyDescent="0.3">
      <c r="A3" s="2"/>
      <c r="B3" s="2"/>
      <c r="C3" s="114"/>
      <c r="D3" s="439"/>
      <c r="E3" s="439"/>
      <c r="F3" s="439"/>
      <c r="G3" s="439"/>
      <c r="H3" s="439"/>
      <c r="I3" s="439"/>
      <c r="J3" s="439"/>
      <c r="K3" s="439"/>
      <c r="L3" s="439"/>
      <c r="M3" s="439"/>
      <c r="N3" s="439"/>
      <c r="O3" s="439"/>
      <c r="P3" s="439"/>
      <c r="Q3" s="440"/>
      <c r="R3" s="417"/>
      <c r="S3" s="417"/>
      <c r="T3" s="417"/>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c r="EP3" s="75"/>
      <c r="EQ3" s="75"/>
      <c r="ER3" s="75"/>
      <c r="ES3" s="75"/>
      <c r="ET3" s="75"/>
      <c r="EU3" s="75"/>
      <c r="EV3" s="75"/>
      <c r="EW3" s="75"/>
      <c r="EX3" s="75"/>
      <c r="EY3" s="75"/>
      <c r="EZ3" s="75"/>
      <c r="FA3" s="75"/>
      <c r="FB3" s="75"/>
      <c r="FC3" s="75"/>
      <c r="FD3" s="75"/>
      <c r="FE3" s="75"/>
      <c r="FF3" s="75"/>
      <c r="FG3" s="75"/>
      <c r="FH3" s="75"/>
      <c r="FI3" s="75"/>
      <c r="FJ3" s="75"/>
      <c r="FK3" s="75"/>
      <c r="FL3" s="75"/>
      <c r="FM3" s="75"/>
      <c r="FN3" s="75"/>
      <c r="FO3" s="75"/>
      <c r="FP3" s="75"/>
      <c r="FQ3" s="75"/>
      <c r="FR3" s="75"/>
      <c r="FS3" s="75"/>
      <c r="FT3" s="75"/>
      <c r="FU3" s="75"/>
      <c r="FV3" s="75"/>
      <c r="FW3" s="75"/>
      <c r="FX3" s="75"/>
      <c r="FY3" s="75"/>
      <c r="FZ3" s="75"/>
      <c r="GA3" s="75"/>
      <c r="GB3" s="75"/>
      <c r="GC3" s="75"/>
      <c r="GD3" s="75"/>
      <c r="GE3" s="75"/>
      <c r="GF3" s="75"/>
      <c r="GG3" s="75"/>
      <c r="GH3" s="75"/>
      <c r="GI3" s="75"/>
      <c r="GJ3" s="75"/>
      <c r="GK3" s="75"/>
      <c r="GL3" s="75"/>
      <c r="GM3" s="75"/>
      <c r="GN3" s="75"/>
      <c r="GO3" s="75"/>
      <c r="GP3" s="75"/>
      <c r="GQ3" s="75"/>
      <c r="GR3" s="75"/>
      <c r="GS3" s="75"/>
      <c r="GT3" s="75"/>
      <c r="GU3" s="75"/>
      <c r="GV3" s="75"/>
      <c r="GW3" s="75"/>
      <c r="GX3" s="75"/>
      <c r="GY3" s="75"/>
      <c r="GZ3" s="75"/>
      <c r="HA3" s="75"/>
      <c r="HB3" s="75"/>
      <c r="HC3" s="75"/>
      <c r="HD3" s="75"/>
      <c r="HE3" s="75"/>
      <c r="HF3" s="75"/>
      <c r="HG3" s="75"/>
      <c r="HH3" s="75"/>
      <c r="HI3" s="75"/>
      <c r="HJ3" s="75"/>
      <c r="HK3" s="75"/>
      <c r="HL3" s="75"/>
      <c r="HM3" s="75"/>
      <c r="HN3" s="75"/>
      <c r="HO3" s="75"/>
      <c r="HP3" s="75"/>
      <c r="HQ3" s="75"/>
      <c r="HR3" s="75"/>
      <c r="HS3" s="75"/>
      <c r="HT3" s="75"/>
      <c r="HU3" s="75"/>
      <c r="HV3" s="75"/>
      <c r="HW3" s="75"/>
      <c r="HX3" s="75"/>
      <c r="HY3" s="75"/>
      <c r="HZ3" s="75"/>
      <c r="IA3" s="75"/>
      <c r="IB3" s="75"/>
      <c r="IC3" s="75"/>
      <c r="ID3" s="75"/>
      <c r="IE3" s="75"/>
      <c r="IF3" s="75"/>
      <c r="IG3" s="75"/>
      <c r="IH3" s="75"/>
      <c r="II3" s="75"/>
      <c r="IJ3" s="75"/>
      <c r="IK3" s="75"/>
      <c r="IL3" s="75"/>
      <c r="IM3" s="75"/>
      <c r="IN3" s="75"/>
      <c r="IO3" s="75"/>
      <c r="IP3" s="75"/>
      <c r="IQ3" s="75"/>
      <c r="IR3" s="75"/>
      <c r="IS3" s="75"/>
      <c r="IT3" s="75"/>
      <c r="IU3" s="75"/>
      <c r="IV3" s="75"/>
      <c r="IW3" s="75"/>
      <c r="IX3" s="75"/>
      <c r="IY3" s="75"/>
      <c r="IZ3" s="75"/>
      <c r="JA3" s="75"/>
      <c r="JB3" s="75"/>
      <c r="JC3" s="75"/>
      <c r="JD3" s="75"/>
      <c r="JE3" s="75"/>
      <c r="JF3" s="75"/>
      <c r="JG3" s="75"/>
      <c r="JH3" s="75"/>
      <c r="JI3" s="75"/>
      <c r="JJ3" s="75"/>
      <c r="JK3" s="75"/>
      <c r="JL3" s="75"/>
      <c r="JM3" s="75"/>
      <c r="JN3" s="75"/>
      <c r="JO3" s="75"/>
      <c r="JP3" s="75"/>
      <c r="JQ3" s="75"/>
      <c r="JR3" s="75"/>
    </row>
    <row r="4" spans="1:278" s="76" customFormat="1" ht="41.25" customHeight="1" x14ac:dyDescent="0.3">
      <c r="A4" s="418" t="s">
        <v>0</v>
      </c>
      <c r="B4" s="419"/>
      <c r="C4" s="420"/>
      <c r="D4" s="421" t="str">
        <f>'Mapa Final'!D4</f>
        <v>Gestión Tecnológica</v>
      </c>
      <c r="E4" s="422"/>
      <c r="F4" s="422"/>
      <c r="G4" s="422"/>
      <c r="H4" s="422"/>
      <c r="I4" s="422"/>
      <c r="J4" s="422"/>
      <c r="K4" s="422"/>
      <c r="L4" s="422"/>
      <c r="M4" s="422"/>
      <c r="N4" s="423"/>
      <c r="O4" s="424"/>
      <c r="P4" s="424"/>
      <c r="Q4" s="424"/>
      <c r="R4" s="1"/>
      <c r="S4" s="1"/>
      <c r="T4" s="1"/>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c r="CA4" s="75"/>
      <c r="CB4" s="75"/>
      <c r="CC4" s="75"/>
      <c r="CD4" s="75"/>
      <c r="CE4" s="75"/>
      <c r="CF4" s="75"/>
      <c r="CG4" s="75"/>
      <c r="CH4" s="75"/>
      <c r="CI4" s="75"/>
      <c r="CJ4" s="75"/>
      <c r="CK4" s="75"/>
      <c r="CL4" s="75"/>
      <c r="CM4" s="75"/>
      <c r="CN4" s="75"/>
      <c r="CO4" s="75"/>
      <c r="CP4" s="75"/>
      <c r="CQ4" s="75"/>
      <c r="CR4" s="75"/>
      <c r="CS4" s="75"/>
      <c r="CT4" s="75"/>
      <c r="CU4" s="75"/>
      <c r="CV4" s="75"/>
      <c r="CW4" s="75"/>
      <c r="CX4" s="75"/>
      <c r="CY4" s="75"/>
      <c r="CZ4" s="75"/>
      <c r="DA4" s="75"/>
      <c r="DB4" s="75"/>
      <c r="DC4" s="75"/>
      <c r="DD4" s="75"/>
      <c r="DE4" s="75"/>
      <c r="DF4" s="75"/>
      <c r="DG4" s="75"/>
      <c r="DH4" s="75"/>
      <c r="DI4" s="75"/>
      <c r="DJ4" s="75"/>
      <c r="DK4" s="75"/>
      <c r="DL4" s="75"/>
      <c r="DM4" s="75"/>
      <c r="DN4" s="75"/>
      <c r="DO4" s="75"/>
      <c r="DP4" s="75"/>
      <c r="DQ4" s="75"/>
      <c r="DR4" s="75"/>
      <c r="DS4" s="75"/>
      <c r="DT4" s="75"/>
      <c r="DU4" s="75"/>
      <c r="DV4" s="75"/>
      <c r="DW4" s="75"/>
      <c r="DX4" s="75"/>
      <c r="DY4" s="75"/>
      <c r="DZ4" s="75"/>
      <c r="EA4" s="75"/>
      <c r="EB4" s="75"/>
      <c r="EC4" s="75"/>
      <c r="ED4" s="75"/>
      <c r="EE4" s="75"/>
      <c r="EF4" s="75"/>
      <c r="EG4" s="75"/>
      <c r="EH4" s="75"/>
      <c r="EI4" s="75"/>
      <c r="EJ4" s="75"/>
      <c r="EK4" s="75"/>
      <c r="EL4" s="75"/>
      <c r="EM4" s="75"/>
      <c r="EN4" s="75"/>
      <c r="EO4" s="75"/>
      <c r="EP4" s="75"/>
      <c r="EQ4" s="75"/>
      <c r="ER4" s="75"/>
      <c r="ES4" s="75"/>
      <c r="ET4" s="75"/>
      <c r="EU4" s="75"/>
      <c r="EV4" s="75"/>
      <c r="EW4" s="75"/>
      <c r="EX4" s="75"/>
      <c r="EY4" s="75"/>
      <c r="EZ4" s="75"/>
      <c r="FA4" s="75"/>
      <c r="FB4" s="75"/>
      <c r="FC4" s="75"/>
      <c r="FD4" s="75"/>
      <c r="FE4" s="75"/>
      <c r="FF4" s="75"/>
      <c r="FG4" s="75"/>
      <c r="FH4" s="75"/>
      <c r="FI4" s="75"/>
      <c r="FJ4" s="75"/>
      <c r="FK4" s="75"/>
      <c r="FL4" s="75"/>
      <c r="FM4" s="75"/>
      <c r="FN4" s="75"/>
      <c r="FO4" s="75"/>
      <c r="FP4" s="75"/>
      <c r="FQ4" s="75"/>
      <c r="FR4" s="75"/>
      <c r="FS4" s="75"/>
      <c r="FT4" s="75"/>
      <c r="FU4" s="75"/>
      <c r="FV4" s="75"/>
      <c r="FW4" s="75"/>
      <c r="FX4" s="75"/>
      <c r="FY4" s="75"/>
      <c r="FZ4" s="75"/>
      <c r="GA4" s="75"/>
      <c r="GB4" s="75"/>
      <c r="GC4" s="75"/>
      <c r="GD4" s="75"/>
      <c r="GE4" s="75"/>
      <c r="GF4" s="75"/>
      <c r="GG4" s="75"/>
      <c r="GH4" s="75"/>
      <c r="GI4" s="75"/>
      <c r="GJ4" s="75"/>
      <c r="GK4" s="75"/>
      <c r="GL4" s="75"/>
      <c r="GM4" s="75"/>
      <c r="GN4" s="75"/>
      <c r="GO4" s="75"/>
      <c r="GP4" s="75"/>
      <c r="GQ4" s="75"/>
      <c r="GR4" s="75"/>
      <c r="GS4" s="75"/>
      <c r="GT4" s="75"/>
      <c r="GU4" s="75"/>
      <c r="GV4" s="75"/>
      <c r="GW4" s="75"/>
      <c r="GX4" s="75"/>
      <c r="GY4" s="75"/>
      <c r="GZ4" s="75"/>
      <c r="HA4" s="75"/>
      <c r="HB4" s="75"/>
      <c r="HC4" s="75"/>
      <c r="HD4" s="75"/>
      <c r="HE4" s="75"/>
      <c r="HF4" s="75"/>
      <c r="HG4" s="75"/>
      <c r="HH4" s="75"/>
      <c r="HI4" s="75"/>
      <c r="HJ4" s="75"/>
      <c r="HK4" s="75"/>
      <c r="HL4" s="75"/>
      <c r="HM4" s="75"/>
      <c r="HN4" s="75"/>
      <c r="HO4" s="75"/>
      <c r="HP4" s="75"/>
      <c r="HQ4" s="75"/>
      <c r="HR4" s="75"/>
      <c r="HS4" s="75"/>
      <c r="HT4" s="75"/>
      <c r="HU4" s="75"/>
      <c r="HV4" s="75"/>
      <c r="HW4" s="75"/>
      <c r="HX4" s="75"/>
      <c r="HY4" s="75"/>
      <c r="HZ4" s="75"/>
      <c r="IA4" s="75"/>
      <c r="IB4" s="75"/>
      <c r="IC4" s="75"/>
      <c r="ID4" s="75"/>
      <c r="IE4" s="75"/>
      <c r="IF4" s="75"/>
      <c r="IG4" s="75"/>
      <c r="IH4" s="75"/>
      <c r="II4" s="75"/>
      <c r="IJ4" s="75"/>
      <c r="IK4" s="75"/>
      <c r="IL4" s="75"/>
      <c r="IM4" s="75"/>
      <c r="IN4" s="75"/>
      <c r="IO4" s="75"/>
      <c r="IP4" s="75"/>
      <c r="IQ4" s="75"/>
      <c r="IR4" s="75"/>
      <c r="IS4" s="75"/>
      <c r="IT4" s="75"/>
      <c r="IU4" s="75"/>
      <c r="IV4" s="75"/>
      <c r="IW4" s="75"/>
      <c r="IX4" s="75"/>
      <c r="IY4" s="75"/>
      <c r="IZ4" s="75"/>
      <c r="JA4" s="75"/>
      <c r="JB4" s="75"/>
      <c r="JC4" s="75"/>
      <c r="JD4" s="75"/>
      <c r="JE4" s="75"/>
      <c r="JF4" s="75"/>
      <c r="JG4" s="75"/>
      <c r="JH4" s="75"/>
      <c r="JI4" s="75"/>
      <c r="JJ4" s="75"/>
      <c r="JK4" s="75"/>
      <c r="JL4" s="75"/>
      <c r="JM4" s="75"/>
      <c r="JN4" s="75"/>
      <c r="JO4" s="75"/>
      <c r="JP4" s="75"/>
      <c r="JQ4" s="75"/>
      <c r="JR4" s="75"/>
    </row>
    <row r="5" spans="1:278" s="76" customFormat="1" ht="52.5" customHeight="1" x14ac:dyDescent="0.3">
      <c r="A5" s="418" t="s">
        <v>1</v>
      </c>
      <c r="B5" s="419"/>
      <c r="C5" s="420"/>
      <c r="D5" s="425" t="str">
        <f>'Mapa Final'!D5</f>
        <v>Gestionar, administrar y mantener los recursos informáticos y de telecomunicaciones para el desarrollo de los objetivos institucionales, facilitando el acceso al servicio de justicia, satisfaciendo las necesidades de los funcionarios, empleados y ciudadanos en términos de celeridad, accesibilidad y transparencia, en el marco del Sistema de Gestión de la Calidad y del Medio Ambiente  y Seguridad y Salud en el Trabajo de la Rama Judicial.</v>
      </c>
      <c r="E5" s="426"/>
      <c r="F5" s="426"/>
      <c r="G5" s="426"/>
      <c r="H5" s="426"/>
      <c r="I5" s="426"/>
      <c r="J5" s="426"/>
      <c r="K5" s="426"/>
      <c r="L5" s="426"/>
      <c r="M5" s="426"/>
      <c r="N5" s="427"/>
      <c r="O5" s="1"/>
      <c r="P5" s="1"/>
      <c r="Q5" s="1"/>
      <c r="R5" s="1"/>
      <c r="S5" s="1"/>
      <c r="T5" s="1"/>
      <c r="U5" s="75"/>
      <c r="V5" s="75"/>
      <c r="W5" s="75"/>
      <c r="X5" s="75"/>
      <c r="Y5" s="75"/>
      <c r="Z5" s="75"/>
      <c r="AA5" s="75"/>
      <c r="AB5" s="75"/>
      <c r="AC5" s="75"/>
      <c r="AD5" s="75"/>
      <c r="AE5" s="75"/>
      <c r="AF5" s="75"/>
      <c r="AG5" s="75"/>
      <c r="AH5" s="75"/>
      <c r="AI5" s="75"/>
      <c r="AJ5" s="75"/>
      <c r="AK5" s="75"/>
      <c r="AL5" s="75"/>
      <c r="AM5" s="75"/>
      <c r="AN5" s="75"/>
      <c r="AO5" s="75"/>
      <c r="AP5" s="75"/>
      <c r="AQ5" s="75"/>
      <c r="AR5" s="75"/>
      <c r="AS5" s="75"/>
      <c r="AT5" s="75"/>
      <c r="AU5" s="75"/>
      <c r="AV5" s="75"/>
      <c r="AW5" s="75"/>
      <c r="AX5" s="75"/>
      <c r="AY5" s="75"/>
      <c r="AZ5" s="75"/>
      <c r="BA5" s="75"/>
      <c r="BB5" s="75"/>
      <c r="BC5" s="75"/>
      <c r="BD5" s="75"/>
      <c r="BE5" s="75"/>
      <c r="BF5" s="75"/>
      <c r="BG5" s="75"/>
      <c r="BH5" s="75"/>
      <c r="BI5" s="75"/>
      <c r="BJ5" s="75"/>
      <c r="BK5" s="75"/>
      <c r="BL5" s="75"/>
      <c r="BM5" s="75"/>
      <c r="BN5" s="75"/>
      <c r="BO5" s="75"/>
      <c r="BP5" s="75"/>
      <c r="BQ5" s="75"/>
      <c r="BR5" s="75"/>
      <c r="BS5" s="75"/>
      <c r="BT5" s="75"/>
      <c r="BU5" s="75"/>
      <c r="BV5" s="75"/>
      <c r="BW5" s="75"/>
      <c r="BX5" s="75"/>
      <c r="BY5" s="75"/>
      <c r="BZ5" s="75"/>
      <c r="CA5" s="75"/>
      <c r="CB5" s="75"/>
      <c r="CC5" s="75"/>
      <c r="CD5" s="75"/>
      <c r="CE5" s="75"/>
      <c r="CF5" s="75"/>
      <c r="CG5" s="75"/>
      <c r="CH5" s="75"/>
      <c r="CI5" s="75"/>
      <c r="CJ5" s="75"/>
      <c r="CK5" s="75"/>
      <c r="CL5" s="75"/>
      <c r="CM5" s="75"/>
      <c r="CN5" s="75"/>
      <c r="CO5" s="75"/>
      <c r="CP5" s="75"/>
      <c r="CQ5" s="75"/>
      <c r="CR5" s="75"/>
      <c r="CS5" s="75"/>
      <c r="CT5" s="75"/>
      <c r="CU5" s="75"/>
      <c r="CV5" s="75"/>
      <c r="CW5" s="75"/>
      <c r="CX5" s="75"/>
      <c r="CY5" s="75"/>
      <c r="CZ5" s="75"/>
      <c r="DA5" s="75"/>
      <c r="DB5" s="75"/>
      <c r="DC5" s="75"/>
      <c r="DD5" s="75"/>
      <c r="DE5" s="75"/>
      <c r="DF5" s="75"/>
      <c r="DG5" s="75"/>
      <c r="DH5" s="75"/>
      <c r="DI5" s="75"/>
      <c r="DJ5" s="75"/>
      <c r="DK5" s="75"/>
      <c r="DL5" s="75"/>
      <c r="DM5" s="75"/>
      <c r="DN5" s="75"/>
      <c r="DO5" s="75"/>
      <c r="DP5" s="75"/>
      <c r="DQ5" s="75"/>
      <c r="DR5" s="75"/>
      <c r="DS5" s="75"/>
      <c r="DT5" s="75"/>
      <c r="DU5" s="75"/>
      <c r="DV5" s="75"/>
      <c r="DW5" s="75"/>
      <c r="DX5" s="75"/>
      <c r="DY5" s="75"/>
      <c r="DZ5" s="75"/>
      <c r="EA5" s="75"/>
      <c r="EB5" s="75"/>
      <c r="EC5" s="75"/>
      <c r="ED5" s="75"/>
      <c r="EE5" s="75"/>
      <c r="EF5" s="75"/>
      <c r="EG5" s="75"/>
      <c r="EH5" s="75"/>
      <c r="EI5" s="75"/>
      <c r="EJ5" s="75"/>
      <c r="EK5" s="75"/>
      <c r="EL5" s="75"/>
      <c r="EM5" s="75"/>
      <c r="EN5" s="75"/>
      <c r="EO5" s="75"/>
      <c r="EP5" s="75"/>
      <c r="EQ5" s="75"/>
      <c r="ER5" s="75"/>
      <c r="ES5" s="75"/>
      <c r="ET5" s="75"/>
      <c r="EU5" s="75"/>
      <c r="EV5" s="75"/>
      <c r="EW5" s="75"/>
      <c r="EX5" s="75"/>
      <c r="EY5" s="75"/>
      <c r="EZ5" s="75"/>
      <c r="FA5" s="75"/>
      <c r="FB5" s="75"/>
      <c r="FC5" s="75"/>
      <c r="FD5" s="75"/>
      <c r="FE5" s="75"/>
      <c r="FF5" s="75"/>
      <c r="FG5" s="75"/>
      <c r="FH5" s="75"/>
      <c r="FI5" s="75"/>
      <c r="FJ5" s="75"/>
      <c r="FK5" s="75"/>
      <c r="FL5" s="75"/>
      <c r="FM5" s="75"/>
      <c r="FN5" s="75"/>
      <c r="FO5" s="75"/>
      <c r="FP5" s="75"/>
      <c r="FQ5" s="75"/>
      <c r="FR5" s="75"/>
      <c r="FS5" s="75"/>
      <c r="FT5" s="75"/>
      <c r="FU5" s="75"/>
      <c r="FV5" s="75"/>
      <c r="FW5" s="75"/>
      <c r="FX5" s="75"/>
      <c r="FY5" s="75"/>
      <c r="FZ5" s="75"/>
      <c r="GA5" s="75"/>
      <c r="GB5" s="75"/>
      <c r="GC5" s="75"/>
      <c r="GD5" s="75"/>
      <c r="GE5" s="75"/>
      <c r="GF5" s="75"/>
      <c r="GG5" s="75"/>
      <c r="GH5" s="75"/>
      <c r="GI5" s="75"/>
      <c r="GJ5" s="75"/>
      <c r="GK5" s="75"/>
      <c r="GL5" s="75"/>
      <c r="GM5" s="75"/>
      <c r="GN5" s="75"/>
      <c r="GO5" s="75"/>
      <c r="GP5" s="75"/>
      <c r="GQ5" s="75"/>
      <c r="GR5" s="75"/>
      <c r="GS5" s="75"/>
      <c r="GT5" s="75"/>
      <c r="GU5" s="75"/>
      <c r="GV5" s="75"/>
      <c r="GW5" s="75"/>
      <c r="GX5" s="75"/>
      <c r="GY5" s="75"/>
      <c r="GZ5" s="75"/>
      <c r="HA5" s="75"/>
      <c r="HB5" s="75"/>
      <c r="HC5" s="75"/>
      <c r="HD5" s="75"/>
      <c r="HE5" s="75"/>
      <c r="HF5" s="75"/>
      <c r="HG5" s="75"/>
      <c r="HH5" s="75"/>
      <c r="HI5" s="75"/>
      <c r="HJ5" s="75"/>
      <c r="HK5" s="75"/>
      <c r="HL5" s="75"/>
      <c r="HM5" s="75"/>
      <c r="HN5" s="75"/>
      <c r="HO5" s="75"/>
      <c r="HP5" s="75"/>
      <c r="HQ5" s="75"/>
      <c r="HR5" s="75"/>
      <c r="HS5" s="75"/>
      <c r="HT5" s="75"/>
      <c r="HU5" s="75"/>
      <c r="HV5" s="75"/>
      <c r="HW5" s="75"/>
      <c r="HX5" s="75"/>
      <c r="HY5" s="75"/>
      <c r="HZ5" s="75"/>
      <c r="IA5" s="75"/>
      <c r="IB5" s="75"/>
      <c r="IC5" s="75"/>
      <c r="ID5" s="75"/>
      <c r="IE5" s="75"/>
      <c r="IF5" s="75"/>
      <c r="IG5" s="75"/>
      <c r="IH5" s="75"/>
      <c r="II5" s="75"/>
      <c r="IJ5" s="75"/>
      <c r="IK5" s="75"/>
      <c r="IL5" s="75"/>
      <c r="IM5" s="75"/>
      <c r="IN5" s="75"/>
      <c r="IO5" s="75"/>
      <c r="IP5" s="75"/>
      <c r="IQ5" s="75"/>
      <c r="IR5" s="75"/>
      <c r="IS5" s="75"/>
      <c r="IT5" s="75"/>
      <c r="IU5" s="75"/>
      <c r="IV5" s="75"/>
      <c r="IW5" s="75"/>
      <c r="IX5" s="75"/>
      <c r="IY5" s="75"/>
      <c r="IZ5" s="75"/>
      <c r="JA5" s="75"/>
      <c r="JB5" s="75"/>
      <c r="JC5" s="75"/>
      <c r="JD5" s="75"/>
      <c r="JE5" s="75"/>
      <c r="JF5" s="75"/>
      <c r="JG5" s="75"/>
      <c r="JH5" s="75"/>
      <c r="JI5" s="75"/>
      <c r="JJ5" s="75"/>
      <c r="JK5" s="75"/>
      <c r="JL5" s="75"/>
      <c r="JM5" s="75"/>
      <c r="JN5" s="75"/>
      <c r="JO5" s="75"/>
      <c r="JP5" s="75"/>
      <c r="JQ5" s="75"/>
      <c r="JR5" s="75"/>
    </row>
    <row r="6" spans="1:278" s="76" customFormat="1" ht="32.25" customHeight="1" thickBot="1" x14ac:dyDescent="0.35">
      <c r="A6" s="418" t="s">
        <v>2</v>
      </c>
      <c r="B6" s="419"/>
      <c r="C6" s="420"/>
      <c r="D6" s="425" t="str">
        <f>'Mapa Final'!D6</f>
        <v xml:space="preserve">Nivel Central </v>
      </c>
      <c r="E6" s="426"/>
      <c r="F6" s="426"/>
      <c r="G6" s="426"/>
      <c r="H6" s="426"/>
      <c r="I6" s="426"/>
      <c r="J6" s="426"/>
      <c r="K6" s="426"/>
      <c r="L6" s="426"/>
      <c r="M6" s="426"/>
      <c r="N6" s="427"/>
      <c r="O6" s="1"/>
      <c r="P6" s="1"/>
      <c r="Q6" s="1"/>
      <c r="R6" s="1"/>
      <c r="S6" s="1"/>
      <c r="T6" s="1"/>
      <c r="U6" s="75"/>
      <c r="V6" s="75"/>
      <c r="W6" s="75"/>
      <c r="X6" s="75"/>
      <c r="Y6" s="75"/>
      <c r="Z6" s="75"/>
      <c r="AA6" s="75"/>
      <c r="AB6" s="75"/>
      <c r="AC6" s="75"/>
      <c r="AD6" s="75"/>
      <c r="AE6" s="75"/>
      <c r="AF6" s="75"/>
      <c r="AG6" s="75"/>
      <c r="AH6" s="75"/>
      <c r="AI6" s="75"/>
      <c r="AJ6" s="75"/>
      <c r="AK6" s="75"/>
      <c r="AL6" s="75"/>
      <c r="AM6" s="75"/>
      <c r="AN6" s="75"/>
      <c r="AO6" s="75"/>
      <c r="AP6" s="75"/>
      <c r="AQ6" s="75"/>
      <c r="AR6" s="75"/>
      <c r="AS6" s="75"/>
      <c r="AT6" s="75"/>
      <c r="AU6" s="75"/>
      <c r="AV6" s="75"/>
      <c r="AW6" s="75"/>
      <c r="AX6" s="75"/>
      <c r="AY6" s="75"/>
      <c r="AZ6" s="75"/>
      <c r="BA6" s="75"/>
      <c r="BB6" s="75"/>
      <c r="BC6" s="75"/>
      <c r="BD6" s="75"/>
      <c r="BE6" s="75"/>
      <c r="BF6" s="75"/>
      <c r="BG6" s="75"/>
      <c r="BH6" s="75"/>
      <c r="BI6" s="75"/>
      <c r="BJ6" s="75"/>
      <c r="BK6" s="75"/>
      <c r="BL6" s="75"/>
      <c r="BM6" s="75"/>
      <c r="BN6" s="75"/>
      <c r="BO6" s="75"/>
      <c r="BP6" s="75"/>
      <c r="BQ6" s="75"/>
      <c r="BR6" s="75"/>
      <c r="BS6" s="75"/>
      <c r="BT6" s="75"/>
      <c r="BU6" s="75"/>
      <c r="BV6" s="75"/>
      <c r="BW6" s="75"/>
      <c r="BX6" s="75"/>
      <c r="BY6" s="75"/>
      <c r="BZ6" s="75"/>
      <c r="CA6" s="75"/>
      <c r="CB6" s="75"/>
      <c r="CC6" s="75"/>
      <c r="CD6" s="75"/>
      <c r="CE6" s="75"/>
      <c r="CF6" s="75"/>
      <c r="CG6" s="75"/>
      <c r="CH6" s="75"/>
      <c r="CI6" s="75"/>
      <c r="CJ6" s="75"/>
      <c r="CK6" s="75"/>
      <c r="CL6" s="75"/>
      <c r="CM6" s="75"/>
      <c r="CN6" s="75"/>
      <c r="CO6" s="75"/>
      <c r="CP6" s="75"/>
      <c r="CQ6" s="75"/>
      <c r="CR6" s="75"/>
      <c r="CS6" s="75"/>
      <c r="CT6" s="75"/>
      <c r="CU6" s="75"/>
      <c r="CV6" s="75"/>
      <c r="CW6" s="75"/>
      <c r="CX6" s="75"/>
      <c r="CY6" s="75"/>
      <c r="CZ6" s="75"/>
      <c r="DA6" s="75"/>
      <c r="DB6" s="75"/>
      <c r="DC6" s="75"/>
      <c r="DD6" s="75"/>
      <c r="DE6" s="75"/>
      <c r="DF6" s="75"/>
      <c r="DG6" s="75"/>
      <c r="DH6" s="75"/>
      <c r="DI6" s="75"/>
      <c r="DJ6" s="75"/>
      <c r="DK6" s="75"/>
      <c r="DL6" s="75"/>
      <c r="DM6" s="75"/>
      <c r="DN6" s="75"/>
      <c r="DO6" s="75"/>
      <c r="DP6" s="75"/>
      <c r="DQ6" s="75"/>
      <c r="DR6" s="75"/>
      <c r="DS6" s="75"/>
      <c r="DT6" s="75"/>
      <c r="DU6" s="75"/>
      <c r="DV6" s="75"/>
      <c r="DW6" s="75"/>
      <c r="DX6" s="75"/>
      <c r="DY6" s="75"/>
      <c r="DZ6" s="75"/>
      <c r="EA6" s="75"/>
      <c r="EB6" s="75"/>
      <c r="EC6" s="75"/>
      <c r="ED6" s="75"/>
      <c r="EE6" s="75"/>
      <c r="EF6" s="75"/>
      <c r="EG6" s="75"/>
      <c r="EH6" s="75"/>
      <c r="EI6" s="75"/>
      <c r="EJ6" s="75"/>
      <c r="EK6" s="75"/>
      <c r="EL6" s="75"/>
      <c r="EM6" s="75"/>
      <c r="EN6" s="75"/>
      <c r="EO6" s="75"/>
      <c r="EP6" s="75"/>
      <c r="EQ6" s="75"/>
      <c r="ER6" s="75"/>
      <c r="ES6" s="75"/>
      <c r="ET6" s="75"/>
      <c r="EU6" s="75"/>
      <c r="EV6" s="75"/>
      <c r="EW6" s="75"/>
      <c r="EX6" s="75"/>
      <c r="EY6" s="75"/>
      <c r="EZ6" s="75"/>
      <c r="FA6" s="75"/>
      <c r="FB6" s="75"/>
      <c r="FC6" s="75"/>
      <c r="FD6" s="75"/>
      <c r="FE6" s="75"/>
      <c r="FF6" s="75"/>
      <c r="FG6" s="75"/>
      <c r="FH6" s="75"/>
      <c r="FI6" s="75"/>
      <c r="FJ6" s="75"/>
      <c r="FK6" s="75"/>
      <c r="FL6" s="75"/>
      <c r="FM6" s="75"/>
      <c r="FN6" s="75"/>
      <c r="FO6" s="75"/>
      <c r="FP6" s="75"/>
      <c r="FQ6" s="75"/>
      <c r="FR6" s="75"/>
      <c r="FS6" s="75"/>
      <c r="FT6" s="75"/>
      <c r="FU6" s="75"/>
      <c r="FV6" s="75"/>
      <c r="FW6" s="75"/>
      <c r="FX6" s="75"/>
      <c r="FY6" s="75"/>
      <c r="FZ6" s="75"/>
      <c r="GA6" s="75"/>
      <c r="GB6" s="75"/>
      <c r="GC6" s="75"/>
      <c r="GD6" s="75"/>
      <c r="GE6" s="75"/>
      <c r="GF6" s="75"/>
      <c r="GG6" s="75"/>
      <c r="GH6" s="75"/>
      <c r="GI6" s="75"/>
      <c r="GJ6" s="75"/>
      <c r="GK6" s="75"/>
      <c r="GL6" s="75"/>
      <c r="GM6" s="75"/>
      <c r="GN6" s="75"/>
      <c r="GO6" s="75"/>
      <c r="GP6" s="75"/>
      <c r="GQ6" s="75"/>
      <c r="GR6" s="75"/>
      <c r="GS6" s="75"/>
      <c r="GT6" s="75"/>
      <c r="GU6" s="75"/>
      <c r="GV6" s="75"/>
      <c r="GW6" s="75"/>
      <c r="GX6" s="75"/>
      <c r="GY6" s="75"/>
      <c r="GZ6" s="75"/>
      <c r="HA6" s="75"/>
      <c r="HB6" s="75"/>
      <c r="HC6" s="75"/>
      <c r="HD6" s="75"/>
      <c r="HE6" s="75"/>
      <c r="HF6" s="75"/>
      <c r="HG6" s="75"/>
      <c r="HH6" s="75"/>
      <c r="HI6" s="75"/>
      <c r="HJ6" s="75"/>
      <c r="HK6" s="75"/>
      <c r="HL6" s="75"/>
      <c r="HM6" s="75"/>
      <c r="HN6" s="75"/>
      <c r="HO6" s="75"/>
      <c r="HP6" s="75"/>
      <c r="HQ6" s="75"/>
      <c r="HR6" s="75"/>
      <c r="HS6" s="75"/>
      <c r="HT6" s="75"/>
      <c r="HU6" s="75"/>
      <c r="HV6" s="75"/>
      <c r="HW6" s="75"/>
      <c r="HX6" s="75"/>
      <c r="HY6" s="75"/>
      <c r="HZ6" s="75"/>
      <c r="IA6" s="75"/>
      <c r="IB6" s="75"/>
      <c r="IC6" s="75"/>
      <c r="ID6" s="75"/>
      <c r="IE6" s="75"/>
      <c r="IF6" s="75"/>
      <c r="IG6" s="75"/>
      <c r="IH6" s="75"/>
      <c r="II6" s="75"/>
      <c r="IJ6" s="75"/>
      <c r="IK6" s="75"/>
      <c r="IL6" s="75"/>
      <c r="IM6" s="75"/>
      <c r="IN6" s="75"/>
      <c r="IO6" s="75"/>
      <c r="IP6" s="75"/>
      <c r="IQ6" s="75"/>
      <c r="IR6" s="75"/>
      <c r="IS6" s="75"/>
      <c r="IT6" s="75"/>
      <c r="IU6" s="75"/>
      <c r="IV6" s="75"/>
      <c r="IW6" s="75"/>
      <c r="IX6" s="75"/>
      <c r="IY6" s="75"/>
      <c r="IZ6" s="75"/>
      <c r="JA6" s="75"/>
      <c r="JB6" s="75"/>
      <c r="JC6" s="75"/>
      <c r="JD6" s="75"/>
      <c r="JE6" s="75"/>
      <c r="JF6" s="75"/>
      <c r="JG6" s="75"/>
      <c r="JH6" s="75"/>
      <c r="JI6" s="75"/>
      <c r="JJ6" s="75"/>
      <c r="JK6" s="75"/>
      <c r="JL6" s="75"/>
      <c r="JM6" s="75"/>
      <c r="JN6" s="75"/>
      <c r="JO6" s="75"/>
      <c r="JP6" s="75"/>
      <c r="JQ6" s="75"/>
      <c r="JR6" s="75"/>
    </row>
    <row r="7" spans="1:278" s="96" customFormat="1" ht="40.5" customHeight="1" thickTop="1" thickBot="1" x14ac:dyDescent="0.3">
      <c r="A7" s="428" t="s">
        <v>367</v>
      </c>
      <c r="B7" s="429"/>
      <c r="C7" s="429"/>
      <c r="D7" s="429"/>
      <c r="E7" s="429"/>
      <c r="F7" s="430"/>
      <c r="G7" s="103"/>
      <c r="H7" s="431" t="s">
        <v>368</v>
      </c>
      <c r="I7" s="431"/>
      <c r="J7" s="431"/>
      <c r="K7" s="431" t="s">
        <v>369</v>
      </c>
      <c r="L7" s="431"/>
      <c r="M7" s="431"/>
      <c r="N7" s="432" t="s">
        <v>370</v>
      </c>
      <c r="O7" s="441" t="s">
        <v>371</v>
      </c>
      <c r="P7" s="443" t="s">
        <v>372</v>
      </c>
      <c r="Q7" s="444"/>
      <c r="R7" s="443" t="s">
        <v>373</v>
      </c>
      <c r="S7" s="444"/>
      <c r="T7" s="445" t="s">
        <v>374</v>
      </c>
      <c r="U7" s="108"/>
      <c r="V7" s="108"/>
      <c r="W7" s="108"/>
      <c r="X7" s="108"/>
      <c r="Y7" s="108"/>
      <c r="Z7" s="108"/>
      <c r="AA7" s="108"/>
      <c r="AB7" s="108"/>
      <c r="AC7" s="108"/>
      <c r="AD7" s="108"/>
      <c r="AE7" s="108"/>
      <c r="AF7" s="108"/>
      <c r="AG7" s="108"/>
      <c r="AH7" s="108"/>
      <c r="AI7" s="108"/>
      <c r="AJ7" s="108"/>
      <c r="AK7" s="108"/>
      <c r="AL7" s="108"/>
      <c r="AM7" s="108"/>
      <c r="AN7" s="108"/>
      <c r="AO7" s="108"/>
      <c r="AP7" s="108"/>
      <c r="AQ7" s="108"/>
      <c r="AR7" s="108"/>
      <c r="AS7" s="108"/>
      <c r="AT7" s="108"/>
      <c r="AU7" s="108"/>
      <c r="AV7" s="108"/>
      <c r="AW7" s="108"/>
      <c r="AX7" s="108"/>
      <c r="AY7" s="108"/>
      <c r="AZ7" s="108"/>
      <c r="BA7" s="108"/>
      <c r="BB7" s="108"/>
      <c r="BC7" s="108"/>
      <c r="BD7" s="108"/>
      <c r="BE7" s="108"/>
      <c r="BF7" s="108"/>
      <c r="BG7" s="108"/>
      <c r="BH7" s="108"/>
      <c r="BI7" s="108"/>
      <c r="BJ7" s="108"/>
      <c r="BK7" s="108"/>
      <c r="BL7" s="108"/>
      <c r="BM7" s="108"/>
      <c r="BN7" s="108"/>
      <c r="BO7" s="108"/>
      <c r="BP7" s="108"/>
      <c r="BQ7" s="108"/>
      <c r="BR7" s="108"/>
      <c r="BS7" s="108"/>
      <c r="BT7" s="108"/>
      <c r="BU7" s="108"/>
      <c r="BV7" s="108"/>
      <c r="BW7" s="108"/>
      <c r="BX7" s="108"/>
      <c r="BY7" s="108"/>
      <c r="BZ7" s="108"/>
      <c r="CA7" s="108"/>
      <c r="CB7" s="108"/>
      <c r="CC7" s="108"/>
      <c r="CD7" s="108"/>
      <c r="CE7" s="108"/>
      <c r="CF7" s="108"/>
      <c r="CG7" s="108"/>
      <c r="CH7" s="108"/>
      <c r="CI7" s="108"/>
      <c r="CJ7" s="108"/>
      <c r="CK7" s="108"/>
      <c r="CL7" s="108"/>
      <c r="CM7" s="108"/>
      <c r="CN7" s="108"/>
      <c r="CO7" s="108"/>
      <c r="CP7" s="108"/>
      <c r="CQ7" s="108"/>
      <c r="CR7" s="108"/>
      <c r="CS7" s="108"/>
      <c r="CT7" s="108"/>
      <c r="CU7" s="108"/>
      <c r="CV7" s="108"/>
      <c r="CW7" s="108"/>
      <c r="CX7" s="108"/>
      <c r="CY7" s="108"/>
      <c r="CZ7" s="108"/>
      <c r="DA7" s="108"/>
      <c r="DB7" s="108"/>
      <c r="DC7" s="108"/>
      <c r="DD7" s="108"/>
      <c r="DE7" s="108"/>
      <c r="DF7" s="108"/>
      <c r="DG7" s="108"/>
      <c r="DH7" s="108"/>
      <c r="DI7" s="108"/>
      <c r="DJ7" s="108"/>
      <c r="DK7" s="108"/>
      <c r="DL7" s="108"/>
      <c r="DM7" s="108"/>
      <c r="DN7" s="108"/>
      <c r="DO7" s="108"/>
      <c r="DP7" s="108"/>
      <c r="DQ7" s="108"/>
      <c r="DR7" s="108"/>
      <c r="DS7" s="108"/>
      <c r="DT7" s="108"/>
      <c r="DU7" s="108"/>
      <c r="DV7" s="108"/>
      <c r="DW7" s="108"/>
      <c r="DX7" s="108"/>
      <c r="DY7" s="108"/>
      <c r="DZ7" s="108"/>
      <c r="EA7" s="108"/>
      <c r="EB7" s="108"/>
      <c r="EC7" s="108"/>
      <c r="ED7" s="108"/>
      <c r="EE7" s="108"/>
      <c r="EF7" s="108"/>
      <c r="EG7" s="108"/>
      <c r="EH7" s="108"/>
      <c r="EI7" s="108"/>
      <c r="EJ7" s="108"/>
      <c r="EK7" s="108"/>
      <c r="EL7" s="108"/>
      <c r="EM7" s="108"/>
      <c r="EN7" s="108"/>
      <c r="EO7" s="108"/>
      <c r="EP7" s="108"/>
      <c r="EQ7" s="108"/>
      <c r="ER7" s="108"/>
      <c r="ES7" s="108"/>
      <c r="ET7" s="108"/>
      <c r="EU7" s="108"/>
      <c r="EV7" s="108"/>
      <c r="EW7" s="108"/>
      <c r="EX7" s="108"/>
      <c r="EY7" s="108"/>
      <c r="EZ7" s="108"/>
      <c r="FA7" s="108"/>
      <c r="FB7" s="108"/>
      <c r="FC7" s="108"/>
      <c r="FD7" s="108"/>
      <c r="FE7" s="108"/>
      <c r="FF7" s="108"/>
      <c r="FG7" s="108"/>
      <c r="FH7" s="108"/>
      <c r="FI7" s="108"/>
      <c r="FJ7" s="108"/>
      <c r="FK7" s="108"/>
      <c r="FL7" s="108"/>
      <c r="FM7" s="108"/>
      <c r="FN7" s="108"/>
      <c r="FO7" s="108"/>
      <c r="FP7" s="108"/>
      <c r="FQ7" s="108"/>
      <c r="FR7" s="108"/>
      <c r="FS7" s="108"/>
      <c r="FT7" s="108"/>
    </row>
    <row r="8" spans="1:278" s="97" customFormat="1" ht="60.95" customHeight="1" thickTop="1" thickBot="1" x14ac:dyDescent="0.3">
      <c r="A8" s="112" t="s">
        <v>203</v>
      </c>
      <c r="B8" s="112" t="s">
        <v>400</v>
      </c>
      <c r="C8" s="113" t="s">
        <v>8</v>
      </c>
      <c r="D8" s="104" t="s">
        <v>382</v>
      </c>
      <c r="E8" s="115" t="s">
        <v>10</v>
      </c>
      <c r="F8" s="115" t="s">
        <v>11</v>
      </c>
      <c r="G8" s="115" t="s">
        <v>12</v>
      </c>
      <c r="H8" s="105" t="s">
        <v>375</v>
      </c>
      <c r="I8" s="105" t="s">
        <v>38</v>
      </c>
      <c r="J8" s="105" t="s">
        <v>376</v>
      </c>
      <c r="K8" s="105" t="s">
        <v>375</v>
      </c>
      <c r="L8" s="105" t="s">
        <v>377</v>
      </c>
      <c r="M8" s="105" t="s">
        <v>376</v>
      </c>
      <c r="N8" s="432"/>
      <c r="O8" s="442"/>
      <c r="P8" s="106" t="s">
        <v>378</v>
      </c>
      <c r="Q8" s="106" t="s">
        <v>379</v>
      </c>
      <c r="R8" s="106" t="s">
        <v>380</v>
      </c>
      <c r="S8" s="106" t="s">
        <v>381</v>
      </c>
      <c r="T8" s="445"/>
      <c r="U8" s="109"/>
      <c r="V8" s="109"/>
      <c r="W8" s="109"/>
      <c r="X8" s="109"/>
      <c r="Y8" s="109"/>
      <c r="Z8" s="109"/>
      <c r="AA8" s="109"/>
      <c r="AB8" s="109"/>
      <c r="AC8" s="109"/>
      <c r="AD8" s="109"/>
      <c r="AE8" s="109"/>
      <c r="AF8" s="109"/>
      <c r="AG8" s="109"/>
      <c r="AH8" s="109"/>
      <c r="AI8" s="109"/>
      <c r="AJ8" s="109"/>
      <c r="AK8" s="109"/>
      <c r="AL8" s="109"/>
      <c r="AM8" s="109"/>
      <c r="AN8" s="109"/>
      <c r="AO8" s="109"/>
      <c r="AP8" s="109"/>
      <c r="AQ8" s="109"/>
      <c r="AR8" s="109"/>
      <c r="AS8" s="109"/>
      <c r="AT8" s="109"/>
      <c r="AU8" s="109"/>
      <c r="AV8" s="109"/>
      <c r="AW8" s="109"/>
      <c r="AX8" s="109"/>
      <c r="AY8" s="109"/>
      <c r="AZ8" s="109"/>
      <c r="BA8" s="109"/>
      <c r="BB8" s="109"/>
      <c r="BC8" s="109"/>
      <c r="BD8" s="109"/>
      <c r="BE8" s="109"/>
      <c r="BF8" s="109"/>
      <c r="BG8" s="109"/>
      <c r="BH8" s="109"/>
      <c r="BI8" s="109"/>
      <c r="BJ8" s="109"/>
      <c r="BK8" s="109"/>
      <c r="BL8" s="109"/>
      <c r="BM8" s="109"/>
      <c r="BN8" s="109"/>
      <c r="BO8" s="109"/>
      <c r="BP8" s="109"/>
      <c r="BQ8" s="109"/>
      <c r="BR8" s="109"/>
      <c r="BS8" s="109"/>
      <c r="BT8" s="109"/>
      <c r="BU8" s="109"/>
      <c r="BV8" s="109"/>
      <c r="BW8" s="109"/>
      <c r="BX8" s="109"/>
      <c r="BY8" s="109"/>
      <c r="BZ8" s="109"/>
      <c r="CA8" s="109"/>
      <c r="CB8" s="109"/>
      <c r="CC8" s="109"/>
      <c r="CD8" s="109"/>
      <c r="CE8" s="109"/>
      <c r="CF8" s="109"/>
      <c r="CG8" s="109"/>
      <c r="CH8" s="109"/>
      <c r="CI8" s="109"/>
      <c r="CJ8" s="109"/>
      <c r="CK8" s="109"/>
      <c r="CL8" s="109"/>
      <c r="CM8" s="109"/>
      <c r="CN8" s="109"/>
      <c r="CO8" s="109"/>
      <c r="CP8" s="109"/>
      <c r="CQ8" s="109"/>
      <c r="CR8" s="109"/>
      <c r="CS8" s="109"/>
      <c r="CT8" s="109"/>
      <c r="CU8" s="109"/>
      <c r="CV8" s="109"/>
      <c r="CW8" s="109"/>
      <c r="CX8" s="109"/>
      <c r="CY8" s="109"/>
      <c r="CZ8" s="109"/>
      <c r="DA8" s="109"/>
      <c r="DB8" s="109"/>
      <c r="DC8" s="109"/>
      <c r="DD8" s="109"/>
      <c r="DE8" s="109"/>
      <c r="DF8" s="109"/>
      <c r="DG8" s="109"/>
      <c r="DH8" s="109"/>
      <c r="DI8" s="109"/>
      <c r="DJ8" s="109"/>
      <c r="DK8" s="109"/>
      <c r="DL8" s="109"/>
      <c r="DM8" s="109"/>
      <c r="DN8" s="109"/>
      <c r="DO8" s="109"/>
      <c r="DP8" s="109"/>
      <c r="DQ8" s="109"/>
      <c r="DR8" s="109"/>
      <c r="DS8" s="109"/>
      <c r="DT8" s="109"/>
      <c r="DU8" s="109"/>
      <c r="DV8" s="109"/>
      <c r="DW8" s="109"/>
      <c r="DX8" s="109"/>
      <c r="DY8" s="109"/>
      <c r="DZ8" s="109"/>
      <c r="EA8" s="109"/>
      <c r="EB8" s="109"/>
      <c r="EC8" s="109"/>
      <c r="ED8" s="109"/>
      <c r="EE8" s="109"/>
      <c r="EF8" s="109"/>
      <c r="EG8" s="109"/>
      <c r="EH8" s="109"/>
      <c r="EI8" s="109"/>
      <c r="EJ8" s="109"/>
      <c r="EK8" s="109"/>
      <c r="EL8" s="109"/>
      <c r="EM8" s="109"/>
      <c r="EN8" s="109"/>
      <c r="EO8" s="109"/>
      <c r="EP8" s="109"/>
      <c r="EQ8" s="109"/>
      <c r="ER8" s="109"/>
      <c r="ES8" s="109"/>
      <c r="ET8" s="109"/>
      <c r="EU8" s="109"/>
      <c r="EV8" s="109"/>
      <c r="EW8" s="109"/>
      <c r="EX8" s="109"/>
      <c r="EY8" s="109"/>
      <c r="EZ8" s="109"/>
      <c r="FA8" s="109"/>
      <c r="FB8" s="109"/>
      <c r="FC8" s="109"/>
      <c r="FD8" s="109"/>
      <c r="FE8" s="109"/>
      <c r="FF8" s="109"/>
      <c r="FG8" s="109"/>
      <c r="FH8" s="109"/>
      <c r="FI8" s="109"/>
      <c r="FJ8" s="109"/>
      <c r="FK8" s="109"/>
      <c r="FL8" s="109"/>
      <c r="FM8" s="109"/>
      <c r="FN8" s="109"/>
      <c r="FO8" s="109"/>
      <c r="FP8" s="109"/>
      <c r="FQ8" s="109"/>
      <c r="FR8" s="109"/>
      <c r="FS8" s="109"/>
      <c r="FT8" s="109"/>
    </row>
    <row r="9" spans="1:278" s="98" customFormat="1" ht="10.5" customHeight="1" thickTop="1" thickBot="1" x14ac:dyDescent="0.3">
      <c r="A9" s="415"/>
      <c r="B9" s="416"/>
      <c r="C9" s="416"/>
      <c r="D9" s="416"/>
      <c r="E9" s="416"/>
      <c r="F9" s="416"/>
      <c r="G9" s="416"/>
      <c r="H9" s="416"/>
      <c r="I9" s="416"/>
      <c r="J9" s="416"/>
      <c r="K9" s="416"/>
      <c r="L9" s="416"/>
      <c r="M9" s="416"/>
      <c r="N9" s="416"/>
      <c r="T9" s="107"/>
      <c r="U9" s="110"/>
      <c r="V9" s="110"/>
      <c r="W9" s="110"/>
      <c r="X9" s="110"/>
      <c r="Y9" s="110"/>
      <c r="Z9" s="110"/>
      <c r="AA9" s="110"/>
      <c r="AB9" s="110"/>
      <c r="AC9" s="110"/>
      <c r="AD9" s="110"/>
      <c r="AE9" s="110"/>
      <c r="AF9" s="110"/>
      <c r="AG9" s="110"/>
      <c r="AH9" s="110"/>
      <c r="AI9" s="110"/>
      <c r="AJ9" s="110"/>
      <c r="AK9" s="110"/>
      <c r="AL9" s="110"/>
      <c r="AM9" s="110"/>
      <c r="AN9" s="110"/>
      <c r="AO9" s="110"/>
      <c r="AP9" s="110"/>
      <c r="AQ9" s="110"/>
      <c r="AR9" s="110"/>
      <c r="AS9" s="110"/>
      <c r="AT9" s="110"/>
      <c r="AU9" s="110"/>
      <c r="AV9" s="110"/>
      <c r="AW9" s="110"/>
      <c r="AX9" s="110"/>
      <c r="AY9" s="110"/>
      <c r="AZ9" s="110"/>
      <c r="BA9" s="110"/>
      <c r="BB9" s="110"/>
      <c r="BC9" s="110"/>
      <c r="BD9" s="110"/>
      <c r="BE9" s="110"/>
      <c r="BF9" s="110"/>
      <c r="BG9" s="110"/>
      <c r="BH9" s="110"/>
      <c r="BI9" s="110"/>
      <c r="BJ9" s="110"/>
      <c r="BK9" s="110"/>
      <c r="BL9" s="110"/>
      <c r="BM9" s="110"/>
      <c r="BN9" s="110"/>
      <c r="BO9" s="110"/>
      <c r="BP9" s="110"/>
      <c r="BQ9" s="110"/>
      <c r="BR9" s="110"/>
      <c r="BS9" s="110"/>
      <c r="BT9" s="110"/>
      <c r="BU9" s="110"/>
      <c r="BV9" s="110"/>
      <c r="BW9" s="110"/>
      <c r="BX9" s="110"/>
      <c r="BY9" s="110"/>
      <c r="BZ9" s="110"/>
      <c r="CA9" s="110"/>
      <c r="CB9" s="110"/>
      <c r="CC9" s="110"/>
      <c r="CD9" s="110"/>
      <c r="CE9" s="110"/>
      <c r="CF9" s="110"/>
      <c r="CG9" s="110"/>
      <c r="CH9" s="110"/>
      <c r="CI9" s="110"/>
      <c r="CJ9" s="110"/>
      <c r="CK9" s="110"/>
      <c r="CL9" s="110"/>
      <c r="CM9" s="110"/>
      <c r="CN9" s="110"/>
      <c r="CO9" s="110"/>
      <c r="CP9" s="110"/>
      <c r="CQ9" s="110"/>
      <c r="CR9" s="110"/>
      <c r="CS9" s="110"/>
      <c r="CT9" s="110"/>
      <c r="CU9" s="110"/>
      <c r="CV9" s="110"/>
      <c r="CW9" s="110"/>
      <c r="CX9" s="110"/>
      <c r="CY9" s="110"/>
      <c r="CZ9" s="110"/>
      <c r="DA9" s="110"/>
      <c r="DB9" s="110"/>
      <c r="DC9" s="110"/>
      <c r="DD9" s="110"/>
      <c r="DE9" s="110"/>
      <c r="DF9" s="110"/>
      <c r="DG9" s="110"/>
      <c r="DH9" s="110"/>
      <c r="DI9" s="110"/>
      <c r="DJ9" s="110"/>
      <c r="DK9" s="110"/>
      <c r="DL9" s="110"/>
      <c r="DM9" s="110"/>
      <c r="DN9" s="110"/>
      <c r="DO9" s="110"/>
      <c r="DP9" s="110"/>
      <c r="DQ9" s="110"/>
      <c r="DR9" s="110"/>
      <c r="DS9" s="110"/>
      <c r="DT9" s="110"/>
      <c r="DU9" s="110"/>
      <c r="DV9" s="110"/>
      <c r="DW9" s="110"/>
      <c r="DX9" s="110"/>
      <c r="DY9" s="110"/>
      <c r="DZ9" s="110"/>
      <c r="EA9" s="110"/>
      <c r="EB9" s="110"/>
      <c r="EC9" s="110"/>
      <c r="ED9" s="110"/>
      <c r="EE9" s="110"/>
      <c r="EF9" s="110"/>
      <c r="EG9" s="110"/>
      <c r="EH9" s="110"/>
      <c r="EI9" s="110"/>
      <c r="EJ9" s="110"/>
      <c r="EK9" s="110"/>
      <c r="EL9" s="110"/>
      <c r="EM9" s="110"/>
      <c r="EN9" s="110"/>
      <c r="EO9" s="110"/>
      <c r="EP9" s="110"/>
      <c r="EQ9" s="110"/>
      <c r="ER9" s="110"/>
      <c r="ES9" s="110"/>
      <c r="ET9" s="110"/>
      <c r="EU9" s="110"/>
      <c r="EV9" s="110"/>
      <c r="EW9" s="110"/>
      <c r="EX9" s="110"/>
      <c r="EY9" s="110"/>
      <c r="EZ9" s="110"/>
      <c r="FA9" s="110"/>
      <c r="FB9" s="110"/>
      <c r="FC9" s="110"/>
      <c r="FD9" s="110"/>
      <c r="FE9" s="110"/>
      <c r="FF9" s="110"/>
      <c r="FG9" s="110"/>
      <c r="FH9" s="110"/>
      <c r="FI9" s="110"/>
      <c r="FJ9" s="110"/>
      <c r="FK9" s="110"/>
      <c r="FL9" s="110"/>
      <c r="FM9" s="110"/>
      <c r="FN9" s="110"/>
      <c r="FO9" s="110"/>
      <c r="FP9" s="110"/>
      <c r="FQ9" s="110"/>
      <c r="FR9" s="110"/>
      <c r="FS9" s="110"/>
      <c r="FT9" s="110"/>
    </row>
    <row r="10" spans="1:278" s="99" customFormat="1" ht="15" customHeight="1" x14ac:dyDescent="0.2">
      <c r="A10" s="393">
        <f>'Mapa Final'!A10</f>
        <v>1</v>
      </c>
      <c r="B10" s="378" t="str">
        <f>'Mapa Final'!B10</f>
        <v>Interrupción del servicio de conectividad</v>
      </c>
      <c r="C10" s="396" t="str">
        <f>'Mapa Final'!C10</f>
        <v>Afectación en la Prestación del Servicio de Justicia</v>
      </c>
      <c r="D10" s="396" t="str">
        <f>'Mapa Final'!D10</f>
        <v>1. Fallas del operador (Daños en componentes físicos, Vandalismo en la red, entre otros)
2. Capacidad de los canales
3. Fluido Electrico
4. Falta o demoras en el mantenimiento
5. Virus Informático</v>
      </c>
      <c r="E10" s="399" t="str">
        <f>'Mapa Final'!E10</f>
        <v>Debilidad en la supervición del servicio.</v>
      </c>
      <c r="F10" s="399" t="str">
        <f>'Mapa Final'!F10</f>
        <v>Posibilidad de Afectación en la Prestación del Servicio de Justicia, por debilidad en la supervición del servicio.</v>
      </c>
      <c r="G10" s="399" t="str">
        <f>'Mapa Final'!G10</f>
        <v>Fallas Tecnológicas</v>
      </c>
      <c r="H10" s="402" t="str">
        <f>'Mapa Final'!I10</f>
        <v>Alta</v>
      </c>
      <c r="I10" s="405" t="str">
        <f>'Mapa Final'!L10</f>
        <v>Moderado</v>
      </c>
      <c r="J10" s="384" t="str">
        <f>'Mapa Final'!N10</f>
        <v xml:space="preserve">Alto </v>
      </c>
      <c r="K10" s="387" t="str">
        <f>'Mapa Final'!AA10</f>
        <v>Media</v>
      </c>
      <c r="L10" s="387" t="str">
        <f>'Mapa Final'!AE10</f>
        <v>Moderado</v>
      </c>
      <c r="M10" s="390" t="str">
        <f>'Mapa Final'!AG10</f>
        <v>Moderado</v>
      </c>
      <c r="N10" s="387" t="str">
        <f>'Mapa Final'!AH10</f>
        <v>Evitar</v>
      </c>
      <c r="O10" s="412" t="s">
        <v>489</v>
      </c>
      <c r="P10" s="408" t="s">
        <v>490</v>
      </c>
      <c r="Q10" s="408" t="s">
        <v>491</v>
      </c>
      <c r="R10" s="411">
        <v>44197</v>
      </c>
      <c r="S10" s="411">
        <v>44286</v>
      </c>
      <c r="T10" s="412" t="s">
        <v>492</v>
      </c>
      <c r="U10" s="111"/>
      <c r="V10" s="111"/>
      <c r="W10" s="111"/>
      <c r="X10" s="111"/>
      <c r="Y10" s="111"/>
      <c r="Z10" s="111"/>
      <c r="AA10" s="111"/>
      <c r="AB10" s="111"/>
      <c r="AC10" s="111"/>
      <c r="AD10" s="111"/>
      <c r="AE10" s="111"/>
      <c r="AF10" s="111"/>
      <c r="AG10" s="111"/>
      <c r="AH10" s="111"/>
      <c r="AI10" s="111"/>
      <c r="AJ10" s="111"/>
      <c r="AK10" s="111"/>
      <c r="AL10" s="111"/>
      <c r="AM10" s="111"/>
      <c r="AN10" s="111"/>
      <c r="AO10" s="111"/>
      <c r="AP10" s="111"/>
      <c r="AQ10" s="111"/>
      <c r="AR10" s="111"/>
      <c r="AS10" s="111"/>
      <c r="AT10" s="111"/>
      <c r="AU10" s="111"/>
      <c r="AV10" s="111"/>
      <c r="AW10" s="111"/>
      <c r="AX10" s="111"/>
      <c r="AY10" s="111"/>
      <c r="AZ10" s="111"/>
      <c r="BA10" s="111"/>
      <c r="BB10" s="111"/>
      <c r="BC10" s="111"/>
      <c r="BD10" s="111"/>
      <c r="BE10" s="111"/>
      <c r="BF10" s="111"/>
      <c r="BG10" s="111"/>
      <c r="BH10" s="111"/>
      <c r="BI10" s="111"/>
      <c r="BJ10" s="111"/>
      <c r="BK10" s="111"/>
      <c r="BL10" s="111"/>
      <c r="BM10" s="111"/>
      <c r="BN10" s="111"/>
      <c r="BO10" s="111"/>
      <c r="BP10" s="111"/>
      <c r="BQ10" s="111"/>
      <c r="BR10" s="111"/>
      <c r="BS10" s="111"/>
      <c r="BT10" s="111"/>
      <c r="BU10" s="111"/>
      <c r="BV10" s="111"/>
      <c r="BW10" s="111"/>
      <c r="BX10" s="111"/>
      <c r="BY10" s="111"/>
      <c r="BZ10" s="111"/>
      <c r="CA10" s="111"/>
      <c r="CB10" s="111"/>
      <c r="CC10" s="111"/>
      <c r="CD10" s="111"/>
      <c r="CE10" s="111"/>
      <c r="CF10" s="111"/>
      <c r="CG10" s="111"/>
      <c r="CH10" s="111"/>
      <c r="CI10" s="111"/>
      <c r="CJ10" s="111"/>
      <c r="CK10" s="111"/>
      <c r="CL10" s="111"/>
      <c r="CM10" s="111"/>
      <c r="CN10" s="111"/>
      <c r="CO10" s="111"/>
      <c r="CP10" s="111"/>
      <c r="CQ10" s="111"/>
      <c r="CR10" s="111"/>
      <c r="CS10" s="111"/>
      <c r="CT10" s="111"/>
      <c r="CU10" s="111"/>
      <c r="CV10" s="111"/>
      <c r="CW10" s="111"/>
      <c r="CX10" s="111"/>
      <c r="CY10" s="111"/>
      <c r="CZ10" s="111"/>
      <c r="DA10" s="111"/>
      <c r="DB10" s="111"/>
      <c r="DC10" s="111"/>
      <c r="DD10" s="111"/>
      <c r="DE10" s="111"/>
      <c r="DF10" s="111"/>
      <c r="DG10" s="111"/>
      <c r="DH10" s="111"/>
      <c r="DI10" s="111"/>
      <c r="DJ10" s="111"/>
      <c r="DK10" s="111"/>
      <c r="DL10" s="111"/>
      <c r="DM10" s="111"/>
      <c r="DN10" s="111"/>
      <c r="DO10" s="111"/>
      <c r="DP10" s="111"/>
      <c r="DQ10" s="111"/>
      <c r="DR10" s="111"/>
      <c r="DS10" s="111"/>
      <c r="DT10" s="111"/>
      <c r="DU10" s="111"/>
      <c r="DV10" s="111"/>
      <c r="DW10" s="111"/>
      <c r="DX10" s="111"/>
      <c r="DY10" s="111"/>
      <c r="DZ10" s="111"/>
      <c r="EA10" s="111"/>
      <c r="EB10" s="111"/>
      <c r="EC10" s="111"/>
      <c r="ED10" s="111"/>
      <c r="EE10" s="111"/>
      <c r="EF10" s="111"/>
      <c r="EG10" s="111"/>
      <c r="EH10" s="111"/>
      <c r="EI10" s="111"/>
      <c r="EJ10" s="111"/>
      <c r="EK10" s="111"/>
      <c r="EL10" s="111"/>
      <c r="EM10" s="111"/>
      <c r="EN10" s="111"/>
      <c r="EO10" s="111"/>
      <c r="EP10" s="111"/>
      <c r="EQ10" s="111"/>
      <c r="ER10" s="111"/>
      <c r="ES10" s="111"/>
      <c r="ET10" s="111"/>
      <c r="EU10" s="111"/>
      <c r="EV10" s="111"/>
      <c r="EW10" s="111"/>
      <c r="EX10" s="111"/>
      <c r="EY10" s="111"/>
      <c r="EZ10" s="111"/>
      <c r="FA10" s="111"/>
      <c r="FB10" s="111"/>
      <c r="FC10" s="111"/>
      <c r="FD10" s="111"/>
      <c r="FE10" s="111"/>
      <c r="FF10" s="111"/>
      <c r="FG10" s="111"/>
      <c r="FH10" s="111"/>
      <c r="FI10" s="111"/>
      <c r="FJ10" s="111"/>
      <c r="FK10" s="111"/>
      <c r="FL10" s="111"/>
      <c r="FM10" s="111"/>
      <c r="FN10" s="111"/>
      <c r="FO10" s="111"/>
      <c r="FP10" s="111"/>
      <c r="FQ10" s="111"/>
      <c r="FR10" s="111"/>
      <c r="FS10" s="111"/>
      <c r="FT10" s="111"/>
    </row>
    <row r="11" spans="1:278" s="99" customFormat="1" ht="13.5" customHeight="1" x14ac:dyDescent="0.2">
      <c r="A11" s="394"/>
      <c r="B11" s="379"/>
      <c r="C11" s="397"/>
      <c r="D11" s="397"/>
      <c r="E11" s="400"/>
      <c r="F11" s="400"/>
      <c r="G11" s="400"/>
      <c r="H11" s="403"/>
      <c r="I11" s="406"/>
      <c r="J11" s="385"/>
      <c r="K11" s="388"/>
      <c r="L11" s="388"/>
      <c r="M11" s="391"/>
      <c r="N11" s="388"/>
      <c r="O11" s="409"/>
      <c r="P11" s="409"/>
      <c r="Q11" s="409"/>
      <c r="R11" s="409"/>
      <c r="S11" s="409"/>
      <c r="T11" s="413"/>
      <c r="U11" s="111"/>
      <c r="V11" s="111"/>
      <c r="W11" s="111"/>
      <c r="X11" s="111"/>
      <c r="Y11" s="111"/>
      <c r="Z11" s="111"/>
      <c r="AA11" s="111"/>
      <c r="AB11" s="111"/>
      <c r="AC11" s="111"/>
      <c r="AD11" s="111"/>
      <c r="AE11" s="111"/>
      <c r="AF11" s="111"/>
      <c r="AG11" s="111"/>
      <c r="AH11" s="111"/>
      <c r="AI11" s="111"/>
      <c r="AJ11" s="111"/>
      <c r="AK11" s="111"/>
      <c r="AL11" s="111"/>
      <c r="AM11" s="111"/>
      <c r="AN11" s="111"/>
      <c r="AO11" s="111"/>
      <c r="AP11" s="111"/>
      <c r="AQ11" s="111"/>
      <c r="AR11" s="111"/>
      <c r="AS11" s="111"/>
      <c r="AT11" s="111"/>
      <c r="AU11" s="111"/>
      <c r="AV11" s="111"/>
      <c r="AW11" s="111"/>
      <c r="AX11" s="111"/>
      <c r="AY11" s="111"/>
      <c r="AZ11" s="111"/>
      <c r="BA11" s="111"/>
      <c r="BB11" s="111"/>
      <c r="BC11" s="111"/>
      <c r="BD11" s="111"/>
      <c r="BE11" s="111"/>
      <c r="BF11" s="111"/>
      <c r="BG11" s="111"/>
      <c r="BH11" s="111"/>
      <c r="BI11" s="111"/>
      <c r="BJ11" s="111"/>
      <c r="BK11" s="111"/>
      <c r="BL11" s="111"/>
      <c r="BM11" s="111"/>
      <c r="BN11" s="111"/>
      <c r="BO11" s="111"/>
      <c r="BP11" s="111"/>
      <c r="BQ11" s="111"/>
      <c r="BR11" s="111"/>
      <c r="BS11" s="111"/>
      <c r="BT11" s="111"/>
      <c r="BU11" s="111"/>
      <c r="BV11" s="111"/>
      <c r="BW11" s="111"/>
      <c r="BX11" s="111"/>
      <c r="BY11" s="111"/>
      <c r="BZ11" s="111"/>
      <c r="CA11" s="111"/>
      <c r="CB11" s="111"/>
      <c r="CC11" s="111"/>
      <c r="CD11" s="111"/>
      <c r="CE11" s="111"/>
      <c r="CF11" s="111"/>
      <c r="CG11" s="111"/>
      <c r="CH11" s="111"/>
      <c r="CI11" s="111"/>
      <c r="CJ11" s="111"/>
      <c r="CK11" s="111"/>
      <c r="CL11" s="111"/>
      <c r="CM11" s="111"/>
      <c r="CN11" s="111"/>
      <c r="CO11" s="111"/>
      <c r="CP11" s="111"/>
      <c r="CQ11" s="111"/>
      <c r="CR11" s="111"/>
      <c r="CS11" s="111"/>
      <c r="CT11" s="111"/>
      <c r="CU11" s="111"/>
      <c r="CV11" s="111"/>
      <c r="CW11" s="111"/>
      <c r="CX11" s="111"/>
      <c r="CY11" s="111"/>
      <c r="CZ11" s="111"/>
      <c r="DA11" s="111"/>
      <c r="DB11" s="111"/>
      <c r="DC11" s="111"/>
      <c r="DD11" s="111"/>
      <c r="DE11" s="111"/>
      <c r="DF11" s="111"/>
      <c r="DG11" s="111"/>
      <c r="DH11" s="111"/>
      <c r="DI11" s="111"/>
      <c r="DJ11" s="111"/>
      <c r="DK11" s="111"/>
      <c r="DL11" s="111"/>
      <c r="DM11" s="111"/>
      <c r="DN11" s="111"/>
      <c r="DO11" s="111"/>
      <c r="DP11" s="111"/>
      <c r="DQ11" s="111"/>
      <c r="DR11" s="111"/>
      <c r="DS11" s="111"/>
      <c r="DT11" s="111"/>
      <c r="DU11" s="111"/>
      <c r="DV11" s="111"/>
      <c r="DW11" s="111"/>
      <c r="DX11" s="111"/>
      <c r="DY11" s="111"/>
      <c r="DZ11" s="111"/>
      <c r="EA11" s="111"/>
      <c r="EB11" s="111"/>
      <c r="EC11" s="111"/>
      <c r="ED11" s="111"/>
      <c r="EE11" s="111"/>
      <c r="EF11" s="111"/>
      <c r="EG11" s="111"/>
      <c r="EH11" s="111"/>
      <c r="EI11" s="111"/>
      <c r="EJ11" s="111"/>
      <c r="EK11" s="111"/>
      <c r="EL11" s="111"/>
      <c r="EM11" s="111"/>
      <c r="EN11" s="111"/>
      <c r="EO11" s="111"/>
      <c r="EP11" s="111"/>
      <c r="EQ11" s="111"/>
      <c r="ER11" s="111"/>
      <c r="ES11" s="111"/>
      <c r="ET11" s="111"/>
      <c r="EU11" s="111"/>
      <c r="EV11" s="111"/>
      <c r="EW11" s="111"/>
      <c r="EX11" s="111"/>
      <c r="EY11" s="111"/>
      <c r="EZ11" s="111"/>
      <c r="FA11" s="111"/>
      <c r="FB11" s="111"/>
      <c r="FC11" s="111"/>
      <c r="FD11" s="111"/>
      <c r="FE11" s="111"/>
      <c r="FF11" s="111"/>
      <c r="FG11" s="111"/>
      <c r="FH11" s="111"/>
      <c r="FI11" s="111"/>
      <c r="FJ11" s="111"/>
      <c r="FK11" s="111"/>
      <c r="FL11" s="111"/>
      <c r="FM11" s="111"/>
      <c r="FN11" s="111"/>
      <c r="FO11" s="111"/>
      <c r="FP11" s="111"/>
      <c r="FQ11" s="111"/>
      <c r="FR11" s="111"/>
      <c r="FS11" s="111"/>
      <c r="FT11" s="111"/>
    </row>
    <row r="12" spans="1:278" s="99" customFormat="1" ht="13.5" customHeight="1" x14ac:dyDescent="0.2">
      <c r="A12" s="394"/>
      <c r="B12" s="379"/>
      <c r="C12" s="397"/>
      <c r="D12" s="397"/>
      <c r="E12" s="400"/>
      <c r="F12" s="400"/>
      <c r="G12" s="400"/>
      <c r="H12" s="403"/>
      <c r="I12" s="406"/>
      <c r="J12" s="385"/>
      <c r="K12" s="388"/>
      <c r="L12" s="388"/>
      <c r="M12" s="391"/>
      <c r="N12" s="388"/>
      <c r="O12" s="409"/>
      <c r="P12" s="409"/>
      <c r="Q12" s="409"/>
      <c r="R12" s="409"/>
      <c r="S12" s="409"/>
      <c r="T12" s="413"/>
      <c r="U12" s="111"/>
      <c r="V12" s="111"/>
      <c r="W12" s="111"/>
      <c r="X12" s="111"/>
      <c r="Y12" s="111"/>
      <c r="Z12" s="111"/>
      <c r="AA12" s="111"/>
      <c r="AB12" s="111"/>
      <c r="AC12" s="111"/>
      <c r="AD12" s="111"/>
      <c r="AE12" s="111"/>
      <c r="AF12" s="111"/>
      <c r="AG12" s="111"/>
      <c r="AH12" s="111"/>
      <c r="AI12" s="111"/>
      <c r="AJ12" s="111"/>
      <c r="AK12" s="111"/>
      <c r="AL12" s="111"/>
      <c r="AM12" s="111"/>
      <c r="AN12" s="111"/>
      <c r="AO12" s="111"/>
      <c r="AP12" s="111"/>
      <c r="AQ12" s="111"/>
      <c r="AR12" s="111"/>
      <c r="AS12" s="111"/>
      <c r="AT12" s="111"/>
      <c r="AU12" s="111"/>
      <c r="AV12" s="111"/>
      <c r="AW12" s="111"/>
      <c r="AX12" s="111"/>
      <c r="AY12" s="111"/>
      <c r="AZ12" s="111"/>
      <c r="BA12" s="111"/>
      <c r="BB12" s="111"/>
      <c r="BC12" s="111"/>
      <c r="BD12" s="111"/>
      <c r="BE12" s="111"/>
      <c r="BF12" s="111"/>
      <c r="BG12" s="111"/>
      <c r="BH12" s="111"/>
      <c r="BI12" s="111"/>
      <c r="BJ12" s="111"/>
      <c r="BK12" s="111"/>
      <c r="BL12" s="111"/>
      <c r="BM12" s="111"/>
      <c r="BN12" s="111"/>
      <c r="BO12" s="111"/>
      <c r="BP12" s="111"/>
      <c r="BQ12" s="111"/>
      <c r="BR12" s="111"/>
      <c r="BS12" s="111"/>
      <c r="BT12" s="111"/>
      <c r="BU12" s="111"/>
      <c r="BV12" s="111"/>
      <c r="BW12" s="111"/>
      <c r="BX12" s="111"/>
      <c r="BY12" s="111"/>
      <c r="BZ12" s="111"/>
      <c r="CA12" s="111"/>
      <c r="CB12" s="111"/>
      <c r="CC12" s="111"/>
      <c r="CD12" s="111"/>
      <c r="CE12" s="111"/>
      <c r="CF12" s="111"/>
      <c r="CG12" s="111"/>
      <c r="CH12" s="111"/>
      <c r="CI12" s="111"/>
      <c r="CJ12" s="111"/>
      <c r="CK12" s="111"/>
      <c r="CL12" s="111"/>
      <c r="CM12" s="111"/>
      <c r="CN12" s="111"/>
      <c r="CO12" s="111"/>
      <c r="CP12" s="111"/>
      <c r="CQ12" s="111"/>
      <c r="CR12" s="111"/>
      <c r="CS12" s="111"/>
      <c r="CT12" s="111"/>
      <c r="CU12" s="111"/>
      <c r="CV12" s="111"/>
      <c r="CW12" s="111"/>
      <c r="CX12" s="111"/>
      <c r="CY12" s="111"/>
      <c r="CZ12" s="111"/>
      <c r="DA12" s="111"/>
      <c r="DB12" s="111"/>
      <c r="DC12" s="111"/>
      <c r="DD12" s="111"/>
      <c r="DE12" s="111"/>
      <c r="DF12" s="111"/>
      <c r="DG12" s="111"/>
      <c r="DH12" s="111"/>
      <c r="DI12" s="111"/>
      <c r="DJ12" s="111"/>
      <c r="DK12" s="111"/>
      <c r="DL12" s="111"/>
      <c r="DM12" s="111"/>
      <c r="DN12" s="111"/>
      <c r="DO12" s="111"/>
      <c r="DP12" s="111"/>
      <c r="DQ12" s="111"/>
      <c r="DR12" s="111"/>
      <c r="DS12" s="111"/>
      <c r="DT12" s="111"/>
      <c r="DU12" s="111"/>
      <c r="DV12" s="111"/>
      <c r="DW12" s="111"/>
      <c r="DX12" s="111"/>
      <c r="DY12" s="111"/>
      <c r="DZ12" s="111"/>
      <c r="EA12" s="111"/>
      <c r="EB12" s="111"/>
      <c r="EC12" s="111"/>
      <c r="ED12" s="111"/>
      <c r="EE12" s="111"/>
      <c r="EF12" s="111"/>
      <c r="EG12" s="111"/>
      <c r="EH12" s="111"/>
      <c r="EI12" s="111"/>
      <c r="EJ12" s="111"/>
      <c r="EK12" s="111"/>
      <c r="EL12" s="111"/>
      <c r="EM12" s="111"/>
      <c r="EN12" s="111"/>
      <c r="EO12" s="111"/>
      <c r="EP12" s="111"/>
      <c r="EQ12" s="111"/>
      <c r="ER12" s="111"/>
      <c r="ES12" s="111"/>
      <c r="ET12" s="111"/>
      <c r="EU12" s="111"/>
      <c r="EV12" s="111"/>
      <c r="EW12" s="111"/>
      <c r="EX12" s="111"/>
      <c r="EY12" s="111"/>
      <c r="EZ12" s="111"/>
      <c r="FA12" s="111"/>
      <c r="FB12" s="111"/>
      <c r="FC12" s="111"/>
      <c r="FD12" s="111"/>
      <c r="FE12" s="111"/>
      <c r="FF12" s="111"/>
      <c r="FG12" s="111"/>
      <c r="FH12" s="111"/>
      <c r="FI12" s="111"/>
      <c r="FJ12" s="111"/>
      <c r="FK12" s="111"/>
      <c r="FL12" s="111"/>
      <c r="FM12" s="111"/>
      <c r="FN12" s="111"/>
      <c r="FO12" s="111"/>
      <c r="FP12" s="111"/>
      <c r="FQ12" s="111"/>
      <c r="FR12" s="111"/>
      <c r="FS12" s="111"/>
      <c r="FT12" s="111"/>
    </row>
    <row r="13" spans="1:278" s="99" customFormat="1" ht="13.5" customHeight="1" x14ac:dyDescent="0.2">
      <c r="A13" s="394"/>
      <c r="B13" s="379"/>
      <c r="C13" s="397"/>
      <c r="D13" s="397"/>
      <c r="E13" s="400"/>
      <c r="F13" s="400"/>
      <c r="G13" s="400"/>
      <c r="H13" s="403"/>
      <c r="I13" s="406"/>
      <c r="J13" s="385"/>
      <c r="K13" s="388"/>
      <c r="L13" s="388"/>
      <c r="M13" s="391"/>
      <c r="N13" s="388"/>
      <c r="O13" s="409"/>
      <c r="P13" s="409"/>
      <c r="Q13" s="409"/>
      <c r="R13" s="409"/>
      <c r="S13" s="409"/>
      <c r="T13" s="413"/>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c r="BD13" s="111"/>
      <c r="BE13" s="111"/>
      <c r="BF13" s="111"/>
      <c r="BG13" s="111"/>
      <c r="BH13" s="111"/>
      <c r="BI13" s="111"/>
      <c r="BJ13" s="111"/>
      <c r="BK13" s="111"/>
      <c r="BL13" s="111"/>
      <c r="BM13" s="111"/>
      <c r="BN13" s="111"/>
      <c r="BO13" s="111"/>
      <c r="BP13" s="111"/>
      <c r="BQ13" s="111"/>
      <c r="BR13" s="111"/>
      <c r="BS13" s="111"/>
      <c r="BT13" s="111"/>
      <c r="BU13" s="111"/>
      <c r="BV13" s="111"/>
      <c r="BW13" s="111"/>
      <c r="BX13" s="111"/>
      <c r="BY13" s="111"/>
      <c r="BZ13" s="111"/>
      <c r="CA13" s="111"/>
      <c r="CB13" s="111"/>
      <c r="CC13" s="111"/>
      <c r="CD13" s="111"/>
      <c r="CE13" s="111"/>
      <c r="CF13" s="111"/>
      <c r="CG13" s="111"/>
      <c r="CH13" s="111"/>
      <c r="CI13" s="111"/>
      <c r="CJ13" s="111"/>
      <c r="CK13" s="111"/>
      <c r="CL13" s="111"/>
      <c r="CM13" s="111"/>
      <c r="CN13" s="111"/>
      <c r="CO13" s="111"/>
      <c r="CP13" s="111"/>
      <c r="CQ13" s="111"/>
      <c r="CR13" s="111"/>
      <c r="CS13" s="111"/>
      <c r="CT13" s="111"/>
      <c r="CU13" s="111"/>
      <c r="CV13" s="111"/>
      <c r="CW13" s="111"/>
      <c r="CX13" s="111"/>
      <c r="CY13" s="111"/>
      <c r="CZ13" s="111"/>
      <c r="DA13" s="111"/>
      <c r="DB13" s="111"/>
      <c r="DC13" s="111"/>
      <c r="DD13" s="111"/>
      <c r="DE13" s="111"/>
      <c r="DF13" s="111"/>
      <c r="DG13" s="111"/>
      <c r="DH13" s="111"/>
      <c r="DI13" s="111"/>
      <c r="DJ13" s="111"/>
      <c r="DK13" s="111"/>
      <c r="DL13" s="111"/>
      <c r="DM13" s="111"/>
      <c r="DN13" s="111"/>
      <c r="DO13" s="111"/>
      <c r="DP13" s="111"/>
      <c r="DQ13" s="111"/>
      <c r="DR13" s="111"/>
      <c r="DS13" s="111"/>
      <c r="DT13" s="111"/>
      <c r="DU13" s="111"/>
      <c r="DV13" s="111"/>
      <c r="DW13" s="111"/>
      <c r="DX13" s="111"/>
      <c r="DY13" s="111"/>
      <c r="DZ13" s="111"/>
      <c r="EA13" s="111"/>
      <c r="EB13" s="111"/>
      <c r="EC13" s="111"/>
      <c r="ED13" s="111"/>
      <c r="EE13" s="111"/>
      <c r="EF13" s="111"/>
      <c r="EG13" s="111"/>
      <c r="EH13" s="111"/>
      <c r="EI13" s="111"/>
      <c r="EJ13" s="111"/>
      <c r="EK13" s="111"/>
      <c r="EL13" s="111"/>
      <c r="EM13" s="111"/>
      <c r="EN13" s="111"/>
      <c r="EO13" s="111"/>
      <c r="EP13" s="111"/>
      <c r="EQ13" s="111"/>
      <c r="ER13" s="111"/>
      <c r="ES13" s="111"/>
      <c r="ET13" s="111"/>
      <c r="EU13" s="111"/>
      <c r="EV13" s="111"/>
      <c r="EW13" s="111"/>
      <c r="EX13" s="111"/>
      <c r="EY13" s="111"/>
      <c r="EZ13" s="111"/>
      <c r="FA13" s="111"/>
      <c r="FB13" s="111"/>
      <c r="FC13" s="111"/>
      <c r="FD13" s="111"/>
      <c r="FE13" s="111"/>
      <c r="FF13" s="111"/>
      <c r="FG13" s="111"/>
      <c r="FH13" s="111"/>
      <c r="FI13" s="111"/>
      <c r="FJ13" s="111"/>
      <c r="FK13" s="111"/>
      <c r="FL13" s="111"/>
      <c r="FM13" s="111"/>
      <c r="FN13" s="111"/>
      <c r="FO13" s="111"/>
      <c r="FP13" s="111"/>
      <c r="FQ13" s="111"/>
      <c r="FR13" s="111"/>
      <c r="FS13" s="111"/>
      <c r="FT13" s="111"/>
    </row>
    <row r="14" spans="1:278" s="99" customFormat="1" ht="79.5" customHeight="1" thickBot="1" x14ac:dyDescent="0.25">
      <c r="A14" s="395"/>
      <c r="B14" s="380"/>
      <c r="C14" s="398"/>
      <c r="D14" s="398"/>
      <c r="E14" s="401"/>
      <c r="F14" s="401"/>
      <c r="G14" s="401"/>
      <c r="H14" s="404"/>
      <c r="I14" s="407"/>
      <c r="J14" s="386"/>
      <c r="K14" s="389"/>
      <c r="L14" s="389"/>
      <c r="M14" s="392"/>
      <c r="N14" s="389"/>
      <c r="O14" s="410"/>
      <c r="P14" s="410"/>
      <c r="Q14" s="410"/>
      <c r="R14" s="410"/>
      <c r="S14" s="410"/>
      <c r="T14" s="414"/>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c r="BD14" s="111"/>
      <c r="BE14" s="111"/>
      <c r="BF14" s="111"/>
      <c r="BG14" s="111"/>
      <c r="BH14" s="111"/>
      <c r="BI14" s="111"/>
      <c r="BJ14" s="111"/>
      <c r="BK14" s="111"/>
      <c r="BL14" s="111"/>
      <c r="BM14" s="111"/>
      <c r="BN14" s="111"/>
      <c r="BO14" s="111"/>
      <c r="BP14" s="111"/>
      <c r="BQ14" s="111"/>
      <c r="BR14" s="111"/>
      <c r="BS14" s="111"/>
      <c r="BT14" s="111"/>
      <c r="BU14" s="111"/>
      <c r="BV14" s="111"/>
      <c r="BW14" s="111"/>
      <c r="BX14" s="111"/>
      <c r="BY14" s="111"/>
      <c r="BZ14" s="111"/>
      <c r="CA14" s="111"/>
      <c r="CB14" s="111"/>
      <c r="CC14" s="111"/>
      <c r="CD14" s="111"/>
      <c r="CE14" s="111"/>
      <c r="CF14" s="111"/>
      <c r="CG14" s="111"/>
      <c r="CH14" s="111"/>
      <c r="CI14" s="111"/>
      <c r="CJ14" s="111"/>
      <c r="CK14" s="111"/>
      <c r="CL14" s="111"/>
      <c r="CM14" s="111"/>
      <c r="CN14" s="111"/>
      <c r="CO14" s="111"/>
      <c r="CP14" s="111"/>
      <c r="CQ14" s="111"/>
      <c r="CR14" s="111"/>
      <c r="CS14" s="111"/>
      <c r="CT14" s="111"/>
      <c r="CU14" s="111"/>
      <c r="CV14" s="111"/>
      <c r="CW14" s="111"/>
      <c r="CX14" s="111"/>
      <c r="CY14" s="111"/>
      <c r="CZ14" s="111"/>
      <c r="DA14" s="111"/>
      <c r="DB14" s="111"/>
      <c r="DC14" s="111"/>
      <c r="DD14" s="111"/>
      <c r="DE14" s="111"/>
      <c r="DF14" s="111"/>
      <c r="DG14" s="111"/>
      <c r="DH14" s="111"/>
      <c r="DI14" s="111"/>
      <c r="DJ14" s="111"/>
      <c r="DK14" s="111"/>
      <c r="DL14" s="111"/>
      <c r="DM14" s="111"/>
      <c r="DN14" s="111"/>
      <c r="DO14" s="111"/>
      <c r="DP14" s="111"/>
      <c r="DQ14" s="111"/>
      <c r="DR14" s="111"/>
      <c r="DS14" s="111"/>
      <c r="DT14" s="111"/>
      <c r="DU14" s="111"/>
      <c r="DV14" s="111"/>
      <c r="DW14" s="111"/>
      <c r="DX14" s="111"/>
      <c r="DY14" s="111"/>
      <c r="DZ14" s="111"/>
      <c r="EA14" s="111"/>
      <c r="EB14" s="111"/>
      <c r="EC14" s="111"/>
      <c r="ED14" s="111"/>
      <c r="EE14" s="111"/>
      <c r="EF14" s="111"/>
      <c r="EG14" s="111"/>
      <c r="EH14" s="111"/>
      <c r="EI14" s="111"/>
      <c r="EJ14" s="111"/>
      <c r="EK14" s="111"/>
      <c r="EL14" s="111"/>
      <c r="EM14" s="111"/>
      <c r="EN14" s="111"/>
      <c r="EO14" s="111"/>
      <c r="EP14" s="111"/>
      <c r="EQ14" s="111"/>
      <c r="ER14" s="111"/>
      <c r="ES14" s="111"/>
      <c r="ET14" s="111"/>
      <c r="EU14" s="111"/>
      <c r="EV14" s="111"/>
      <c r="EW14" s="111"/>
      <c r="EX14" s="111"/>
      <c r="EY14" s="111"/>
      <c r="EZ14" s="111"/>
      <c r="FA14" s="111"/>
      <c r="FB14" s="111"/>
      <c r="FC14" s="111"/>
      <c r="FD14" s="111"/>
      <c r="FE14" s="111"/>
      <c r="FF14" s="111"/>
      <c r="FG14" s="111"/>
      <c r="FH14" s="111"/>
      <c r="FI14" s="111"/>
      <c r="FJ14" s="111"/>
      <c r="FK14" s="111"/>
      <c r="FL14" s="111"/>
      <c r="FM14" s="111"/>
      <c r="FN14" s="111"/>
      <c r="FO14" s="111"/>
      <c r="FP14" s="111"/>
      <c r="FQ14" s="111"/>
      <c r="FR14" s="111"/>
      <c r="FS14" s="111"/>
      <c r="FT14" s="111"/>
    </row>
    <row r="15" spans="1:278" s="99" customFormat="1" ht="15" customHeight="1" x14ac:dyDescent="0.2">
      <c r="A15" s="393">
        <f>'Mapa Final'!A15</f>
        <v>2</v>
      </c>
      <c r="B15" s="378" t="str">
        <f>'Mapa Final'!B15</f>
        <v>Incumplimiento Contractual</v>
      </c>
      <c r="C15" s="396" t="str">
        <f>'Mapa Final'!C15</f>
        <v>Incumplimiento de las metas establecidas</v>
      </c>
      <c r="D15" s="396" t="str">
        <f>'Mapa Final'!D15</f>
        <v>1. Deficiencias en la información institucional que describe el estado y las necesidades de la tecnología en la Rama Judicial.
2. Cambios inesperados en el entorno contractual
3. Producto deficiente que no cumple con las características mínimas de calidad exigidas.
4. Demoras en los procesos internos de la empresa contratista.</v>
      </c>
      <c r="E15" s="399" t="str">
        <f>'Mapa Final'!E15</f>
        <v>Que los bienes o servicios contratados se entreguen más allá del plazo de ejecución pactado, de manera incompleta, ó en malas condiciones de calidad.</v>
      </c>
      <c r="F15" s="399" t="str">
        <f>'Mapa Final'!F15</f>
        <v>Posibilidad de incumplimiento de metas establecidas debido a que los bienes o servicios contratados se entreguen más allá del plazo de ejecución pactado, de manera incompleta, ó en malas condiciones de calidad.</v>
      </c>
      <c r="G15" s="399" t="str">
        <f>'Mapa Final'!G15</f>
        <v>Ejecución y Administración de Procesos</v>
      </c>
      <c r="H15" s="402" t="str">
        <f>'Mapa Final'!I15</f>
        <v>Media</v>
      </c>
      <c r="I15" s="405" t="str">
        <f>'Mapa Final'!L15</f>
        <v>Mayor</v>
      </c>
      <c r="J15" s="384" t="str">
        <f>'Mapa Final'!N15</f>
        <v xml:space="preserve">Alto </v>
      </c>
      <c r="K15" s="387" t="str">
        <f>'Mapa Final'!AA15</f>
        <v>Baja</v>
      </c>
      <c r="L15" s="387" t="str">
        <f>'Mapa Final'!AE15</f>
        <v>Mayor</v>
      </c>
      <c r="M15" s="390" t="str">
        <f>'Mapa Final'!AG15</f>
        <v xml:space="preserve">Alto </v>
      </c>
      <c r="N15" s="387" t="str">
        <f>'Mapa Final'!AH15</f>
        <v>Evitar</v>
      </c>
      <c r="O15" s="412" t="s">
        <v>494</v>
      </c>
      <c r="P15" s="408" t="s">
        <v>490</v>
      </c>
      <c r="Q15" s="408" t="s">
        <v>491</v>
      </c>
      <c r="R15" s="411">
        <v>44197</v>
      </c>
      <c r="S15" s="411">
        <v>44286</v>
      </c>
      <c r="T15" s="412" t="s">
        <v>493</v>
      </c>
      <c r="U15" s="111"/>
      <c r="V15" s="111"/>
      <c r="W15" s="111"/>
      <c r="X15" s="111"/>
      <c r="Y15" s="111"/>
      <c r="Z15" s="111"/>
      <c r="AA15" s="111"/>
      <c r="AB15" s="111"/>
      <c r="AC15" s="111"/>
      <c r="AD15" s="111"/>
      <c r="AE15" s="111"/>
      <c r="AF15" s="111"/>
      <c r="AG15" s="111"/>
      <c r="AH15" s="111"/>
      <c r="AI15" s="111"/>
      <c r="AJ15" s="111"/>
      <c r="AK15" s="111"/>
      <c r="AL15" s="111"/>
      <c r="AM15" s="111"/>
      <c r="AN15" s="111"/>
      <c r="AO15" s="111"/>
      <c r="AP15" s="111"/>
      <c r="AQ15" s="111"/>
      <c r="AR15" s="111"/>
      <c r="AS15" s="111"/>
      <c r="AT15" s="111"/>
      <c r="AU15" s="111"/>
      <c r="AV15" s="111"/>
      <c r="AW15" s="111"/>
      <c r="AX15" s="111"/>
      <c r="AY15" s="111"/>
      <c r="AZ15" s="111"/>
      <c r="BA15" s="111"/>
      <c r="BB15" s="111"/>
      <c r="BC15" s="111"/>
      <c r="BD15" s="111"/>
      <c r="BE15" s="111"/>
      <c r="BF15" s="111"/>
      <c r="BG15" s="111"/>
      <c r="BH15" s="111"/>
      <c r="BI15" s="111"/>
      <c r="BJ15" s="111"/>
      <c r="BK15" s="111"/>
      <c r="BL15" s="111"/>
      <c r="BM15" s="111"/>
      <c r="BN15" s="111"/>
      <c r="BO15" s="111"/>
      <c r="BP15" s="111"/>
      <c r="BQ15" s="111"/>
      <c r="BR15" s="111"/>
      <c r="BS15" s="111"/>
      <c r="BT15" s="111"/>
      <c r="BU15" s="111"/>
      <c r="BV15" s="111"/>
      <c r="BW15" s="111"/>
      <c r="BX15" s="111"/>
      <c r="BY15" s="111"/>
      <c r="BZ15" s="111"/>
      <c r="CA15" s="111"/>
      <c r="CB15" s="111"/>
      <c r="CC15" s="111"/>
      <c r="CD15" s="111"/>
      <c r="CE15" s="111"/>
      <c r="CF15" s="111"/>
      <c r="CG15" s="111"/>
      <c r="CH15" s="111"/>
      <c r="CI15" s="111"/>
      <c r="CJ15" s="111"/>
      <c r="CK15" s="111"/>
      <c r="CL15" s="111"/>
      <c r="CM15" s="111"/>
      <c r="CN15" s="111"/>
      <c r="CO15" s="111"/>
      <c r="CP15" s="111"/>
      <c r="CQ15" s="111"/>
      <c r="CR15" s="111"/>
      <c r="CS15" s="111"/>
      <c r="CT15" s="111"/>
      <c r="CU15" s="111"/>
      <c r="CV15" s="111"/>
      <c r="CW15" s="111"/>
      <c r="CX15" s="111"/>
      <c r="CY15" s="111"/>
      <c r="CZ15" s="111"/>
      <c r="DA15" s="111"/>
      <c r="DB15" s="111"/>
      <c r="DC15" s="111"/>
      <c r="DD15" s="111"/>
      <c r="DE15" s="111"/>
      <c r="DF15" s="111"/>
      <c r="DG15" s="111"/>
      <c r="DH15" s="111"/>
      <c r="DI15" s="111"/>
      <c r="DJ15" s="111"/>
      <c r="DK15" s="111"/>
      <c r="DL15" s="111"/>
      <c r="DM15" s="111"/>
      <c r="DN15" s="111"/>
      <c r="DO15" s="111"/>
      <c r="DP15" s="111"/>
      <c r="DQ15" s="111"/>
      <c r="DR15" s="111"/>
      <c r="DS15" s="111"/>
      <c r="DT15" s="111"/>
      <c r="DU15" s="111"/>
      <c r="DV15" s="111"/>
      <c r="DW15" s="111"/>
      <c r="DX15" s="111"/>
      <c r="DY15" s="111"/>
      <c r="DZ15" s="111"/>
      <c r="EA15" s="111"/>
      <c r="EB15" s="111"/>
      <c r="EC15" s="111"/>
      <c r="ED15" s="111"/>
      <c r="EE15" s="111"/>
      <c r="EF15" s="111"/>
      <c r="EG15" s="111"/>
      <c r="EH15" s="111"/>
      <c r="EI15" s="111"/>
      <c r="EJ15" s="111"/>
      <c r="EK15" s="111"/>
      <c r="EL15" s="111"/>
      <c r="EM15" s="111"/>
      <c r="EN15" s="111"/>
      <c r="EO15" s="111"/>
      <c r="EP15" s="111"/>
      <c r="EQ15" s="111"/>
      <c r="ER15" s="111"/>
      <c r="ES15" s="111"/>
      <c r="ET15" s="111"/>
      <c r="EU15" s="111"/>
      <c r="EV15" s="111"/>
      <c r="EW15" s="111"/>
      <c r="EX15" s="111"/>
      <c r="EY15" s="111"/>
      <c r="EZ15" s="111"/>
      <c r="FA15" s="111"/>
      <c r="FB15" s="111"/>
      <c r="FC15" s="111"/>
      <c r="FD15" s="111"/>
      <c r="FE15" s="111"/>
      <c r="FF15" s="111"/>
      <c r="FG15" s="111"/>
      <c r="FH15" s="111"/>
      <c r="FI15" s="111"/>
      <c r="FJ15" s="111"/>
      <c r="FK15" s="111"/>
      <c r="FL15" s="111"/>
      <c r="FM15" s="111"/>
      <c r="FN15" s="111"/>
      <c r="FO15" s="111"/>
      <c r="FP15" s="111"/>
      <c r="FQ15" s="111"/>
      <c r="FR15" s="111"/>
      <c r="FS15" s="111"/>
      <c r="FT15" s="111"/>
    </row>
    <row r="16" spans="1:278" s="99" customFormat="1" ht="13.5" customHeight="1" x14ac:dyDescent="0.2">
      <c r="A16" s="394"/>
      <c r="B16" s="379"/>
      <c r="C16" s="397"/>
      <c r="D16" s="397"/>
      <c r="E16" s="400"/>
      <c r="F16" s="400"/>
      <c r="G16" s="400"/>
      <c r="H16" s="403"/>
      <c r="I16" s="406"/>
      <c r="J16" s="385"/>
      <c r="K16" s="388"/>
      <c r="L16" s="388"/>
      <c r="M16" s="391"/>
      <c r="N16" s="388"/>
      <c r="O16" s="413"/>
      <c r="P16" s="409"/>
      <c r="Q16" s="409"/>
      <c r="R16" s="409"/>
      <c r="S16" s="409"/>
      <c r="T16" s="413"/>
      <c r="U16" s="111"/>
      <c r="V16" s="111"/>
      <c r="W16" s="111"/>
      <c r="X16" s="111"/>
      <c r="Y16" s="111"/>
      <c r="Z16" s="111"/>
      <c r="AA16" s="111"/>
      <c r="AB16" s="111"/>
      <c r="AC16" s="111"/>
      <c r="AD16" s="111"/>
      <c r="AE16" s="111"/>
      <c r="AF16" s="111"/>
      <c r="AG16" s="111"/>
      <c r="AH16" s="111"/>
      <c r="AI16" s="111"/>
      <c r="AJ16" s="111"/>
      <c r="AK16" s="111"/>
      <c r="AL16" s="111"/>
      <c r="AM16" s="111"/>
      <c r="AN16" s="111"/>
      <c r="AO16" s="111"/>
      <c r="AP16" s="111"/>
      <c r="AQ16" s="111"/>
      <c r="AR16" s="111"/>
      <c r="AS16" s="111"/>
      <c r="AT16" s="111"/>
      <c r="AU16" s="111"/>
      <c r="AV16" s="111"/>
      <c r="AW16" s="111"/>
      <c r="AX16" s="111"/>
      <c r="AY16" s="111"/>
      <c r="AZ16" s="111"/>
      <c r="BA16" s="111"/>
      <c r="BB16" s="111"/>
      <c r="BC16" s="111"/>
      <c r="BD16" s="111"/>
      <c r="BE16" s="111"/>
      <c r="BF16" s="111"/>
      <c r="BG16" s="111"/>
      <c r="BH16" s="111"/>
      <c r="BI16" s="111"/>
      <c r="BJ16" s="111"/>
      <c r="BK16" s="111"/>
      <c r="BL16" s="111"/>
      <c r="BM16" s="111"/>
      <c r="BN16" s="111"/>
      <c r="BO16" s="111"/>
      <c r="BP16" s="111"/>
      <c r="BQ16" s="111"/>
      <c r="BR16" s="111"/>
      <c r="BS16" s="111"/>
      <c r="BT16" s="111"/>
      <c r="BU16" s="111"/>
      <c r="BV16" s="111"/>
      <c r="BW16" s="111"/>
      <c r="BX16" s="111"/>
      <c r="BY16" s="111"/>
      <c r="BZ16" s="111"/>
      <c r="CA16" s="111"/>
      <c r="CB16" s="111"/>
      <c r="CC16" s="111"/>
      <c r="CD16" s="111"/>
      <c r="CE16" s="111"/>
      <c r="CF16" s="111"/>
      <c r="CG16" s="111"/>
      <c r="CH16" s="111"/>
      <c r="CI16" s="111"/>
      <c r="CJ16" s="111"/>
      <c r="CK16" s="111"/>
      <c r="CL16" s="111"/>
      <c r="CM16" s="111"/>
      <c r="CN16" s="111"/>
      <c r="CO16" s="111"/>
      <c r="CP16" s="111"/>
      <c r="CQ16" s="111"/>
      <c r="CR16" s="111"/>
      <c r="CS16" s="111"/>
      <c r="CT16" s="111"/>
      <c r="CU16" s="111"/>
      <c r="CV16" s="111"/>
      <c r="CW16" s="111"/>
      <c r="CX16" s="111"/>
      <c r="CY16" s="111"/>
      <c r="CZ16" s="111"/>
      <c r="DA16" s="111"/>
      <c r="DB16" s="111"/>
      <c r="DC16" s="111"/>
      <c r="DD16" s="111"/>
      <c r="DE16" s="111"/>
      <c r="DF16" s="111"/>
      <c r="DG16" s="111"/>
      <c r="DH16" s="111"/>
      <c r="DI16" s="111"/>
      <c r="DJ16" s="111"/>
      <c r="DK16" s="111"/>
      <c r="DL16" s="111"/>
      <c r="DM16" s="111"/>
      <c r="DN16" s="111"/>
      <c r="DO16" s="111"/>
      <c r="DP16" s="111"/>
      <c r="DQ16" s="111"/>
      <c r="DR16" s="111"/>
      <c r="DS16" s="111"/>
      <c r="DT16" s="111"/>
      <c r="DU16" s="111"/>
      <c r="DV16" s="111"/>
      <c r="DW16" s="111"/>
      <c r="DX16" s="111"/>
      <c r="DY16" s="111"/>
      <c r="DZ16" s="111"/>
      <c r="EA16" s="111"/>
      <c r="EB16" s="111"/>
      <c r="EC16" s="111"/>
      <c r="ED16" s="111"/>
      <c r="EE16" s="111"/>
      <c r="EF16" s="111"/>
      <c r="EG16" s="111"/>
      <c r="EH16" s="111"/>
      <c r="EI16" s="111"/>
      <c r="EJ16" s="111"/>
      <c r="EK16" s="111"/>
      <c r="EL16" s="111"/>
      <c r="EM16" s="111"/>
      <c r="EN16" s="111"/>
      <c r="EO16" s="111"/>
      <c r="EP16" s="111"/>
      <c r="EQ16" s="111"/>
      <c r="ER16" s="111"/>
      <c r="ES16" s="111"/>
      <c r="ET16" s="111"/>
      <c r="EU16" s="111"/>
      <c r="EV16" s="111"/>
      <c r="EW16" s="111"/>
      <c r="EX16" s="111"/>
      <c r="EY16" s="111"/>
      <c r="EZ16" s="111"/>
      <c r="FA16" s="111"/>
      <c r="FB16" s="111"/>
      <c r="FC16" s="111"/>
      <c r="FD16" s="111"/>
      <c r="FE16" s="111"/>
      <c r="FF16" s="111"/>
      <c r="FG16" s="111"/>
      <c r="FH16" s="111"/>
      <c r="FI16" s="111"/>
      <c r="FJ16" s="111"/>
      <c r="FK16" s="111"/>
      <c r="FL16" s="111"/>
      <c r="FM16" s="111"/>
      <c r="FN16" s="111"/>
      <c r="FO16" s="111"/>
      <c r="FP16" s="111"/>
      <c r="FQ16" s="111"/>
      <c r="FR16" s="111"/>
      <c r="FS16" s="111"/>
      <c r="FT16" s="111"/>
    </row>
    <row r="17" spans="1:176" s="99" customFormat="1" ht="13.5" customHeight="1" x14ac:dyDescent="0.2">
      <c r="A17" s="394"/>
      <c r="B17" s="379"/>
      <c r="C17" s="397"/>
      <c r="D17" s="397"/>
      <c r="E17" s="400"/>
      <c r="F17" s="400"/>
      <c r="G17" s="400"/>
      <c r="H17" s="403"/>
      <c r="I17" s="406"/>
      <c r="J17" s="385"/>
      <c r="K17" s="388"/>
      <c r="L17" s="388"/>
      <c r="M17" s="391"/>
      <c r="N17" s="388"/>
      <c r="O17" s="413"/>
      <c r="P17" s="409"/>
      <c r="Q17" s="409"/>
      <c r="R17" s="409"/>
      <c r="S17" s="409"/>
      <c r="T17" s="413"/>
      <c r="U17" s="111"/>
      <c r="V17" s="111"/>
      <c r="W17" s="111"/>
      <c r="X17" s="111"/>
      <c r="Y17" s="111"/>
      <c r="Z17" s="111"/>
      <c r="AA17" s="111"/>
      <c r="AB17" s="111"/>
      <c r="AC17" s="111"/>
      <c r="AD17" s="111"/>
      <c r="AE17" s="111"/>
      <c r="AF17" s="111"/>
      <c r="AG17" s="111"/>
      <c r="AH17" s="111"/>
      <c r="AI17" s="111"/>
      <c r="AJ17" s="111"/>
      <c r="AK17" s="111"/>
      <c r="AL17" s="111"/>
      <c r="AM17" s="111"/>
      <c r="AN17" s="111"/>
      <c r="AO17" s="111"/>
      <c r="AP17" s="111"/>
      <c r="AQ17" s="111"/>
      <c r="AR17" s="111"/>
      <c r="AS17" s="111"/>
      <c r="AT17" s="111"/>
      <c r="AU17" s="111"/>
      <c r="AV17" s="111"/>
      <c r="AW17" s="111"/>
      <c r="AX17" s="111"/>
      <c r="AY17" s="111"/>
      <c r="AZ17" s="111"/>
      <c r="BA17" s="111"/>
      <c r="BB17" s="111"/>
      <c r="BC17" s="111"/>
      <c r="BD17" s="111"/>
      <c r="BE17" s="111"/>
      <c r="BF17" s="111"/>
      <c r="BG17" s="111"/>
      <c r="BH17" s="111"/>
      <c r="BI17" s="111"/>
      <c r="BJ17" s="111"/>
      <c r="BK17" s="111"/>
      <c r="BL17" s="111"/>
      <c r="BM17" s="111"/>
      <c r="BN17" s="111"/>
      <c r="BO17" s="111"/>
      <c r="BP17" s="111"/>
      <c r="BQ17" s="111"/>
      <c r="BR17" s="111"/>
      <c r="BS17" s="111"/>
      <c r="BT17" s="111"/>
      <c r="BU17" s="111"/>
      <c r="BV17" s="111"/>
      <c r="BW17" s="111"/>
      <c r="BX17" s="111"/>
      <c r="BY17" s="111"/>
      <c r="BZ17" s="111"/>
      <c r="CA17" s="111"/>
      <c r="CB17" s="111"/>
      <c r="CC17" s="111"/>
      <c r="CD17" s="111"/>
      <c r="CE17" s="111"/>
      <c r="CF17" s="111"/>
      <c r="CG17" s="111"/>
      <c r="CH17" s="111"/>
      <c r="CI17" s="111"/>
      <c r="CJ17" s="111"/>
      <c r="CK17" s="111"/>
      <c r="CL17" s="111"/>
      <c r="CM17" s="111"/>
      <c r="CN17" s="111"/>
      <c r="CO17" s="111"/>
      <c r="CP17" s="111"/>
      <c r="CQ17" s="111"/>
      <c r="CR17" s="111"/>
      <c r="CS17" s="111"/>
      <c r="CT17" s="111"/>
      <c r="CU17" s="111"/>
      <c r="CV17" s="111"/>
      <c r="CW17" s="111"/>
      <c r="CX17" s="111"/>
      <c r="CY17" s="111"/>
      <c r="CZ17" s="111"/>
      <c r="DA17" s="111"/>
      <c r="DB17" s="111"/>
      <c r="DC17" s="111"/>
      <c r="DD17" s="111"/>
      <c r="DE17" s="111"/>
      <c r="DF17" s="111"/>
      <c r="DG17" s="111"/>
      <c r="DH17" s="111"/>
      <c r="DI17" s="111"/>
      <c r="DJ17" s="111"/>
      <c r="DK17" s="111"/>
      <c r="DL17" s="111"/>
      <c r="DM17" s="111"/>
      <c r="DN17" s="111"/>
      <c r="DO17" s="111"/>
      <c r="DP17" s="111"/>
      <c r="DQ17" s="111"/>
      <c r="DR17" s="111"/>
      <c r="DS17" s="111"/>
      <c r="DT17" s="111"/>
      <c r="DU17" s="111"/>
      <c r="DV17" s="111"/>
      <c r="DW17" s="111"/>
      <c r="DX17" s="111"/>
      <c r="DY17" s="111"/>
      <c r="DZ17" s="111"/>
      <c r="EA17" s="111"/>
      <c r="EB17" s="111"/>
      <c r="EC17" s="111"/>
      <c r="ED17" s="111"/>
      <c r="EE17" s="111"/>
      <c r="EF17" s="111"/>
      <c r="EG17" s="111"/>
      <c r="EH17" s="111"/>
      <c r="EI17" s="111"/>
      <c r="EJ17" s="111"/>
      <c r="EK17" s="111"/>
      <c r="EL17" s="111"/>
      <c r="EM17" s="111"/>
      <c r="EN17" s="111"/>
      <c r="EO17" s="111"/>
      <c r="EP17" s="111"/>
      <c r="EQ17" s="111"/>
      <c r="ER17" s="111"/>
      <c r="ES17" s="111"/>
      <c r="ET17" s="111"/>
      <c r="EU17" s="111"/>
      <c r="EV17" s="111"/>
      <c r="EW17" s="111"/>
      <c r="EX17" s="111"/>
      <c r="EY17" s="111"/>
      <c r="EZ17" s="111"/>
      <c r="FA17" s="111"/>
      <c r="FB17" s="111"/>
      <c r="FC17" s="111"/>
      <c r="FD17" s="111"/>
      <c r="FE17" s="111"/>
      <c r="FF17" s="111"/>
      <c r="FG17" s="111"/>
      <c r="FH17" s="111"/>
      <c r="FI17" s="111"/>
      <c r="FJ17" s="111"/>
      <c r="FK17" s="111"/>
      <c r="FL17" s="111"/>
      <c r="FM17" s="111"/>
      <c r="FN17" s="111"/>
      <c r="FO17" s="111"/>
      <c r="FP17" s="111"/>
      <c r="FQ17" s="111"/>
      <c r="FR17" s="111"/>
      <c r="FS17" s="111"/>
      <c r="FT17" s="111"/>
    </row>
    <row r="18" spans="1:176" s="99" customFormat="1" ht="13.5" customHeight="1" x14ac:dyDescent="0.2">
      <c r="A18" s="394"/>
      <c r="B18" s="379"/>
      <c r="C18" s="397"/>
      <c r="D18" s="397"/>
      <c r="E18" s="400"/>
      <c r="F18" s="400"/>
      <c r="G18" s="400"/>
      <c r="H18" s="403"/>
      <c r="I18" s="406"/>
      <c r="J18" s="385"/>
      <c r="K18" s="388"/>
      <c r="L18" s="388"/>
      <c r="M18" s="391"/>
      <c r="N18" s="388"/>
      <c r="O18" s="413"/>
      <c r="P18" s="409"/>
      <c r="Q18" s="409"/>
      <c r="R18" s="409"/>
      <c r="S18" s="409"/>
      <c r="T18" s="413"/>
      <c r="U18" s="111"/>
      <c r="V18" s="111"/>
      <c r="W18" s="111"/>
      <c r="X18" s="111"/>
      <c r="Y18" s="111"/>
      <c r="Z18" s="111"/>
      <c r="AA18" s="111"/>
      <c r="AB18" s="111"/>
      <c r="AC18" s="111"/>
      <c r="AD18" s="111"/>
      <c r="AE18" s="111"/>
      <c r="AF18" s="111"/>
      <c r="AG18" s="111"/>
      <c r="AH18" s="111"/>
      <c r="AI18" s="111"/>
      <c r="AJ18" s="111"/>
      <c r="AK18" s="111"/>
      <c r="AL18" s="111"/>
      <c r="AM18" s="111"/>
      <c r="AN18" s="111"/>
      <c r="AO18" s="111"/>
      <c r="AP18" s="111"/>
      <c r="AQ18" s="111"/>
      <c r="AR18" s="111"/>
      <c r="AS18" s="111"/>
      <c r="AT18" s="111"/>
      <c r="AU18" s="111"/>
      <c r="AV18" s="111"/>
      <c r="AW18" s="111"/>
      <c r="AX18" s="111"/>
      <c r="AY18" s="111"/>
      <c r="AZ18" s="111"/>
      <c r="BA18" s="111"/>
      <c r="BB18" s="111"/>
      <c r="BC18" s="111"/>
      <c r="BD18" s="111"/>
      <c r="BE18" s="111"/>
      <c r="BF18" s="111"/>
      <c r="BG18" s="111"/>
      <c r="BH18" s="111"/>
      <c r="BI18" s="111"/>
      <c r="BJ18" s="111"/>
      <c r="BK18" s="111"/>
      <c r="BL18" s="111"/>
      <c r="BM18" s="111"/>
      <c r="BN18" s="111"/>
      <c r="BO18" s="111"/>
      <c r="BP18" s="111"/>
      <c r="BQ18" s="111"/>
      <c r="BR18" s="111"/>
      <c r="BS18" s="111"/>
      <c r="BT18" s="111"/>
      <c r="BU18" s="111"/>
      <c r="BV18" s="111"/>
      <c r="BW18" s="111"/>
      <c r="BX18" s="111"/>
      <c r="BY18" s="111"/>
      <c r="BZ18" s="111"/>
      <c r="CA18" s="111"/>
      <c r="CB18" s="111"/>
      <c r="CC18" s="111"/>
      <c r="CD18" s="111"/>
      <c r="CE18" s="111"/>
      <c r="CF18" s="111"/>
      <c r="CG18" s="111"/>
      <c r="CH18" s="111"/>
      <c r="CI18" s="111"/>
      <c r="CJ18" s="111"/>
      <c r="CK18" s="111"/>
      <c r="CL18" s="111"/>
      <c r="CM18" s="111"/>
      <c r="CN18" s="111"/>
      <c r="CO18" s="111"/>
      <c r="CP18" s="111"/>
      <c r="CQ18" s="111"/>
      <c r="CR18" s="111"/>
      <c r="CS18" s="111"/>
      <c r="CT18" s="111"/>
      <c r="CU18" s="111"/>
      <c r="CV18" s="111"/>
      <c r="CW18" s="111"/>
      <c r="CX18" s="111"/>
      <c r="CY18" s="111"/>
      <c r="CZ18" s="111"/>
      <c r="DA18" s="111"/>
      <c r="DB18" s="111"/>
      <c r="DC18" s="111"/>
      <c r="DD18" s="111"/>
      <c r="DE18" s="111"/>
      <c r="DF18" s="111"/>
      <c r="DG18" s="111"/>
      <c r="DH18" s="111"/>
      <c r="DI18" s="111"/>
      <c r="DJ18" s="111"/>
      <c r="DK18" s="111"/>
      <c r="DL18" s="111"/>
      <c r="DM18" s="111"/>
      <c r="DN18" s="111"/>
      <c r="DO18" s="111"/>
      <c r="DP18" s="111"/>
      <c r="DQ18" s="111"/>
      <c r="DR18" s="111"/>
      <c r="DS18" s="111"/>
      <c r="DT18" s="111"/>
      <c r="DU18" s="111"/>
      <c r="DV18" s="111"/>
      <c r="DW18" s="111"/>
      <c r="DX18" s="111"/>
      <c r="DY18" s="111"/>
      <c r="DZ18" s="111"/>
      <c r="EA18" s="111"/>
      <c r="EB18" s="111"/>
      <c r="EC18" s="111"/>
      <c r="ED18" s="111"/>
      <c r="EE18" s="111"/>
      <c r="EF18" s="111"/>
      <c r="EG18" s="111"/>
      <c r="EH18" s="111"/>
      <c r="EI18" s="111"/>
      <c r="EJ18" s="111"/>
      <c r="EK18" s="111"/>
      <c r="EL18" s="111"/>
      <c r="EM18" s="111"/>
      <c r="EN18" s="111"/>
      <c r="EO18" s="111"/>
      <c r="EP18" s="111"/>
      <c r="EQ18" s="111"/>
      <c r="ER18" s="111"/>
      <c r="ES18" s="111"/>
      <c r="ET18" s="111"/>
      <c r="EU18" s="111"/>
      <c r="EV18" s="111"/>
      <c r="EW18" s="111"/>
      <c r="EX18" s="111"/>
      <c r="EY18" s="111"/>
      <c r="EZ18" s="111"/>
      <c r="FA18" s="111"/>
      <c r="FB18" s="111"/>
      <c r="FC18" s="111"/>
      <c r="FD18" s="111"/>
      <c r="FE18" s="111"/>
      <c r="FF18" s="111"/>
      <c r="FG18" s="111"/>
      <c r="FH18" s="111"/>
      <c r="FI18" s="111"/>
      <c r="FJ18" s="111"/>
      <c r="FK18" s="111"/>
      <c r="FL18" s="111"/>
      <c r="FM18" s="111"/>
      <c r="FN18" s="111"/>
      <c r="FO18" s="111"/>
      <c r="FP18" s="111"/>
      <c r="FQ18" s="111"/>
      <c r="FR18" s="111"/>
      <c r="FS18" s="111"/>
      <c r="FT18" s="111"/>
    </row>
    <row r="19" spans="1:176" s="99" customFormat="1" ht="85.5" customHeight="1" thickBot="1" x14ac:dyDescent="0.25">
      <c r="A19" s="395"/>
      <c r="B19" s="380"/>
      <c r="C19" s="398"/>
      <c r="D19" s="398"/>
      <c r="E19" s="401"/>
      <c r="F19" s="401"/>
      <c r="G19" s="401"/>
      <c r="H19" s="404"/>
      <c r="I19" s="407"/>
      <c r="J19" s="386"/>
      <c r="K19" s="389"/>
      <c r="L19" s="389"/>
      <c r="M19" s="392"/>
      <c r="N19" s="389"/>
      <c r="O19" s="414"/>
      <c r="P19" s="410"/>
      <c r="Q19" s="410"/>
      <c r="R19" s="410"/>
      <c r="S19" s="410"/>
      <c r="T19" s="414"/>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1"/>
      <c r="BA19" s="111"/>
      <c r="BB19" s="111"/>
      <c r="BC19" s="111"/>
      <c r="BD19" s="111"/>
      <c r="BE19" s="111"/>
      <c r="BF19" s="111"/>
      <c r="BG19" s="111"/>
      <c r="BH19" s="111"/>
      <c r="BI19" s="111"/>
      <c r="BJ19" s="111"/>
      <c r="BK19" s="111"/>
      <c r="BL19" s="111"/>
      <c r="BM19" s="111"/>
      <c r="BN19" s="111"/>
      <c r="BO19" s="111"/>
      <c r="BP19" s="111"/>
      <c r="BQ19" s="111"/>
      <c r="BR19" s="111"/>
      <c r="BS19" s="111"/>
      <c r="BT19" s="111"/>
      <c r="BU19" s="111"/>
      <c r="BV19" s="111"/>
      <c r="BW19" s="111"/>
      <c r="BX19" s="111"/>
      <c r="BY19" s="111"/>
      <c r="BZ19" s="111"/>
      <c r="CA19" s="111"/>
      <c r="CB19" s="111"/>
      <c r="CC19" s="111"/>
      <c r="CD19" s="111"/>
      <c r="CE19" s="111"/>
      <c r="CF19" s="111"/>
      <c r="CG19" s="111"/>
      <c r="CH19" s="111"/>
      <c r="CI19" s="111"/>
      <c r="CJ19" s="111"/>
      <c r="CK19" s="111"/>
      <c r="CL19" s="111"/>
      <c r="CM19" s="111"/>
      <c r="CN19" s="111"/>
      <c r="CO19" s="111"/>
      <c r="CP19" s="111"/>
      <c r="CQ19" s="111"/>
      <c r="CR19" s="111"/>
      <c r="CS19" s="111"/>
      <c r="CT19" s="111"/>
      <c r="CU19" s="111"/>
      <c r="CV19" s="111"/>
      <c r="CW19" s="111"/>
      <c r="CX19" s="111"/>
      <c r="CY19" s="111"/>
      <c r="CZ19" s="111"/>
      <c r="DA19" s="111"/>
      <c r="DB19" s="111"/>
      <c r="DC19" s="111"/>
      <c r="DD19" s="111"/>
      <c r="DE19" s="111"/>
      <c r="DF19" s="111"/>
      <c r="DG19" s="111"/>
      <c r="DH19" s="111"/>
      <c r="DI19" s="111"/>
      <c r="DJ19" s="111"/>
      <c r="DK19" s="111"/>
      <c r="DL19" s="111"/>
      <c r="DM19" s="111"/>
      <c r="DN19" s="111"/>
      <c r="DO19" s="111"/>
      <c r="DP19" s="111"/>
      <c r="DQ19" s="111"/>
      <c r="DR19" s="111"/>
      <c r="DS19" s="111"/>
      <c r="DT19" s="111"/>
      <c r="DU19" s="111"/>
      <c r="DV19" s="111"/>
      <c r="DW19" s="111"/>
      <c r="DX19" s="111"/>
      <c r="DY19" s="111"/>
      <c r="DZ19" s="111"/>
      <c r="EA19" s="111"/>
      <c r="EB19" s="111"/>
      <c r="EC19" s="111"/>
      <c r="ED19" s="111"/>
      <c r="EE19" s="111"/>
      <c r="EF19" s="111"/>
      <c r="EG19" s="111"/>
      <c r="EH19" s="111"/>
      <c r="EI19" s="111"/>
      <c r="EJ19" s="111"/>
      <c r="EK19" s="111"/>
      <c r="EL19" s="111"/>
      <c r="EM19" s="111"/>
      <c r="EN19" s="111"/>
      <c r="EO19" s="111"/>
      <c r="EP19" s="111"/>
      <c r="EQ19" s="111"/>
      <c r="ER19" s="111"/>
      <c r="ES19" s="111"/>
      <c r="ET19" s="111"/>
      <c r="EU19" s="111"/>
      <c r="EV19" s="111"/>
      <c r="EW19" s="111"/>
      <c r="EX19" s="111"/>
      <c r="EY19" s="111"/>
      <c r="EZ19" s="111"/>
      <c r="FA19" s="111"/>
      <c r="FB19" s="111"/>
      <c r="FC19" s="111"/>
      <c r="FD19" s="111"/>
      <c r="FE19" s="111"/>
      <c r="FF19" s="111"/>
      <c r="FG19" s="111"/>
      <c r="FH19" s="111"/>
      <c r="FI19" s="111"/>
      <c r="FJ19" s="111"/>
      <c r="FK19" s="111"/>
      <c r="FL19" s="111"/>
      <c r="FM19" s="111"/>
      <c r="FN19" s="111"/>
      <c r="FO19" s="111"/>
      <c r="FP19" s="111"/>
      <c r="FQ19" s="111"/>
      <c r="FR19" s="111"/>
      <c r="FS19" s="111"/>
      <c r="FT19" s="111"/>
    </row>
    <row r="20" spans="1:176" x14ac:dyDescent="0.25">
      <c r="A20" s="393">
        <f>'Mapa Final'!A20</f>
        <v>3</v>
      </c>
      <c r="B20" s="378" t="str">
        <f>'Mapa Final'!B20</f>
        <v>Procrastinación del Plan de Inversión</v>
      </c>
      <c r="C20" s="396" t="str">
        <f>'Mapa Final'!C20</f>
        <v>Incumplimiento de las metas establecidas</v>
      </c>
      <c r="D20" s="396" t="str">
        <f>'Mapa Final'!D20</f>
        <v>1. Demora en el CSJ en aprobación del plan de inversión.
2. Demora en la entrega del plan de inversión al Consejo para aprobación.
3. Demora en la retroalimentación que se realiza en Consejo sobre el plan de inversión.
4. Diversidad de criterios frente a las soluciones planteadas por la Unidad de Informática.
5. Equipo de profesionales insuficiente.</v>
      </c>
      <c r="E20" s="399" t="str">
        <f>'Mapa Final'!E20</f>
        <v>Postergación en los trámites para la aprobación del Plan de Inversión anual.</v>
      </c>
      <c r="F20" s="399" t="str">
        <f>'Mapa Final'!F20</f>
        <v>Postergación en el trámite asociado con la autorización y aprobación del Plan de Inversión anual.</v>
      </c>
      <c r="G20" s="399" t="str">
        <f>'Mapa Final'!G20</f>
        <v>Ejecución y Administración de Procesos</v>
      </c>
      <c r="H20" s="402" t="str">
        <f>'Mapa Final'!I20</f>
        <v>Media</v>
      </c>
      <c r="I20" s="405" t="str">
        <f>'Mapa Final'!L20</f>
        <v>Moderado</v>
      </c>
      <c r="J20" s="384" t="str">
        <f>'Mapa Final'!N20</f>
        <v>Moderado</v>
      </c>
      <c r="K20" s="387" t="str">
        <f>'Mapa Final'!AA20</f>
        <v>Baja</v>
      </c>
      <c r="L20" s="387" t="str">
        <f>'Mapa Final'!AE20</f>
        <v>Moderado</v>
      </c>
      <c r="M20" s="390" t="str">
        <f>'Mapa Final'!AG20</f>
        <v>Moderado</v>
      </c>
      <c r="N20" s="387" t="str">
        <f>'Mapa Final'!AH20</f>
        <v>Reducir(mitigar)</v>
      </c>
      <c r="O20" s="412" t="s">
        <v>495</v>
      </c>
      <c r="P20" s="408" t="s">
        <v>490</v>
      </c>
      <c r="Q20" s="408" t="s">
        <v>491</v>
      </c>
      <c r="R20" s="411">
        <v>44197</v>
      </c>
      <c r="S20" s="411">
        <v>44286</v>
      </c>
      <c r="T20" s="412" t="s">
        <v>492</v>
      </c>
      <c r="U20" s="111"/>
      <c r="V20" s="111"/>
    </row>
    <row r="21" spans="1:176" x14ac:dyDescent="0.25">
      <c r="A21" s="394"/>
      <c r="B21" s="379"/>
      <c r="C21" s="397"/>
      <c r="D21" s="397"/>
      <c r="E21" s="400"/>
      <c r="F21" s="400"/>
      <c r="G21" s="400"/>
      <c r="H21" s="403"/>
      <c r="I21" s="406"/>
      <c r="J21" s="385"/>
      <c r="K21" s="388"/>
      <c r="L21" s="388"/>
      <c r="M21" s="391"/>
      <c r="N21" s="388"/>
      <c r="O21" s="413"/>
      <c r="P21" s="409"/>
      <c r="Q21" s="409"/>
      <c r="R21" s="409"/>
      <c r="S21" s="409"/>
      <c r="T21" s="413"/>
      <c r="U21" s="111"/>
      <c r="V21" s="111"/>
    </row>
    <row r="22" spans="1:176" x14ac:dyDescent="0.25">
      <c r="A22" s="394"/>
      <c r="B22" s="379"/>
      <c r="C22" s="397"/>
      <c r="D22" s="397"/>
      <c r="E22" s="400"/>
      <c r="F22" s="400"/>
      <c r="G22" s="400"/>
      <c r="H22" s="403"/>
      <c r="I22" s="406"/>
      <c r="J22" s="385"/>
      <c r="K22" s="388"/>
      <c r="L22" s="388"/>
      <c r="M22" s="391"/>
      <c r="N22" s="388"/>
      <c r="O22" s="413"/>
      <c r="P22" s="409"/>
      <c r="Q22" s="409"/>
      <c r="R22" s="409"/>
      <c r="S22" s="409"/>
      <c r="T22" s="413"/>
      <c r="U22" s="111"/>
      <c r="V22" s="111"/>
    </row>
    <row r="23" spans="1:176" x14ac:dyDescent="0.25">
      <c r="A23" s="394"/>
      <c r="B23" s="379"/>
      <c r="C23" s="397"/>
      <c r="D23" s="397"/>
      <c r="E23" s="400"/>
      <c r="F23" s="400"/>
      <c r="G23" s="400"/>
      <c r="H23" s="403"/>
      <c r="I23" s="406"/>
      <c r="J23" s="385"/>
      <c r="K23" s="388"/>
      <c r="L23" s="388"/>
      <c r="M23" s="391"/>
      <c r="N23" s="388"/>
      <c r="O23" s="413"/>
      <c r="P23" s="409"/>
      <c r="Q23" s="409"/>
      <c r="R23" s="409"/>
      <c r="S23" s="409"/>
      <c r="T23" s="413"/>
      <c r="U23" s="111"/>
      <c r="V23" s="111"/>
    </row>
    <row r="24" spans="1:176" ht="101.25" customHeight="1" thickBot="1" x14ac:dyDescent="0.3">
      <c r="A24" s="395"/>
      <c r="B24" s="380"/>
      <c r="C24" s="398"/>
      <c r="D24" s="398"/>
      <c r="E24" s="401"/>
      <c r="F24" s="401"/>
      <c r="G24" s="401"/>
      <c r="H24" s="404"/>
      <c r="I24" s="407"/>
      <c r="J24" s="386"/>
      <c r="K24" s="389"/>
      <c r="L24" s="389"/>
      <c r="M24" s="392"/>
      <c r="N24" s="389"/>
      <c r="O24" s="414"/>
      <c r="P24" s="410"/>
      <c r="Q24" s="410"/>
      <c r="R24" s="410"/>
      <c r="S24" s="410"/>
      <c r="T24" s="414"/>
      <c r="U24" s="111"/>
      <c r="V24" s="111"/>
    </row>
    <row r="25" spans="1:176" x14ac:dyDescent="0.25">
      <c r="A25" s="393">
        <f>'Mapa Final'!A25</f>
        <v>4</v>
      </c>
      <c r="B25" s="378" t="str">
        <f>'Mapa Final'!B25</f>
        <v>Corrupción</v>
      </c>
      <c r="C25" s="396" t="str">
        <f>'Mapa Final'!C25</f>
        <v>Reputacional(Corrupción)</v>
      </c>
      <c r="D25" s="396" t="str">
        <f>'Mapa Final'!D25</f>
        <v xml:space="preserve">1.Insuficientes programas de capacitación para la toma de conciencia debido al desconocimiento de l ley antisoborno (ISO 37001:2016), Plan Anticorrupción y  de los  valores y principios propios de la entidad.
2. Desconocimiento del Código de Etica y Buen Gobierno.    
3.Carencia de compromiso  y transparencia de los servidores judiciales con la entidad  
4.Deficiencia del control y seguimiento de la gestión ejercida por los servidores judiciales.
5.Obtención de beneficios propios </v>
      </c>
      <c r="E25" s="399" t="str">
        <f>'Mapa Final'!E25</f>
        <v xml:space="preserve">Carencia de transparencia, etica y valores . </v>
      </c>
      <c r="F25" s="399" t="str">
        <f>'Mapa Final'!F25</f>
        <v xml:space="preserve">Posibilidad de actos indebidos de  los servidores judiciales debido a  la carencia en transparencia, etica y valores </v>
      </c>
      <c r="G25" s="399" t="str">
        <f>'Mapa Final'!G25</f>
        <v>Fraude Interno</v>
      </c>
      <c r="H25" s="402" t="str">
        <f>'Mapa Final'!I25</f>
        <v>Muy Alta</v>
      </c>
      <c r="I25" s="405" t="str">
        <f>'Mapa Final'!L25</f>
        <v>Mayor</v>
      </c>
      <c r="J25" s="384" t="str">
        <f>'Mapa Final'!N25</f>
        <v xml:space="preserve">Alto </v>
      </c>
      <c r="K25" s="387" t="str">
        <f>'Mapa Final'!AA25</f>
        <v>Media</v>
      </c>
      <c r="L25" s="387" t="str">
        <f>'Mapa Final'!AE25</f>
        <v>Mayor</v>
      </c>
      <c r="M25" s="390" t="str">
        <f>'Mapa Final'!AG25</f>
        <v xml:space="preserve">Alto </v>
      </c>
      <c r="N25" s="387" t="str">
        <f>'Mapa Final'!AH25</f>
        <v>Evitar</v>
      </c>
      <c r="O25" s="412" t="s">
        <v>496</v>
      </c>
      <c r="P25" s="408" t="s">
        <v>490</v>
      </c>
      <c r="Q25" s="408" t="s">
        <v>491</v>
      </c>
      <c r="R25" s="411">
        <v>44197</v>
      </c>
      <c r="S25" s="411">
        <v>44286</v>
      </c>
      <c r="T25" s="412" t="s">
        <v>497</v>
      </c>
    </row>
    <row r="26" spans="1:176" x14ac:dyDescent="0.25">
      <c r="A26" s="394"/>
      <c r="B26" s="379"/>
      <c r="C26" s="397"/>
      <c r="D26" s="397"/>
      <c r="E26" s="400"/>
      <c r="F26" s="400"/>
      <c r="G26" s="400"/>
      <c r="H26" s="403"/>
      <c r="I26" s="406"/>
      <c r="J26" s="385"/>
      <c r="K26" s="388"/>
      <c r="L26" s="388"/>
      <c r="M26" s="391"/>
      <c r="N26" s="388"/>
      <c r="O26" s="413"/>
      <c r="P26" s="409"/>
      <c r="Q26" s="409"/>
      <c r="R26" s="409"/>
      <c r="S26" s="409"/>
      <c r="T26" s="409"/>
    </row>
    <row r="27" spans="1:176" x14ac:dyDescent="0.25">
      <c r="A27" s="394"/>
      <c r="B27" s="379"/>
      <c r="C27" s="397"/>
      <c r="D27" s="397"/>
      <c r="E27" s="400"/>
      <c r="F27" s="400"/>
      <c r="G27" s="400"/>
      <c r="H27" s="403"/>
      <c r="I27" s="406"/>
      <c r="J27" s="385"/>
      <c r="K27" s="388"/>
      <c r="L27" s="388"/>
      <c r="M27" s="391"/>
      <c r="N27" s="388"/>
      <c r="O27" s="413"/>
      <c r="P27" s="409"/>
      <c r="Q27" s="409"/>
      <c r="R27" s="409"/>
      <c r="S27" s="409"/>
      <c r="T27" s="409"/>
    </row>
    <row r="28" spans="1:176" x14ac:dyDescent="0.25">
      <c r="A28" s="394"/>
      <c r="B28" s="379"/>
      <c r="C28" s="397"/>
      <c r="D28" s="397"/>
      <c r="E28" s="400"/>
      <c r="F28" s="400"/>
      <c r="G28" s="400"/>
      <c r="H28" s="403"/>
      <c r="I28" s="406"/>
      <c r="J28" s="385"/>
      <c r="K28" s="388"/>
      <c r="L28" s="388"/>
      <c r="M28" s="391"/>
      <c r="N28" s="388"/>
      <c r="O28" s="413"/>
      <c r="P28" s="409"/>
      <c r="Q28" s="409"/>
      <c r="R28" s="409"/>
      <c r="S28" s="409"/>
      <c r="T28" s="409"/>
    </row>
    <row r="29" spans="1:176" ht="93.75" customHeight="1" thickBot="1" x14ac:dyDescent="0.3">
      <c r="A29" s="395"/>
      <c r="B29" s="380"/>
      <c r="C29" s="398"/>
      <c r="D29" s="398"/>
      <c r="E29" s="401"/>
      <c r="F29" s="401"/>
      <c r="G29" s="401"/>
      <c r="H29" s="404"/>
      <c r="I29" s="407"/>
      <c r="J29" s="386"/>
      <c r="K29" s="389"/>
      <c r="L29" s="389"/>
      <c r="M29" s="392"/>
      <c r="N29" s="389"/>
      <c r="O29" s="414"/>
      <c r="P29" s="410"/>
      <c r="Q29" s="410"/>
      <c r="R29" s="410"/>
      <c r="S29" s="410"/>
      <c r="T29" s="410"/>
    </row>
    <row r="30" spans="1:176" x14ac:dyDescent="0.25">
      <c r="A30" s="393">
        <f>'Mapa Final'!A30</f>
        <v>5</v>
      </c>
      <c r="B30" s="378" t="str">
        <f>'Mapa Final'!B30</f>
        <v>Interrupción o demora en el Servicio Público de Administrar  Justicia.</v>
      </c>
      <c r="C30" s="396" t="str">
        <f>'Mapa Final'!C30</f>
        <v>Afectación en la Prestación del Servicio de Justicia</v>
      </c>
      <c r="D30" s="396" t="str">
        <f>'Mapa Final'!D30</f>
        <v>1. Paros que afecten la prestación del servicio.  
2. Huelgas, protestas ciudadana
3. Disturbios o hechos violentos
4.Pandemia
5.Emergencias Ambientales</v>
      </c>
      <c r="E30" s="399" t="str">
        <f>'Mapa Final'!E30</f>
        <v>Suceso de fuerza mayor que imposibilitan la gestión judicial</v>
      </c>
      <c r="F30" s="399" t="str">
        <f>'Mapa Final'!F30</f>
        <v>Posibilidad de  afectación en la Prestación del Servicio de Justicia debido a un suceso de fuerza mayor que imposibilita la gestión judicial</v>
      </c>
      <c r="G30" s="399" t="str">
        <f>'Mapa Final'!G30</f>
        <v>Usuarios, productos y prácticas organizacionales</v>
      </c>
      <c r="H30" s="402" t="str">
        <f>'Mapa Final'!I30</f>
        <v>Muy Alta</v>
      </c>
      <c r="I30" s="405" t="str">
        <f>'Mapa Final'!L30</f>
        <v>Moderado</v>
      </c>
      <c r="J30" s="384" t="str">
        <f>'Mapa Final'!N30</f>
        <v xml:space="preserve">Alto </v>
      </c>
      <c r="K30" s="387" t="str">
        <f>'Mapa Final'!AA30</f>
        <v>Media</v>
      </c>
      <c r="L30" s="387" t="str">
        <f>'Mapa Final'!AE30</f>
        <v>Moderado</v>
      </c>
      <c r="M30" s="390" t="str">
        <f>'Mapa Final'!AG30</f>
        <v>Moderado</v>
      </c>
      <c r="N30" s="387" t="str">
        <f>'Mapa Final'!AH30</f>
        <v>Reducir(mitigar)</v>
      </c>
      <c r="O30" s="412" t="s">
        <v>498</v>
      </c>
      <c r="P30" s="408" t="s">
        <v>490</v>
      </c>
      <c r="Q30" s="408" t="s">
        <v>491</v>
      </c>
      <c r="R30" s="411">
        <v>44197</v>
      </c>
      <c r="S30" s="411">
        <v>44286</v>
      </c>
      <c r="T30" s="412" t="s">
        <v>499</v>
      </c>
    </row>
    <row r="31" spans="1:176" x14ac:dyDescent="0.25">
      <c r="A31" s="394"/>
      <c r="B31" s="379"/>
      <c r="C31" s="397"/>
      <c r="D31" s="397"/>
      <c r="E31" s="400"/>
      <c r="F31" s="400"/>
      <c r="G31" s="400"/>
      <c r="H31" s="403"/>
      <c r="I31" s="406"/>
      <c r="J31" s="385"/>
      <c r="K31" s="388"/>
      <c r="L31" s="388"/>
      <c r="M31" s="391"/>
      <c r="N31" s="388"/>
      <c r="O31" s="409"/>
      <c r="P31" s="409"/>
      <c r="Q31" s="409"/>
      <c r="R31" s="409"/>
      <c r="S31" s="409"/>
      <c r="T31" s="413"/>
    </row>
    <row r="32" spans="1:176" x14ac:dyDescent="0.25">
      <c r="A32" s="394"/>
      <c r="B32" s="379"/>
      <c r="C32" s="397"/>
      <c r="D32" s="397"/>
      <c r="E32" s="400"/>
      <c r="F32" s="400"/>
      <c r="G32" s="400"/>
      <c r="H32" s="403"/>
      <c r="I32" s="406"/>
      <c r="J32" s="385"/>
      <c r="K32" s="388"/>
      <c r="L32" s="388"/>
      <c r="M32" s="391"/>
      <c r="N32" s="388"/>
      <c r="O32" s="409"/>
      <c r="P32" s="409"/>
      <c r="Q32" s="409"/>
      <c r="R32" s="409"/>
      <c r="S32" s="409"/>
      <c r="T32" s="413"/>
    </row>
    <row r="33" spans="1:20" x14ac:dyDescent="0.25">
      <c r="A33" s="394"/>
      <c r="B33" s="379"/>
      <c r="C33" s="397"/>
      <c r="D33" s="397"/>
      <c r="E33" s="400"/>
      <c r="F33" s="400"/>
      <c r="G33" s="400"/>
      <c r="H33" s="403"/>
      <c r="I33" s="406"/>
      <c r="J33" s="385"/>
      <c r="K33" s="388"/>
      <c r="L33" s="388"/>
      <c r="M33" s="391"/>
      <c r="N33" s="388"/>
      <c r="O33" s="409"/>
      <c r="P33" s="409"/>
      <c r="Q33" s="409"/>
      <c r="R33" s="409"/>
      <c r="S33" s="409"/>
      <c r="T33" s="413"/>
    </row>
    <row r="34" spans="1:20" ht="76.5" customHeight="1" thickBot="1" x14ac:dyDescent="0.3">
      <c r="A34" s="395"/>
      <c r="B34" s="380"/>
      <c r="C34" s="398"/>
      <c r="D34" s="398"/>
      <c r="E34" s="401"/>
      <c r="F34" s="401"/>
      <c r="G34" s="401"/>
      <c r="H34" s="404"/>
      <c r="I34" s="407"/>
      <c r="J34" s="386"/>
      <c r="K34" s="389"/>
      <c r="L34" s="389"/>
      <c r="M34" s="392"/>
      <c r="N34" s="389"/>
      <c r="O34" s="410"/>
      <c r="P34" s="410"/>
      <c r="Q34" s="410"/>
      <c r="R34" s="410"/>
      <c r="S34" s="410"/>
      <c r="T34" s="414"/>
    </row>
    <row r="35" spans="1:20" x14ac:dyDescent="0.25">
      <c r="A35" s="393">
        <f>'Mapa Final'!A35</f>
        <v>6</v>
      </c>
      <c r="B35" s="378" t="str">
        <f>'Mapa Final'!B35</f>
        <v>Inaplicabilidad de la normavidad ambiental vigente</v>
      </c>
      <c r="C35" s="396" t="str">
        <f>'Mapa Final'!C35</f>
        <v xml:space="preserve"> Afectación Ambiental</v>
      </c>
      <c r="D35" s="396" t="str">
        <f>'Mapa Final'!D35</f>
        <v>1.Falta de apropiación del Plan de Gestión Ambiental que aplica para la Rama Judicial Acuerdo PSAA14-10160
2.Baja participación de los  servidores judiciales en las actividades de formación en el Sistema de Gestión Ambiental
3.Uso de correos no institucionales, que no permiten la llegada de campañas ambientales enviadas por correos masivos
4.  Poco compromiso en la aplicabilidad y formación de la cultura ambiental
5. Carencia del liderazgo en el Sistema de Gestión Ambiental</v>
      </c>
      <c r="E35" s="399" t="str">
        <f>'Mapa Final'!E35</f>
        <v>Desconocimiento de los lineamientos ambientales y normatividad  ambiental vigente</v>
      </c>
      <c r="F35" s="399" t="str">
        <f>'Mapa Final'!F35</f>
        <v>Posibilidad de afectación ambiental debido al desconocimiento de las lineamientos ambientales y normatividad ambiental vigente</v>
      </c>
      <c r="G35" s="399" t="str">
        <f>'Mapa Final'!G35</f>
        <v>Eventos Ambientales Internos</v>
      </c>
      <c r="H35" s="402" t="str">
        <f>'Mapa Final'!I35</f>
        <v>Media</v>
      </c>
      <c r="I35" s="405" t="str">
        <f>'Mapa Final'!L35</f>
        <v>Moderado</v>
      </c>
      <c r="J35" s="384" t="str">
        <f>'Mapa Final'!N35</f>
        <v>Moderado</v>
      </c>
      <c r="K35" s="387" t="str">
        <f>'Mapa Final'!AA35</f>
        <v>Baja</v>
      </c>
      <c r="L35" s="387" t="str">
        <f>'Mapa Final'!AE35</f>
        <v>Moderado</v>
      </c>
      <c r="M35" s="390" t="str">
        <f>'Mapa Final'!AG35</f>
        <v>Moderado</v>
      </c>
      <c r="N35" s="387" t="str">
        <f>'Mapa Final'!AH35</f>
        <v>Reducir(mitigar)</v>
      </c>
      <c r="O35" s="412" t="s">
        <v>500</v>
      </c>
      <c r="P35" s="408" t="s">
        <v>490</v>
      </c>
      <c r="Q35" s="408" t="s">
        <v>491</v>
      </c>
      <c r="R35" s="411">
        <v>44197</v>
      </c>
      <c r="S35" s="411">
        <v>44286</v>
      </c>
      <c r="T35" s="408" t="s">
        <v>492</v>
      </c>
    </row>
    <row r="36" spans="1:20" x14ac:dyDescent="0.25">
      <c r="A36" s="394"/>
      <c r="B36" s="379"/>
      <c r="C36" s="397"/>
      <c r="D36" s="397"/>
      <c r="E36" s="400"/>
      <c r="F36" s="400"/>
      <c r="G36" s="400"/>
      <c r="H36" s="403"/>
      <c r="I36" s="406"/>
      <c r="J36" s="385"/>
      <c r="K36" s="388"/>
      <c r="L36" s="388"/>
      <c r="M36" s="391"/>
      <c r="N36" s="388"/>
      <c r="O36" s="413"/>
      <c r="P36" s="409"/>
      <c r="Q36" s="409"/>
      <c r="R36" s="409"/>
      <c r="S36" s="409"/>
      <c r="T36" s="409"/>
    </row>
    <row r="37" spans="1:20" x14ac:dyDescent="0.25">
      <c r="A37" s="394"/>
      <c r="B37" s="379"/>
      <c r="C37" s="397"/>
      <c r="D37" s="397"/>
      <c r="E37" s="400"/>
      <c r="F37" s="400"/>
      <c r="G37" s="400"/>
      <c r="H37" s="403"/>
      <c r="I37" s="406"/>
      <c r="J37" s="385"/>
      <c r="K37" s="388"/>
      <c r="L37" s="388"/>
      <c r="M37" s="391"/>
      <c r="N37" s="388"/>
      <c r="O37" s="413"/>
      <c r="P37" s="409"/>
      <c r="Q37" s="409"/>
      <c r="R37" s="409"/>
      <c r="S37" s="409"/>
      <c r="T37" s="409"/>
    </row>
    <row r="38" spans="1:20" x14ac:dyDescent="0.25">
      <c r="A38" s="394"/>
      <c r="B38" s="379"/>
      <c r="C38" s="397"/>
      <c r="D38" s="397"/>
      <c r="E38" s="400"/>
      <c r="F38" s="400"/>
      <c r="G38" s="400"/>
      <c r="H38" s="403"/>
      <c r="I38" s="406"/>
      <c r="J38" s="385"/>
      <c r="K38" s="388"/>
      <c r="L38" s="388"/>
      <c r="M38" s="391"/>
      <c r="N38" s="388"/>
      <c r="O38" s="413"/>
      <c r="P38" s="409"/>
      <c r="Q38" s="409"/>
      <c r="R38" s="409"/>
      <c r="S38" s="409"/>
      <c r="T38" s="409"/>
    </row>
    <row r="39" spans="1:20" ht="35.25" customHeight="1" thickBot="1" x14ac:dyDescent="0.3">
      <c r="A39" s="395"/>
      <c r="B39" s="380"/>
      <c r="C39" s="398"/>
      <c r="D39" s="398"/>
      <c r="E39" s="401"/>
      <c r="F39" s="401"/>
      <c r="G39" s="401"/>
      <c r="H39" s="404"/>
      <c r="I39" s="407"/>
      <c r="J39" s="386"/>
      <c r="K39" s="389"/>
      <c r="L39" s="389"/>
      <c r="M39" s="392"/>
      <c r="N39" s="389"/>
      <c r="O39" s="414"/>
      <c r="P39" s="410"/>
      <c r="Q39" s="410"/>
      <c r="R39" s="410"/>
      <c r="S39" s="410"/>
      <c r="T39" s="410"/>
    </row>
    <row r="40" spans="1:20" x14ac:dyDescent="0.25">
      <c r="A40" s="393">
        <f>'Mapa Final'!A40</f>
        <v>7</v>
      </c>
      <c r="B40" s="378" t="str">
        <f>'Mapa Final'!B40</f>
        <v>Obsolescencia Tecnológica.</v>
      </c>
      <c r="C40" s="396" t="str">
        <f>'Mapa Final'!C40</f>
        <v>Afectación en la Prestación del Servicio de Justicia</v>
      </c>
      <c r="D40" s="396" t="str">
        <f>'Mapa Final'!D40</f>
        <v>1.Rápido e inevitable avance tecnológico.
2. Falta de cultura en la organización para aceptar la necesidad de actualizar la plataforma tecnológica y los sistemas de información.
3. Falta de suficientes recursos presupuestales</v>
      </c>
      <c r="E40" s="399" t="str">
        <f>'Mapa Final'!E40</f>
        <v>Rápido e inevitable avance tecnológico</v>
      </c>
      <c r="F40" s="399" t="str">
        <f>'Mapa Final'!F40</f>
        <v>La infraestructura tecnológica entra en obsolescencia en el plazo de (3) tres años, razón por la cual permanentemente se debe estar actualizando. Dentro de esta plataforma tecnológica se encuentran los cableados estructurados, los Pc´s, los servidores, los switches, las Ups y los escáneres, también son ítem objeto de la desactualización los sistemas de información.</v>
      </c>
      <c r="G40" s="399" t="str">
        <f>'Mapa Final'!G40</f>
        <v>Fallas Tecnológicas</v>
      </c>
      <c r="H40" s="402" t="str">
        <f>'Mapa Final'!I40</f>
        <v>Media</v>
      </c>
      <c r="I40" s="405" t="str">
        <f>'Mapa Final'!L40</f>
        <v>Mayor</v>
      </c>
      <c r="J40" s="384" t="str">
        <f>'Mapa Final'!N40</f>
        <v xml:space="preserve">Alto </v>
      </c>
      <c r="K40" s="387" t="str">
        <f>'Mapa Final'!AA40</f>
        <v>Media</v>
      </c>
      <c r="L40" s="387" t="str">
        <f>'Mapa Final'!AE40</f>
        <v>Mayor</v>
      </c>
      <c r="M40" s="390" t="str">
        <f>'Mapa Final'!AG40</f>
        <v xml:space="preserve">Alto </v>
      </c>
      <c r="N40" s="387" t="str">
        <f>'Mapa Final'!AH40</f>
        <v>Reducir(mitigar)</v>
      </c>
      <c r="O40" s="412" t="s">
        <v>502</v>
      </c>
      <c r="P40" s="408" t="s">
        <v>490</v>
      </c>
      <c r="Q40" s="408" t="s">
        <v>491</v>
      </c>
      <c r="R40" s="411">
        <v>44197</v>
      </c>
      <c r="S40" s="411">
        <v>44286</v>
      </c>
      <c r="T40" s="412" t="s">
        <v>501</v>
      </c>
    </row>
    <row r="41" spans="1:20" x14ac:dyDescent="0.25">
      <c r="A41" s="394"/>
      <c r="B41" s="379"/>
      <c r="C41" s="397"/>
      <c r="D41" s="397"/>
      <c r="E41" s="400"/>
      <c r="F41" s="400"/>
      <c r="G41" s="400"/>
      <c r="H41" s="403"/>
      <c r="I41" s="406"/>
      <c r="J41" s="385"/>
      <c r="K41" s="388"/>
      <c r="L41" s="388"/>
      <c r="M41" s="391"/>
      <c r="N41" s="388"/>
      <c r="O41" s="409"/>
      <c r="P41" s="409"/>
      <c r="Q41" s="409"/>
      <c r="R41" s="409"/>
      <c r="S41" s="409"/>
      <c r="T41" s="413"/>
    </row>
    <row r="42" spans="1:20" x14ac:dyDescent="0.25">
      <c r="A42" s="394"/>
      <c r="B42" s="379"/>
      <c r="C42" s="397"/>
      <c r="D42" s="397"/>
      <c r="E42" s="400"/>
      <c r="F42" s="400"/>
      <c r="G42" s="400"/>
      <c r="H42" s="403"/>
      <c r="I42" s="406"/>
      <c r="J42" s="385"/>
      <c r="K42" s="388"/>
      <c r="L42" s="388"/>
      <c r="M42" s="391"/>
      <c r="N42" s="388"/>
      <c r="O42" s="409"/>
      <c r="P42" s="409"/>
      <c r="Q42" s="409"/>
      <c r="R42" s="409"/>
      <c r="S42" s="409"/>
      <c r="T42" s="413"/>
    </row>
    <row r="43" spans="1:20" x14ac:dyDescent="0.25">
      <c r="A43" s="394"/>
      <c r="B43" s="379"/>
      <c r="C43" s="397"/>
      <c r="D43" s="397"/>
      <c r="E43" s="400"/>
      <c r="F43" s="400"/>
      <c r="G43" s="400"/>
      <c r="H43" s="403"/>
      <c r="I43" s="406"/>
      <c r="J43" s="385"/>
      <c r="K43" s="388"/>
      <c r="L43" s="388"/>
      <c r="M43" s="391"/>
      <c r="N43" s="388"/>
      <c r="O43" s="409"/>
      <c r="P43" s="409"/>
      <c r="Q43" s="409"/>
      <c r="R43" s="409"/>
      <c r="S43" s="409"/>
      <c r="T43" s="413"/>
    </row>
    <row r="44" spans="1:20" ht="15.75" thickBot="1" x14ac:dyDescent="0.3">
      <c r="A44" s="395"/>
      <c r="B44" s="380"/>
      <c r="C44" s="398"/>
      <c r="D44" s="398"/>
      <c r="E44" s="401"/>
      <c r="F44" s="401"/>
      <c r="G44" s="401"/>
      <c r="H44" s="404"/>
      <c r="I44" s="407"/>
      <c r="J44" s="386"/>
      <c r="K44" s="389"/>
      <c r="L44" s="389"/>
      <c r="M44" s="392"/>
      <c r="N44" s="389"/>
      <c r="O44" s="410"/>
      <c r="P44" s="410"/>
      <c r="Q44" s="410"/>
      <c r="R44" s="410"/>
      <c r="S44" s="410"/>
      <c r="T44" s="414"/>
    </row>
    <row r="45" spans="1:20" x14ac:dyDescent="0.25">
      <c r="A45" s="393">
        <f>'Mapa Final'!A45</f>
        <v>8</v>
      </c>
      <c r="B45" s="378" t="str">
        <f>'Mapa Final'!B45</f>
        <v>Falta de Gobernabilidad de TI</v>
      </c>
      <c r="C45" s="396" t="str">
        <f>'Mapa Final'!C45</f>
        <v>Reputacional</v>
      </c>
      <c r="D45" s="396" t="str">
        <f>'Mapa Final'!D45</f>
        <v>1. Falta de control y regulación respecto de la aplicación del las TIC en las diferentes Seccionales
2. Se presenta desarticulación con los ingenieros Seccionales, al no tener administrativamente dependencia de la dirección de la Unidad de Informática.
3.Falta de Estandarización de la implementación de aplicativos a nivel nacional.</v>
      </c>
      <c r="E45" s="399" t="str">
        <f>'Mapa Final'!E45</f>
        <v>Falta de apoyo de la alta gerencia para que los lineamientos que se definan en la U. Informática a nivel central sean acogidos y respetados</v>
      </c>
      <c r="F45" s="399" t="str">
        <f>'Mapa Final'!F45</f>
        <v>Se presenta desarticulación de acciones o implementación de soluciones en las diferentes Unidades tanto en el Consejo como en la Dirección Ejecutiva y de las Seccionales.</v>
      </c>
      <c r="G45" s="399" t="str">
        <f>'Mapa Final'!G45</f>
        <v>Relaciones Laborales</v>
      </c>
      <c r="H45" s="402" t="str">
        <f>'Mapa Final'!I45</f>
        <v>Media</v>
      </c>
      <c r="I45" s="405" t="str">
        <f>'Mapa Final'!L45</f>
        <v>Moderado</v>
      </c>
      <c r="J45" s="384" t="str">
        <f>'Mapa Final'!N45</f>
        <v>Moderado</v>
      </c>
      <c r="K45" s="387" t="str">
        <f>'Mapa Final'!AA45</f>
        <v>Media</v>
      </c>
      <c r="L45" s="387" t="str">
        <f>'Mapa Final'!AE45</f>
        <v>Moderado</v>
      </c>
      <c r="M45" s="390" t="str">
        <f>'Mapa Final'!AG45</f>
        <v>Moderado</v>
      </c>
      <c r="N45" s="387" t="str">
        <f>'Mapa Final'!AH45</f>
        <v>Aceptar</v>
      </c>
      <c r="O45" s="412" t="s">
        <v>503</v>
      </c>
      <c r="P45" s="408" t="s">
        <v>490</v>
      </c>
      <c r="Q45" s="408" t="s">
        <v>491</v>
      </c>
      <c r="R45" s="411">
        <v>44197</v>
      </c>
      <c r="S45" s="411">
        <v>44286</v>
      </c>
      <c r="T45" s="412" t="s">
        <v>504</v>
      </c>
    </row>
    <row r="46" spans="1:20" x14ac:dyDescent="0.25">
      <c r="A46" s="394"/>
      <c r="B46" s="379"/>
      <c r="C46" s="397"/>
      <c r="D46" s="397"/>
      <c r="E46" s="400"/>
      <c r="F46" s="400"/>
      <c r="G46" s="400"/>
      <c r="H46" s="403"/>
      <c r="I46" s="406"/>
      <c r="J46" s="385"/>
      <c r="K46" s="388"/>
      <c r="L46" s="388"/>
      <c r="M46" s="391"/>
      <c r="N46" s="388"/>
      <c r="O46" s="413"/>
      <c r="P46" s="409"/>
      <c r="Q46" s="409"/>
      <c r="R46" s="409"/>
      <c r="S46" s="409"/>
      <c r="T46" s="413"/>
    </row>
    <row r="47" spans="1:20" x14ac:dyDescent="0.25">
      <c r="A47" s="394"/>
      <c r="B47" s="379"/>
      <c r="C47" s="397"/>
      <c r="D47" s="397"/>
      <c r="E47" s="400"/>
      <c r="F47" s="400"/>
      <c r="G47" s="400"/>
      <c r="H47" s="403"/>
      <c r="I47" s="406"/>
      <c r="J47" s="385"/>
      <c r="K47" s="388"/>
      <c r="L47" s="388"/>
      <c r="M47" s="391"/>
      <c r="N47" s="388"/>
      <c r="O47" s="413"/>
      <c r="P47" s="409"/>
      <c r="Q47" s="409"/>
      <c r="R47" s="409"/>
      <c r="S47" s="409"/>
      <c r="T47" s="413"/>
    </row>
    <row r="48" spans="1:20" x14ac:dyDescent="0.25">
      <c r="A48" s="394"/>
      <c r="B48" s="379"/>
      <c r="C48" s="397"/>
      <c r="D48" s="397"/>
      <c r="E48" s="400"/>
      <c r="F48" s="400"/>
      <c r="G48" s="400"/>
      <c r="H48" s="403"/>
      <c r="I48" s="406"/>
      <c r="J48" s="385"/>
      <c r="K48" s="388"/>
      <c r="L48" s="388"/>
      <c r="M48" s="391"/>
      <c r="N48" s="388"/>
      <c r="O48" s="413"/>
      <c r="P48" s="409"/>
      <c r="Q48" s="409"/>
      <c r="R48" s="409"/>
      <c r="S48" s="409"/>
      <c r="T48" s="413"/>
    </row>
    <row r="49" spans="1:20" ht="15.75" thickBot="1" x14ac:dyDescent="0.3">
      <c r="A49" s="395"/>
      <c r="B49" s="380"/>
      <c r="C49" s="398"/>
      <c r="D49" s="398"/>
      <c r="E49" s="401"/>
      <c r="F49" s="401"/>
      <c r="G49" s="401"/>
      <c r="H49" s="404"/>
      <c r="I49" s="407"/>
      <c r="J49" s="386"/>
      <c r="K49" s="389"/>
      <c r="L49" s="389"/>
      <c r="M49" s="392"/>
      <c r="N49" s="389"/>
      <c r="O49" s="414"/>
      <c r="P49" s="410"/>
      <c r="Q49" s="410"/>
      <c r="R49" s="410"/>
      <c r="S49" s="410"/>
      <c r="T49" s="414"/>
    </row>
    <row r="50" spans="1:20" x14ac:dyDescent="0.25">
      <c r="A50" s="393">
        <f>'Mapa Final'!A50</f>
        <v>9</v>
      </c>
      <c r="B50" s="378" t="str">
        <f>'Mapa Final'!B50</f>
        <v>Migración de servicios</v>
      </c>
      <c r="C50" s="396" t="str">
        <f>'Mapa Final'!C50</f>
        <v>Afectación en la Prestación del Servicio de Justicia</v>
      </c>
      <c r="D50" s="396" t="str">
        <f>'Mapa Final'!D50</f>
        <v>1. Contratación del Estado mediante la plataforma CCE - tiempos de contratación cortos - Los Acuerdos Marcos de precio son insuficientes.
2. Contratación del Estado mediante la plataforma CCE - Se adjudica sin saber si el proveedor es idioneo para asumir las actividades en desarrollo.</v>
      </c>
      <c r="E50" s="399" t="str">
        <f>'Mapa Final'!E50</f>
        <v>Indisponibilidad de servicios</v>
      </c>
      <c r="F50" s="399" t="str">
        <f>'Mapa Final'!F50</f>
        <v xml:space="preserve">Afectación en la prestación de servicios tecnológicos, causado por la migración de los mismos, en el cambio de proveedor, afectando el normal desarrollo de las actividades </v>
      </c>
      <c r="G50" s="399" t="str">
        <f>'Mapa Final'!G50</f>
        <v>Fallas Tecnológicas</v>
      </c>
      <c r="H50" s="402" t="str">
        <f>'Mapa Final'!I50</f>
        <v>Media</v>
      </c>
      <c r="I50" s="405" t="str">
        <f>'Mapa Final'!L50</f>
        <v>Moderado</v>
      </c>
      <c r="J50" s="384" t="str">
        <f>'Mapa Final'!N50</f>
        <v>Moderado</v>
      </c>
      <c r="K50" s="387" t="str">
        <f>'Mapa Final'!AA50</f>
        <v>Baja</v>
      </c>
      <c r="L50" s="387" t="str">
        <f>'Mapa Final'!AE50</f>
        <v>Moderado</v>
      </c>
      <c r="M50" s="390" t="str">
        <f>'Mapa Final'!AG50</f>
        <v>Moderado</v>
      </c>
      <c r="N50" s="387" t="str">
        <f>'Mapa Final'!AH50</f>
        <v>Evitar</v>
      </c>
      <c r="O50" s="412" t="s">
        <v>505</v>
      </c>
      <c r="P50" s="408" t="s">
        <v>490</v>
      </c>
      <c r="Q50" s="408" t="s">
        <v>491</v>
      </c>
      <c r="R50" s="411">
        <v>44197</v>
      </c>
      <c r="S50" s="411">
        <v>44286</v>
      </c>
      <c r="T50" s="412" t="s">
        <v>492</v>
      </c>
    </row>
    <row r="51" spans="1:20" x14ac:dyDescent="0.25">
      <c r="A51" s="394"/>
      <c r="B51" s="379"/>
      <c r="C51" s="397"/>
      <c r="D51" s="397"/>
      <c r="E51" s="400"/>
      <c r="F51" s="400"/>
      <c r="G51" s="400"/>
      <c r="H51" s="403"/>
      <c r="I51" s="406"/>
      <c r="J51" s="385"/>
      <c r="K51" s="388"/>
      <c r="L51" s="388"/>
      <c r="M51" s="391"/>
      <c r="N51" s="388"/>
      <c r="O51" s="413"/>
      <c r="P51" s="409"/>
      <c r="Q51" s="409"/>
      <c r="R51" s="409"/>
      <c r="S51" s="409"/>
      <c r="T51" s="413"/>
    </row>
    <row r="52" spans="1:20" x14ac:dyDescent="0.25">
      <c r="A52" s="394"/>
      <c r="B52" s="379"/>
      <c r="C52" s="397"/>
      <c r="D52" s="397"/>
      <c r="E52" s="400"/>
      <c r="F52" s="400"/>
      <c r="G52" s="400"/>
      <c r="H52" s="403"/>
      <c r="I52" s="406"/>
      <c r="J52" s="385"/>
      <c r="K52" s="388"/>
      <c r="L52" s="388"/>
      <c r="M52" s="391"/>
      <c r="N52" s="388"/>
      <c r="O52" s="413"/>
      <c r="P52" s="409"/>
      <c r="Q52" s="409"/>
      <c r="R52" s="409"/>
      <c r="S52" s="409"/>
      <c r="T52" s="413"/>
    </row>
    <row r="53" spans="1:20" x14ac:dyDescent="0.25">
      <c r="A53" s="394"/>
      <c r="B53" s="379"/>
      <c r="C53" s="397"/>
      <c r="D53" s="397"/>
      <c r="E53" s="400"/>
      <c r="F53" s="400"/>
      <c r="G53" s="400"/>
      <c r="H53" s="403"/>
      <c r="I53" s="406"/>
      <c r="J53" s="385"/>
      <c r="K53" s="388"/>
      <c r="L53" s="388"/>
      <c r="M53" s="391"/>
      <c r="N53" s="388"/>
      <c r="O53" s="413"/>
      <c r="P53" s="409"/>
      <c r="Q53" s="409"/>
      <c r="R53" s="409"/>
      <c r="S53" s="409"/>
      <c r="T53" s="413"/>
    </row>
    <row r="54" spans="1:20" ht="15.75" thickBot="1" x14ac:dyDescent="0.3">
      <c r="A54" s="395"/>
      <c r="B54" s="380"/>
      <c r="C54" s="398"/>
      <c r="D54" s="398"/>
      <c r="E54" s="401"/>
      <c r="F54" s="401"/>
      <c r="G54" s="401"/>
      <c r="H54" s="404"/>
      <c r="I54" s="407"/>
      <c r="J54" s="386"/>
      <c r="K54" s="389"/>
      <c r="L54" s="389"/>
      <c r="M54" s="392"/>
      <c r="N54" s="389"/>
      <c r="O54" s="414"/>
      <c r="P54" s="410"/>
      <c r="Q54" s="410"/>
      <c r="R54" s="410"/>
      <c r="S54" s="410"/>
      <c r="T54" s="414"/>
    </row>
    <row r="55" spans="1:20" x14ac:dyDescent="0.25">
      <c r="A55" s="393">
        <f>'Mapa Final'!A55</f>
        <v>0</v>
      </c>
      <c r="B55" s="378">
        <f>'Mapa Final'!B55</f>
        <v>0</v>
      </c>
      <c r="C55" s="396">
        <f>'Mapa Final'!C55</f>
        <v>0</v>
      </c>
      <c r="D55" s="396">
        <f>'Mapa Final'!D55</f>
        <v>0</v>
      </c>
      <c r="E55" s="399">
        <f>'Mapa Final'!E55</f>
        <v>0</v>
      </c>
      <c r="F55" s="399">
        <f>'Mapa Final'!F55</f>
        <v>0</v>
      </c>
      <c r="G55" s="399">
        <f>'Mapa Final'!G55</f>
        <v>0</v>
      </c>
      <c r="H55" s="402" t="str">
        <f>'Mapa Final'!I55</f>
        <v>Muy Baja</v>
      </c>
      <c r="I55" s="405" t="b">
        <f>'Mapa Final'!L55</f>
        <v>0</v>
      </c>
      <c r="J55" s="384" t="e">
        <f>'Mapa Final'!N55</f>
        <v>#N/A</v>
      </c>
      <c r="K55" s="387" t="e">
        <f>'Mapa Final'!AA55</f>
        <v>#DIV/0!</v>
      </c>
      <c r="L55" s="387" t="e">
        <f>'Mapa Final'!AE55</f>
        <v>#DIV/0!</v>
      </c>
      <c r="M55" s="390" t="e">
        <f>'Mapa Final'!AG55</f>
        <v>#DIV/0!</v>
      </c>
      <c r="N55" s="387">
        <f>'Mapa Final'!AH55</f>
        <v>0</v>
      </c>
      <c r="O55" s="381"/>
      <c r="P55" s="381"/>
      <c r="Q55" s="381"/>
      <c r="R55" s="381"/>
      <c r="S55" s="381"/>
      <c r="T55" s="381"/>
    </row>
    <row r="56" spans="1:20" x14ac:dyDescent="0.25">
      <c r="A56" s="394"/>
      <c r="B56" s="379"/>
      <c r="C56" s="397"/>
      <c r="D56" s="397"/>
      <c r="E56" s="400"/>
      <c r="F56" s="400"/>
      <c r="G56" s="400"/>
      <c r="H56" s="403"/>
      <c r="I56" s="406"/>
      <c r="J56" s="385"/>
      <c r="K56" s="388"/>
      <c r="L56" s="388"/>
      <c r="M56" s="391"/>
      <c r="N56" s="388"/>
      <c r="O56" s="382"/>
      <c r="P56" s="382"/>
      <c r="Q56" s="382"/>
      <c r="R56" s="382"/>
      <c r="S56" s="382"/>
      <c r="T56" s="382"/>
    </row>
    <row r="57" spans="1:20" x14ac:dyDescent="0.25">
      <c r="A57" s="394"/>
      <c r="B57" s="379"/>
      <c r="C57" s="397"/>
      <c r="D57" s="397"/>
      <c r="E57" s="400"/>
      <c r="F57" s="400"/>
      <c r="G57" s="400"/>
      <c r="H57" s="403"/>
      <c r="I57" s="406"/>
      <c r="J57" s="385"/>
      <c r="K57" s="388"/>
      <c r="L57" s="388"/>
      <c r="M57" s="391"/>
      <c r="N57" s="388"/>
      <c r="O57" s="382"/>
      <c r="P57" s="382"/>
      <c r="Q57" s="382"/>
      <c r="R57" s="382"/>
      <c r="S57" s="382"/>
      <c r="T57" s="382"/>
    </row>
    <row r="58" spans="1:20" x14ac:dyDescent="0.25">
      <c r="A58" s="394"/>
      <c r="B58" s="379"/>
      <c r="C58" s="397"/>
      <c r="D58" s="397"/>
      <c r="E58" s="400"/>
      <c r="F58" s="400"/>
      <c r="G58" s="400"/>
      <c r="H58" s="403"/>
      <c r="I58" s="406"/>
      <c r="J58" s="385"/>
      <c r="K58" s="388"/>
      <c r="L58" s="388"/>
      <c r="M58" s="391"/>
      <c r="N58" s="388"/>
      <c r="O58" s="382"/>
      <c r="P58" s="382"/>
      <c r="Q58" s="382"/>
      <c r="R58" s="382"/>
      <c r="S58" s="382"/>
      <c r="T58" s="382"/>
    </row>
    <row r="59" spans="1:20" ht="15.75" thickBot="1" x14ac:dyDescent="0.3">
      <c r="A59" s="395"/>
      <c r="B59" s="380"/>
      <c r="C59" s="398"/>
      <c r="D59" s="398"/>
      <c r="E59" s="401"/>
      <c r="F59" s="401"/>
      <c r="G59" s="401"/>
      <c r="H59" s="404"/>
      <c r="I59" s="407"/>
      <c r="J59" s="386"/>
      <c r="K59" s="389"/>
      <c r="L59" s="389"/>
      <c r="M59" s="392"/>
      <c r="N59" s="389"/>
      <c r="O59" s="383"/>
      <c r="P59" s="383"/>
      <c r="Q59" s="383"/>
      <c r="R59" s="383"/>
      <c r="S59" s="383"/>
      <c r="T59" s="383"/>
    </row>
  </sheetData>
  <mergeCells count="219">
    <mergeCell ref="R1:T3"/>
    <mergeCell ref="A4:C4"/>
    <mergeCell ref="D4:N4"/>
    <mergeCell ref="O4:Q4"/>
    <mergeCell ref="A5:C5"/>
    <mergeCell ref="D5:N5"/>
    <mergeCell ref="A6:C6"/>
    <mergeCell ref="D6:N6"/>
    <mergeCell ref="A7:F7"/>
    <mergeCell ref="H7:J7"/>
    <mergeCell ref="K7:M7"/>
    <mergeCell ref="N7:N8"/>
    <mergeCell ref="A1:C2"/>
    <mergeCell ref="D1:Q3"/>
    <mergeCell ref="O7:O8"/>
    <mergeCell ref="P7:Q7"/>
    <mergeCell ref="R7:S7"/>
    <mergeCell ref="T7:T8"/>
    <mergeCell ref="A9:N9"/>
    <mergeCell ref="A10:A14"/>
    <mergeCell ref="C10:C14"/>
    <mergeCell ref="D10:D14"/>
    <mergeCell ref="E10:E14"/>
    <mergeCell ref="F10:F14"/>
    <mergeCell ref="S10:S14"/>
    <mergeCell ref="T10:T14"/>
    <mergeCell ref="A15:A19"/>
    <mergeCell ref="C15:C19"/>
    <mergeCell ref="D15:D19"/>
    <mergeCell ref="E15:E19"/>
    <mergeCell ref="F15:F19"/>
    <mergeCell ref="G15:G19"/>
    <mergeCell ref="H15:H19"/>
    <mergeCell ref="I15:I19"/>
    <mergeCell ref="M10:M14"/>
    <mergeCell ref="N10:N14"/>
    <mergeCell ref="O10:O14"/>
    <mergeCell ref="P10:P14"/>
    <mergeCell ref="Q10:Q14"/>
    <mergeCell ref="R10:R14"/>
    <mergeCell ref="G10:G14"/>
    <mergeCell ref="H10:H14"/>
    <mergeCell ref="I10:I14"/>
    <mergeCell ref="J10:J14"/>
    <mergeCell ref="K10:K14"/>
    <mergeCell ref="L10:L14"/>
    <mergeCell ref="P15:P19"/>
    <mergeCell ref="Q15:Q19"/>
    <mergeCell ref="R15:R19"/>
    <mergeCell ref="S15:S19"/>
    <mergeCell ref="T15:T19"/>
    <mergeCell ref="N15:N19"/>
    <mergeCell ref="O15:O19"/>
    <mergeCell ref="A20:A24"/>
    <mergeCell ref="C20:C24"/>
    <mergeCell ref="D20:D24"/>
    <mergeCell ref="E20:E24"/>
    <mergeCell ref="F20:F24"/>
    <mergeCell ref="J15:J19"/>
    <mergeCell ref="K15:K19"/>
    <mergeCell ref="L15:L19"/>
    <mergeCell ref="M15:M19"/>
    <mergeCell ref="S20:S24"/>
    <mergeCell ref="T20:T24"/>
    <mergeCell ref="A25:A29"/>
    <mergeCell ref="C25:C29"/>
    <mergeCell ref="D25:D29"/>
    <mergeCell ref="E25:E29"/>
    <mergeCell ref="F25:F29"/>
    <mergeCell ref="G25:G29"/>
    <mergeCell ref="H25:H29"/>
    <mergeCell ref="I25:I29"/>
    <mergeCell ref="M20:M24"/>
    <mergeCell ref="N20:N24"/>
    <mergeCell ref="O20:O24"/>
    <mergeCell ref="P20:P24"/>
    <mergeCell ref="Q20:Q24"/>
    <mergeCell ref="R20:R24"/>
    <mergeCell ref="G20:G24"/>
    <mergeCell ref="H20:H24"/>
    <mergeCell ref="I20:I24"/>
    <mergeCell ref="J20:J24"/>
    <mergeCell ref="K20:K24"/>
    <mergeCell ref="L20:L24"/>
    <mergeCell ref="P25:P29"/>
    <mergeCell ref="Q25:Q29"/>
    <mergeCell ref="R25:R29"/>
    <mergeCell ref="S25:S29"/>
    <mergeCell ref="T25:T29"/>
    <mergeCell ref="A30:A34"/>
    <mergeCell ref="C30:C34"/>
    <mergeCell ref="D30:D34"/>
    <mergeCell ref="E30:E34"/>
    <mergeCell ref="F30:F34"/>
    <mergeCell ref="J25:J29"/>
    <mergeCell ref="K25:K29"/>
    <mergeCell ref="L25:L29"/>
    <mergeCell ref="M25:M29"/>
    <mergeCell ref="N25:N29"/>
    <mergeCell ref="O25:O29"/>
    <mergeCell ref="S30:S34"/>
    <mergeCell ref="T30:T34"/>
    <mergeCell ref="N30:N34"/>
    <mergeCell ref="O30:O34"/>
    <mergeCell ref="P30:P34"/>
    <mergeCell ref="Q30:Q34"/>
    <mergeCell ref="R30:R34"/>
    <mergeCell ref="C35:C39"/>
    <mergeCell ref="D35:D39"/>
    <mergeCell ref="E35:E39"/>
    <mergeCell ref="F35:F39"/>
    <mergeCell ref="G35:G39"/>
    <mergeCell ref="H35:H39"/>
    <mergeCell ref="I35:I39"/>
    <mergeCell ref="M30:M34"/>
    <mergeCell ref="G30:G34"/>
    <mergeCell ref="H30:H34"/>
    <mergeCell ref="I30:I34"/>
    <mergeCell ref="J30:J34"/>
    <mergeCell ref="K30:K34"/>
    <mergeCell ref="L30:L34"/>
    <mergeCell ref="P35:P39"/>
    <mergeCell ref="Q35:Q39"/>
    <mergeCell ref="R35:R39"/>
    <mergeCell ref="S35:S39"/>
    <mergeCell ref="T35:T39"/>
    <mergeCell ref="A40:A44"/>
    <mergeCell ref="C40:C44"/>
    <mergeCell ref="D40:D44"/>
    <mergeCell ref="E40:E44"/>
    <mergeCell ref="F40:F44"/>
    <mergeCell ref="J35:J39"/>
    <mergeCell ref="K35:K39"/>
    <mergeCell ref="L35:L39"/>
    <mergeCell ref="M35:M39"/>
    <mergeCell ref="N35:N39"/>
    <mergeCell ref="O35:O39"/>
    <mergeCell ref="S40:S44"/>
    <mergeCell ref="T40:T44"/>
    <mergeCell ref="N40:N44"/>
    <mergeCell ref="O40:O44"/>
    <mergeCell ref="P40:P44"/>
    <mergeCell ref="Q40:Q44"/>
    <mergeCell ref="R40:R44"/>
    <mergeCell ref="A35:A39"/>
    <mergeCell ref="C45:C49"/>
    <mergeCell ref="D45:D49"/>
    <mergeCell ref="E45:E49"/>
    <mergeCell ref="F45:F49"/>
    <mergeCell ref="G45:G49"/>
    <mergeCell ref="H45:H49"/>
    <mergeCell ref="I45:I49"/>
    <mergeCell ref="M40:M44"/>
    <mergeCell ref="G40:G44"/>
    <mergeCell ref="H40:H44"/>
    <mergeCell ref="I40:I44"/>
    <mergeCell ref="J40:J44"/>
    <mergeCell ref="K40:K44"/>
    <mergeCell ref="L40:L44"/>
    <mergeCell ref="P45:P49"/>
    <mergeCell ref="Q45:Q49"/>
    <mergeCell ref="R45:R49"/>
    <mergeCell ref="S45:S49"/>
    <mergeCell ref="T45:T49"/>
    <mergeCell ref="A50:A54"/>
    <mergeCell ref="C50:C54"/>
    <mergeCell ref="D50:D54"/>
    <mergeCell ref="E50:E54"/>
    <mergeCell ref="F50:F54"/>
    <mergeCell ref="J45:J49"/>
    <mergeCell ref="K45:K49"/>
    <mergeCell ref="L45:L49"/>
    <mergeCell ref="M45:M49"/>
    <mergeCell ref="N45:N49"/>
    <mergeCell ref="O45:O49"/>
    <mergeCell ref="S50:S54"/>
    <mergeCell ref="T50:T54"/>
    <mergeCell ref="N50:N54"/>
    <mergeCell ref="O50:O54"/>
    <mergeCell ref="P50:P54"/>
    <mergeCell ref="Q50:Q54"/>
    <mergeCell ref="R50:R54"/>
    <mergeCell ref="A45:A49"/>
    <mergeCell ref="A55:A59"/>
    <mergeCell ref="C55:C59"/>
    <mergeCell ref="D55:D59"/>
    <mergeCell ref="E55:E59"/>
    <mergeCell ref="F55:F59"/>
    <mergeCell ref="G55:G59"/>
    <mergeCell ref="H55:H59"/>
    <mergeCell ref="I55:I59"/>
    <mergeCell ref="M50:M54"/>
    <mergeCell ref="G50:G54"/>
    <mergeCell ref="H50:H54"/>
    <mergeCell ref="I50:I54"/>
    <mergeCell ref="J50:J54"/>
    <mergeCell ref="K50:K54"/>
    <mergeCell ref="L50:L54"/>
    <mergeCell ref="B55:B59"/>
    <mergeCell ref="P55:P59"/>
    <mergeCell ref="Q55:Q59"/>
    <mergeCell ref="R55:R59"/>
    <mergeCell ref="S55:S59"/>
    <mergeCell ref="T55:T59"/>
    <mergeCell ref="J55:J59"/>
    <mergeCell ref="K55:K59"/>
    <mergeCell ref="L55:L59"/>
    <mergeCell ref="M55:M59"/>
    <mergeCell ref="N55:N59"/>
    <mergeCell ref="O55:O59"/>
    <mergeCell ref="B10:B14"/>
    <mergeCell ref="B15:B19"/>
    <mergeCell ref="B20:B24"/>
    <mergeCell ref="B25:B29"/>
    <mergeCell ref="B30:B34"/>
    <mergeCell ref="B35:B39"/>
    <mergeCell ref="B40:B44"/>
    <mergeCell ref="B45:B49"/>
    <mergeCell ref="B50:B54"/>
  </mergeCells>
  <conditionalFormatting sqref="D8:G8 H7 H60:J1048576 A7:B7">
    <cfRule type="containsText" dxfId="2855" priority="663" operator="containsText" text="3- Moderado">
      <formula>NOT(ISERROR(SEARCH("3- Moderado",A7)))</formula>
    </cfRule>
    <cfRule type="containsText" dxfId="2854" priority="664" operator="containsText" text="6- Moderado">
      <formula>NOT(ISERROR(SEARCH("6- Moderado",A7)))</formula>
    </cfRule>
    <cfRule type="containsText" dxfId="2853" priority="665" operator="containsText" text="4- Moderado">
      <formula>NOT(ISERROR(SEARCH("4- Moderado",A7)))</formula>
    </cfRule>
    <cfRule type="containsText" dxfId="2852" priority="666" operator="containsText" text="3- Bajo">
      <formula>NOT(ISERROR(SEARCH("3- Bajo",A7)))</formula>
    </cfRule>
    <cfRule type="containsText" dxfId="2851" priority="667" operator="containsText" text="4- Bajo">
      <formula>NOT(ISERROR(SEARCH("4- Bajo",A7)))</formula>
    </cfRule>
    <cfRule type="containsText" dxfId="2850" priority="668" operator="containsText" text="1- Bajo">
      <formula>NOT(ISERROR(SEARCH("1- Bajo",A7)))</formula>
    </cfRule>
  </conditionalFormatting>
  <conditionalFormatting sqref="H8:J8">
    <cfRule type="containsText" dxfId="2849" priority="656" operator="containsText" text="3- Moderado">
      <formula>NOT(ISERROR(SEARCH("3- Moderado",H8)))</formula>
    </cfRule>
    <cfRule type="containsText" dxfId="2848" priority="657" operator="containsText" text="6- Moderado">
      <formula>NOT(ISERROR(SEARCH("6- Moderado",H8)))</formula>
    </cfRule>
    <cfRule type="containsText" dxfId="2847" priority="658" operator="containsText" text="4- Moderado">
      <formula>NOT(ISERROR(SEARCH("4- Moderado",H8)))</formula>
    </cfRule>
    <cfRule type="containsText" dxfId="2846" priority="659" operator="containsText" text="3- Bajo">
      <formula>NOT(ISERROR(SEARCH("3- Bajo",H8)))</formula>
    </cfRule>
    <cfRule type="containsText" dxfId="2845" priority="660" operator="containsText" text="4- Bajo">
      <formula>NOT(ISERROR(SEARCH("4- Bajo",H8)))</formula>
    </cfRule>
    <cfRule type="containsText" dxfId="2844" priority="662" operator="containsText" text="1- Bajo">
      <formula>NOT(ISERROR(SEARCH("1- Bajo",H8)))</formula>
    </cfRule>
  </conditionalFormatting>
  <conditionalFormatting sqref="J8 J60:J1048576">
    <cfRule type="containsText" dxfId="2843" priority="645" operator="containsText" text="25- Extremo">
      <formula>NOT(ISERROR(SEARCH("25- Extremo",J8)))</formula>
    </cfRule>
    <cfRule type="containsText" dxfId="2842" priority="646" operator="containsText" text="20- Extremo">
      <formula>NOT(ISERROR(SEARCH("20- Extremo",J8)))</formula>
    </cfRule>
    <cfRule type="containsText" dxfId="2841" priority="647" operator="containsText" text="15- Extremo">
      <formula>NOT(ISERROR(SEARCH("15- Extremo",J8)))</formula>
    </cfRule>
    <cfRule type="containsText" dxfId="2840" priority="648" operator="containsText" text="10- Extremo">
      <formula>NOT(ISERROR(SEARCH("10- Extremo",J8)))</formula>
    </cfRule>
    <cfRule type="containsText" dxfId="2839" priority="649" operator="containsText" text="5- Extremo">
      <formula>NOT(ISERROR(SEARCH("5- Extremo",J8)))</formula>
    </cfRule>
    <cfRule type="containsText" dxfId="2838" priority="650" operator="containsText" text="12- Alto">
      <formula>NOT(ISERROR(SEARCH("12- Alto",J8)))</formula>
    </cfRule>
    <cfRule type="containsText" dxfId="2837" priority="651" operator="containsText" text="10- Alto">
      <formula>NOT(ISERROR(SEARCH("10- Alto",J8)))</formula>
    </cfRule>
    <cfRule type="containsText" dxfId="2836" priority="652" operator="containsText" text="9- Alto">
      <formula>NOT(ISERROR(SEARCH("9- Alto",J8)))</formula>
    </cfRule>
    <cfRule type="containsText" dxfId="2835" priority="653" operator="containsText" text="8- Alto">
      <formula>NOT(ISERROR(SEARCH("8- Alto",J8)))</formula>
    </cfRule>
    <cfRule type="containsText" dxfId="2834" priority="654" operator="containsText" text="5- Alto">
      <formula>NOT(ISERROR(SEARCH("5- Alto",J8)))</formula>
    </cfRule>
    <cfRule type="containsText" dxfId="2833" priority="655" operator="containsText" text="4- Alto">
      <formula>NOT(ISERROR(SEARCH("4- Alto",J8)))</formula>
    </cfRule>
    <cfRule type="containsText" dxfId="2832" priority="661" operator="containsText" text="2- Bajo">
      <formula>NOT(ISERROR(SEARCH("2- Bajo",J8)))</formula>
    </cfRule>
  </conditionalFormatting>
  <conditionalFormatting sqref="K10:L10 K15:L15 K20:L20">
    <cfRule type="containsText" dxfId="2831" priority="639" operator="containsText" text="3- Moderado">
      <formula>NOT(ISERROR(SEARCH("3- Moderado",K10)))</formula>
    </cfRule>
    <cfRule type="containsText" dxfId="2830" priority="640" operator="containsText" text="6- Moderado">
      <formula>NOT(ISERROR(SEARCH("6- Moderado",K10)))</formula>
    </cfRule>
    <cfRule type="containsText" dxfId="2829" priority="641" operator="containsText" text="4- Moderado">
      <formula>NOT(ISERROR(SEARCH("4- Moderado",K10)))</formula>
    </cfRule>
    <cfRule type="containsText" dxfId="2828" priority="642" operator="containsText" text="3- Bajo">
      <formula>NOT(ISERROR(SEARCH("3- Bajo",K10)))</formula>
    </cfRule>
    <cfRule type="containsText" dxfId="2827" priority="643" operator="containsText" text="4- Bajo">
      <formula>NOT(ISERROR(SEARCH("4- Bajo",K10)))</formula>
    </cfRule>
    <cfRule type="containsText" dxfId="2826" priority="644" operator="containsText" text="1- Bajo">
      <formula>NOT(ISERROR(SEARCH("1- Bajo",K10)))</formula>
    </cfRule>
  </conditionalFormatting>
  <conditionalFormatting sqref="H10:I10 H15:I15 H20:I20">
    <cfRule type="containsText" dxfId="2825" priority="633" operator="containsText" text="3- Moderado">
      <formula>NOT(ISERROR(SEARCH("3- Moderado",H10)))</formula>
    </cfRule>
    <cfRule type="containsText" dxfId="2824" priority="634" operator="containsText" text="6- Moderado">
      <formula>NOT(ISERROR(SEARCH("6- Moderado",H10)))</formula>
    </cfRule>
    <cfRule type="containsText" dxfId="2823" priority="635" operator="containsText" text="4- Moderado">
      <formula>NOT(ISERROR(SEARCH("4- Moderado",H10)))</formula>
    </cfRule>
    <cfRule type="containsText" dxfId="2822" priority="636" operator="containsText" text="3- Bajo">
      <formula>NOT(ISERROR(SEARCH("3- Bajo",H10)))</formula>
    </cfRule>
    <cfRule type="containsText" dxfId="2821" priority="637" operator="containsText" text="4- Bajo">
      <formula>NOT(ISERROR(SEARCH("4- Bajo",H10)))</formula>
    </cfRule>
    <cfRule type="containsText" dxfId="2820" priority="638" operator="containsText" text="1- Bajo">
      <formula>NOT(ISERROR(SEARCH("1- Bajo",H10)))</formula>
    </cfRule>
  </conditionalFormatting>
  <conditionalFormatting sqref="A10:E10 E15 A15:B15 B20 B25 B30 B35 B40 B45 B50 B55">
    <cfRule type="containsText" dxfId="2819" priority="627" operator="containsText" text="3- Moderado">
      <formula>NOT(ISERROR(SEARCH("3- Moderado",A10)))</formula>
    </cfRule>
    <cfRule type="containsText" dxfId="2818" priority="628" operator="containsText" text="6- Moderado">
      <formula>NOT(ISERROR(SEARCH("6- Moderado",A10)))</formula>
    </cfRule>
    <cfRule type="containsText" dxfId="2817" priority="629" operator="containsText" text="4- Moderado">
      <formula>NOT(ISERROR(SEARCH("4- Moderado",A10)))</formula>
    </cfRule>
    <cfRule type="containsText" dxfId="2816" priority="630" operator="containsText" text="3- Bajo">
      <formula>NOT(ISERROR(SEARCH("3- Bajo",A10)))</formula>
    </cfRule>
    <cfRule type="containsText" dxfId="2815" priority="631" operator="containsText" text="4- Bajo">
      <formula>NOT(ISERROR(SEARCH("4- Bajo",A10)))</formula>
    </cfRule>
    <cfRule type="containsText" dxfId="2814" priority="632" operator="containsText" text="1- Bajo">
      <formula>NOT(ISERROR(SEARCH("1- Bajo",A10)))</formula>
    </cfRule>
  </conditionalFormatting>
  <conditionalFormatting sqref="F10:G10 F15:G15">
    <cfRule type="containsText" dxfId="2813" priority="621" operator="containsText" text="3- Moderado">
      <formula>NOT(ISERROR(SEARCH("3- Moderado",F10)))</formula>
    </cfRule>
    <cfRule type="containsText" dxfId="2812" priority="622" operator="containsText" text="6- Moderado">
      <formula>NOT(ISERROR(SEARCH("6- Moderado",F10)))</formula>
    </cfRule>
    <cfRule type="containsText" dxfId="2811" priority="623" operator="containsText" text="4- Moderado">
      <formula>NOT(ISERROR(SEARCH("4- Moderado",F10)))</formula>
    </cfRule>
    <cfRule type="containsText" dxfId="2810" priority="624" operator="containsText" text="3- Bajo">
      <formula>NOT(ISERROR(SEARCH("3- Bajo",F10)))</formula>
    </cfRule>
    <cfRule type="containsText" dxfId="2809" priority="625" operator="containsText" text="4- Bajo">
      <formula>NOT(ISERROR(SEARCH("4- Bajo",F10)))</formula>
    </cfRule>
    <cfRule type="containsText" dxfId="2808" priority="626" operator="containsText" text="1- Bajo">
      <formula>NOT(ISERROR(SEARCH("1- Bajo",F10)))</formula>
    </cfRule>
  </conditionalFormatting>
  <conditionalFormatting sqref="K8">
    <cfRule type="containsText" dxfId="2807" priority="615" operator="containsText" text="3- Moderado">
      <formula>NOT(ISERROR(SEARCH("3- Moderado",K8)))</formula>
    </cfRule>
    <cfRule type="containsText" dxfId="2806" priority="616" operator="containsText" text="6- Moderado">
      <formula>NOT(ISERROR(SEARCH("6- Moderado",K8)))</formula>
    </cfRule>
    <cfRule type="containsText" dxfId="2805" priority="617" operator="containsText" text="4- Moderado">
      <formula>NOT(ISERROR(SEARCH("4- Moderado",K8)))</formula>
    </cfRule>
    <cfRule type="containsText" dxfId="2804" priority="618" operator="containsText" text="3- Bajo">
      <formula>NOT(ISERROR(SEARCH("3- Bajo",K8)))</formula>
    </cfRule>
    <cfRule type="containsText" dxfId="2803" priority="619" operator="containsText" text="4- Bajo">
      <formula>NOT(ISERROR(SEARCH("4- Bajo",K8)))</formula>
    </cfRule>
    <cfRule type="containsText" dxfId="2802" priority="620" operator="containsText" text="1- Bajo">
      <formula>NOT(ISERROR(SEARCH("1- Bajo",K8)))</formula>
    </cfRule>
  </conditionalFormatting>
  <conditionalFormatting sqref="L8">
    <cfRule type="containsText" dxfId="2801" priority="609" operator="containsText" text="3- Moderado">
      <formula>NOT(ISERROR(SEARCH("3- Moderado",L8)))</formula>
    </cfRule>
    <cfRule type="containsText" dxfId="2800" priority="610" operator="containsText" text="6- Moderado">
      <formula>NOT(ISERROR(SEARCH("6- Moderado",L8)))</formula>
    </cfRule>
    <cfRule type="containsText" dxfId="2799" priority="611" operator="containsText" text="4- Moderado">
      <formula>NOT(ISERROR(SEARCH("4- Moderado",L8)))</formula>
    </cfRule>
    <cfRule type="containsText" dxfId="2798" priority="612" operator="containsText" text="3- Bajo">
      <formula>NOT(ISERROR(SEARCH("3- Bajo",L8)))</formula>
    </cfRule>
    <cfRule type="containsText" dxfId="2797" priority="613" operator="containsText" text="4- Bajo">
      <formula>NOT(ISERROR(SEARCH("4- Bajo",L8)))</formula>
    </cfRule>
    <cfRule type="containsText" dxfId="2796" priority="614" operator="containsText" text="1- Bajo">
      <formula>NOT(ISERROR(SEARCH("1- Bajo",L8)))</formula>
    </cfRule>
  </conditionalFormatting>
  <conditionalFormatting sqref="M8">
    <cfRule type="containsText" dxfId="2795" priority="603" operator="containsText" text="3- Moderado">
      <formula>NOT(ISERROR(SEARCH("3- Moderado",M8)))</formula>
    </cfRule>
    <cfRule type="containsText" dxfId="2794" priority="604" operator="containsText" text="6- Moderado">
      <formula>NOT(ISERROR(SEARCH("6- Moderado",M8)))</formula>
    </cfRule>
    <cfRule type="containsText" dxfId="2793" priority="605" operator="containsText" text="4- Moderado">
      <formula>NOT(ISERROR(SEARCH("4- Moderado",M8)))</formula>
    </cfRule>
    <cfRule type="containsText" dxfId="2792" priority="606" operator="containsText" text="3- Bajo">
      <formula>NOT(ISERROR(SEARCH("3- Bajo",M8)))</formula>
    </cfRule>
    <cfRule type="containsText" dxfId="2791" priority="607" operator="containsText" text="4- Bajo">
      <formula>NOT(ISERROR(SEARCH("4- Bajo",M8)))</formula>
    </cfRule>
    <cfRule type="containsText" dxfId="2790" priority="608" operator="containsText" text="1- Bajo">
      <formula>NOT(ISERROR(SEARCH("1- Bajo",M8)))</formula>
    </cfRule>
  </conditionalFormatting>
  <conditionalFormatting sqref="J10:J24">
    <cfRule type="containsText" dxfId="2789" priority="598" operator="containsText" text="Bajo">
      <formula>NOT(ISERROR(SEARCH("Bajo",J10)))</formula>
    </cfRule>
    <cfRule type="containsText" dxfId="2788" priority="599" operator="containsText" text="Moderado">
      <formula>NOT(ISERROR(SEARCH("Moderado",J10)))</formula>
    </cfRule>
    <cfRule type="containsText" dxfId="2787" priority="600" operator="containsText" text="Alto">
      <formula>NOT(ISERROR(SEARCH("Alto",J10)))</formula>
    </cfRule>
    <cfRule type="containsText" dxfId="2786" priority="601" operator="containsText" text="Extremo">
      <formula>NOT(ISERROR(SEARCH("Extremo",J10)))</formula>
    </cfRule>
    <cfRule type="colorScale" priority="602">
      <colorScale>
        <cfvo type="min"/>
        <cfvo type="max"/>
        <color rgb="FFFF7128"/>
        <color rgb="FFFFEF9C"/>
      </colorScale>
    </cfRule>
  </conditionalFormatting>
  <conditionalFormatting sqref="M10:M24">
    <cfRule type="containsText" dxfId="2785" priority="573" operator="containsText" text="Moderado">
      <formula>NOT(ISERROR(SEARCH("Moderado",M10)))</formula>
    </cfRule>
    <cfRule type="containsText" dxfId="2784" priority="593" operator="containsText" text="Bajo">
      <formula>NOT(ISERROR(SEARCH("Bajo",M10)))</formula>
    </cfRule>
    <cfRule type="containsText" dxfId="2783" priority="594" operator="containsText" text="Moderado">
      <formula>NOT(ISERROR(SEARCH("Moderado",M10)))</formula>
    </cfRule>
    <cfRule type="containsText" dxfId="2782" priority="595" operator="containsText" text="Alto">
      <formula>NOT(ISERROR(SEARCH("Alto",M10)))</formula>
    </cfRule>
    <cfRule type="containsText" dxfId="2781" priority="596" operator="containsText" text="Extremo">
      <formula>NOT(ISERROR(SEARCH("Extremo",M10)))</formula>
    </cfRule>
    <cfRule type="colorScale" priority="597">
      <colorScale>
        <cfvo type="min"/>
        <cfvo type="max"/>
        <color rgb="FFFF7128"/>
        <color rgb="FFFFEF9C"/>
      </colorScale>
    </cfRule>
  </conditionalFormatting>
  <conditionalFormatting sqref="N10 N15 N20">
    <cfRule type="containsText" dxfId="2780" priority="587" operator="containsText" text="3- Moderado">
      <formula>NOT(ISERROR(SEARCH("3- Moderado",N10)))</formula>
    </cfRule>
    <cfRule type="containsText" dxfId="2779" priority="588" operator="containsText" text="6- Moderado">
      <formula>NOT(ISERROR(SEARCH("6- Moderado",N10)))</formula>
    </cfRule>
    <cfRule type="containsText" dxfId="2778" priority="589" operator="containsText" text="4- Moderado">
      <formula>NOT(ISERROR(SEARCH("4- Moderado",N10)))</formula>
    </cfRule>
    <cfRule type="containsText" dxfId="2777" priority="590" operator="containsText" text="3- Bajo">
      <formula>NOT(ISERROR(SEARCH("3- Bajo",N10)))</formula>
    </cfRule>
    <cfRule type="containsText" dxfId="2776" priority="591" operator="containsText" text="4- Bajo">
      <formula>NOT(ISERROR(SEARCH("4- Bajo",N10)))</formula>
    </cfRule>
    <cfRule type="containsText" dxfId="2775" priority="592" operator="containsText" text="1- Bajo">
      <formula>NOT(ISERROR(SEARCH("1- Bajo",N10)))</formula>
    </cfRule>
  </conditionalFormatting>
  <conditionalFormatting sqref="H10:H24">
    <cfRule type="containsText" dxfId="2774" priority="574" operator="containsText" text="Muy Alta">
      <formula>NOT(ISERROR(SEARCH("Muy Alta",H10)))</formula>
    </cfRule>
    <cfRule type="containsText" dxfId="2773" priority="575" operator="containsText" text="Alta">
      <formula>NOT(ISERROR(SEARCH("Alta",H10)))</formula>
    </cfRule>
    <cfRule type="containsText" dxfId="2772" priority="576" operator="containsText" text="Muy Alta">
      <formula>NOT(ISERROR(SEARCH("Muy Alta",H10)))</formula>
    </cfRule>
    <cfRule type="containsText" dxfId="2771" priority="581" operator="containsText" text="Muy Baja">
      <formula>NOT(ISERROR(SEARCH("Muy Baja",H10)))</formula>
    </cfRule>
    <cfRule type="containsText" dxfId="2770" priority="582" operator="containsText" text="Baja">
      <formula>NOT(ISERROR(SEARCH("Baja",H10)))</formula>
    </cfRule>
    <cfRule type="containsText" dxfId="2769" priority="583" operator="containsText" text="Media">
      <formula>NOT(ISERROR(SEARCH("Media",H10)))</formula>
    </cfRule>
    <cfRule type="containsText" dxfId="2768" priority="584" operator="containsText" text="Alta">
      <formula>NOT(ISERROR(SEARCH("Alta",H10)))</formula>
    </cfRule>
    <cfRule type="containsText" dxfId="2767" priority="586" operator="containsText" text="Muy Alta">
      <formula>NOT(ISERROR(SEARCH("Muy Alta",H10)))</formula>
    </cfRule>
  </conditionalFormatting>
  <conditionalFormatting sqref="I10:I24">
    <cfRule type="containsText" dxfId="2766" priority="577" operator="containsText" text="Catastrófico">
      <formula>NOT(ISERROR(SEARCH("Catastrófico",I10)))</formula>
    </cfRule>
    <cfRule type="containsText" dxfId="2765" priority="578" operator="containsText" text="Mayor">
      <formula>NOT(ISERROR(SEARCH("Mayor",I10)))</formula>
    </cfRule>
    <cfRule type="containsText" dxfId="2764" priority="579" operator="containsText" text="Menor">
      <formula>NOT(ISERROR(SEARCH("Menor",I10)))</formula>
    </cfRule>
    <cfRule type="containsText" dxfId="2763" priority="580" operator="containsText" text="Leve">
      <formula>NOT(ISERROR(SEARCH("Leve",I10)))</formula>
    </cfRule>
    <cfRule type="containsText" dxfId="2762" priority="585" operator="containsText" text="Moderado">
      <formula>NOT(ISERROR(SEARCH("Moderado",I10)))</formula>
    </cfRule>
  </conditionalFormatting>
  <conditionalFormatting sqref="K10:K24">
    <cfRule type="containsText" dxfId="2761" priority="572" operator="containsText" text="Media">
      <formula>NOT(ISERROR(SEARCH("Media",K10)))</formula>
    </cfRule>
  </conditionalFormatting>
  <conditionalFormatting sqref="L10:L24">
    <cfRule type="containsText" dxfId="2760" priority="571" operator="containsText" text="Moderado">
      <formula>NOT(ISERROR(SEARCH("Moderado",L10)))</formula>
    </cfRule>
  </conditionalFormatting>
  <conditionalFormatting sqref="C15">
    <cfRule type="containsText" dxfId="2759" priority="565" operator="containsText" text="3- Moderado">
      <formula>NOT(ISERROR(SEARCH("3- Moderado",C15)))</formula>
    </cfRule>
    <cfRule type="containsText" dxfId="2758" priority="566" operator="containsText" text="6- Moderado">
      <formula>NOT(ISERROR(SEARCH("6- Moderado",C15)))</formula>
    </cfRule>
    <cfRule type="containsText" dxfId="2757" priority="567" operator="containsText" text="4- Moderado">
      <formula>NOT(ISERROR(SEARCH("4- Moderado",C15)))</formula>
    </cfRule>
    <cfRule type="containsText" dxfId="2756" priority="568" operator="containsText" text="3- Bajo">
      <formula>NOT(ISERROR(SEARCH("3- Bajo",C15)))</formula>
    </cfRule>
    <cfRule type="containsText" dxfId="2755" priority="569" operator="containsText" text="4- Bajo">
      <formula>NOT(ISERROR(SEARCH("4- Bajo",C15)))</formula>
    </cfRule>
    <cfRule type="containsText" dxfId="2754" priority="570" operator="containsText" text="1- Bajo">
      <formula>NOT(ISERROR(SEARCH("1- Bajo",C15)))</formula>
    </cfRule>
  </conditionalFormatting>
  <conditionalFormatting sqref="D15">
    <cfRule type="containsText" dxfId="2753" priority="559" operator="containsText" text="3- Moderado">
      <formula>NOT(ISERROR(SEARCH("3- Moderado",D15)))</formula>
    </cfRule>
    <cfRule type="containsText" dxfId="2752" priority="560" operator="containsText" text="6- Moderado">
      <formula>NOT(ISERROR(SEARCH("6- Moderado",D15)))</formula>
    </cfRule>
    <cfRule type="containsText" dxfId="2751" priority="561" operator="containsText" text="4- Moderado">
      <formula>NOT(ISERROR(SEARCH("4- Moderado",D15)))</formula>
    </cfRule>
    <cfRule type="containsText" dxfId="2750" priority="562" operator="containsText" text="3- Bajo">
      <formula>NOT(ISERROR(SEARCH("3- Bajo",D15)))</formula>
    </cfRule>
    <cfRule type="containsText" dxfId="2749" priority="563" operator="containsText" text="4- Bajo">
      <formula>NOT(ISERROR(SEARCH("4- Bajo",D15)))</formula>
    </cfRule>
    <cfRule type="containsText" dxfId="2748" priority="564" operator="containsText" text="1- Bajo">
      <formula>NOT(ISERROR(SEARCH("1- Bajo",D15)))</formula>
    </cfRule>
  </conditionalFormatting>
  <conditionalFormatting sqref="J10:J24">
    <cfRule type="containsText" dxfId="2747" priority="558" operator="containsText" text="Moderado">
      <formula>NOT(ISERROR(SEARCH("Moderado",J10)))</formula>
    </cfRule>
  </conditionalFormatting>
  <conditionalFormatting sqref="J10:J24">
    <cfRule type="containsText" dxfId="2746" priority="556" operator="containsText" text="Bajo">
      <formula>NOT(ISERROR(SEARCH("Bajo",J10)))</formula>
    </cfRule>
    <cfRule type="containsText" dxfId="2745" priority="557" operator="containsText" text="Extremo">
      <formula>NOT(ISERROR(SEARCH("Extremo",J10)))</formula>
    </cfRule>
  </conditionalFormatting>
  <conditionalFormatting sqref="K10:K24">
    <cfRule type="containsText" dxfId="2744" priority="554" operator="containsText" text="Baja">
      <formula>NOT(ISERROR(SEARCH("Baja",K10)))</formula>
    </cfRule>
    <cfRule type="containsText" dxfId="2743" priority="555" operator="containsText" text="Muy Baja">
      <formula>NOT(ISERROR(SEARCH("Muy Baja",K10)))</formula>
    </cfRule>
  </conditionalFormatting>
  <conditionalFormatting sqref="K10:K24">
    <cfRule type="containsText" dxfId="2742" priority="552" operator="containsText" text="Muy Alta">
      <formula>NOT(ISERROR(SEARCH("Muy Alta",K10)))</formula>
    </cfRule>
    <cfRule type="containsText" dxfId="2741" priority="553" operator="containsText" text="Alta">
      <formula>NOT(ISERROR(SEARCH("Alta",K10)))</formula>
    </cfRule>
  </conditionalFormatting>
  <conditionalFormatting sqref="L10:L24">
    <cfRule type="containsText" dxfId="2740" priority="548" operator="containsText" text="Catastrófico">
      <formula>NOT(ISERROR(SEARCH("Catastrófico",L10)))</formula>
    </cfRule>
    <cfRule type="containsText" dxfId="2739" priority="549" operator="containsText" text="Mayor">
      <formula>NOT(ISERROR(SEARCH("Mayor",L10)))</formula>
    </cfRule>
    <cfRule type="containsText" dxfId="2738" priority="550" operator="containsText" text="Menor">
      <formula>NOT(ISERROR(SEARCH("Menor",L10)))</formula>
    </cfRule>
    <cfRule type="containsText" dxfId="2737" priority="551" operator="containsText" text="Leve">
      <formula>NOT(ISERROR(SEARCH("Leve",L10)))</formula>
    </cfRule>
  </conditionalFormatting>
  <conditionalFormatting sqref="A20 E20">
    <cfRule type="containsText" dxfId="2736" priority="542" operator="containsText" text="3- Moderado">
      <formula>NOT(ISERROR(SEARCH("3- Moderado",A20)))</formula>
    </cfRule>
    <cfRule type="containsText" dxfId="2735" priority="543" operator="containsText" text="6- Moderado">
      <formula>NOT(ISERROR(SEARCH("6- Moderado",A20)))</formula>
    </cfRule>
    <cfRule type="containsText" dxfId="2734" priority="544" operator="containsText" text="4- Moderado">
      <formula>NOT(ISERROR(SEARCH("4- Moderado",A20)))</formula>
    </cfRule>
    <cfRule type="containsText" dxfId="2733" priority="545" operator="containsText" text="3- Bajo">
      <formula>NOT(ISERROR(SEARCH("3- Bajo",A20)))</formula>
    </cfRule>
    <cfRule type="containsText" dxfId="2732" priority="546" operator="containsText" text="4- Bajo">
      <formula>NOT(ISERROR(SEARCH("4- Bajo",A20)))</formula>
    </cfRule>
    <cfRule type="containsText" dxfId="2731" priority="547" operator="containsText" text="1- Bajo">
      <formula>NOT(ISERROR(SEARCH("1- Bajo",A20)))</formula>
    </cfRule>
  </conditionalFormatting>
  <conditionalFormatting sqref="F20:G20">
    <cfRule type="containsText" dxfId="2730" priority="536" operator="containsText" text="3- Moderado">
      <formula>NOT(ISERROR(SEARCH("3- Moderado",F20)))</formula>
    </cfRule>
    <cfRule type="containsText" dxfId="2729" priority="537" operator="containsText" text="6- Moderado">
      <formula>NOT(ISERROR(SEARCH("6- Moderado",F20)))</formula>
    </cfRule>
    <cfRule type="containsText" dxfId="2728" priority="538" operator="containsText" text="4- Moderado">
      <formula>NOT(ISERROR(SEARCH("4- Moderado",F20)))</formula>
    </cfRule>
    <cfRule type="containsText" dxfId="2727" priority="539" operator="containsText" text="3- Bajo">
      <formula>NOT(ISERROR(SEARCH("3- Bajo",F20)))</formula>
    </cfRule>
    <cfRule type="containsText" dxfId="2726" priority="540" operator="containsText" text="4- Bajo">
      <formula>NOT(ISERROR(SEARCH("4- Bajo",F20)))</formula>
    </cfRule>
    <cfRule type="containsText" dxfId="2725" priority="541" operator="containsText" text="1- Bajo">
      <formula>NOT(ISERROR(SEARCH("1- Bajo",F20)))</formula>
    </cfRule>
  </conditionalFormatting>
  <conditionalFormatting sqref="C20">
    <cfRule type="containsText" dxfId="2724" priority="530" operator="containsText" text="3- Moderado">
      <formula>NOT(ISERROR(SEARCH("3- Moderado",C20)))</formula>
    </cfRule>
    <cfRule type="containsText" dxfId="2723" priority="531" operator="containsText" text="6- Moderado">
      <formula>NOT(ISERROR(SEARCH("6- Moderado",C20)))</formula>
    </cfRule>
    <cfRule type="containsText" dxfId="2722" priority="532" operator="containsText" text="4- Moderado">
      <formula>NOT(ISERROR(SEARCH("4- Moderado",C20)))</formula>
    </cfRule>
    <cfRule type="containsText" dxfId="2721" priority="533" operator="containsText" text="3- Bajo">
      <formula>NOT(ISERROR(SEARCH("3- Bajo",C20)))</formula>
    </cfRule>
    <cfRule type="containsText" dxfId="2720" priority="534" operator="containsText" text="4- Bajo">
      <formula>NOT(ISERROR(SEARCH("4- Bajo",C20)))</formula>
    </cfRule>
    <cfRule type="containsText" dxfId="2719" priority="535" operator="containsText" text="1- Bajo">
      <formula>NOT(ISERROR(SEARCH("1- Bajo",C20)))</formula>
    </cfRule>
  </conditionalFormatting>
  <conditionalFormatting sqref="D20">
    <cfRule type="containsText" dxfId="2718" priority="524" operator="containsText" text="3- Moderado">
      <formula>NOT(ISERROR(SEARCH("3- Moderado",D20)))</formula>
    </cfRule>
    <cfRule type="containsText" dxfId="2717" priority="525" operator="containsText" text="6- Moderado">
      <formula>NOT(ISERROR(SEARCH("6- Moderado",D20)))</formula>
    </cfRule>
    <cfRule type="containsText" dxfId="2716" priority="526" operator="containsText" text="4- Moderado">
      <formula>NOT(ISERROR(SEARCH("4- Moderado",D20)))</formula>
    </cfRule>
    <cfRule type="containsText" dxfId="2715" priority="527" operator="containsText" text="3- Bajo">
      <formula>NOT(ISERROR(SEARCH("3- Bajo",D20)))</formula>
    </cfRule>
    <cfRule type="containsText" dxfId="2714" priority="528" operator="containsText" text="4- Bajo">
      <formula>NOT(ISERROR(SEARCH("4- Bajo",D20)))</formula>
    </cfRule>
    <cfRule type="containsText" dxfId="2713" priority="529" operator="containsText" text="1- Bajo">
      <formula>NOT(ISERROR(SEARCH("1- Bajo",D20)))</formula>
    </cfRule>
  </conditionalFormatting>
  <conditionalFormatting sqref="K25:L25">
    <cfRule type="containsText" dxfId="2712" priority="518" operator="containsText" text="3- Moderado">
      <formula>NOT(ISERROR(SEARCH("3- Moderado",K25)))</formula>
    </cfRule>
    <cfRule type="containsText" dxfId="2711" priority="519" operator="containsText" text="6- Moderado">
      <formula>NOT(ISERROR(SEARCH("6- Moderado",K25)))</formula>
    </cfRule>
    <cfRule type="containsText" dxfId="2710" priority="520" operator="containsText" text="4- Moderado">
      <formula>NOT(ISERROR(SEARCH("4- Moderado",K25)))</formula>
    </cfRule>
    <cfRule type="containsText" dxfId="2709" priority="521" operator="containsText" text="3- Bajo">
      <formula>NOT(ISERROR(SEARCH("3- Bajo",K25)))</formula>
    </cfRule>
    <cfRule type="containsText" dxfId="2708" priority="522" operator="containsText" text="4- Bajo">
      <formula>NOT(ISERROR(SEARCH("4- Bajo",K25)))</formula>
    </cfRule>
    <cfRule type="containsText" dxfId="2707" priority="523" operator="containsText" text="1- Bajo">
      <formula>NOT(ISERROR(SEARCH("1- Bajo",K25)))</formula>
    </cfRule>
  </conditionalFormatting>
  <conditionalFormatting sqref="H25:I25">
    <cfRule type="containsText" dxfId="2706" priority="512" operator="containsText" text="3- Moderado">
      <formula>NOT(ISERROR(SEARCH("3- Moderado",H25)))</formula>
    </cfRule>
    <cfRule type="containsText" dxfId="2705" priority="513" operator="containsText" text="6- Moderado">
      <formula>NOT(ISERROR(SEARCH("6- Moderado",H25)))</formula>
    </cfRule>
    <cfRule type="containsText" dxfId="2704" priority="514" operator="containsText" text="4- Moderado">
      <formula>NOT(ISERROR(SEARCH("4- Moderado",H25)))</formula>
    </cfRule>
    <cfRule type="containsText" dxfId="2703" priority="515" operator="containsText" text="3- Bajo">
      <formula>NOT(ISERROR(SEARCH("3- Bajo",H25)))</formula>
    </cfRule>
    <cfRule type="containsText" dxfId="2702" priority="516" operator="containsText" text="4- Bajo">
      <formula>NOT(ISERROR(SEARCH("4- Bajo",H25)))</formula>
    </cfRule>
    <cfRule type="containsText" dxfId="2701" priority="517" operator="containsText" text="1- Bajo">
      <formula>NOT(ISERROR(SEARCH("1- Bajo",H25)))</formula>
    </cfRule>
  </conditionalFormatting>
  <conditionalFormatting sqref="A25 C25:E25">
    <cfRule type="containsText" dxfId="2700" priority="506" operator="containsText" text="3- Moderado">
      <formula>NOT(ISERROR(SEARCH("3- Moderado",A25)))</formula>
    </cfRule>
    <cfRule type="containsText" dxfId="2699" priority="507" operator="containsText" text="6- Moderado">
      <formula>NOT(ISERROR(SEARCH("6- Moderado",A25)))</formula>
    </cfRule>
    <cfRule type="containsText" dxfId="2698" priority="508" operator="containsText" text="4- Moderado">
      <formula>NOT(ISERROR(SEARCH("4- Moderado",A25)))</formula>
    </cfRule>
    <cfRule type="containsText" dxfId="2697" priority="509" operator="containsText" text="3- Bajo">
      <formula>NOT(ISERROR(SEARCH("3- Bajo",A25)))</formula>
    </cfRule>
    <cfRule type="containsText" dxfId="2696" priority="510" operator="containsText" text="4- Bajo">
      <formula>NOT(ISERROR(SEARCH("4- Bajo",A25)))</formula>
    </cfRule>
    <cfRule type="containsText" dxfId="2695" priority="511" operator="containsText" text="1- Bajo">
      <formula>NOT(ISERROR(SEARCH("1- Bajo",A25)))</formula>
    </cfRule>
  </conditionalFormatting>
  <conditionalFormatting sqref="F25:G25">
    <cfRule type="containsText" dxfId="2694" priority="500" operator="containsText" text="3- Moderado">
      <formula>NOT(ISERROR(SEARCH("3- Moderado",F25)))</formula>
    </cfRule>
    <cfRule type="containsText" dxfId="2693" priority="501" operator="containsText" text="6- Moderado">
      <formula>NOT(ISERROR(SEARCH("6- Moderado",F25)))</formula>
    </cfRule>
    <cfRule type="containsText" dxfId="2692" priority="502" operator="containsText" text="4- Moderado">
      <formula>NOT(ISERROR(SEARCH("4- Moderado",F25)))</formula>
    </cfRule>
    <cfRule type="containsText" dxfId="2691" priority="503" operator="containsText" text="3- Bajo">
      <formula>NOT(ISERROR(SEARCH("3- Bajo",F25)))</formula>
    </cfRule>
    <cfRule type="containsText" dxfId="2690" priority="504" operator="containsText" text="4- Bajo">
      <formula>NOT(ISERROR(SEARCH("4- Bajo",F25)))</formula>
    </cfRule>
    <cfRule type="containsText" dxfId="2689" priority="505" operator="containsText" text="1- Bajo">
      <formula>NOT(ISERROR(SEARCH("1- Bajo",F25)))</formula>
    </cfRule>
  </conditionalFormatting>
  <conditionalFormatting sqref="J25:J29">
    <cfRule type="containsText" dxfId="2688" priority="495" operator="containsText" text="Bajo">
      <formula>NOT(ISERROR(SEARCH("Bajo",J25)))</formula>
    </cfRule>
    <cfRule type="containsText" dxfId="2687" priority="496" operator="containsText" text="Moderado">
      <formula>NOT(ISERROR(SEARCH("Moderado",J25)))</formula>
    </cfRule>
    <cfRule type="containsText" dxfId="2686" priority="497" operator="containsText" text="Alto">
      <formula>NOT(ISERROR(SEARCH("Alto",J25)))</formula>
    </cfRule>
    <cfRule type="containsText" dxfId="2685" priority="498" operator="containsText" text="Extremo">
      <formula>NOT(ISERROR(SEARCH("Extremo",J25)))</formula>
    </cfRule>
    <cfRule type="colorScale" priority="499">
      <colorScale>
        <cfvo type="min"/>
        <cfvo type="max"/>
        <color rgb="FFFF7128"/>
        <color rgb="FFFFEF9C"/>
      </colorScale>
    </cfRule>
  </conditionalFormatting>
  <conditionalFormatting sqref="M25:M29">
    <cfRule type="containsText" dxfId="2684" priority="470" operator="containsText" text="Moderado">
      <formula>NOT(ISERROR(SEARCH("Moderado",M25)))</formula>
    </cfRule>
    <cfRule type="containsText" dxfId="2683" priority="490" operator="containsText" text="Bajo">
      <formula>NOT(ISERROR(SEARCH("Bajo",M25)))</formula>
    </cfRule>
    <cfRule type="containsText" dxfId="2682" priority="491" operator="containsText" text="Moderado">
      <formula>NOT(ISERROR(SEARCH("Moderado",M25)))</formula>
    </cfRule>
    <cfRule type="containsText" dxfId="2681" priority="492" operator="containsText" text="Alto">
      <formula>NOT(ISERROR(SEARCH("Alto",M25)))</formula>
    </cfRule>
    <cfRule type="containsText" dxfId="2680" priority="493" operator="containsText" text="Extremo">
      <formula>NOT(ISERROR(SEARCH("Extremo",M25)))</formula>
    </cfRule>
    <cfRule type="colorScale" priority="494">
      <colorScale>
        <cfvo type="min"/>
        <cfvo type="max"/>
        <color rgb="FFFF7128"/>
        <color rgb="FFFFEF9C"/>
      </colorScale>
    </cfRule>
  </conditionalFormatting>
  <conditionalFormatting sqref="N25">
    <cfRule type="containsText" dxfId="2679" priority="484" operator="containsText" text="3- Moderado">
      <formula>NOT(ISERROR(SEARCH("3- Moderado",N25)))</formula>
    </cfRule>
    <cfRule type="containsText" dxfId="2678" priority="485" operator="containsText" text="6- Moderado">
      <formula>NOT(ISERROR(SEARCH("6- Moderado",N25)))</formula>
    </cfRule>
    <cfRule type="containsText" dxfId="2677" priority="486" operator="containsText" text="4- Moderado">
      <formula>NOT(ISERROR(SEARCH("4- Moderado",N25)))</formula>
    </cfRule>
    <cfRule type="containsText" dxfId="2676" priority="487" operator="containsText" text="3- Bajo">
      <formula>NOT(ISERROR(SEARCH("3- Bajo",N25)))</formula>
    </cfRule>
    <cfRule type="containsText" dxfId="2675" priority="488" operator="containsText" text="4- Bajo">
      <formula>NOT(ISERROR(SEARCH("4- Bajo",N25)))</formula>
    </cfRule>
    <cfRule type="containsText" dxfId="2674" priority="489" operator="containsText" text="1- Bajo">
      <formula>NOT(ISERROR(SEARCH("1- Bajo",N25)))</formula>
    </cfRule>
  </conditionalFormatting>
  <conditionalFormatting sqref="H25:H29">
    <cfRule type="containsText" dxfId="2673" priority="471" operator="containsText" text="Muy Alta">
      <formula>NOT(ISERROR(SEARCH("Muy Alta",H25)))</formula>
    </cfRule>
    <cfRule type="containsText" dxfId="2672" priority="472" operator="containsText" text="Alta">
      <formula>NOT(ISERROR(SEARCH("Alta",H25)))</formula>
    </cfRule>
    <cfRule type="containsText" dxfId="2671" priority="473" operator="containsText" text="Muy Alta">
      <formula>NOT(ISERROR(SEARCH("Muy Alta",H25)))</formula>
    </cfRule>
    <cfRule type="containsText" dxfId="2670" priority="478" operator="containsText" text="Muy Baja">
      <formula>NOT(ISERROR(SEARCH("Muy Baja",H25)))</formula>
    </cfRule>
    <cfRule type="containsText" dxfId="2669" priority="479" operator="containsText" text="Baja">
      <formula>NOT(ISERROR(SEARCH("Baja",H25)))</formula>
    </cfRule>
    <cfRule type="containsText" dxfId="2668" priority="480" operator="containsText" text="Media">
      <formula>NOT(ISERROR(SEARCH("Media",H25)))</formula>
    </cfRule>
    <cfRule type="containsText" dxfId="2667" priority="481" operator="containsText" text="Alta">
      <formula>NOT(ISERROR(SEARCH("Alta",H25)))</formula>
    </cfRule>
    <cfRule type="containsText" dxfId="2666" priority="483" operator="containsText" text="Muy Alta">
      <formula>NOT(ISERROR(SEARCH("Muy Alta",H25)))</formula>
    </cfRule>
  </conditionalFormatting>
  <conditionalFormatting sqref="I25:I29">
    <cfRule type="containsText" dxfId="2665" priority="474" operator="containsText" text="Catastrófico">
      <formula>NOT(ISERROR(SEARCH("Catastrófico",I25)))</formula>
    </cfRule>
    <cfRule type="containsText" dxfId="2664" priority="475" operator="containsText" text="Mayor">
      <formula>NOT(ISERROR(SEARCH("Mayor",I25)))</formula>
    </cfRule>
    <cfRule type="containsText" dxfId="2663" priority="476" operator="containsText" text="Menor">
      <formula>NOT(ISERROR(SEARCH("Menor",I25)))</formula>
    </cfRule>
    <cfRule type="containsText" dxfId="2662" priority="477" operator="containsText" text="Leve">
      <formula>NOT(ISERROR(SEARCH("Leve",I25)))</formula>
    </cfRule>
    <cfRule type="containsText" dxfId="2661" priority="482" operator="containsText" text="Moderado">
      <formula>NOT(ISERROR(SEARCH("Moderado",I25)))</formula>
    </cfRule>
  </conditionalFormatting>
  <conditionalFormatting sqref="K25:K29">
    <cfRule type="containsText" dxfId="2660" priority="469" operator="containsText" text="Media">
      <formula>NOT(ISERROR(SEARCH("Media",K25)))</formula>
    </cfRule>
  </conditionalFormatting>
  <conditionalFormatting sqref="L25:L29">
    <cfRule type="containsText" dxfId="2659" priority="468" operator="containsText" text="Moderado">
      <formula>NOT(ISERROR(SEARCH("Moderado",L25)))</formula>
    </cfRule>
  </conditionalFormatting>
  <conditionalFormatting sqref="J25:J29">
    <cfRule type="containsText" dxfId="2658" priority="467" operator="containsText" text="Moderado">
      <formula>NOT(ISERROR(SEARCH("Moderado",J25)))</formula>
    </cfRule>
  </conditionalFormatting>
  <conditionalFormatting sqref="J25:J29">
    <cfRule type="containsText" dxfId="2657" priority="465" operator="containsText" text="Bajo">
      <formula>NOT(ISERROR(SEARCH("Bajo",J25)))</formula>
    </cfRule>
    <cfRule type="containsText" dxfId="2656" priority="466" operator="containsText" text="Extremo">
      <formula>NOT(ISERROR(SEARCH("Extremo",J25)))</formula>
    </cfRule>
  </conditionalFormatting>
  <conditionalFormatting sqref="K25:K29">
    <cfRule type="containsText" dxfId="2655" priority="463" operator="containsText" text="Baja">
      <formula>NOT(ISERROR(SEARCH("Baja",K25)))</formula>
    </cfRule>
    <cfRule type="containsText" dxfId="2654" priority="464" operator="containsText" text="Muy Baja">
      <formula>NOT(ISERROR(SEARCH("Muy Baja",K25)))</formula>
    </cfRule>
  </conditionalFormatting>
  <conditionalFormatting sqref="K25:K29">
    <cfRule type="containsText" dxfId="2653" priority="461" operator="containsText" text="Muy Alta">
      <formula>NOT(ISERROR(SEARCH("Muy Alta",K25)))</formula>
    </cfRule>
    <cfRule type="containsText" dxfId="2652" priority="462" operator="containsText" text="Alta">
      <formula>NOT(ISERROR(SEARCH("Alta",K25)))</formula>
    </cfRule>
  </conditionalFormatting>
  <conditionalFormatting sqref="L25:L29">
    <cfRule type="containsText" dxfId="2651" priority="457" operator="containsText" text="Catastrófico">
      <formula>NOT(ISERROR(SEARCH("Catastrófico",L25)))</formula>
    </cfRule>
    <cfRule type="containsText" dxfId="2650" priority="458" operator="containsText" text="Mayor">
      <formula>NOT(ISERROR(SEARCH("Mayor",L25)))</formula>
    </cfRule>
    <cfRule type="containsText" dxfId="2649" priority="459" operator="containsText" text="Menor">
      <formula>NOT(ISERROR(SEARCH("Menor",L25)))</formula>
    </cfRule>
    <cfRule type="containsText" dxfId="2648" priority="460" operator="containsText" text="Leve">
      <formula>NOT(ISERROR(SEARCH("Leve",L25)))</formula>
    </cfRule>
  </conditionalFormatting>
  <conditionalFormatting sqref="K30:L30">
    <cfRule type="containsText" dxfId="2647" priority="451" operator="containsText" text="3- Moderado">
      <formula>NOT(ISERROR(SEARCH("3- Moderado",K30)))</formula>
    </cfRule>
    <cfRule type="containsText" dxfId="2646" priority="452" operator="containsText" text="6- Moderado">
      <formula>NOT(ISERROR(SEARCH("6- Moderado",K30)))</formula>
    </cfRule>
    <cfRule type="containsText" dxfId="2645" priority="453" operator="containsText" text="4- Moderado">
      <formula>NOT(ISERROR(SEARCH("4- Moderado",K30)))</formula>
    </cfRule>
    <cfRule type="containsText" dxfId="2644" priority="454" operator="containsText" text="3- Bajo">
      <formula>NOT(ISERROR(SEARCH("3- Bajo",K30)))</formula>
    </cfRule>
    <cfRule type="containsText" dxfId="2643" priority="455" operator="containsText" text="4- Bajo">
      <formula>NOT(ISERROR(SEARCH("4- Bajo",K30)))</formula>
    </cfRule>
    <cfRule type="containsText" dxfId="2642" priority="456" operator="containsText" text="1- Bajo">
      <formula>NOT(ISERROR(SEARCH("1- Bajo",K30)))</formula>
    </cfRule>
  </conditionalFormatting>
  <conditionalFormatting sqref="H30:I30">
    <cfRule type="containsText" dxfId="2641" priority="445" operator="containsText" text="3- Moderado">
      <formula>NOT(ISERROR(SEARCH("3- Moderado",H30)))</formula>
    </cfRule>
    <cfRule type="containsText" dxfId="2640" priority="446" operator="containsText" text="6- Moderado">
      <formula>NOT(ISERROR(SEARCH("6- Moderado",H30)))</formula>
    </cfRule>
    <cfRule type="containsText" dxfId="2639" priority="447" operator="containsText" text="4- Moderado">
      <formula>NOT(ISERROR(SEARCH("4- Moderado",H30)))</formula>
    </cfRule>
    <cfRule type="containsText" dxfId="2638" priority="448" operator="containsText" text="3- Bajo">
      <formula>NOT(ISERROR(SEARCH("3- Bajo",H30)))</formula>
    </cfRule>
    <cfRule type="containsText" dxfId="2637" priority="449" operator="containsText" text="4- Bajo">
      <formula>NOT(ISERROR(SEARCH("4- Bajo",H30)))</formula>
    </cfRule>
    <cfRule type="containsText" dxfId="2636" priority="450" operator="containsText" text="1- Bajo">
      <formula>NOT(ISERROR(SEARCH("1- Bajo",H30)))</formula>
    </cfRule>
  </conditionalFormatting>
  <conditionalFormatting sqref="A30 C30:E30">
    <cfRule type="containsText" dxfId="2635" priority="439" operator="containsText" text="3- Moderado">
      <formula>NOT(ISERROR(SEARCH("3- Moderado",A30)))</formula>
    </cfRule>
    <cfRule type="containsText" dxfId="2634" priority="440" operator="containsText" text="6- Moderado">
      <formula>NOT(ISERROR(SEARCH("6- Moderado",A30)))</formula>
    </cfRule>
    <cfRule type="containsText" dxfId="2633" priority="441" operator="containsText" text="4- Moderado">
      <formula>NOT(ISERROR(SEARCH("4- Moderado",A30)))</formula>
    </cfRule>
    <cfRule type="containsText" dxfId="2632" priority="442" operator="containsText" text="3- Bajo">
      <formula>NOT(ISERROR(SEARCH("3- Bajo",A30)))</formula>
    </cfRule>
    <cfRule type="containsText" dxfId="2631" priority="443" operator="containsText" text="4- Bajo">
      <formula>NOT(ISERROR(SEARCH("4- Bajo",A30)))</formula>
    </cfRule>
    <cfRule type="containsText" dxfId="2630" priority="444" operator="containsText" text="1- Bajo">
      <formula>NOT(ISERROR(SEARCH("1- Bajo",A30)))</formula>
    </cfRule>
  </conditionalFormatting>
  <conditionalFormatting sqref="F30:G30">
    <cfRule type="containsText" dxfId="2629" priority="433" operator="containsText" text="3- Moderado">
      <formula>NOT(ISERROR(SEARCH("3- Moderado",F30)))</formula>
    </cfRule>
    <cfRule type="containsText" dxfId="2628" priority="434" operator="containsText" text="6- Moderado">
      <formula>NOT(ISERROR(SEARCH("6- Moderado",F30)))</formula>
    </cfRule>
    <cfRule type="containsText" dxfId="2627" priority="435" operator="containsText" text="4- Moderado">
      <formula>NOT(ISERROR(SEARCH("4- Moderado",F30)))</formula>
    </cfRule>
    <cfRule type="containsText" dxfId="2626" priority="436" operator="containsText" text="3- Bajo">
      <formula>NOT(ISERROR(SEARCH("3- Bajo",F30)))</formula>
    </cfRule>
    <cfRule type="containsText" dxfId="2625" priority="437" operator="containsText" text="4- Bajo">
      <formula>NOT(ISERROR(SEARCH("4- Bajo",F30)))</formula>
    </cfRule>
    <cfRule type="containsText" dxfId="2624" priority="438" operator="containsText" text="1- Bajo">
      <formula>NOT(ISERROR(SEARCH("1- Bajo",F30)))</formula>
    </cfRule>
  </conditionalFormatting>
  <conditionalFormatting sqref="J30:J34">
    <cfRule type="containsText" dxfId="2623" priority="428" operator="containsText" text="Bajo">
      <formula>NOT(ISERROR(SEARCH("Bajo",J30)))</formula>
    </cfRule>
    <cfRule type="containsText" dxfId="2622" priority="429" operator="containsText" text="Moderado">
      <formula>NOT(ISERROR(SEARCH("Moderado",J30)))</formula>
    </cfRule>
    <cfRule type="containsText" dxfId="2621" priority="430" operator="containsText" text="Alto">
      <formula>NOT(ISERROR(SEARCH("Alto",J30)))</formula>
    </cfRule>
    <cfRule type="containsText" dxfId="2620" priority="431" operator="containsText" text="Extremo">
      <formula>NOT(ISERROR(SEARCH("Extremo",J30)))</formula>
    </cfRule>
    <cfRule type="colorScale" priority="432">
      <colorScale>
        <cfvo type="min"/>
        <cfvo type="max"/>
        <color rgb="FFFF7128"/>
        <color rgb="FFFFEF9C"/>
      </colorScale>
    </cfRule>
  </conditionalFormatting>
  <conditionalFormatting sqref="M30:M34">
    <cfRule type="containsText" dxfId="2619" priority="403" operator="containsText" text="Moderado">
      <formula>NOT(ISERROR(SEARCH("Moderado",M30)))</formula>
    </cfRule>
    <cfRule type="containsText" dxfId="2618" priority="423" operator="containsText" text="Bajo">
      <formula>NOT(ISERROR(SEARCH("Bajo",M30)))</formula>
    </cfRule>
    <cfRule type="containsText" dxfId="2617" priority="424" operator="containsText" text="Moderado">
      <formula>NOT(ISERROR(SEARCH("Moderado",M30)))</formula>
    </cfRule>
    <cfRule type="containsText" dxfId="2616" priority="425" operator="containsText" text="Alto">
      <formula>NOT(ISERROR(SEARCH("Alto",M30)))</formula>
    </cfRule>
    <cfRule type="containsText" dxfId="2615" priority="426" operator="containsText" text="Extremo">
      <formula>NOT(ISERROR(SEARCH("Extremo",M30)))</formula>
    </cfRule>
    <cfRule type="colorScale" priority="427">
      <colorScale>
        <cfvo type="min"/>
        <cfvo type="max"/>
        <color rgb="FFFF7128"/>
        <color rgb="FFFFEF9C"/>
      </colorScale>
    </cfRule>
  </conditionalFormatting>
  <conditionalFormatting sqref="N30">
    <cfRule type="containsText" dxfId="2614" priority="417" operator="containsText" text="3- Moderado">
      <formula>NOT(ISERROR(SEARCH("3- Moderado",N30)))</formula>
    </cfRule>
    <cfRule type="containsText" dxfId="2613" priority="418" operator="containsText" text="6- Moderado">
      <formula>NOT(ISERROR(SEARCH("6- Moderado",N30)))</formula>
    </cfRule>
    <cfRule type="containsText" dxfId="2612" priority="419" operator="containsText" text="4- Moderado">
      <formula>NOT(ISERROR(SEARCH("4- Moderado",N30)))</formula>
    </cfRule>
    <cfRule type="containsText" dxfId="2611" priority="420" operator="containsText" text="3- Bajo">
      <formula>NOT(ISERROR(SEARCH("3- Bajo",N30)))</formula>
    </cfRule>
    <cfRule type="containsText" dxfId="2610" priority="421" operator="containsText" text="4- Bajo">
      <formula>NOT(ISERROR(SEARCH("4- Bajo",N30)))</formula>
    </cfRule>
    <cfRule type="containsText" dxfId="2609" priority="422" operator="containsText" text="1- Bajo">
      <formula>NOT(ISERROR(SEARCH("1- Bajo",N30)))</formula>
    </cfRule>
  </conditionalFormatting>
  <conditionalFormatting sqref="H30:H34">
    <cfRule type="containsText" dxfId="2608" priority="404" operator="containsText" text="Muy Alta">
      <formula>NOT(ISERROR(SEARCH("Muy Alta",H30)))</formula>
    </cfRule>
    <cfRule type="containsText" dxfId="2607" priority="405" operator="containsText" text="Alta">
      <formula>NOT(ISERROR(SEARCH("Alta",H30)))</formula>
    </cfRule>
    <cfRule type="containsText" dxfId="2606" priority="406" operator="containsText" text="Muy Alta">
      <formula>NOT(ISERROR(SEARCH("Muy Alta",H30)))</formula>
    </cfRule>
    <cfRule type="containsText" dxfId="2605" priority="411" operator="containsText" text="Muy Baja">
      <formula>NOT(ISERROR(SEARCH("Muy Baja",H30)))</formula>
    </cfRule>
    <cfRule type="containsText" dxfId="2604" priority="412" operator="containsText" text="Baja">
      <formula>NOT(ISERROR(SEARCH("Baja",H30)))</formula>
    </cfRule>
    <cfRule type="containsText" dxfId="2603" priority="413" operator="containsText" text="Media">
      <formula>NOT(ISERROR(SEARCH("Media",H30)))</formula>
    </cfRule>
    <cfRule type="containsText" dxfId="2602" priority="414" operator="containsText" text="Alta">
      <formula>NOT(ISERROR(SEARCH("Alta",H30)))</formula>
    </cfRule>
    <cfRule type="containsText" dxfId="2601" priority="416" operator="containsText" text="Muy Alta">
      <formula>NOT(ISERROR(SEARCH("Muy Alta",H30)))</formula>
    </cfRule>
  </conditionalFormatting>
  <conditionalFormatting sqref="I30:I34">
    <cfRule type="containsText" dxfId="2600" priority="407" operator="containsText" text="Catastrófico">
      <formula>NOT(ISERROR(SEARCH("Catastrófico",I30)))</formula>
    </cfRule>
    <cfRule type="containsText" dxfId="2599" priority="408" operator="containsText" text="Mayor">
      <formula>NOT(ISERROR(SEARCH("Mayor",I30)))</formula>
    </cfRule>
    <cfRule type="containsText" dxfId="2598" priority="409" operator="containsText" text="Menor">
      <formula>NOT(ISERROR(SEARCH("Menor",I30)))</formula>
    </cfRule>
    <cfRule type="containsText" dxfId="2597" priority="410" operator="containsText" text="Leve">
      <formula>NOT(ISERROR(SEARCH("Leve",I30)))</formula>
    </cfRule>
    <cfRule type="containsText" dxfId="2596" priority="415" operator="containsText" text="Moderado">
      <formula>NOT(ISERROR(SEARCH("Moderado",I30)))</formula>
    </cfRule>
  </conditionalFormatting>
  <conditionalFormatting sqref="K30:K34">
    <cfRule type="containsText" dxfId="2595" priority="402" operator="containsText" text="Media">
      <formula>NOT(ISERROR(SEARCH("Media",K30)))</formula>
    </cfRule>
  </conditionalFormatting>
  <conditionalFormatting sqref="L30:L34">
    <cfRule type="containsText" dxfId="2594" priority="401" operator="containsText" text="Moderado">
      <formula>NOT(ISERROR(SEARCH("Moderado",L30)))</formula>
    </cfRule>
  </conditionalFormatting>
  <conditionalFormatting sqref="J30:J34">
    <cfRule type="containsText" dxfId="2593" priority="400" operator="containsText" text="Moderado">
      <formula>NOT(ISERROR(SEARCH("Moderado",J30)))</formula>
    </cfRule>
  </conditionalFormatting>
  <conditionalFormatting sqref="J30:J34">
    <cfRule type="containsText" dxfId="2592" priority="398" operator="containsText" text="Bajo">
      <formula>NOT(ISERROR(SEARCH("Bajo",J30)))</formula>
    </cfRule>
    <cfRule type="containsText" dxfId="2591" priority="399" operator="containsText" text="Extremo">
      <formula>NOT(ISERROR(SEARCH("Extremo",J30)))</formula>
    </cfRule>
  </conditionalFormatting>
  <conditionalFormatting sqref="K30:K34">
    <cfRule type="containsText" dxfId="2590" priority="396" operator="containsText" text="Baja">
      <formula>NOT(ISERROR(SEARCH("Baja",K30)))</formula>
    </cfRule>
    <cfRule type="containsText" dxfId="2589" priority="397" operator="containsText" text="Muy Baja">
      <formula>NOT(ISERROR(SEARCH("Muy Baja",K30)))</formula>
    </cfRule>
  </conditionalFormatting>
  <conditionalFormatting sqref="K30:K34">
    <cfRule type="containsText" dxfId="2588" priority="394" operator="containsText" text="Muy Alta">
      <formula>NOT(ISERROR(SEARCH("Muy Alta",K30)))</formula>
    </cfRule>
    <cfRule type="containsText" dxfId="2587" priority="395" operator="containsText" text="Alta">
      <formula>NOT(ISERROR(SEARCH("Alta",K30)))</formula>
    </cfRule>
  </conditionalFormatting>
  <conditionalFormatting sqref="L30:L34">
    <cfRule type="containsText" dxfId="2586" priority="390" operator="containsText" text="Catastrófico">
      <formula>NOT(ISERROR(SEARCH("Catastrófico",L30)))</formula>
    </cfRule>
    <cfRule type="containsText" dxfId="2585" priority="391" operator="containsText" text="Mayor">
      <formula>NOT(ISERROR(SEARCH("Mayor",L30)))</formula>
    </cfRule>
    <cfRule type="containsText" dxfId="2584" priority="392" operator="containsText" text="Menor">
      <formula>NOT(ISERROR(SEARCH("Menor",L30)))</formula>
    </cfRule>
    <cfRule type="containsText" dxfId="2583" priority="393" operator="containsText" text="Leve">
      <formula>NOT(ISERROR(SEARCH("Leve",L30)))</formula>
    </cfRule>
  </conditionalFormatting>
  <conditionalFormatting sqref="K35:L35">
    <cfRule type="containsText" dxfId="2582" priority="384" operator="containsText" text="3- Moderado">
      <formula>NOT(ISERROR(SEARCH("3- Moderado",K35)))</formula>
    </cfRule>
    <cfRule type="containsText" dxfId="2581" priority="385" operator="containsText" text="6- Moderado">
      <formula>NOT(ISERROR(SEARCH("6- Moderado",K35)))</formula>
    </cfRule>
    <cfRule type="containsText" dxfId="2580" priority="386" operator="containsText" text="4- Moderado">
      <formula>NOT(ISERROR(SEARCH("4- Moderado",K35)))</formula>
    </cfRule>
    <cfRule type="containsText" dxfId="2579" priority="387" operator="containsText" text="3- Bajo">
      <formula>NOT(ISERROR(SEARCH("3- Bajo",K35)))</formula>
    </cfRule>
    <cfRule type="containsText" dxfId="2578" priority="388" operator="containsText" text="4- Bajo">
      <formula>NOT(ISERROR(SEARCH("4- Bajo",K35)))</formula>
    </cfRule>
    <cfRule type="containsText" dxfId="2577" priority="389" operator="containsText" text="1- Bajo">
      <formula>NOT(ISERROR(SEARCH("1- Bajo",K35)))</formula>
    </cfRule>
  </conditionalFormatting>
  <conditionalFormatting sqref="H35:I35">
    <cfRule type="containsText" dxfId="2576" priority="378" operator="containsText" text="3- Moderado">
      <formula>NOT(ISERROR(SEARCH("3- Moderado",H35)))</formula>
    </cfRule>
    <cfRule type="containsText" dxfId="2575" priority="379" operator="containsText" text="6- Moderado">
      <formula>NOT(ISERROR(SEARCH("6- Moderado",H35)))</formula>
    </cfRule>
    <cfRule type="containsText" dxfId="2574" priority="380" operator="containsText" text="4- Moderado">
      <formula>NOT(ISERROR(SEARCH("4- Moderado",H35)))</formula>
    </cfRule>
    <cfRule type="containsText" dxfId="2573" priority="381" operator="containsText" text="3- Bajo">
      <formula>NOT(ISERROR(SEARCH("3- Bajo",H35)))</formula>
    </cfRule>
    <cfRule type="containsText" dxfId="2572" priority="382" operator="containsText" text="4- Bajo">
      <formula>NOT(ISERROR(SEARCH("4- Bajo",H35)))</formula>
    </cfRule>
    <cfRule type="containsText" dxfId="2571" priority="383" operator="containsText" text="1- Bajo">
      <formula>NOT(ISERROR(SEARCH("1- Bajo",H35)))</formula>
    </cfRule>
  </conditionalFormatting>
  <conditionalFormatting sqref="A35 C35:E35">
    <cfRule type="containsText" dxfId="2570" priority="372" operator="containsText" text="3- Moderado">
      <formula>NOT(ISERROR(SEARCH("3- Moderado",A35)))</formula>
    </cfRule>
    <cfRule type="containsText" dxfId="2569" priority="373" operator="containsText" text="6- Moderado">
      <formula>NOT(ISERROR(SEARCH("6- Moderado",A35)))</formula>
    </cfRule>
    <cfRule type="containsText" dxfId="2568" priority="374" operator="containsText" text="4- Moderado">
      <formula>NOT(ISERROR(SEARCH("4- Moderado",A35)))</formula>
    </cfRule>
    <cfRule type="containsText" dxfId="2567" priority="375" operator="containsText" text="3- Bajo">
      <formula>NOT(ISERROR(SEARCH("3- Bajo",A35)))</formula>
    </cfRule>
    <cfRule type="containsText" dxfId="2566" priority="376" operator="containsText" text="4- Bajo">
      <formula>NOT(ISERROR(SEARCH("4- Bajo",A35)))</formula>
    </cfRule>
    <cfRule type="containsText" dxfId="2565" priority="377" operator="containsText" text="1- Bajo">
      <formula>NOT(ISERROR(SEARCH("1- Bajo",A35)))</formula>
    </cfRule>
  </conditionalFormatting>
  <conditionalFormatting sqref="F35:G35">
    <cfRule type="containsText" dxfId="2564" priority="366" operator="containsText" text="3- Moderado">
      <formula>NOT(ISERROR(SEARCH("3- Moderado",F35)))</formula>
    </cfRule>
    <cfRule type="containsText" dxfId="2563" priority="367" operator="containsText" text="6- Moderado">
      <formula>NOT(ISERROR(SEARCH("6- Moderado",F35)))</formula>
    </cfRule>
    <cfRule type="containsText" dxfId="2562" priority="368" operator="containsText" text="4- Moderado">
      <formula>NOT(ISERROR(SEARCH("4- Moderado",F35)))</formula>
    </cfRule>
    <cfRule type="containsText" dxfId="2561" priority="369" operator="containsText" text="3- Bajo">
      <formula>NOT(ISERROR(SEARCH("3- Bajo",F35)))</formula>
    </cfRule>
    <cfRule type="containsText" dxfId="2560" priority="370" operator="containsText" text="4- Bajo">
      <formula>NOT(ISERROR(SEARCH("4- Bajo",F35)))</formula>
    </cfRule>
    <cfRule type="containsText" dxfId="2559" priority="371" operator="containsText" text="1- Bajo">
      <formula>NOT(ISERROR(SEARCH("1- Bajo",F35)))</formula>
    </cfRule>
  </conditionalFormatting>
  <conditionalFormatting sqref="J35:J39">
    <cfRule type="containsText" dxfId="2558" priority="361" operator="containsText" text="Bajo">
      <formula>NOT(ISERROR(SEARCH("Bajo",J35)))</formula>
    </cfRule>
    <cfRule type="containsText" dxfId="2557" priority="362" operator="containsText" text="Moderado">
      <formula>NOT(ISERROR(SEARCH("Moderado",J35)))</formula>
    </cfRule>
    <cfRule type="containsText" dxfId="2556" priority="363" operator="containsText" text="Alto">
      <formula>NOT(ISERROR(SEARCH("Alto",J35)))</formula>
    </cfRule>
    <cfRule type="containsText" dxfId="2555" priority="364" operator="containsText" text="Extremo">
      <formula>NOT(ISERROR(SEARCH("Extremo",J35)))</formula>
    </cfRule>
    <cfRule type="colorScale" priority="365">
      <colorScale>
        <cfvo type="min"/>
        <cfvo type="max"/>
        <color rgb="FFFF7128"/>
        <color rgb="FFFFEF9C"/>
      </colorScale>
    </cfRule>
  </conditionalFormatting>
  <conditionalFormatting sqref="M35:M39">
    <cfRule type="containsText" dxfId="2554" priority="336" operator="containsText" text="Moderado">
      <formula>NOT(ISERROR(SEARCH("Moderado",M35)))</formula>
    </cfRule>
    <cfRule type="containsText" dxfId="2553" priority="356" operator="containsText" text="Bajo">
      <formula>NOT(ISERROR(SEARCH("Bajo",M35)))</formula>
    </cfRule>
    <cfRule type="containsText" dxfId="2552" priority="357" operator="containsText" text="Moderado">
      <formula>NOT(ISERROR(SEARCH("Moderado",M35)))</formula>
    </cfRule>
    <cfRule type="containsText" dxfId="2551" priority="358" operator="containsText" text="Alto">
      <formula>NOT(ISERROR(SEARCH("Alto",M35)))</formula>
    </cfRule>
    <cfRule type="containsText" dxfId="2550" priority="359" operator="containsText" text="Extremo">
      <formula>NOT(ISERROR(SEARCH("Extremo",M35)))</formula>
    </cfRule>
    <cfRule type="colorScale" priority="360">
      <colorScale>
        <cfvo type="min"/>
        <cfvo type="max"/>
        <color rgb="FFFF7128"/>
        <color rgb="FFFFEF9C"/>
      </colorScale>
    </cfRule>
  </conditionalFormatting>
  <conditionalFormatting sqref="N35">
    <cfRule type="containsText" dxfId="2549" priority="350" operator="containsText" text="3- Moderado">
      <formula>NOT(ISERROR(SEARCH("3- Moderado",N35)))</formula>
    </cfRule>
    <cfRule type="containsText" dxfId="2548" priority="351" operator="containsText" text="6- Moderado">
      <formula>NOT(ISERROR(SEARCH("6- Moderado",N35)))</formula>
    </cfRule>
    <cfRule type="containsText" dxfId="2547" priority="352" operator="containsText" text="4- Moderado">
      <formula>NOT(ISERROR(SEARCH("4- Moderado",N35)))</formula>
    </cfRule>
    <cfRule type="containsText" dxfId="2546" priority="353" operator="containsText" text="3- Bajo">
      <formula>NOT(ISERROR(SEARCH("3- Bajo",N35)))</formula>
    </cfRule>
    <cfRule type="containsText" dxfId="2545" priority="354" operator="containsText" text="4- Bajo">
      <formula>NOT(ISERROR(SEARCH("4- Bajo",N35)))</formula>
    </cfRule>
    <cfRule type="containsText" dxfId="2544" priority="355" operator="containsText" text="1- Bajo">
      <formula>NOT(ISERROR(SEARCH("1- Bajo",N35)))</formula>
    </cfRule>
  </conditionalFormatting>
  <conditionalFormatting sqref="H35:H39">
    <cfRule type="containsText" dxfId="2543" priority="337" operator="containsText" text="Muy Alta">
      <formula>NOT(ISERROR(SEARCH("Muy Alta",H35)))</formula>
    </cfRule>
    <cfRule type="containsText" dxfId="2542" priority="338" operator="containsText" text="Alta">
      <formula>NOT(ISERROR(SEARCH("Alta",H35)))</formula>
    </cfRule>
    <cfRule type="containsText" dxfId="2541" priority="339" operator="containsText" text="Muy Alta">
      <formula>NOT(ISERROR(SEARCH("Muy Alta",H35)))</formula>
    </cfRule>
    <cfRule type="containsText" dxfId="2540" priority="344" operator="containsText" text="Muy Baja">
      <formula>NOT(ISERROR(SEARCH("Muy Baja",H35)))</formula>
    </cfRule>
    <cfRule type="containsText" dxfId="2539" priority="345" operator="containsText" text="Baja">
      <formula>NOT(ISERROR(SEARCH("Baja",H35)))</formula>
    </cfRule>
    <cfRule type="containsText" dxfId="2538" priority="346" operator="containsText" text="Media">
      <formula>NOT(ISERROR(SEARCH("Media",H35)))</formula>
    </cfRule>
    <cfRule type="containsText" dxfId="2537" priority="347" operator="containsText" text="Alta">
      <formula>NOT(ISERROR(SEARCH("Alta",H35)))</formula>
    </cfRule>
    <cfRule type="containsText" dxfId="2536" priority="349" operator="containsText" text="Muy Alta">
      <formula>NOT(ISERROR(SEARCH("Muy Alta",H35)))</formula>
    </cfRule>
  </conditionalFormatting>
  <conditionalFormatting sqref="I35:I39">
    <cfRule type="containsText" dxfId="2535" priority="340" operator="containsText" text="Catastrófico">
      <formula>NOT(ISERROR(SEARCH("Catastrófico",I35)))</formula>
    </cfRule>
    <cfRule type="containsText" dxfId="2534" priority="341" operator="containsText" text="Mayor">
      <formula>NOT(ISERROR(SEARCH("Mayor",I35)))</formula>
    </cfRule>
    <cfRule type="containsText" dxfId="2533" priority="342" operator="containsText" text="Menor">
      <formula>NOT(ISERROR(SEARCH("Menor",I35)))</formula>
    </cfRule>
    <cfRule type="containsText" dxfId="2532" priority="343" operator="containsText" text="Leve">
      <formula>NOT(ISERROR(SEARCH("Leve",I35)))</formula>
    </cfRule>
    <cfRule type="containsText" dxfId="2531" priority="348" operator="containsText" text="Moderado">
      <formula>NOT(ISERROR(SEARCH("Moderado",I35)))</formula>
    </cfRule>
  </conditionalFormatting>
  <conditionalFormatting sqref="K35:K39">
    <cfRule type="containsText" dxfId="2530" priority="335" operator="containsText" text="Media">
      <formula>NOT(ISERROR(SEARCH("Media",K35)))</formula>
    </cfRule>
  </conditionalFormatting>
  <conditionalFormatting sqref="L35:L39">
    <cfRule type="containsText" dxfId="2529" priority="334" operator="containsText" text="Moderado">
      <formula>NOT(ISERROR(SEARCH("Moderado",L35)))</formula>
    </cfRule>
  </conditionalFormatting>
  <conditionalFormatting sqref="J35:J39">
    <cfRule type="containsText" dxfId="2528" priority="333" operator="containsText" text="Moderado">
      <formula>NOT(ISERROR(SEARCH("Moderado",J35)))</formula>
    </cfRule>
  </conditionalFormatting>
  <conditionalFormatting sqref="J35:J39">
    <cfRule type="containsText" dxfId="2527" priority="331" operator="containsText" text="Bajo">
      <formula>NOT(ISERROR(SEARCH("Bajo",J35)))</formula>
    </cfRule>
    <cfRule type="containsText" dxfId="2526" priority="332" operator="containsText" text="Extremo">
      <formula>NOT(ISERROR(SEARCH("Extremo",J35)))</formula>
    </cfRule>
  </conditionalFormatting>
  <conditionalFormatting sqref="K35:K39">
    <cfRule type="containsText" dxfId="2525" priority="329" operator="containsText" text="Baja">
      <formula>NOT(ISERROR(SEARCH("Baja",K35)))</formula>
    </cfRule>
    <cfRule type="containsText" dxfId="2524" priority="330" operator="containsText" text="Muy Baja">
      <formula>NOT(ISERROR(SEARCH("Muy Baja",K35)))</formula>
    </cfRule>
  </conditionalFormatting>
  <conditionalFormatting sqref="K35:K39">
    <cfRule type="containsText" dxfId="2523" priority="327" operator="containsText" text="Muy Alta">
      <formula>NOT(ISERROR(SEARCH("Muy Alta",K35)))</formula>
    </cfRule>
    <cfRule type="containsText" dxfId="2522" priority="328" operator="containsText" text="Alta">
      <formula>NOT(ISERROR(SEARCH("Alta",K35)))</formula>
    </cfRule>
  </conditionalFormatting>
  <conditionalFormatting sqref="L35:L39">
    <cfRule type="containsText" dxfId="2521" priority="323" operator="containsText" text="Catastrófico">
      <formula>NOT(ISERROR(SEARCH("Catastrófico",L35)))</formula>
    </cfRule>
    <cfRule type="containsText" dxfId="2520" priority="324" operator="containsText" text="Mayor">
      <formula>NOT(ISERROR(SEARCH("Mayor",L35)))</formula>
    </cfRule>
    <cfRule type="containsText" dxfId="2519" priority="325" operator="containsText" text="Menor">
      <formula>NOT(ISERROR(SEARCH("Menor",L35)))</formula>
    </cfRule>
    <cfRule type="containsText" dxfId="2518" priority="326" operator="containsText" text="Leve">
      <formula>NOT(ISERROR(SEARCH("Leve",L35)))</formula>
    </cfRule>
  </conditionalFormatting>
  <conditionalFormatting sqref="K40:L40">
    <cfRule type="containsText" dxfId="2517" priority="317" operator="containsText" text="3- Moderado">
      <formula>NOT(ISERROR(SEARCH("3- Moderado",K40)))</formula>
    </cfRule>
    <cfRule type="containsText" dxfId="2516" priority="318" operator="containsText" text="6- Moderado">
      <formula>NOT(ISERROR(SEARCH("6- Moderado",K40)))</formula>
    </cfRule>
    <cfRule type="containsText" dxfId="2515" priority="319" operator="containsText" text="4- Moderado">
      <formula>NOT(ISERROR(SEARCH("4- Moderado",K40)))</formula>
    </cfRule>
    <cfRule type="containsText" dxfId="2514" priority="320" operator="containsText" text="3- Bajo">
      <formula>NOT(ISERROR(SEARCH("3- Bajo",K40)))</formula>
    </cfRule>
    <cfRule type="containsText" dxfId="2513" priority="321" operator="containsText" text="4- Bajo">
      <formula>NOT(ISERROR(SEARCH("4- Bajo",K40)))</formula>
    </cfRule>
    <cfRule type="containsText" dxfId="2512" priority="322" operator="containsText" text="1- Bajo">
      <formula>NOT(ISERROR(SEARCH("1- Bajo",K40)))</formula>
    </cfRule>
  </conditionalFormatting>
  <conditionalFormatting sqref="H40:I40">
    <cfRule type="containsText" dxfId="2511" priority="311" operator="containsText" text="3- Moderado">
      <formula>NOT(ISERROR(SEARCH("3- Moderado",H40)))</formula>
    </cfRule>
    <cfRule type="containsText" dxfId="2510" priority="312" operator="containsText" text="6- Moderado">
      <formula>NOT(ISERROR(SEARCH("6- Moderado",H40)))</formula>
    </cfRule>
    <cfRule type="containsText" dxfId="2509" priority="313" operator="containsText" text="4- Moderado">
      <formula>NOT(ISERROR(SEARCH("4- Moderado",H40)))</formula>
    </cfRule>
    <cfRule type="containsText" dxfId="2508" priority="314" operator="containsText" text="3- Bajo">
      <formula>NOT(ISERROR(SEARCH("3- Bajo",H40)))</formula>
    </cfRule>
    <cfRule type="containsText" dxfId="2507" priority="315" operator="containsText" text="4- Bajo">
      <formula>NOT(ISERROR(SEARCH("4- Bajo",H40)))</formula>
    </cfRule>
    <cfRule type="containsText" dxfId="2506" priority="316" operator="containsText" text="1- Bajo">
      <formula>NOT(ISERROR(SEARCH("1- Bajo",H40)))</formula>
    </cfRule>
  </conditionalFormatting>
  <conditionalFormatting sqref="A40 C40:E40">
    <cfRule type="containsText" dxfId="2505" priority="305" operator="containsText" text="3- Moderado">
      <formula>NOT(ISERROR(SEARCH("3- Moderado",A40)))</formula>
    </cfRule>
    <cfRule type="containsText" dxfId="2504" priority="306" operator="containsText" text="6- Moderado">
      <formula>NOT(ISERROR(SEARCH("6- Moderado",A40)))</formula>
    </cfRule>
    <cfRule type="containsText" dxfId="2503" priority="307" operator="containsText" text="4- Moderado">
      <formula>NOT(ISERROR(SEARCH("4- Moderado",A40)))</formula>
    </cfRule>
    <cfRule type="containsText" dxfId="2502" priority="308" operator="containsText" text="3- Bajo">
      <formula>NOT(ISERROR(SEARCH("3- Bajo",A40)))</formula>
    </cfRule>
    <cfRule type="containsText" dxfId="2501" priority="309" operator="containsText" text="4- Bajo">
      <formula>NOT(ISERROR(SEARCH("4- Bajo",A40)))</formula>
    </cfRule>
    <cfRule type="containsText" dxfId="2500" priority="310" operator="containsText" text="1- Bajo">
      <formula>NOT(ISERROR(SEARCH("1- Bajo",A40)))</formula>
    </cfRule>
  </conditionalFormatting>
  <conditionalFormatting sqref="F40:G40">
    <cfRule type="containsText" dxfId="2499" priority="299" operator="containsText" text="3- Moderado">
      <formula>NOT(ISERROR(SEARCH("3- Moderado",F40)))</formula>
    </cfRule>
    <cfRule type="containsText" dxfId="2498" priority="300" operator="containsText" text="6- Moderado">
      <formula>NOT(ISERROR(SEARCH("6- Moderado",F40)))</formula>
    </cfRule>
    <cfRule type="containsText" dxfId="2497" priority="301" operator="containsText" text="4- Moderado">
      <formula>NOT(ISERROR(SEARCH("4- Moderado",F40)))</formula>
    </cfRule>
    <cfRule type="containsText" dxfId="2496" priority="302" operator="containsText" text="3- Bajo">
      <formula>NOT(ISERROR(SEARCH("3- Bajo",F40)))</formula>
    </cfRule>
    <cfRule type="containsText" dxfId="2495" priority="303" operator="containsText" text="4- Bajo">
      <formula>NOT(ISERROR(SEARCH("4- Bajo",F40)))</formula>
    </cfRule>
    <cfRule type="containsText" dxfId="2494" priority="304" operator="containsText" text="1- Bajo">
      <formula>NOT(ISERROR(SEARCH("1- Bajo",F40)))</formula>
    </cfRule>
  </conditionalFormatting>
  <conditionalFormatting sqref="J40:J44">
    <cfRule type="containsText" dxfId="2493" priority="294" operator="containsText" text="Bajo">
      <formula>NOT(ISERROR(SEARCH("Bajo",J40)))</formula>
    </cfRule>
    <cfRule type="containsText" dxfId="2492" priority="295" operator="containsText" text="Moderado">
      <formula>NOT(ISERROR(SEARCH("Moderado",J40)))</formula>
    </cfRule>
    <cfRule type="containsText" dxfId="2491" priority="296" operator="containsText" text="Alto">
      <formula>NOT(ISERROR(SEARCH("Alto",J40)))</formula>
    </cfRule>
    <cfRule type="containsText" dxfId="2490" priority="297" operator="containsText" text="Extremo">
      <formula>NOT(ISERROR(SEARCH("Extremo",J40)))</formula>
    </cfRule>
    <cfRule type="colorScale" priority="298">
      <colorScale>
        <cfvo type="min"/>
        <cfvo type="max"/>
        <color rgb="FFFF7128"/>
        <color rgb="FFFFEF9C"/>
      </colorScale>
    </cfRule>
  </conditionalFormatting>
  <conditionalFormatting sqref="M40:M44">
    <cfRule type="containsText" dxfId="2489" priority="269" operator="containsText" text="Moderado">
      <formula>NOT(ISERROR(SEARCH("Moderado",M40)))</formula>
    </cfRule>
    <cfRule type="containsText" dxfId="2488" priority="289" operator="containsText" text="Bajo">
      <formula>NOT(ISERROR(SEARCH("Bajo",M40)))</formula>
    </cfRule>
    <cfRule type="containsText" dxfId="2487" priority="290" operator="containsText" text="Moderado">
      <formula>NOT(ISERROR(SEARCH("Moderado",M40)))</formula>
    </cfRule>
    <cfRule type="containsText" dxfId="2486" priority="291" operator="containsText" text="Alto">
      <formula>NOT(ISERROR(SEARCH("Alto",M40)))</formula>
    </cfRule>
    <cfRule type="containsText" dxfId="2485" priority="292" operator="containsText" text="Extremo">
      <formula>NOT(ISERROR(SEARCH("Extremo",M40)))</formula>
    </cfRule>
    <cfRule type="colorScale" priority="293">
      <colorScale>
        <cfvo type="min"/>
        <cfvo type="max"/>
        <color rgb="FFFF7128"/>
        <color rgb="FFFFEF9C"/>
      </colorScale>
    </cfRule>
  </conditionalFormatting>
  <conditionalFormatting sqref="N40">
    <cfRule type="containsText" dxfId="2484" priority="283" operator="containsText" text="3- Moderado">
      <formula>NOT(ISERROR(SEARCH("3- Moderado",N40)))</formula>
    </cfRule>
    <cfRule type="containsText" dxfId="2483" priority="284" operator="containsText" text="6- Moderado">
      <formula>NOT(ISERROR(SEARCH("6- Moderado",N40)))</formula>
    </cfRule>
    <cfRule type="containsText" dxfId="2482" priority="285" operator="containsText" text="4- Moderado">
      <formula>NOT(ISERROR(SEARCH("4- Moderado",N40)))</formula>
    </cfRule>
    <cfRule type="containsText" dxfId="2481" priority="286" operator="containsText" text="3- Bajo">
      <formula>NOT(ISERROR(SEARCH("3- Bajo",N40)))</formula>
    </cfRule>
    <cfRule type="containsText" dxfId="2480" priority="287" operator="containsText" text="4- Bajo">
      <formula>NOT(ISERROR(SEARCH("4- Bajo",N40)))</formula>
    </cfRule>
    <cfRule type="containsText" dxfId="2479" priority="288" operator="containsText" text="1- Bajo">
      <formula>NOT(ISERROR(SEARCH("1- Bajo",N40)))</formula>
    </cfRule>
  </conditionalFormatting>
  <conditionalFormatting sqref="H40:H44">
    <cfRule type="containsText" dxfId="2478" priority="270" operator="containsText" text="Muy Alta">
      <formula>NOT(ISERROR(SEARCH("Muy Alta",H40)))</formula>
    </cfRule>
    <cfRule type="containsText" dxfId="2477" priority="271" operator="containsText" text="Alta">
      <formula>NOT(ISERROR(SEARCH("Alta",H40)))</formula>
    </cfRule>
    <cfRule type="containsText" dxfId="2476" priority="272" operator="containsText" text="Muy Alta">
      <formula>NOT(ISERROR(SEARCH("Muy Alta",H40)))</formula>
    </cfRule>
    <cfRule type="containsText" dxfId="2475" priority="277" operator="containsText" text="Muy Baja">
      <formula>NOT(ISERROR(SEARCH("Muy Baja",H40)))</formula>
    </cfRule>
    <cfRule type="containsText" dxfId="2474" priority="278" operator="containsText" text="Baja">
      <formula>NOT(ISERROR(SEARCH("Baja",H40)))</formula>
    </cfRule>
    <cfRule type="containsText" dxfId="2473" priority="279" operator="containsText" text="Media">
      <formula>NOT(ISERROR(SEARCH("Media",H40)))</formula>
    </cfRule>
    <cfRule type="containsText" dxfId="2472" priority="280" operator="containsText" text="Alta">
      <formula>NOT(ISERROR(SEARCH("Alta",H40)))</formula>
    </cfRule>
    <cfRule type="containsText" dxfId="2471" priority="282" operator="containsText" text="Muy Alta">
      <formula>NOT(ISERROR(SEARCH("Muy Alta",H40)))</formula>
    </cfRule>
  </conditionalFormatting>
  <conditionalFormatting sqref="I40:I44">
    <cfRule type="containsText" dxfId="2470" priority="273" operator="containsText" text="Catastrófico">
      <formula>NOT(ISERROR(SEARCH("Catastrófico",I40)))</formula>
    </cfRule>
    <cfRule type="containsText" dxfId="2469" priority="274" operator="containsText" text="Mayor">
      <formula>NOT(ISERROR(SEARCH("Mayor",I40)))</formula>
    </cfRule>
    <cfRule type="containsText" dxfId="2468" priority="275" operator="containsText" text="Menor">
      <formula>NOT(ISERROR(SEARCH("Menor",I40)))</formula>
    </cfRule>
    <cfRule type="containsText" dxfId="2467" priority="276" operator="containsText" text="Leve">
      <formula>NOT(ISERROR(SEARCH("Leve",I40)))</formula>
    </cfRule>
    <cfRule type="containsText" dxfId="2466" priority="281" operator="containsText" text="Moderado">
      <formula>NOT(ISERROR(SEARCH("Moderado",I40)))</formula>
    </cfRule>
  </conditionalFormatting>
  <conditionalFormatting sqref="K40:K44">
    <cfRule type="containsText" dxfId="2465" priority="268" operator="containsText" text="Media">
      <formula>NOT(ISERROR(SEARCH("Media",K40)))</formula>
    </cfRule>
  </conditionalFormatting>
  <conditionalFormatting sqref="L40:L44">
    <cfRule type="containsText" dxfId="2464" priority="267" operator="containsText" text="Moderado">
      <formula>NOT(ISERROR(SEARCH("Moderado",L40)))</formula>
    </cfRule>
  </conditionalFormatting>
  <conditionalFormatting sqref="J40:J44">
    <cfRule type="containsText" dxfId="2463" priority="266" operator="containsText" text="Moderado">
      <formula>NOT(ISERROR(SEARCH("Moderado",J40)))</formula>
    </cfRule>
  </conditionalFormatting>
  <conditionalFormatting sqref="J40:J44">
    <cfRule type="containsText" dxfId="2462" priority="264" operator="containsText" text="Bajo">
      <formula>NOT(ISERROR(SEARCH("Bajo",J40)))</formula>
    </cfRule>
    <cfRule type="containsText" dxfId="2461" priority="265" operator="containsText" text="Extremo">
      <formula>NOT(ISERROR(SEARCH("Extremo",J40)))</formula>
    </cfRule>
  </conditionalFormatting>
  <conditionalFormatting sqref="K40:K44">
    <cfRule type="containsText" dxfId="2460" priority="262" operator="containsText" text="Baja">
      <formula>NOT(ISERROR(SEARCH("Baja",K40)))</formula>
    </cfRule>
    <cfRule type="containsText" dxfId="2459" priority="263" operator="containsText" text="Muy Baja">
      <formula>NOT(ISERROR(SEARCH("Muy Baja",K40)))</formula>
    </cfRule>
  </conditionalFormatting>
  <conditionalFormatting sqref="K40:K44">
    <cfRule type="containsText" dxfId="2458" priority="260" operator="containsText" text="Muy Alta">
      <formula>NOT(ISERROR(SEARCH("Muy Alta",K40)))</formula>
    </cfRule>
    <cfRule type="containsText" dxfId="2457" priority="261" operator="containsText" text="Alta">
      <formula>NOT(ISERROR(SEARCH("Alta",K40)))</formula>
    </cfRule>
  </conditionalFormatting>
  <conditionalFormatting sqref="L40:L44">
    <cfRule type="containsText" dxfId="2456" priority="256" operator="containsText" text="Catastrófico">
      <formula>NOT(ISERROR(SEARCH("Catastrófico",L40)))</formula>
    </cfRule>
    <cfRule type="containsText" dxfId="2455" priority="257" operator="containsText" text="Mayor">
      <formula>NOT(ISERROR(SEARCH("Mayor",L40)))</formula>
    </cfRule>
    <cfRule type="containsText" dxfId="2454" priority="258" operator="containsText" text="Menor">
      <formula>NOT(ISERROR(SEARCH("Menor",L40)))</formula>
    </cfRule>
    <cfRule type="containsText" dxfId="2453" priority="259" operator="containsText" text="Leve">
      <formula>NOT(ISERROR(SEARCH("Leve",L40)))</formula>
    </cfRule>
  </conditionalFormatting>
  <conditionalFormatting sqref="K45:L45">
    <cfRule type="containsText" dxfId="2452" priority="250" operator="containsText" text="3- Moderado">
      <formula>NOT(ISERROR(SEARCH("3- Moderado",K45)))</formula>
    </cfRule>
    <cfRule type="containsText" dxfId="2451" priority="251" operator="containsText" text="6- Moderado">
      <formula>NOT(ISERROR(SEARCH("6- Moderado",K45)))</formula>
    </cfRule>
    <cfRule type="containsText" dxfId="2450" priority="252" operator="containsText" text="4- Moderado">
      <formula>NOT(ISERROR(SEARCH("4- Moderado",K45)))</formula>
    </cfRule>
    <cfRule type="containsText" dxfId="2449" priority="253" operator="containsText" text="3- Bajo">
      <formula>NOT(ISERROR(SEARCH("3- Bajo",K45)))</formula>
    </cfRule>
    <cfRule type="containsText" dxfId="2448" priority="254" operator="containsText" text="4- Bajo">
      <formula>NOT(ISERROR(SEARCH("4- Bajo",K45)))</formula>
    </cfRule>
    <cfRule type="containsText" dxfId="2447" priority="255" operator="containsText" text="1- Bajo">
      <formula>NOT(ISERROR(SEARCH("1- Bajo",K45)))</formula>
    </cfRule>
  </conditionalFormatting>
  <conditionalFormatting sqref="H45:I45">
    <cfRule type="containsText" dxfId="2446" priority="244" operator="containsText" text="3- Moderado">
      <formula>NOT(ISERROR(SEARCH("3- Moderado",H45)))</formula>
    </cfRule>
    <cfRule type="containsText" dxfId="2445" priority="245" operator="containsText" text="6- Moderado">
      <formula>NOT(ISERROR(SEARCH("6- Moderado",H45)))</formula>
    </cfRule>
    <cfRule type="containsText" dxfId="2444" priority="246" operator="containsText" text="4- Moderado">
      <formula>NOT(ISERROR(SEARCH("4- Moderado",H45)))</formula>
    </cfRule>
    <cfRule type="containsText" dxfId="2443" priority="247" operator="containsText" text="3- Bajo">
      <formula>NOT(ISERROR(SEARCH("3- Bajo",H45)))</formula>
    </cfRule>
    <cfRule type="containsText" dxfId="2442" priority="248" operator="containsText" text="4- Bajo">
      <formula>NOT(ISERROR(SEARCH("4- Bajo",H45)))</formula>
    </cfRule>
    <cfRule type="containsText" dxfId="2441" priority="249" operator="containsText" text="1- Bajo">
      <formula>NOT(ISERROR(SEARCH("1- Bajo",H45)))</formula>
    </cfRule>
  </conditionalFormatting>
  <conditionalFormatting sqref="A45 C45:E45">
    <cfRule type="containsText" dxfId="2440" priority="238" operator="containsText" text="3- Moderado">
      <formula>NOT(ISERROR(SEARCH("3- Moderado",A45)))</formula>
    </cfRule>
    <cfRule type="containsText" dxfId="2439" priority="239" operator="containsText" text="6- Moderado">
      <formula>NOT(ISERROR(SEARCH("6- Moderado",A45)))</formula>
    </cfRule>
    <cfRule type="containsText" dxfId="2438" priority="240" operator="containsText" text="4- Moderado">
      <formula>NOT(ISERROR(SEARCH("4- Moderado",A45)))</formula>
    </cfRule>
    <cfRule type="containsText" dxfId="2437" priority="241" operator="containsText" text="3- Bajo">
      <formula>NOT(ISERROR(SEARCH("3- Bajo",A45)))</formula>
    </cfRule>
    <cfRule type="containsText" dxfId="2436" priority="242" operator="containsText" text="4- Bajo">
      <formula>NOT(ISERROR(SEARCH("4- Bajo",A45)))</formula>
    </cfRule>
    <cfRule type="containsText" dxfId="2435" priority="243" operator="containsText" text="1- Bajo">
      <formula>NOT(ISERROR(SEARCH("1- Bajo",A45)))</formula>
    </cfRule>
  </conditionalFormatting>
  <conditionalFormatting sqref="F45:G45">
    <cfRule type="containsText" dxfId="2434" priority="232" operator="containsText" text="3- Moderado">
      <formula>NOT(ISERROR(SEARCH("3- Moderado",F45)))</formula>
    </cfRule>
    <cfRule type="containsText" dxfId="2433" priority="233" operator="containsText" text="6- Moderado">
      <formula>NOT(ISERROR(SEARCH("6- Moderado",F45)))</formula>
    </cfRule>
    <cfRule type="containsText" dxfId="2432" priority="234" operator="containsText" text="4- Moderado">
      <formula>NOT(ISERROR(SEARCH("4- Moderado",F45)))</formula>
    </cfRule>
    <cfRule type="containsText" dxfId="2431" priority="235" operator="containsText" text="3- Bajo">
      <formula>NOT(ISERROR(SEARCH("3- Bajo",F45)))</formula>
    </cfRule>
    <cfRule type="containsText" dxfId="2430" priority="236" operator="containsText" text="4- Bajo">
      <formula>NOT(ISERROR(SEARCH("4- Bajo",F45)))</formula>
    </cfRule>
    <cfRule type="containsText" dxfId="2429" priority="237" operator="containsText" text="1- Bajo">
      <formula>NOT(ISERROR(SEARCH("1- Bajo",F45)))</formula>
    </cfRule>
  </conditionalFormatting>
  <conditionalFormatting sqref="J45:J49">
    <cfRule type="containsText" dxfId="2428" priority="227" operator="containsText" text="Bajo">
      <formula>NOT(ISERROR(SEARCH("Bajo",J45)))</formula>
    </cfRule>
    <cfRule type="containsText" dxfId="2427" priority="228" operator="containsText" text="Moderado">
      <formula>NOT(ISERROR(SEARCH("Moderado",J45)))</formula>
    </cfRule>
    <cfRule type="containsText" dxfId="2426" priority="229" operator="containsText" text="Alto">
      <formula>NOT(ISERROR(SEARCH("Alto",J45)))</formula>
    </cfRule>
    <cfRule type="containsText" dxfId="2425" priority="230" operator="containsText" text="Extremo">
      <formula>NOT(ISERROR(SEARCH("Extremo",J45)))</formula>
    </cfRule>
    <cfRule type="colorScale" priority="231">
      <colorScale>
        <cfvo type="min"/>
        <cfvo type="max"/>
        <color rgb="FFFF7128"/>
        <color rgb="FFFFEF9C"/>
      </colorScale>
    </cfRule>
  </conditionalFormatting>
  <conditionalFormatting sqref="M45:M49">
    <cfRule type="containsText" dxfId="2424" priority="202" operator="containsText" text="Moderado">
      <formula>NOT(ISERROR(SEARCH("Moderado",M45)))</formula>
    </cfRule>
    <cfRule type="containsText" dxfId="2423" priority="222" operator="containsText" text="Bajo">
      <formula>NOT(ISERROR(SEARCH("Bajo",M45)))</formula>
    </cfRule>
    <cfRule type="containsText" dxfId="2422" priority="223" operator="containsText" text="Moderado">
      <formula>NOT(ISERROR(SEARCH("Moderado",M45)))</formula>
    </cfRule>
    <cfRule type="containsText" dxfId="2421" priority="224" operator="containsText" text="Alto">
      <formula>NOT(ISERROR(SEARCH("Alto",M45)))</formula>
    </cfRule>
    <cfRule type="containsText" dxfId="2420" priority="225" operator="containsText" text="Extremo">
      <formula>NOT(ISERROR(SEARCH("Extremo",M45)))</formula>
    </cfRule>
    <cfRule type="colorScale" priority="226">
      <colorScale>
        <cfvo type="min"/>
        <cfvo type="max"/>
        <color rgb="FFFF7128"/>
        <color rgb="FFFFEF9C"/>
      </colorScale>
    </cfRule>
  </conditionalFormatting>
  <conditionalFormatting sqref="N45">
    <cfRule type="containsText" dxfId="2419" priority="216" operator="containsText" text="3- Moderado">
      <formula>NOT(ISERROR(SEARCH("3- Moderado",N45)))</formula>
    </cfRule>
    <cfRule type="containsText" dxfId="2418" priority="217" operator="containsText" text="6- Moderado">
      <formula>NOT(ISERROR(SEARCH("6- Moderado",N45)))</formula>
    </cfRule>
    <cfRule type="containsText" dxfId="2417" priority="218" operator="containsText" text="4- Moderado">
      <formula>NOT(ISERROR(SEARCH("4- Moderado",N45)))</formula>
    </cfRule>
    <cfRule type="containsText" dxfId="2416" priority="219" operator="containsText" text="3- Bajo">
      <formula>NOT(ISERROR(SEARCH("3- Bajo",N45)))</formula>
    </cfRule>
    <cfRule type="containsText" dxfId="2415" priority="220" operator="containsText" text="4- Bajo">
      <formula>NOT(ISERROR(SEARCH("4- Bajo",N45)))</formula>
    </cfRule>
    <cfRule type="containsText" dxfId="2414" priority="221" operator="containsText" text="1- Bajo">
      <formula>NOT(ISERROR(SEARCH("1- Bajo",N45)))</formula>
    </cfRule>
  </conditionalFormatting>
  <conditionalFormatting sqref="H45:H49">
    <cfRule type="containsText" dxfId="2413" priority="203" operator="containsText" text="Muy Alta">
      <formula>NOT(ISERROR(SEARCH("Muy Alta",H45)))</formula>
    </cfRule>
    <cfRule type="containsText" dxfId="2412" priority="204" operator="containsText" text="Alta">
      <formula>NOT(ISERROR(SEARCH("Alta",H45)))</formula>
    </cfRule>
    <cfRule type="containsText" dxfId="2411" priority="205" operator="containsText" text="Muy Alta">
      <formula>NOT(ISERROR(SEARCH("Muy Alta",H45)))</formula>
    </cfRule>
    <cfRule type="containsText" dxfId="2410" priority="210" operator="containsText" text="Muy Baja">
      <formula>NOT(ISERROR(SEARCH("Muy Baja",H45)))</formula>
    </cfRule>
    <cfRule type="containsText" dxfId="2409" priority="211" operator="containsText" text="Baja">
      <formula>NOT(ISERROR(SEARCH("Baja",H45)))</formula>
    </cfRule>
    <cfRule type="containsText" dxfId="2408" priority="212" operator="containsText" text="Media">
      <formula>NOT(ISERROR(SEARCH("Media",H45)))</formula>
    </cfRule>
    <cfRule type="containsText" dxfId="2407" priority="213" operator="containsText" text="Alta">
      <formula>NOT(ISERROR(SEARCH("Alta",H45)))</formula>
    </cfRule>
    <cfRule type="containsText" dxfId="2406" priority="215" operator="containsText" text="Muy Alta">
      <formula>NOT(ISERROR(SEARCH("Muy Alta",H45)))</formula>
    </cfRule>
  </conditionalFormatting>
  <conditionalFormatting sqref="I45:I49">
    <cfRule type="containsText" dxfId="2405" priority="206" operator="containsText" text="Catastrófico">
      <formula>NOT(ISERROR(SEARCH("Catastrófico",I45)))</formula>
    </cfRule>
    <cfRule type="containsText" dxfId="2404" priority="207" operator="containsText" text="Mayor">
      <formula>NOT(ISERROR(SEARCH("Mayor",I45)))</formula>
    </cfRule>
    <cfRule type="containsText" dxfId="2403" priority="208" operator="containsText" text="Menor">
      <formula>NOT(ISERROR(SEARCH("Menor",I45)))</formula>
    </cfRule>
    <cfRule type="containsText" dxfId="2402" priority="209" operator="containsText" text="Leve">
      <formula>NOT(ISERROR(SEARCH("Leve",I45)))</formula>
    </cfRule>
    <cfRule type="containsText" dxfId="2401" priority="214" operator="containsText" text="Moderado">
      <formula>NOT(ISERROR(SEARCH("Moderado",I45)))</formula>
    </cfRule>
  </conditionalFormatting>
  <conditionalFormatting sqref="K45:K49">
    <cfRule type="containsText" dxfId="2400" priority="201" operator="containsText" text="Media">
      <formula>NOT(ISERROR(SEARCH("Media",K45)))</formula>
    </cfRule>
  </conditionalFormatting>
  <conditionalFormatting sqref="L45:L49">
    <cfRule type="containsText" dxfId="2399" priority="200" operator="containsText" text="Moderado">
      <formula>NOT(ISERROR(SEARCH("Moderado",L45)))</formula>
    </cfRule>
  </conditionalFormatting>
  <conditionalFormatting sqref="J45:J49">
    <cfRule type="containsText" dxfId="2398" priority="199" operator="containsText" text="Moderado">
      <formula>NOT(ISERROR(SEARCH("Moderado",J45)))</formula>
    </cfRule>
  </conditionalFormatting>
  <conditionalFormatting sqref="J45:J49">
    <cfRule type="containsText" dxfId="2397" priority="197" operator="containsText" text="Bajo">
      <formula>NOT(ISERROR(SEARCH("Bajo",J45)))</formula>
    </cfRule>
    <cfRule type="containsText" dxfId="2396" priority="198" operator="containsText" text="Extremo">
      <formula>NOT(ISERROR(SEARCH("Extremo",J45)))</formula>
    </cfRule>
  </conditionalFormatting>
  <conditionalFormatting sqref="K45:K49">
    <cfRule type="containsText" dxfId="2395" priority="195" operator="containsText" text="Baja">
      <formula>NOT(ISERROR(SEARCH("Baja",K45)))</formula>
    </cfRule>
    <cfRule type="containsText" dxfId="2394" priority="196" operator="containsText" text="Muy Baja">
      <formula>NOT(ISERROR(SEARCH("Muy Baja",K45)))</formula>
    </cfRule>
  </conditionalFormatting>
  <conditionalFormatting sqref="K45:K49">
    <cfRule type="containsText" dxfId="2393" priority="193" operator="containsText" text="Muy Alta">
      <formula>NOT(ISERROR(SEARCH("Muy Alta",K45)))</formula>
    </cfRule>
    <cfRule type="containsText" dxfId="2392" priority="194" operator="containsText" text="Alta">
      <formula>NOT(ISERROR(SEARCH("Alta",K45)))</formula>
    </cfRule>
  </conditionalFormatting>
  <conditionalFormatting sqref="L45:L49">
    <cfRule type="containsText" dxfId="2391" priority="189" operator="containsText" text="Catastrófico">
      <formula>NOT(ISERROR(SEARCH("Catastrófico",L45)))</formula>
    </cfRule>
    <cfRule type="containsText" dxfId="2390" priority="190" operator="containsText" text="Mayor">
      <formula>NOT(ISERROR(SEARCH("Mayor",L45)))</formula>
    </cfRule>
    <cfRule type="containsText" dxfId="2389" priority="191" operator="containsText" text="Menor">
      <formula>NOT(ISERROR(SEARCH("Menor",L45)))</formula>
    </cfRule>
    <cfRule type="containsText" dxfId="2388" priority="192" operator="containsText" text="Leve">
      <formula>NOT(ISERROR(SEARCH("Leve",L45)))</formula>
    </cfRule>
  </conditionalFormatting>
  <conditionalFormatting sqref="K50:L50">
    <cfRule type="containsText" dxfId="2387" priority="183" operator="containsText" text="3- Moderado">
      <formula>NOT(ISERROR(SEARCH("3- Moderado",K50)))</formula>
    </cfRule>
    <cfRule type="containsText" dxfId="2386" priority="184" operator="containsText" text="6- Moderado">
      <formula>NOT(ISERROR(SEARCH("6- Moderado",K50)))</formula>
    </cfRule>
    <cfRule type="containsText" dxfId="2385" priority="185" operator="containsText" text="4- Moderado">
      <formula>NOT(ISERROR(SEARCH("4- Moderado",K50)))</formula>
    </cfRule>
    <cfRule type="containsText" dxfId="2384" priority="186" operator="containsText" text="3- Bajo">
      <formula>NOT(ISERROR(SEARCH("3- Bajo",K50)))</formula>
    </cfRule>
    <cfRule type="containsText" dxfId="2383" priority="187" operator="containsText" text="4- Bajo">
      <formula>NOT(ISERROR(SEARCH("4- Bajo",K50)))</formula>
    </cfRule>
    <cfRule type="containsText" dxfId="2382" priority="188" operator="containsText" text="1- Bajo">
      <formula>NOT(ISERROR(SEARCH("1- Bajo",K50)))</formula>
    </cfRule>
  </conditionalFormatting>
  <conditionalFormatting sqref="H50:I50">
    <cfRule type="containsText" dxfId="2381" priority="177" operator="containsText" text="3- Moderado">
      <formula>NOT(ISERROR(SEARCH("3- Moderado",H50)))</formula>
    </cfRule>
    <cfRule type="containsText" dxfId="2380" priority="178" operator="containsText" text="6- Moderado">
      <formula>NOT(ISERROR(SEARCH("6- Moderado",H50)))</formula>
    </cfRule>
    <cfRule type="containsText" dxfId="2379" priority="179" operator="containsText" text="4- Moderado">
      <formula>NOT(ISERROR(SEARCH("4- Moderado",H50)))</formula>
    </cfRule>
    <cfRule type="containsText" dxfId="2378" priority="180" operator="containsText" text="3- Bajo">
      <formula>NOT(ISERROR(SEARCH("3- Bajo",H50)))</formula>
    </cfRule>
    <cfRule type="containsText" dxfId="2377" priority="181" operator="containsText" text="4- Bajo">
      <formula>NOT(ISERROR(SEARCH("4- Bajo",H50)))</formula>
    </cfRule>
    <cfRule type="containsText" dxfId="2376" priority="182" operator="containsText" text="1- Bajo">
      <formula>NOT(ISERROR(SEARCH("1- Bajo",H50)))</formula>
    </cfRule>
  </conditionalFormatting>
  <conditionalFormatting sqref="A50 C50:E50">
    <cfRule type="containsText" dxfId="2375" priority="171" operator="containsText" text="3- Moderado">
      <formula>NOT(ISERROR(SEARCH("3- Moderado",A50)))</formula>
    </cfRule>
    <cfRule type="containsText" dxfId="2374" priority="172" operator="containsText" text="6- Moderado">
      <formula>NOT(ISERROR(SEARCH("6- Moderado",A50)))</formula>
    </cfRule>
    <cfRule type="containsText" dxfId="2373" priority="173" operator="containsText" text="4- Moderado">
      <formula>NOT(ISERROR(SEARCH("4- Moderado",A50)))</formula>
    </cfRule>
    <cfRule type="containsText" dxfId="2372" priority="174" operator="containsText" text="3- Bajo">
      <formula>NOT(ISERROR(SEARCH("3- Bajo",A50)))</formula>
    </cfRule>
    <cfRule type="containsText" dxfId="2371" priority="175" operator="containsText" text="4- Bajo">
      <formula>NOT(ISERROR(SEARCH("4- Bajo",A50)))</formula>
    </cfRule>
    <cfRule type="containsText" dxfId="2370" priority="176" operator="containsText" text="1- Bajo">
      <formula>NOT(ISERROR(SEARCH("1- Bajo",A50)))</formula>
    </cfRule>
  </conditionalFormatting>
  <conditionalFormatting sqref="F50:G50">
    <cfRule type="containsText" dxfId="2369" priority="165" operator="containsText" text="3- Moderado">
      <formula>NOT(ISERROR(SEARCH("3- Moderado",F50)))</formula>
    </cfRule>
    <cfRule type="containsText" dxfId="2368" priority="166" operator="containsText" text="6- Moderado">
      <formula>NOT(ISERROR(SEARCH("6- Moderado",F50)))</formula>
    </cfRule>
    <cfRule type="containsText" dxfId="2367" priority="167" operator="containsText" text="4- Moderado">
      <formula>NOT(ISERROR(SEARCH("4- Moderado",F50)))</formula>
    </cfRule>
    <cfRule type="containsText" dxfId="2366" priority="168" operator="containsText" text="3- Bajo">
      <formula>NOT(ISERROR(SEARCH("3- Bajo",F50)))</formula>
    </cfRule>
    <cfRule type="containsText" dxfId="2365" priority="169" operator="containsText" text="4- Bajo">
      <formula>NOT(ISERROR(SEARCH("4- Bajo",F50)))</formula>
    </cfRule>
    <cfRule type="containsText" dxfId="2364" priority="170" operator="containsText" text="1- Bajo">
      <formula>NOT(ISERROR(SEARCH("1- Bajo",F50)))</formula>
    </cfRule>
  </conditionalFormatting>
  <conditionalFormatting sqref="J50:J54">
    <cfRule type="containsText" dxfId="2363" priority="160" operator="containsText" text="Bajo">
      <formula>NOT(ISERROR(SEARCH("Bajo",J50)))</formula>
    </cfRule>
    <cfRule type="containsText" dxfId="2362" priority="161" operator="containsText" text="Moderado">
      <formula>NOT(ISERROR(SEARCH("Moderado",J50)))</formula>
    </cfRule>
    <cfRule type="containsText" dxfId="2361" priority="162" operator="containsText" text="Alto">
      <formula>NOT(ISERROR(SEARCH("Alto",J50)))</formula>
    </cfRule>
    <cfRule type="containsText" dxfId="2360" priority="163" operator="containsText" text="Extremo">
      <formula>NOT(ISERROR(SEARCH("Extremo",J50)))</formula>
    </cfRule>
    <cfRule type="colorScale" priority="164">
      <colorScale>
        <cfvo type="min"/>
        <cfvo type="max"/>
        <color rgb="FFFF7128"/>
        <color rgb="FFFFEF9C"/>
      </colorScale>
    </cfRule>
  </conditionalFormatting>
  <conditionalFormatting sqref="M50:M54">
    <cfRule type="containsText" dxfId="2359" priority="135" operator="containsText" text="Moderado">
      <formula>NOT(ISERROR(SEARCH("Moderado",M50)))</formula>
    </cfRule>
    <cfRule type="containsText" dxfId="2358" priority="155" operator="containsText" text="Bajo">
      <formula>NOT(ISERROR(SEARCH("Bajo",M50)))</formula>
    </cfRule>
    <cfRule type="containsText" dxfId="2357" priority="156" operator="containsText" text="Moderado">
      <formula>NOT(ISERROR(SEARCH("Moderado",M50)))</formula>
    </cfRule>
    <cfRule type="containsText" dxfId="2356" priority="157" operator="containsText" text="Alto">
      <formula>NOT(ISERROR(SEARCH("Alto",M50)))</formula>
    </cfRule>
    <cfRule type="containsText" dxfId="2355" priority="158" operator="containsText" text="Extremo">
      <formula>NOT(ISERROR(SEARCH("Extremo",M50)))</formula>
    </cfRule>
    <cfRule type="colorScale" priority="159">
      <colorScale>
        <cfvo type="min"/>
        <cfvo type="max"/>
        <color rgb="FFFF7128"/>
        <color rgb="FFFFEF9C"/>
      </colorScale>
    </cfRule>
  </conditionalFormatting>
  <conditionalFormatting sqref="N50">
    <cfRule type="containsText" dxfId="2354" priority="149" operator="containsText" text="3- Moderado">
      <formula>NOT(ISERROR(SEARCH("3- Moderado",N50)))</formula>
    </cfRule>
    <cfRule type="containsText" dxfId="2353" priority="150" operator="containsText" text="6- Moderado">
      <formula>NOT(ISERROR(SEARCH("6- Moderado",N50)))</formula>
    </cfRule>
    <cfRule type="containsText" dxfId="2352" priority="151" operator="containsText" text="4- Moderado">
      <formula>NOT(ISERROR(SEARCH("4- Moderado",N50)))</formula>
    </cfRule>
    <cfRule type="containsText" dxfId="2351" priority="152" operator="containsText" text="3- Bajo">
      <formula>NOT(ISERROR(SEARCH("3- Bajo",N50)))</formula>
    </cfRule>
    <cfRule type="containsText" dxfId="2350" priority="153" operator="containsText" text="4- Bajo">
      <formula>NOT(ISERROR(SEARCH("4- Bajo",N50)))</formula>
    </cfRule>
    <cfRule type="containsText" dxfId="2349" priority="154" operator="containsText" text="1- Bajo">
      <formula>NOT(ISERROR(SEARCH("1- Bajo",N50)))</formula>
    </cfRule>
  </conditionalFormatting>
  <conditionalFormatting sqref="H50:H54">
    <cfRule type="containsText" dxfId="2348" priority="136" operator="containsText" text="Muy Alta">
      <formula>NOT(ISERROR(SEARCH("Muy Alta",H50)))</formula>
    </cfRule>
    <cfRule type="containsText" dxfId="2347" priority="137" operator="containsText" text="Alta">
      <formula>NOT(ISERROR(SEARCH("Alta",H50)))</formula>
    </cfRule>
    <cfRule type="containsText" dxfId="2346" priority="138" operator="containsText" text="Muy Alta">
      <formula>NOT(ISERROR(SEARCH("Muy Alta",H50)))</formula>
    </cfRule>
    <cfRule type="containsText" dxfId="2345" priority="143" operator="containsText" text="Muy Baja">
      <formula>NOT(ISERROR(SEARCH("Muy Baja",H50)))</formula>
    </cfRule>
    <cfRule type="containsText" dxfId="2344" priority="144" operator="containsText" text="Baja">
      <formula>NOT(ISERROR(SEARCH("Baja",H50)))</formula>
    </cfRule>
    <cfRule type="containsText" dxfId="2343" priority="145" operator="containsText" text="Media">
      <formula>NOT(ISERROR(SEARCH("Media",H50)))</formula>
    </cfRule>
    <cfRule type="containsText" dxfId="2342" priority="146" operator="containsText" text="Alta">
      <formula>NOT(ISERROR(SEARCH("Alta",H50)))</formula>
    </cfRule>
    <cfRule type="containsText" dxfId="2341" priority="148" operator="containsText" text="Muy Alta">
      <formula>NOT(ISERROR(SEARCH("Muy Alta",H50)))</formula>
    </cfRule>
  </conditionalFormatting>
  <conditionalFormatting sqref="I50:I54">
    <cfRule type="containsText" dxfId="2340" priority="139" operator="containsText" text="Catastrófico">
      <formula>NOT(ISERROR(SEARCH("Catastrófico",I50)))</formula>
    </cfRule>
    <cfRule type="containsText" dxfId="2339" priority="140" operator="containsText" text="Mayor">
      <formula>NOT(ISERROR(SEARCH("Mayor",I50)))</formula>
    </cfRule>
    <cfRule type="containsText" dxfId="2338" priority="141" operator="containsText" text="Menor">
      <formula>NOT(ISERROR(SEARCH("Menor",I50)))</formula>
    </cfRule>
    <cfRule type="containsText" dxfId="2337" priority="142" operator="containsText" text="Leve">
      <formula>NOT(ISERROR(SEARCH("Leve",I50)))</formula>
    </cfRule>
    <cfRule type="containsText" dxfId="2336" priority="147" operator="containsText" text="Moderado">
      <formula>NOT(ISERROR(SEARCH("Moderado",I50)))</formula>
    </cfRule>
  </conditionalFormatting>
  <conditionalFormatting sqref="K50:K54">
    <cfRule type="containsText" dxfId="2335" priority="134" operator="containsText" text="Media">
      <formula>NOT(ISERROR(SEARCH("Media",K50)))</formula>
    </cfRule>
  </conditionalFormatting>
  <conditionalFormatting sqref="L50:L54">
    <cfRule type="containsText" dxfId="2334" priority="133" operator="containsText" text="Moderado">
      <formula>NOT(ISERROR(SEARCH("Moderado",L50)))</formula>
    </cfRule>
  </conditionalFormatting>
  <conditionalFormatting sqref="J50:J54">
    <cfRule type="containsText" dxfId="2333" priority="132" operator="containsText" text="Moderado">
      <formula>NOT(ISERROR(SEARCH("Moderado",J50)))</formula>
    </cfRule>
  </conditionalFormatting>
  <conditionalFormatting sqref="J50:J54">
    <cfRule type="containsText" dxfId="2332" priority="130" operator="containsText" text="Bajo">
      <formula>NOT(ISERROR(SEARCH("Bajo",J50)))</formula>
    </cfRule>
    <cfRule type="containsText" dxfId="2331" priority="131" operator="containsText" text="Extremo">
      <formula>NOT(ISERROR(SEARCH("Extremo",J50)))</formula>
    </cfRule>
  </conditionalFormatting>
  <conditionalFormatting sqref="K50:K54">
    <cfRule type="containsText" dxfId="2330" priority="128" operator="containsText" text="Baja">
      <formula>NOT(ISERROR(SEARCH("Baja",K50)))</formula>
    </cfRule>
    <cfRule type="containsText" dxfId="2329" priority="129" operator="containsText" text="Muy Baja">
      <formula>NOT(ISERROR(SEARCH("Muy Baja",K50)))</formula>
    </cfRule>
  </conditionalFormatting>
  <conditionalFormatting sqref="K50:K54">
    <cfRule type="containsText" dxfId="2328" priority="126" operator="containsText" text="Muy Alta">
      <formula>NOT(ISERROR(SEARCH("Muy Alta",K50)))</formula>
    </cfRule>
    <cfRule type="containsText" dxfId="2327" priority="127" operator="containsText" text="Alta">
      <formula>NOT(ISERROR(SEARCH("Alta",K50)))</formula>
    </cfRule>
  </conditionalFormatting>
  <conditionalFormatting sqref="L50:L54">
    <cfRule type="containsText" dxfId="2326" priority="122" operator="containsText" text="Catastrófico">
      <formula>NOT(ISERROR(SEARCH("Catastrófico",L50)))</formula>
    </cfRule>
    <cfRule type="containsText" dxfId="2325" priority="123" operator="containsText" text="Mayor">
      <formula>NOT(ISERROR(SEARCH("Mayor",L50)))</formula>
    </cfRule>
    <cfRule type="containsText" dxfId="2324" priority="124" operator="containsText" text="Menor">
      <formula>NOT(ISERROR(SEARCH("Menor",L50)))</formula>
    </cfRule>
    <cfRule type="containsText" dxfId="2323" priority="125" operator="containsText" text="Leve">
      <formula>NOT(ISERROR(SEARCH("Leve",L50)))</formula>
    </cfRule>
  </conditionalFormatting>
  <conditionalFormatting sqref="K55:L55">
    <cfRule type="containsText" dxfId="2322" priority="116" operator="containsText" text="3- Moderado">
      <formula>NOT(ISERROR(SEARCH("3- Moderado",K55)))</formula>
    </cfRule>
    <cfRule type="containsText" dxfId="2321" priority="117" operator="containsText" text="6- Moderado">
      <formula>NOT(ISERROR(SEARCH("6- Moderado",K55)))</formula>
    </cfRule>
    <cfRule type="containsText" dxfId="2320" priority="118" operator="containsText" text="4- Moderado">
      <formula>NOT(ISERROR(SEARCH("4- Moderado",K55)))</formula>
    </cfRule>
    <cfRule type="containsText" dxfId="2319" priority="119" operator="containsText" text="3- Bajo">
      <formula>NOT(ISERROR(SEARCH("3- Bajo",K55)))</formula>
    </cfRule>
    <cfRule type="containsText" dxfId="2318" priority="120" operator="containsText" text="4- Bajo">
      <formula>NOT(ISERROR(SEARCH("4- Bajo",K55)))</formula>
    </cfRule>
    <cfRule type="containsText" dxfId="2317" priority="121" operator="containsText" text="1- Bajo">
      <formula>NOT(ISERROR(SEARCH("1- Bajo",K55)))</formula>
    </cfRule>
  </conditionalFormatting>
  <conditionalFormatting sqref="H55:I55">
    <cfRule type="containsText" dxfId="2316" priority="110" operator="containsText" text="3- Moderado">
      <formula>NOT(ISERROR(SEARCH("3- Moderado",H55)))</formula>
    </cfRule>
    <cfRule type="containsText" dxfId="2315" priority="111" operator="containsText" text="6- Moderado">
      <formula>NOT(ISERROR(SEARCH("6- Moderado",H55)))</formula>
    </cfRule>
    <cfRule type="containsText" dxfId="2314" priority="112" operator="containsText" text="4- Moderado">
      <formula>NOT(ISERROR(SEARCH("4- Moderado",H55)))</formula>
    </cfRule>
    <cfRule type="containsText" dxfId="2313" priority="113" operator="containsText" text="3- Bajo">
      <formula>NOT(ISERROR(SEARCH("3- Bajo",H55)))</formula>
    </cfRule>
    <cfRule type="containsText" dxfId="2312" priority="114" operator="containsText" text="4- Bajo">
      <formula>NOT(ISERROR(SEARCH("4- Bajo",H55)))</formula>
    </cfRule>
    <cfRule type="containsText" dxfId="2311" priority="115" operator="containsText" text="1- Bajo">
      <formula>NOT(ISERROR(SEARCH("1- Bajo",H55)))</formula>
    </cfRule>
  </conditionalFormatting>
  <conditionalFormatting sqref="A55 C55:E55">
    <cfRule type="containsText" dxfId="2310" priority="104" operator="containsText" text="3- Moderado">
      <formula>NOT(ISERROR(SEARCH("3- Moderado",A55)))</formula>
    </cfRule>
    <cfRule type="containsText" dxfId="2309" priority="105" operator="containsText" text="6- Moderado">
      <formula>NOT(ISERROR(SEARCH("6- Moderado",A55)))</formula>
    </cfRule>
    <cfRule type="containsText" dxfId="2308" priority="106" operator="containsText" text="4- Moderado">
      <formula>NOT(ISERROR(SEARCH("4- Moderado",A55)))</formula>
    </cfRule>
    <cfRule type="containsText" dxfId="2307" priority="107" operator="containsText" text="3- Bajo">
      <formula>NOT(ISERROR(SEARCH("3- Bajo",A55)))</formula>
    </cfRule>
    <cfRule type="containsText" dxfId="2306" priority="108" operator="containsText" text="4- Bajo">
      <formula>NOT(ISERROR(SEARCH("4- Bajo",A55)))</formula>
    </cfRule>
    <cfRule type="containsText" dxfId="2305" priority="109" operator="containsText" text="1- Bajo">
      <formula>NOT(ISERROR(SEARCH("1- Bajo",A55)))</formula>
    </cfRule>
  </conditionalFormatting>
  <conditionalFormatting sqref="F55:G55">
    <cfRule type="containsText" dxfId="2304" priority="98" operator="containsText" text="3- Moderado">
      <formula>NOT(ISERROR(SEARCH("3- Moderado",F55)))</formula>
    </cfRule>
    <cfRule type="containsText" dxfId="2303" priority="99" operator="containsText" text="6- Moderado">
      <formula>NOT(ISERROR(SEARCH("6- Moderado",F55)))</formula>
    </cfRule>
    <cfRule type="containsText" dxfId="2302" priority="100" operator="containsText" text="4- Moderado">
      <formula>NOT(ISERROR(SEARCH("4- Moderado",F55)))</formula>
    </cfRule>
    <cfRule type="containsText" dxfId="2301" priority="101" operator="containsText" text="3- Bajo">
      <formula>NOT(ISERROR(SEARCH("3- Bajo",F55)))</formula>
    </cfRule>
    <cfRule type="containsText" dxfId="2300" priority="102" operator="containsText" text="4- Bajo">
      <formula>NOT(ISERROR(SEARCH("4- Bajo",F55)))</formula>
    </cfRule>
    <cfRule type="containsText" dxfId="2299" priority="103" operator="containsText" text="1- Bajo">
      <formula>NOT(ISERROR(SEARCH("1- Bajo",F55)))</formula>
    </cfRule>
  </conditionalFormatting>
  <conditionalFormatting sqref="J55:J59">
    <cfRule type="containsText" dxfId="2298" priority="93" operator="containsText" text="Bajo">
      <formula>NOT(ISERROR(SEARCH("Bajo",J55)))</formula>
    </cfRule>
    <cfRule type="containsText" dxfId="2297" priority="94" operator="containsText" text="Moderado">
      <formula>NOT(ISERROR(SEARCH("Moderado",J55)))</formula>
    </cfRule>
    <cfRule type="containsText" dxfId="2296" priority="95" operator="containsText" text="Alto">
      <formula>NOT(ISERROR(SEARCH("Alto",J55)))</formula>
    </cfRule>
    <cfRule type="containsText" dxfId="2295" priority="96" operator="containsText" text="Extremo">
      <formula>NOT(ISERROR(SEARCH("Extremo",J55)))</formula>
    </cfRule>
    <cfRule type="colorScale" priority="97">
      <colorScale>
        <cfvo type="min"/>
        <cfvo type="max"/>
        <color rgb="FFFF7128"/>
        <color rgb="FFFFEF9C"/>
      </colorScale>
    </cfRule>
  </conditionalFormatting>
  <conditionalFormatting sqref="M55:M59">
    <cfRule type="containsText" dxfId="2294" priority="68" operator="containsText" text="Moderado">
      <formula>NOT(ISERROR(SEARCH("Moderado",M55)))</formula>
    </cfRule>
    <cfRule type="containsText" dxfId="2293" priority="88" operator="containsText" text="Bajo">
      <formula>NOT(ISERROR(SEARCH("Bajo",M55)))</formula>
    </cfRule>
    <cfRule type="containsText" dxfId="2292" priority="89" operator="containsText" text="Moderado">
      <formula>NOT(ISERROR(SEARCH("Moderado",M55)))</formula>
    </cfRule>
    <cfRule type="containsText" dxfId="2291" priority="90" operator="containsText" text="Alto">
      <formula>NOT(ISERROR(SEARCH("Alto",M55)))</formula>
    </cfRule>
    <cfRule type="containsText" dxfId="2290" priority="91" operator="containsText" text="Extremo">
      <formula>NOT(ISERROR(SEARCH("Extremo",M55)))</formula>
    </cfRule>
    <cfRule type="colorScale" priority="92">
      <colorScale>
        <cfvo type="min"/>
        <cfvo type="max"/>
        <color rgb="FFFF7128"/>
        <color rgb="FFFFEF9C"/>
      </colorScale>
    </cfRule>
  </conditionalFormatting>
  <conditionalFormatting sqref="N55">
    <cfRule type="containsText" dxfId="2289" priority="82" operator="containsText" text="3- Moderado">
      <formula>NOT(ISERROR(SEARCH("3- Moderado",N55)))</formula>
    </cfRule>
    <cfRule type="containsText" dxfId="2288" priority="83" operator="containsText" text="6- Moderado">
      <formula>NOT(ISERROR(SEARCH("6- Moderado",N55)))</formula>
    </cfRule>
    <cfRule type="containsText" dxfId="2287" priority="84" operator="containsText" text="4- Moderado">
      <formula>NOT(ISERROR(SEARCH("4- Moderado",N55)))</formula>
    </cfRule>
    <cfRule type="containsText" dxfId="2286" priority="85" operator="containsText" text="3- Bajo">
      <formula>NOT(ISERROR(SEARCH("3- Bajo",N55)))</formula>
    </cfRule>
    <cfRule type="containsText" dxfId="2285" priority="86" operator="containsText" text="4- Bajo">
      <formula>NOT(ISERROR(SEARCH("4- Bajo",N55)))</formula>
    </cfRule>
    <cfRule type="containsText" dxfId="2284" priority="87" operator="containsText" text="1- Bajo">
      <formula>NOT(ISERROR(SEARCH("1- Bajo",N55)))</formula>
    </cfRule>
  </conditionalFormatting>
  <conditionalFormatting sqref="H55:H59">
    <cfRule type="containsText" dxfId="2283" priority="69" operator="containsText" text="Muy Alta">
      <formula>NOT(ISERROR(SEARCH("Muy Alta",H55)))</formula>
    </cfRule>
    <cfRule type="containsText" dxfId="2282" priority="70" operator="containsText" text="Alta">
      <formula>NOT(ISERROR(SEARCH("Alta",H55)))</formula>
    </cfRule>
    <cfRule type="containsText" dxfId="2281" priority="71" operator="containsText" text="Muy Alta">
      <formula>NOT(ISERROR(SEARCH("Muy Alta",H55)))</formula>
    </cfRule>
    <cfRule type="containsText" dxfId="2280" priority="76" operator="containsText" text="Muy Baja">
      <formula>NOT(ISERROR(SEARCH("Muy Baja",H55)))</formula>
    </cfRule>
    <cfRule type="containsText" dxfId="2279" priority="77" operator="containsText" text="Baja">
      <formula>NOT(ISERROR(SEARCH("Baja",H55)))</formula>
    </cfRule>
    <cfRule type="containsText" dxfId="2278" priority="78" operator="containsText" text="Media">
      <formula>NOT(ISERROR(SEARCH("Media",H55)))</formula>
    </cfRule>
    <cfRule type="containsText" dxfId="2277" priority="79" operator="containsText" text="Alta">
      <formula>NOT(ISERROR(SEARCH("Alta",H55)))</formula>
    </cfRule>
    <cfRule type="containsText" dxfId="2276" priority="81" operator="containsText" text="Muy Alta">
      <formula>NOT(ISERROR(SEARCH("Muy Alta",H55)))</formula>
    </cfRule>
  </conditionalFormatting>
  <conditionalFormatting sqref="I55:I59">
    <cfRule type="containsText" dxfId="2275" priority="72" operator="containsText" text="Catastrófico">
      <formula>NOT(ISERROR(SEARCH("Catastrófico",I55)))</formula>
    </cfRule>
    <cfRule type="containsText" dxfId="2274" priority="73" operator="containsText" text="Mayor">
      <formula>NOT(ISERROR(SEARCH("Mayor",I55)))</formula>
    </cfRule>
    <cfRule type="containsText" dxfId="2273" priority="74" operator="containsText" text="Menor">
      <formula>NOT(ISERROR(SEARCH("Menor",I55)))</formula>
    </cfRule>
    <cfRule type="containsText" dxfId="2272" priority="75" operator="containsText" text="Leve">
      <formula>NOT(ISERROR(SEARCH("Leve",I55)))</formula>
    </cfRule>
    <cfRule type="containsText" dxfId="2271" priority="80" operator="containsText" text="Moderado">
      <formula>NOT(ISERROR(SEARCH("Moderado",I55)))</formula>
    </cfRule>
  </conditionalFormatting>
  <conditionalFormatting sqref="K55:K59">
    <cfRule type="containsText" dxfId="2270" priority="67" operator="containsText" text="Media">
      <formula>NOT(ISERROR(SEARCH("Media",K55)))</formula>
    </cfRule>
  </conditionalFormatting>
  <conditionalFormatting sqref="L55:L59">
    <cfRule type="containsText" dxfId="2269" priority="66" operator="containsText" text="Moderado">
      <formula>NOT(ISERROR(SEARCH("Moderado",L55)))</formula>
    </cfRule>
  </conditionalFormatting>
  <conditionalFormatting sqref="J55:J59">
    <cfRule type="containsText" dxfId="2268" priority="65" operator="containsText" text="Moderado">
      <formula>NOT(ISERROR(SEARCH("Moderado",J55)))</formula>
    </cfRule>
  </conditionalFormatting>
  <conditionalFormatting sqref="J55:J59">
    <cfRule type="containsText" dxfId="2267" priority="63" operator="containsText" text="Bajo">
      <formula>NOT(ISERROR(SEARCH("Bajo",J55)))</formula>
    </cfRule>
    <cfRule type="containsText" dxfId="2266" priority="64" operator="containsText" text="Extremo">
      <formula>NOT(ISERROR(SEARCH("Extremo",J55)))</formula>
    </cfRule>
  </conditionalFormatting>
  <conditionalFormatting sqref="K55:K59">
    <cfRule type="containsText" dxfId="2265" priority="61" operator="containsText" text="Baja">
      <formula>NOT(ISERROR(SEARCH("Baja",K55)))</formula>
    </cfRule>
    <cfRule type="containsText" dxfId="2264" priority="62" operator="containsText" text="Muy Baja">
      <formula>NOT(ISERROR(SEARCH("Muy Baja",K55)))</formula>
    </cfRule>
  </conditionalFormatting>
  <conditionalFormatting sqref="K55:K59">
    <cfRule type="containsText" dxfId="2263" priority="59" operator="containsText" text="Muy Alta">
      <formula>NOT(ISERROR(SEARCH("Muy Alta",K55)))</formula>
    </cfRule>
    <cfRule type="containsText" dxfId="2262" priority="60" operator="containsText" text="Alta">
      <formula>NOT(ISERROR(SEARCH("Alta",K55)))</formula>
    </cfRule>
  </conditionalFormatting>
  <conditionalFormatting sqref="L55:L59">
    <cfRule type="containsText" dxfId="2261" priority="55" operator="containsText" text="Catastrófico">
      <formula>NOT(ISERROR(SEARCH("Catastrófico",L55)))</formula>
    </cfRule>
    <cfRule type="containsText" dxfId="2260" priority="56" operator="containsText" text="Mayor">
      <formula>NOT(ISERROR(SEARCH("Mayor",L55)))</formula>
    </cfRule>
    <cfRule type="containsText" dxfId="2259" priority="57" operator="containsText" text="Menor">
      <formula>NOT(ISERROR(SEARCH("Menor",L55)))</formula>
    </cfRule>
    <cfRule type="containsText" dxfId="2258" priority="58" operator="containsText" text="Leve">
      <formula>NOT(ISERROR(SEARCH("Leve",L55)))</formula>
    </cfRule>
  </conditionalFormatting>
  <dataValidations count="7">
    <dataValidation allowBlank="1" showInputMessage="1" showErrorMessage="1" prompt="seleccionar si el responsable de ejecutar las acciones es el nivel central" sqref="Q8" xr:uid="{00000000-0002-0000-0400-000000000000}"/>
    <dataValidation allowBlank="1" showInputMessage="1" showErrorMessage="1" prompt="Seleccionar si el responsable es el responsable de las acciones es el nivel central" sqref="P7:P8" xr:uid="{00000000-0002-0000-0400-000001000000}"/>
    <dataValidation allowBlank="1" showInputMessage="1" showErrorMessage="1" prompt="Describir las actividades que se van a desarrollar para el proyecto" sqref="O7" xr:uid="{00000000-0002-0000-0400-000002000000}"/>
    <dataValidation allowBlank="1" showInputMessage="1" showErrorMessage="1" prompt="El grado de afectación puede ser " sqref="I8" xr:uid="{00000000-0002-0000-0400-000003000000}"/>
    <dataValidation allowBlank="1" showInputMessage="1" showErrorMessage="1" prompt="Que tan factible es que materialize el riesgo?" sqref="H8" xr:uid="{00000000-0002-0000-0400-000004000000}"/>
    <dataValidation allowBlank="1" showInputMessage="1" showErrorMessage="1" prompt="Registrar qué factor  que ocasina el riesgo: un facot identtficado el contexto._x000a_O  personas, recursos, estilo de direccion , factores externos, , codiciones ambientales" sqref="F8:G8" xr:uid="{00000000-0002-0000-0400-000005000000}"/>
    <dataValidation allowBlank="1" showInputMessage="1" showErrorMessage="1" prompt="Seleccionar el tipo de riesgo teniendo en cuenta que  factor organizaconal afecta. Ver explicacion en hoja " sqref="E8" xr:uid="{00000000-0002-0000-0400-000006000000}"/>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249977111117893"/>
  </sheetPr>
  <dimension ref="A1:KL59"/>
  <sheetViews>
    <sheetView tabSelected="1" zoomScale="70" zoomScaleNormal="70" workbookViewId="0">
      <pane xSplit="1" ySplit="9" topLeftCell="F15" activePane="bottomRight" state="frozen"/>
      <selection pane="topRight" activeCell="B1" sqref="B1"/>
      <selection pane="bottomLeft" activeCell="A10" sqref="A10"/>
      <selection pane="bottomRight" activeCell="P29" sqref="P29"/>
    </sheetView>
  </sheetViews>
  <sheetFormatPr baseColWidth="10" defaultRowHeight="15" x14ac:dyDescent="0.25"/>
  <cols>
    <col min="1" max="1" width="14.140625" customWidth="1"/>
    <col min="2" max="2" width="28.28515625" customWidth="1"/>
    <col min="3" max="3" width="25.7109375" customWidth="1"/>
    <col min="4" max="4" width="51.42578125" customWidth="1"/>
    <col min="5" max="5" width="25.140625" customWidth="1"/>
    <col min="6" max="6" width="34.140625" customWidth="1"/>
    <col min="7" max="7" width="23.28515625" customWidth="1"/>
    <col min="8" max="8" width="12.140625" customWidth="1"/>
    <col min="9" max="9" width="13.28515625" customWidth="1"/>
    <col min="11" max="11" width="24.28515625" customWidth="1"/>
    <col min="12" max="12" width="14.85546875" customWidth="1"/>
    <col min="16" max="16" width="61.140625" customWidth="1"/>
    <col min="17" max="17" width="13.140625" customWidth="1"/>
    <col min="21" max="21" width="14.5703125" customWidth="1"/>
    <col min="23" max="23" width="14" bestFit="1" customWidth="1"/>
    <col min="24" max="24" width="38.5703125" hidden="1" customWidth="1"/>
    <col min="25" max="25" width="44.85546875" hidden="1" customWidth="1"/>
    <col min="26" max="26" width="6.5703125" hidden="1" customWidth="1"/>
    <col min="27" max="27" width="11.85546875" customWidth="1"/>
    <col min="28" max="28" width="10.85546875" customWidth="1"/>
    <col min="29" max="29" width="39.42578125" hidden="1" customWidth="1"/>
    <col min="30" max="30" width="6.5703125" hidden="1" customWidth="1"/>
    <col min="31" max="31" width="13.42578125" customWidth="1"/>
    <col min="33" max="33" width="13.42578125" customWidth="1"/>
    <col min="34" max="34" width="21.140625" customWidth="1"/>
    <col min="35" max="35" width="11.42578125" customWidth="1"/>
    <col min="36" max="36" width="15" customWidth="1"/>
    <col min="37" max="37" width="16.140625" customWidth="1"/>
    <col min="38" max="38" width="17.85546875" bestFit="1" customWidth="1"/>
    <col min="39" max="39" width="12" bestFit="1" customWidth="1"/>
    <col min="41" max="298" width="11.42578125" style="62"/>
    <col min="299" max="16384" width="11.42578125" style="79"/>
  </cols>
  <sheetData>
    <row r="1" spans="1:298" s="76" customFormat="1" ht="16.5" customHeight="1" x14ac:dyDescent="0.3">
      <c r="A1" s="433"/>
      <c r="B1" s="434"/>
      <c r="C1" s="434"/>
      <c r="D1" s="473" t="s">
        <v>68</v>
      </c>
      <c r="E1" s="473"/>
      <c r="F1" s="473"/>
      <c r="G1" s="473"/>
      <c r="H1" s="473"/>
      <c r="I1" s="473"/>
      <c r="J1" s="473"/>
      <c r="K1" s="473"/>
      <c r="L1" s="473"/>
      <c r="M1" s="473"/>
      <c r="N1" s="473"/>
      <c r="O1" s="473"/>
      <c r="P1" s="473"/>
      <c r="Q1" s="473"/>
      <c r="R1" s="473"/>
      <c r="S1" s="473"/>
      <c r="T1" s="473"/>
      <c r="U1" s="473"/>
      <c r="V1" s="473"/>
      <c r="W1" s="473"/>
      <c r="X1" s="473"/>
      <c r="Y1" s="473"/>
      <c r="Z1" s="473"/>
      <c r="AA1" s="473"/>
      <c r="AB1" s="473"/>
      <c r="AC1" s="473"/>
      <c r="AD1" s="473"/>
      <c r="AE1" s="473"/>
      <c r="AF1" s="473"/>
      <c r="AG1" s="473"/>
      <c r="AH1" s="473"/>
      <c r="AI1" s="473"/>
      <c r="AJ1" s="473"/>
      <c r="AK1" s="473"/>
      <c r="AL1" s="417" t="s">
        <v>67</v>
      </c>
      <c r="AM1" s="417"/>
      <c r="AN1" s="417"/>
      <c r="AO1" s="75"/>
      <c r="AP1" s="75"/>
      <c r="AQ1" s="75"/>
      <c r="AR1" s="75"/>
      <c r="AS1" s="75"/>
      <c r="AT1" s="75"/>
      <c r="AU1" s="75"/>
      <c r="AV1" s="75"/>
      <c r="AW1" s="75"/>
      <c r="AX1" s="75"/>
      <c r="AY1" s="75"/>
      <c r="AZ1" s="75"/>
      <c r="BA1" s="75"/>
      <c r="BB1" s="75"/>
      <c r="BC1" s="75"/>
      <c r="BD1" s="75"/>
      <c r="BE1" s="75"/>
      <c r="BF1" s="75"/>
      <c r="BG1" s="75"/>
      <c r="BH1" s="75"/>
      <c r="BI1" s="75"/>
      <c r="BJ1" s="75"/>
      <c r="BK1" s="75"/>
      <c r="BL1" s="75"/>
      <c r="BM1" s="75"/>
      <c r="BN1" s="75"/>
      <c r="BO1" s="75"/>
      <c r="BP1" s="75"/>
      <c r="BQ1" s="75"/>
      <c r="BR1" s="75"/>
      <c r="BS1" s="75"/>
      <c r="BT1" s="75"/>
      <c r="BU1" s="75"/>
      <c r="BV1" s="75"/>
      <c r="BW1" s="75"/>
      <c r="BX1" s="75"/>
      <c r="BY1" s="75"/>
      <c r="BZ1" s="75"/>
      <c r="CA1" s="75"/>
      <c r="CB1" s="75"/>
      <c r="CC1" s="75"/>
      <c r="CD1" s="75"/>
      <c r="CE1" s="75"/>
      <c r="CF1" s="75"/>
      <c r="CG1" s="75"/>
      <c r="CH1" s="75"/>
      <c r="CI1" s="75"/>
      <c r="CJ1" s="75"/>
      <c r="CK1" s="75"/>
      <c r="CL1" s="75"/>
      <c r="CM1" s="75"/>
      <c r="CN1" s="75"/>
      <c r="CO1" s="75"/>
      <c r="CP1" s="75"/>
      <c r="CQ1" s="75"/>
      <c r="CR1" s="75"/>
      <c r="CS1" s="75"/>
      <c r="CT1" s="75"/>
      <c r="CU1" s="75"/>
      <c r="CV1" s="75"/>
      <c r="CW1" s="75"/>
      <c r="CX1" s="75"/>
      <c r="CY1" s="75"/>
      <c r="CZ1" s="75"/>
      <c r="DA1" s="75"/>
      <c r="DB1" s="75"/>
      <c r="DC1" s="75"/>
      <c r="DD1" s="75"/>
      <c r="DE1" s="75"/>
      <c r="DF1" s="75"/>
      <c r="DG1" s="75"/>
      <c r="DH1" s="75"/>
      <c r="DI1" s="75"/>
      <c r="DJ1" s="75"/>
      <c r="DK1" s="75"/>
      <c r="DL1" s="75"/>
      <c r="DM1" s="75"/>
      <c r="DN1" s="75"/>
      <c r="DO1" s="75"/>
      <c r="DP1" s="75"/>
      <c r="DQ1" s="75"/>
      <c r="DR1" s="75"/>
      <c r="DS1" s="75"/>
      <c r="DT1" s="75"/>
      <c r="DU1" s="75"/>
      <c r="DV1" s="75"/>
      <c r="DW1" s="75"/>
      <c r="DX1" s="75"/>
      <c r="DY1" s="75"/>
      <c r="DZ1" s="75"/>
      <c r="EA1" s="75"/>
      <c r="EB1" s="75"/>
      <c r="EC1" s="75"/>
      <c r="ED1" s="75"/>
      <c r="EE1" s="75"/>
      <c r="EF1" s="75"/>
      <c r="EG1" s="75"/>
      <c r="EH1" s="75"/>
      <c r="EI1" s="75"/>
      <c r="EJ1" s="75"/>
      <c r="EK1" s="75"/>
      <c r="EL1" s="75"/>
      <c r="EM1" s="75"/>
      <c r="EN1" s="75"/>
      <c r="EO1" s="75"/>
      <c r="EP1" s="75"/>
      <c r="EQ1" s="75"/>
      <c r="ER1" s="75"/>
      <c r="ES1" s="75"/>
      <c r="ET1" s="75"/>
      <c r="EU1" s="75"/>
      <c r="EV1" s="75"/>
      <c r="EW1" s="75"/>
      <c r="EX1" s="75"/>
      <c r="EY1" s="75"/>
      <c r="EZ1" s="75"/>
      <c r="FA1" s="75"/>
      <c r="FB1" s="75"/>
      <c r="FC1" s="75"/>
      <c r="FD1" s="75"/>
      <c r="FE1" s="75"/>
      <c r="FF1" s="75"/>
      <c r="FG1" s="75"/>
      <c r="FH1" s="75"/>
      <c r="FI1" s="75"/>
      <c r="FJ1" s="75"/>
      <c r="FK1" s="75"/>
      <c r="FL1" s="75"/>
      <c r="FM1" s="75"/>
      <c r="FN1" s="75"/>
      <c r="FO1" s="75"/>
      <c r="FP1" s="75"/>
      <c r="FQ1" s="75"/>
      <c r="FR1" s="75"/>
      <c r="FS1" s="75"/>
      <c r="FT1" s="75"/>
      <c r="FU1" s="75"/>
      <c r="FV1" s="75"/>
      <c r="FW1" s="75"/>
      <c r="FX1" s="75"/>
      <c r="FY1" s="75"/>
      <c r="FZ1" s="75"/>
      <c r="GA1" s="75"/>
      <c r="GB1" s="75"/>
      <c r="GC1" s="75"/>
      <c r="GD1" s="75"/>
      <c r="GE1" s="75"/>
      <c r="GF1" s="75"/>
      <c r="GG1" s="75"/>
      <c r="GH1" s="75"/>
      <c r="GI1" s="75"/>
      <c r="GJ1" s="75"/>
      <c r="GK1" s="75"/>
      <c r="GL1" s="75"/>
      <c r="GM1" s="75"/>
      <c r="GN1" s="75"/>
      <c r="GO1" s="75"/>
      <c r="GP1" s="75"/>
      <c r="GQ1" s="75"/>
      <c r="GR1" s="75"/>
      <c r="GS1" s="75"/>
      <c r="GT1" s="75"/>
      <c r="GU1" s="75"/>
      <c r="GV1" s="75"/>
      <c r="GW1" s="75"/>
      <c r="GX1" s="75"/>
      <c r="GY1" s="75"/>
      <c r="GZ1" s="75"/>
      <c r="HA1" s="75"/>
      <c r="HB1" s="75"/>
      <c r="HC1" s="75"/>
      <c r="HD1" s="75"/>
      <c r="HE1" s="75"/>
      <c r="HF1" s="75"/>
      <c r="HG1" s="75"/>
      <c r="HH1" s="75"/>
      <c r="HI1" s="75"/>
      <c r="HJ1" s="75"/>
      <c r="HK1" s="75"/>
      <c r="HL1" s="75"/>
      <c r="HM1" s="75"/>
      <c r="HN1" s="75"/>
      <c r="HO1" s="75"/>
      <c r="HP1" s="75"/>
      <c r="HQ1" s="75"/>
      <c r="HR1" s="75"/>
      <c r="HS1" s="75"/>
      <c r="HT1" s="75"/>
      <c r="HU1" s="75"/>
      <c r="HV1" s="75"/>
      <c r="HW1" s="75"/>
      <c r="HX1" s="75"/>
      <c r="HY1" s="75"/>
      <c r="HZ1" s="75"/>
      <c r="IA1" s="75"/>
      <c r="IB1" s="75"/>
      <c r="IC1" s="75"/>
      <c r="ID1" s="75"/>
      <c r="IE1" s="75"/>
      <c r="IF1" s="75"/>
      <c r="IG1" s="75"/>
      <c r="IH1" s="75"/>
      <c r="II1" s="75"/>
      <c r="IJ1" s="75"/>
      <c r="IK1" s="75"/>
      <c r="IL1" s="75"/>
      <c r="IM1" s="75"/>
      <c r="IN1" s="75"/>
      <c r="IO1" s="75"/>
      <c r="IP1" s="75"/>
      <c r="IQ1" s="75"/>
      <c r="IR1" s="75"/>
      <c r="IS1" s="75"/>
      <c r="IT1" s="75"/>
      <c r="IU1" s="75"/>
      <c r="IV1" s="75"/>
      <c r="IW1" s="75"/>
      <c r="IX1" s="75"/>
      <c r="IY1" s="75"/>
      <c r="IZ1" s="75"/>
      <c r="JA1" s="75"/>
      <c r="JB1" s="75"/>
      <c r="JC1" s="75"/>
      <c r="JD1" s="75"/>
      <c r="JE1" s="75"/>
      <c r="JF1" s="75"/>
      <c r="JG1" s="75"/>
      <c r="JH1" s="75"/>
      <c r="JI1" s="75"/>
      <c r="JJ1" s="75"/>
      <c r="JK1" s="75"/>
      <c r="JL1" s="75"/>
      <c r="JM1" s="75"/>
      <c r="JN1" s="75"/>
      <c r="JO1" s="75"/>
      <c r="JP1" s="75"/>
      <c r="JQ1" s="75"/>
      <c r="JR1" s="75"/>
      <c r="JS1" s="75"/>
      <c r="JT1" s="75"/>
      <c r="JU1" s="75"/>
      <c r="JV1" s="75"/>
      <c r="JW1" s="75"/>
      <c r="JX1" s="75"/>
      <c r="JY1" s="75"/>
      <c r="JZ1" s="75"/>
      <c r="KA1" s="75"/>
      <c r="KB1" s="75"/>
      <c r="KC1" s="75"/>
      <c r="KD1" s="75"/>
      <c r="KE1" s="75"/>
      <c r="KF1" s="75"/>
      <c r="KG1" s="75"/>
      <c r="KH1" s="75"/>
      <c r="KI1" s="75"/>
      <c r="KJ1" s="75"/>
      <c r="KK1" s="75"/>
      <c r="KL1" s="75"/>
    </row>
    <row r="2" spans="1:298" s="76" customFormat="1" ht="39.75" customHeight="1" x14ac:dyDescent="0.3">
      <c r="A2" s="435"/>
      <c r="B2" s="436"/>
      <c r="C2" s="436"/>
      <c r="D2" s="474"/>
      <c r="E2" s="474"/>
      <c r="F2" s="474"/>
      <c r="G2" s="474"/>
      <c r="H2" s="474"/>
      <c r="I2" s="474"/>
      <c r="J2" s="474"/>
      <c r="K2" s="474"/>
      <c r="L2" s="474"/>
      <c r="M2" s="474"/>
      <c r="N2" s="474"/>
      <c r="O2" s="474"/>
      <c r="P2" s="474"/>
      <c r="Q2" s="474"/>
      <c r="R2" s="474"/>
      <c r="S2" s="474"/>
      <c r="T2" s="474"/>
      <c r="U2" s="474"/>
      <c r="V2" s="474"/>
      <c r="W2" s="474"/>
      <c r="X2" s="474"/>
      <c r="Y2" s="474"/>
      <c r="Z2" s="474"/>
      <c r="AA2" s="474"/>
      <c r="AB2" s="474"/>
      <c r="AC2" s="474"/>
      <c r="AD2" s="474"/>
      <c r="AE2" s="474"/>
      <c r="AF2" s="474"/>
      <c r="AG2" s="474"/>
      <c r="AH2" s="474"/>
      <c r="AI2" s="474"/>
      <c r="AJ2" s="474"/>
      <c r="AK2" s="474"/>
      <c r="AL2" s="417"/>
      <c r="AM2" s="417"/>
      <c r="AN2" s="417"/>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c r="CA2" s="75"/>
      <c r="CB2" s="75"/>
      <c r="CC2" s="75"/>
      <c r="CD2" s="75"/>
      <c r="CE2" s="75"/>
      <c r="CF2" s="75"/>
      <c r="CG2" s="75"/>
      <c r="CH2" s="75"/>
      <c r="CI2" s="75"/>
      <c r="CJ2" s="75"/>
      <c r="CK2" s="75"/>
      <c r="CL2" s="75"/>
      <c r="CM2" s="75"/>
      <c r="CN2" s="75"/>
      <c r="CO2" s="75"/>
      <c r="CP2" s="75"/>
      <c r="CQ2" s="75"/>
      <c r="CR2" s="75"/>
      <c r="CS2" s="75"/>
      <c r="CT2" s="75"/>
      <c r="CU2" s="75"/>
      <c r="CV2" s="75"/>
      <c r="CW2" s="75"/>
      <c r="CX2" s="75"/>
      <c r="CY2" s="75"/>
      <c r="CZ2" s="75"/>
      <c r="DA2" s="75"/>
      <c r="DB2" s="75"/>
      <c r="DC2" s="75"/>
      <c r="DD2" s="75"/>
      <c r="DE2" s="75"/>
      <c r="DF2" s="75"/>
      <c r="DG2" s="75"/>
      <c r="DH2" s="75"/>
      <c r="DI2" s="75"/>
      <c r="DJ2" s="75"/>
      <c r="DK2" s="75"/>
      <c r="DL2" s="75"/>
      <c r="DM2" s="75"/>
      <c r="DN2" s="75"/>
      <c r="DO2" s="75"/>
      <c r="DP2" s="75"/>
      <c r="DQ2" s="75"/>
      <c r="DR2" s="75"/>
      <c r="DS2" s="75"/>
      <c r="DT2" s="75"/>
      <c r="DU2" s="75"/>
      <c r="DV2" s="75"/>
      <c r="DW2" s="75"/>
      <c r="DX2" s="75"/>
      <c r="DY2" s="75"/>
      <c r="DZ2" s="75"/>
      <c r="EA2" s="75"/>
      <c r="EB2" s="75"/>
      <c r="EC2" s="75"/>
      <c r="ED2" s="75"/>
      <c r="EE2" s="75"/>
      <c r="EF2" s="75"/>
      <c r="EG2" s="75"/>
      <c r="EH2" s="75"/>
      <c r="EI2" s="75"/>
      <c r="EJ2" s="75"/>
      <c r="EK2" s="75"/>
      <c r="EL2" s="75"/>
      <c r="EM2" s="75"/>
      <c r="EN2" s="75"/>
      <c r="EO2" s="75"/>
      <c r="EP2" s="75"/>
      <c r="EQ2" s="75"/>
      <c r="ER2" s="75"/>
      <c r="ES2" s="75"/>
      <c r="ET2" s="75"/>
      <c r="EU2" s="75"/>
      <c r="EV2" s="75"/>
      <c r="EW2" s="75"/>
      <c r="EX2" s="75"/>
      <c r="EY2" s="75"/>
      <c r="EZ2" s="75"/>
      <c r="FA2" s="75"/>
      <c r="FB2" s="75"/>
      <c r="FC2" s="75"/>
      <c r="FD2" s="75"/>
      <c r="FE2" s="75"/>
      <c r="FF2" s="75"/>
      <c r="FG2" s="75"/>
      <c r="FH2" s="75"/>
      <c r="FI2" s="75"/>
      <c r="FJ2" s="75"/>
      <c r="FK2" s="75"/>
      <c r="FL2" s="75"/>
      <c r="FM2" s="75"/>
      <c r="FN2" s="75"/>
      <c r="FO2" s="75"/>
      <c r="FP2" s="75"/>
      <c r="FQ2" s="75"/>
      <c r="FR2" s="75"/>
      <c r="FS2" s="75"/>
      <c r="FT2" s="75"/>
      <c r="FU2" s="75"/>
      <c r="FV2" s="75"/>
      <c r="FW2" s="75"/>
      <c r="FX2" s="75"/>
      <c r="FY2" s="75"/>
      <c r="FZ2" s="75"/>
      <c r="GA2" s="75"/>
      <c r="GB2" s="75"/>
      <c r="GC2" s="75"/>
      <c r="GD2" s="75"/>
      <c r="GE2" s="75"/>
      <c r="GF2" s="75"/>
      <c r="GG2" s="75"/>
      <c r="GH2" s="75"/>
      <c r="GI2" s="75"/>
      <c r="GJ2" s="75"/>
      <c r="GK2" s="75"/>
      <c r="GL2" s="75"/>
      <c r="GM2" s="75"/>
      <c r="GN2" s="75"/>
      <c r="GO2" s="75"/>
      <c r="GP2" s="75"/>
      <c r="GQ2" s="75"/>
      <c r="GR2" s="75"/>
      <c r="GS2" s="75"/>
      <c r="GT2" s="75"/>
      <c r="GU2" s="75"/>
      <c r="GV2" s="75"/>
      <c r="GW2" s="75"/>
      <c r="GX2" s="75"/>
      <c r="GY2" s="75"/>
      <c r="GZ2" s="75"/>
      <c r="HA2" s="75"/>
      <c r="HB2" s="75"/>
      <c r="HC2" s="75"/>
      <c r="HD2" s="75"/>
      <c r="HE2" s="75"/>
      <c r="HF2" s="75"/>
      <c r="HG2" s="75"/>
      <c r="HH2" s="75"/>
      <c r="HI2" s="75"/>
      <c r="HJ2" s="75"/>
      <c r="HK2" s="75"/>
      <c r="HL2" s="75"/>
      <c r="HM2" s="75"/>
      <c r="HN2" s="75"/>
      <c r="HO2" s="75"/>
      <c r="HP2" s="75"/>
      <c r="HQ2" s="75"/>
      <c r="HR2" s="75"/>
      <c r="HS2" s="75"/>
      <c r="HT2" s="75"/>
      <c r="HU2" s="75"/>
      <c r="HV2" s="75"/>
      <c r="HW2" s="75"/>
      <c r="HX2" s="75"/>
      <c r="HY2" s="75"/>
      <c r="HZ2" s="75"/>
      <c r="IA2" s="75"/>
      <c r="IB2" s="75"/>
      <c r="IC2" s="75"/>
      <c r="ID2" s="75"/>
      <c r="IE2" s="75"/>
      <c r="IF2" s="75"/>
      <c r="IG2" s="75"/>
      <c r="IH2" s="75"/>
      <c r="II2" s="75"/>
      <c r="IJ2" s="75"/>
      <c r="IK2" s="75"/>
      <c r="IL2" s="75"/>
      <c r="IM2" s="75"/>
      <c r="IN2" s="75"/>
      <c r="IO2" s="75"/>
      <c r="IP2" s="75"/>
      <c r="IQ2" s="75"/>
      <c r="IR2" s="75"/>
      <c r="IS2" s="75"/>
      <c r="IT2" s="75"/>
      <c r="IU2" s="75"/>
      <c r="IV2" s="75"/>
      <c r="IW2" s="75"/>
      <c r="IX2" s="75"/>
      <c r="IY2" s="75"/>
      <c r="IZ2" s="75"/>
      <c r="JA2" s="75"/>
      <c r="JB2" s="75"/>
      <c r="JC2" s="75"/>
      <c r="JD2" s="75"/>
      <c r="JE2" s="75"/>
      <c r="JF2" s="75"/>
      <c r="JG2" s="75"/>
      <c r="JH2" s="75"/>
      <c r="JI2" s="75"/>
      <c r="JJ2" s="75"/>
      <c r="JK2" s="75"/>
      <c r="JL2" s="75"/>
      <c r="JM2" s="75"/>
      <c r="JN2" s="75"/>
      <c r="JO2" s="75"/>
      <c r="JP2" s="75"/>
      <c r="JQ2" s="75"/>
      <c r="JR2" s="75"/>
      <c r="JS2" s="75"/>
      <c r="JT2" s="75"/>
      <c r="JU2" s="75"/>
      <c r="JV2" s="75"/>
      <c r="JW2" s="75"/>
      <c r="JX2" s="75"/>
      <c r="JY2" s="75"/>
      <c r="JZ2" s="75"/>
      <c r="KA2" s="75"/>
      <c r="KB2" s="75"/>
      <c r="KC2" s="75"/>
      <c r="KD2" s="75"/>
      <c r="KE2" s="75"/>
      <c r="KF2" s="75"/>
      <c r="KG2" s="75"/>
      <c r="KH2" s="75"/>
      <c r="KI2" s="75"/>
      <c r="KJ2" s="75"/>
      <c r="KK2" s="75"/>
      <c r="KL2" s="75"/>
    </row>
    <row r="3" spans="1:298" s="76" customFormat="1" ht="16.5" x14ac:dyDescent="0.3">
      <c r="A3" s="2"/>
      <c r="B3" s="2"/>
      <c r="C3" s="3"/>
      <c r="D3" s="474"/>
      <c r="E3" s="474"/>
      <c r="F3" s="474"/>
      <c r="G3" s="474"/>
      <c r="H3" s="474"/>
      <c r="I3" s="474"/>
      <c r="J3" s="474"/>
      <c r="K3" s="474"/>
      <c r="L3" s="474"/>
      <c r="M3" s="474"/>
      <c r="N3" s="474"/>
      <c r="O3" s="474"/>
      <c r="P3" s="474"/>
      <c r="Q3" s="474"/>
      <c r="R3" s="474"/>
      <c r="S3" s="474"/>
      <c r="T3" s="474"/>
      <c r="U3" s="474"/>
      <c r="V3" s="474"/>
      <c r="W3" s="474"/>
      <c r="X3" s="474"/>
      <c r="Y3" s="474"/>
      <c r="Z3" s="474"/>
      <c r="AA3" s="474"/>
      <c r="AB3" s="474"/>
      <c r="AC3" s="474"/>
      <c r="AD3" s="474"/>
      <c r="AE3" s="474"/>
      <c r="AF3" s="474"/>
      <c r="AG3" s="474"/>
      <c r="AH3" s="474"/>
      <c r="AI3" s="474"/>
      <c r="AJ3" s="474"/>
      <c r="AK3" s="474"/>
      <c r="AL3" s="417"/>
      <c r="AM3" s="417"/>
      <c r="AN3" s="417"/>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c r="EP3" s="75"/>
      <c r="EQ3" s="75"/>
      <c r="ER3" s="75"/>
      <c r="ES3" s="75"/>
      <c r="ET3" s="75"/>
      <c r="EU3" s="75"/>
      <c r="EV3" s="75"/>
      <c r="EW3" s="75"/>
      <c r="EX3" s="75"/>
      <c r="EY3" s="75"/>
      <c r="EZ3" s="75"/>
      <c r="FA3" s="75"/>
      <c r="FB3" s="75"/>
      <c r="FC3" s="75"/>
      <c r="FD3" s="75"/>
      <c r="FE3" s="75"/>
      <c r="FF3" s="75"/>
      <c r="FG3" s="75"/>
      <c r="FH3" s="75"/>
      <c r="FI3" s="75"/>
      <c r="FJ3" s="75"/>
      <c r="FK3" s="75"/>
      <c r="FL3" s="75"/>
      <c r="FM3" s="75"/>
      <c r="FN3" s="75"/>
      <c r="FO3" s="75"/>
      <c r="FP3" s="75"/>
      <c r="FQ3" s="75"/>
      <c r="FR3" s="75"/>
      <c r="FS3" s="75"/>
      <c r="FT3" s="75"/>
      <c r="FU3" s="75"/>
      <c r="FV3" s="75"/>
      <c r="FW3" s="75"/>
      <c r="FX3" s="75"/>
      <c r="FY3" s="75"/>
      <c r="FZ3" s="75"/>
      <c r="GA3" s="75"/>
      <c r="GB3" s="75"/>
      <c r="GC3" s="75"/>
      <c r="GD3" s="75"/>
      <c r="GE3" s="75"/>
      <c r="GF3" s="75"/>
      <c r="GG3" s="75"/>
      <c r="GH3" s="75"/>
      <c r="GI3" s="75"/>
      <c r="GJ3" s="75"/>
      <c r="GK3" s="75"/>
      <c r="GL3" s="75"/>
      <c r="GM3" s="75"/>
      <c r="GN3" s="75"/>
      <c r="GO3" s="75"/>
      <c r="GP3" s="75"/>
      <c r="GQ3" s="75"/>
      <c r="GR3" s="75"/>
      <c r="GS3" s="75"/>
      <c r="GT3" s="75"/>
      <c r="GU3" s="75"/>
      <c r="GV3" s="75"/>
      <c r="GW3" s="75"/>
      <c r="GX3" s="75"/>
      <c r="GY3" s="75"/>
      <c r="GZ3" s="75"/>
      <c r="HA3" s="75"/>
      <c r="HB3" s="75"/>
      <c r="HC3" s="75"/>
      <c r="HD3" s="75"/>
      <c r="HE3" s="75"/>
      <c r="HF3" s="75"/>
      <c r="HG3" s="75"/>
      <c r="HH3" s="75"/>
      <c r="HI3" s="75"/>
      <c r="HJ3" s="75"/>
      <c r="HK3" s="75"/>
      <c r="HL3" s="75"/>
      <c r="HM3" s="75"/>
      <c r="HN3" s="75"/>
      <c r="HO3" s="75"/>
      <c r="HP3" s="75"/>
      <c r="HQ3" s="75"/>
      <c r="HR3" s="75"/>
      <c r="HS3" s="75"/>
      <c r="HT3" s="75"/>
      <c r="HU3" s="75"/>
      <c r="HV3" s="75"/>
      <c r="HW3" s="75"/>
      <c r="HX3" s="75"/>
      <c r="HY3" s="75"/>
      <c r="HZ3" s="75"/>
      <c r="IA3" s="75"/>
      <c r="IB3" s="75"/>
      <c r="IC3" s="75"/>
      <c r="ID3" s="75"/>
      <c r="IE3" s="75"/>
      <c r="IF3" s="75"/>
      <c r="IG3" s="75"/>
      <c r="IH3" s="75"/>
      <c r="II3" s="75"/>
      <c r="IJ3" s="75"/>
      <c r="IK3" s="75"/>
      <c r="IL3" s="75"/>
      <c r="IM3" s="75"/>
      <c r="IN3" s="75"/>
      <c r="IO3" s="75"/>
      <c r="IP3" s="75"/>
      <c r="IQ3" s="75"/>
      <c r="IR3" s="75"/>
      <c r="IS3" s="75"/>
      <c r="IT3" s="75"/>
      <c r="IU3" s="75"/>
      <c r="IV3" s="75"/>
      <c r="IW3" s="75"/>
      <c r="IX3" s="75"/>
      <c r="IY3" s="75"/>
      <c r="IZ3" s="75"/>
      <c r="JA3" s="75"/>
      <c r="JB3" s="75"/>
      <c r="JC3" s="75"/>
      <c r="JD3" s="75"/>
      <c r="JE3" s="75"/>
      <c r="JF3" s="75"/>
      <c r="JG3" s="75"/>
      <c r="JH3" s="75"/>
      <c r="JI3" s="75"/>
      <c r="JJ3" s="75"/>
      <c r="JK3" s="75"/>
      <c r="JL3" s="75"/>
      <c r="JM3" s="75"/>
      <c r="JN3" s="75"/>
      <c r="JO3" s="75"/>
      <c r="JP3" s="75"/>
      <c r="JQ3" s="75"/>
      <c r="JR3" s="75"/>
      <c r="JS3" s="75"/>
      <c r="JT3" s="75"/>
      <c r="JU3" s="75"/>
      <c r="JV3" s="75"/>
      <c r="JW3" s="75"/>
      <c r="JX3" s="75"/>
      <c r="JY3" s="75"/>
      <c r="JZ3" s="75"/>
      <c r="KA3" s="75"/>
      <c r="KB3" s="75"/>
      <c r="KC3" s="75"/>
      <c r="KD3" s="75"/>
      <c r="KE3" s="75"/>
      <c r="KF3" s="75"/>
      <c r="KG3" s="75"/>
      <c r="KH3" s="75"/>
      <c r="KI3" s="75"/>
      <c r="KJ3" s="75"/>
      <c r="KK3" s="75"/>
      <c r="KL3" s="75"/>
    </row>
    <row r="4" spans="1:298" s="76" customFormat="1" ht="21" customHeight="1" x14ac:dyDescent="0.3">
      <c r="A4" s="418" t="s">
        <v>0</v>
      </c>
      <c r="B4" s="419"/>
      <c r="C4" s="420"/>
      <c r="D4" s="421" t="s">
        <v>427</v>
      </c>
      <c r="E4" s="422"/>
      <c r="F4" s="422"/>
      <c r="G4" s="422"/>
      <c r="H4" s="422"/>
      <c r="I4" s="422"/>
      <c r="J4" s="422"/>
      <c r="K4" s="422"/>
      <c r="L4" s="422"/>
      <c r="M4" s="422"/>
      <c r="N4" s="423"/>
      <c r="O4" s="424"/>
      <c r="P4" s="424"/>
      <c r="Q4" s="424"/>
      <c r="R4" s="1"/>
      <c r="S4" s="1"/>
      <c r="T4" s="1"/>
      <c r="U4" s="1"/>
      <c r="V4" s="1"/>
      <c r="W4" s="1"/>
      <c r="X4" s="1"/>
      <c r="Y4" s="1"/>
      <c r="Z4" s="1"/>
      <c r="AA4" s="1"/>
      <c r="AB4" s="1"/>
      <c r="AC4" s="1"/>
      <c r="AD4" s="1"/>
      <c r="AE4" s="1"/>
      <c r="AF4" s="1"/>
      <c r="AG4" s="1"/>
      <c r="AH4" s="1"/>
      <c r="AI4" s="1"/>
      <c r="AJ4" s="1"/>
      <c r="AK4" s="1"/>
      <c r="AL4" s="1"/>
      <c r="AM4" s="1"/>
      <c r="AN4" s="1"/>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c r="CA4" s="75"/>
      <c r="CB4" s="75"/>
      <c r="CC4" s="75"/>
      <c r="CD4" s="75"/>
      <c r="CE4" s="75"/>
      <c r="CF4" s="75"/>
      <c r="CG4" s="75"/>
      <c r="CH4" s="75"/>
      <c r="CI4" s="75"/>
      <c r="CJ4" s="75"/>
      <c r="CK4" s="75"/>
      <c r="CL4" s="75"/>
      <c r="CM4" s="75"/>
      <c r="CN4" s="75"/>
      <c r="CO4" s="75"/>
      <c r="CP4" s="75"/>
      <c r="CQ4" s="75"/>
      <c r="CR4" s="75"/>
      <c r="CS4" s="75"/>
      <c r="CT4" s="75"/>
      <c r="CU4" s="75"/>
      <c r="CV4" s="75"/>
      <c r="CW4" s="75"/>
      <c r="CX4" s="75"/>
      <c r="CY4" s="75"/>
      <c r="CZ4" s="75"/>
      <c r="DA4" s="75"/>
      <c r="DB4" s="75"/>
      <c r="DC4" s="75"/>
      <c r="DD4" s="75"/>
      <c r="DE4" s="75"/>
      <c r="DF4" s="75"/>
      <c r="DG4" s="75"/>
      <c r="DH4" s="75"/>
      <c r="DI4" s="75"/>
      <c r="DJ4" s="75"/>
      <c r="DK4" s="75"/>
      <c r="DL4" s="75"/>
      <c r="DM4" s="75"/>
      <c r="DN4" s="75"/>
      <c r="DO4" s="75"/>
      <c r="DP4" s="75"/>
      <c r="DQ4" s="75"/>
      <c r="DR4" s="75"/>
      <c r="DS4" s="75"/>
      <c r="DT4" s="75"/>
      <c r="DU4" s="75"/>
      <c r="DV4" s="75"/>
      <c r="DW4" s="75"/>
      <c r="DX4" s="75"/>
      <c r="DY4" s="75"/>
      <c r="DZ4" s="75"/>
      <c r="EA4" s="75"/>
      <c r="EB4" s="75"/>
      <c r="EC4" s="75"/>
      <c r="ED4" s="75"/>
      <c r="EE4" s="75"/>
      <c r="EF4" s="75"/>
      <c r="EG4" s="75"/>
      <c r="EH4" s="75"/>
      <c r="EI4" s="75"/>
      <c r="EJ4" s="75"/>
      <c r="EK4" s="75"/>
      <c r="EL4" s="75"/>
      <c r="EM4" s="75"/>
      <c r="EN4" s="75"/>
      <c r="EO4" s="75"/>
      <c r="EP4" s="75"/>
      <c r="EQ4" s="75"/>
      <c r="ER4" s="75"/>
      <c r="ES4" s="75"/>
      <c r="ET4" s="75"/>
      <c r="EU4" s="75"/>
      <c r="EV4" s="75"/>
      <c r="EW4" s="75"/>
      <c r="EX4" s="75"/>
      <c r="EY4" s="75"/>
      <c r="EZ4" s="75"/>
      <c r="FA4" s="75"/>
      <c r="FB4" s="75"/>
      <c r="FC4" s="75"/>
      <c r="FD4" s="75"/>
      <c r="FE4" s="75"/>
      <c r="FF4" s="75"/>
      <c r="FG4" s="75"/>
      <c r="FH4" s="75"/>
      <c r="FI4" s="75"/>
      <c r="FJ4" s="75"/>
      <c r="FK4" s="75"/>
      <c r="FL4" s="75"/>
      <c r="FM4" s="75"/>
      <c r="FN4" s="75"/>
      <c r="FO4" s="75"/>
      <c r="FP4" s="75"/>
      <c r="FQ4" s="75"/>
      <c r="FR4" s="75"/>
      <c r="FS4" s="75"/>
      <c r="FT4" s="75"/>
      <c r="FU4" s="75"/>
      <c r="FV4" s="75"/>
      <c r="FW4" s="75"/>
      <c r="FX4" s="75"/>
      <c r="FY4" s="75"/>
      <c r="FZ4" s="75"/>
      <c r="GA4" s="75"/>
      <c r="GB4" s="75"/>
      <c r="GC4" s="75"/>
      <c r="GD4" s="75"/>
      <c r="GE4" s="75"/>
      <c r="GF4" s="75"/>
      <c r="GG4" s="75"/>
      <c r="GH4" s="75"/>
      <c r="GI4" s="75"/>
      <c r="GJ4" s="75"/>
      <c r="GK4" s="75"/>
      <c r="GL4" s="75"/>
      <c r="GM4" s="75"/>
      <c r="GN4" s="75"/>
      <c r="GO4" s="75"/>
      <c r="GP4" s="75"/>
      <c r="GQ4" s="75"/>
      <c r="GR4" s="75"/>
      <c r="GS4" s="75"/>
      <c r="GT4" s="75"/>
      <c r="GU4" s="75"/>
      <c r="GV4" s="75"/>
      <c r="GW4" s="75"/>
      <c r="GX4" s="75"/>
      <c r="GY4" s="75"/>
      <c r="GZ4" s="75"/>
      <c r="HA4" s="75"/>
      <c r="HB4" s="75"/>
      <c r="HC4" s="75"/>
      <c r="HD4" s="75"/>
      <c r="HE4" s="75"/>
      <c r="HF4" s="75"/>
      <c r="HG4" s="75"/>
      <c r="HH4" s="75"/>
      <c r="HI4" s="75"/>
      <c r="HJ4" s="75"/>
      <c r="HK4" s="75"/>
      <c r="HL4" s="75"/>
      <c r="HM4" s="75"/>
      <c r="HN4" s="75"/>
      <c r="HO4" s="75"/>
      <c r="HP4" s="75"/>
      <c r="HQ4" s="75"/>
      <c r="HR4" s="75"/>
      <c r="HS4" s="75"/>
      <c r="HT4" s="75"/>
      <c r="HU4" s="75"/>
      <c r="HV4" s="75"/>
      <c r="HW4" s="75"/>
      <c r="HX4" s="75"/>
      <c r="HY4" s="75"/>
      <c r="HZ4" s="75"/>
      <c r="IA4" s="75"/>
      <c r="IB4" s="75"/>
      <c r="IC4" s="75"/>
      <c r="ID4" s="75"/>
      <c r="IE4" s="75"/>
      <c r="IF4" s="75"/>
      <c r="IG4" s="75"/>
      <c r="IH4" s="75"/>
      <c r="II4" s="75"/>
      <c r="IJ4" s="75"/>
      <c r="IK4" s="75"/>
      <c r="IL4" s="75"/>
      <c r="IM4" s="75"/>
      <c r="IN4" s="75"/>
      <c r="IO4" s="75"/>
      <c r="IP4" s="75"/>
      <c r="IQ4" s="75"/>
      <c r="IR4" s="75"/>
      <c r="IS4" s="75"/>
      <c r="IT4" s="75"/>
      <c r="IU4" s="75"/>
      <c r="IV4" s="75"/>
      <c r="IW4" s="75"/>
      <c r="IX4" s="75"/>
      <c r="IY4" s="75"/>
      <c r="IZ4" s="75"/>
      <c r="JA4" s="75"/>
      <c r="JB4" s="75"/>
      <c r="JC4" s="75"/>
      <c r="JD4" s="75"/>
      <c r="JE4" s="75"/>
      <c r="JF4" s="75"/>
      <c r="JG4" s="75"/>
      <c r="JH4" s="75"/>
      <c r="JI4" s="75"/>
      <c r="JJ4" s="75"/>
      <c r="JK4" s="75"/>
      <c r="JL4" s="75"/>
      <c r="JM4" s="75"/>
      <c r="JN4" s="75"/>
      <c r="JO4" s="75"/>
      <c r="JP4" s="75"/>
      <c r="JQ4" s="75"/>
      <c r="JR4" s="75"/>
      <c r="JS4" s="75"/>
      <c r="JT4" s="75"/>
      <c r="JU4" s="75"/>
      <c r="JV4" s="75"/>
      <c r="JW4" s="75"/>
      <c r="JX4" s="75"/>
      <c r="JY4" s="75"/>
      <c r="JZ4" s="75"/>
      <c r="KA4" s="75"/>
      <c r="KB4" s="75"/>
      <c r="KC4" s="75"/>
      <c r="KD4" s="75"/>
      <c r="KE4" s="75"/>
      <c r="KF4" s="75"/>
      <c r="KG4" s="75"/>
      <c r="KH4" s="75"/>
      <c r="KI4" s="75"/>
      <c r="KJ4" s="75"/>
      <c r="KK4" s="75"/>
      <c r="KL4" s="75"/>
    </row>
    <row r="5" spans="1:298" s="76" customFormat="1" ht="44.25" customHeight="1" x14ac:dyDescent="0.3">
      <c r="A5" s="418" t="s">
        <v>1</v>
      </c>
      <c r="B5" s="419"/>
      <c r="C5" s="420"/>
      <c r="D5" s="425" t="s">
        <v>433</v>
      </c>
      <c r="E5" s="426"/>
      <c r="F5" s="426"/>
      <c r="G5" s="426"/>
      <c r="H5" s="426"/>
      <c r="I5" s="426"/>
      <c r="J5" s="426"/>
      <c r="K5" s="426"/>
      <c r="L5" s="426"/>
      <c r="M5" s="426"/>
      <c r="N5" s="427"/>
      <c r="O5" s="1"/>
      <c r="P5" s="1"/>
      <c r="Q5" s="1"/>
      <c r="R5" s="1"/>
      <c r="S5" s="1"/>
      <c r="T5" s="1"/>
      <c r="U5" s="1"/>
      <c r="V5" s="1"/>
      <c r="W5" s="1"/>
      <c r="X5" s="1"/>
      <c r="Y5" s="1"/>
      <c r="Z5" s="1"/>
      <c r="AA5" s="1"/>
      <c r="AB5" s="1"/>
      <c r="AC5" s="1"/>
      <c r="AD5" s="1"/>
      <c r="AE5" s="1"/>
      <c r="AF5" s="1"/>
      <c r="AG5" s="1"/>
      <c r="AH5" s="1"/>
      <c r="AI5" s="1"/>
      <c r="AJ5" s="1"/>
      <c r="AK5" s="1"/>
      <c r="AL5" s="1"/>
      <c r="AM5" s="1"/>
      <c r="AN5" s="1"/>
      <c r="AO5" s="75"/>
      <c r="AP5" s="75"/>
      <c r="AQ5" s="75"/>
      <c r="AR5" s="75"/>
      <c r="AS5" s="75"/>
      <c r="AT5" s="75"/>
      <c r="AU5" s="75"/>
      <c r="AV5" s="75"/>
      <c r="AW5" s="75"/>
      <c r="AX5" s="75"/>
      <c r="AY5" s="75"/>
      <c r="AZ5" s="75"/>
      <c r="BA5" s="75"/>
      <c r="BB5" s="75"/>
      <c r="BC5" s="75"/>
      <c r="BD5" s="75"/>
      <c r="BE5" s="75"/>
      <c r="BF5" s="75"/>
      <c r="BG5" s="75"/>
      <c r="BH5" s="75"/>
      <c r="BI5" s="75"/>
      <c r="BJ5" s="75"/>
      <c r="BK5" s="75"/>
      <c r="BL5" s="75"/>
      <c r="BM5" s="75"/>
      <c r="BN5" s="75"/>
      <c r="BO5" s="75"/>
      <c r="BP5" s="75"/>
      <c r="BQ5" s="75"/>
      <c r="BR5" s="75"/>
      <c r="BS5" s="75"/>
      <c r="BT5" s="75"/>
      <c r="BU5" s="75"/>
      <c r="BV5" s="75"/>
      <c r="BW5" s="75"/>
      <c r="BX5" s="75"/>
      <c r="BY5" s="75"/>
      <c r="BZ5" s="75"/>
      <c r="CA5" s="75"/>
      <c r="CB5" s="75"/>
      <c r="CC5" s="75"/>
      <c r="CD5" s="75"/>
      <c r="CE5" s="75"/>
      <c r="CF5" s="75"/>
      <c r="CG5" s="75"/>
      <c r="CH5" s="75"/>
      <c r="CI5" s="75"/>
      <c r="CJ5" s="75"/>
      <c r="CK5" s="75"/>
      <c r="CL5" s="75"/>
      <c r="CM5" s="75"/>
      <c r="CN5" s="75"/>
      <c r="CO5" s="75"/>
      <c r="CP5" s="75"/>
      <c r="CQ5" s="75"/>
      <c r="CR5" s="75"/>
      <c r="CS5" s="75"/>
      <c r="CT5" s="75"/>
      <c r="CU5" s="75"/>
      <c r="CV5" s="75"/>
      <c r="CW5" s="75"/>
      <c r="CX5" s="75"/>
      <c r="CY5" s="75"/>
      <c r="CZ5" s="75"/>
      <c r="DA5" s="75"/>
      <c r="DB5" s="75"/>
      <c r="DC5" s="75"/>
      <c r="DD5" s="75"/>
      <c r="DE5" s="75"/>
      <c r="DF5" s="75"/>
      <c r="DG5" s="75"/>
      <c r="DH5" s="75"/>
      <c r="DI5" s="75"/>
      <c r="DJ5" s="75"/>
      <c r="DK5" s="75"/>
      <c r="DL5" s="75"/>
      <c r="DM5" s="75"/>
      <c r="DN5" s="75"/>
      <c r="DO5" s="75"/>
      <c r="DP5" s="75"/>
      <c r="DQ5" s="75"/>
      <c r="DR5" s="75"/>
      <c r="DS5" s="75"/>
      <c r="DT5" s="75"/>
      <c r="DU5" s="75"/>
      <c r="DV5" s="75"/>
      <c r="DW5" s="75"/>
      <c r="DX5" s="75"/>
      <c r="DY5" s="75"/>
      <c r="DZ5" s="75"/>
      <c r="EA5" s="75"/>
      <c r="EB5" s="75"/>
      <c r="EC5" s="75"/>
      <c r="ED5" s="75"/>
      <c r="EE5" s="75"/>
      <c r="EF5" s="75"/>
      <c r="EG5" s="75"/>
      <c r="EH5" s="75"/>
      <c r="EI5" s="75"/>
      <c r="EJ5" s="75"/>
      <c r="EK5" s="75"/>
      <c r="EL5" s="75"/>
      <c r="EM5" s="75"/>
      <c r="EN5" s="75"/>
      <c r="EO5" s="75"/>
      <c r="EP5" s="75"/>
      <c r="EQ5" s="75"/>
      <c r="ER5" s="75"/>
      <c r="ES5" s="75"/>
      <c r="ET5" s="75"/>
      <c r="EU5" s="75"/>
      <c r="EV5" s="75"/>
      <c r="EW5" s="75"/>
      <c r="EX5" s="75"/>
      <c r="EY5" s="75"/>
      <c r="EZ5" s="75"/>
      <c r="FA5" s="75"/>
      <c r="FB5" s="75"/>
      <c r="FC5" s="75"/>
      <c r="FD5" s="75"/>
      <c r="FE5" s="75"/>
      <c r="FF5" s="75"/>
      <c r="FG5" s="75"/>
      <c r="FH5" s="75"/>
      <c r="FI5" s="75"/>
      <c r="FJ5" s="75"/>
      <c r="FK5" s="75"/>
      <c r="FL5" s="75"/>
      <c r="FM5" s="75"/>
      <c r="FN5" s="75"/>
      <c r="FO5" s="75"/>
      <c r="FP5" s="75"/>
      <c r="FQ5" s="75"/>
      <c r="FR5" s="75"/>
      <c r="FS5" s="75"/>
      <c r="FT5" s="75"/>
      <c r="FU5" s="75"/>
      <c r="FV5" s="75"/>
      <c r="FW5" s="75"/>
      <c r="FX5" s="75"/>
      <c r="FY5" s="75"/>
      <c r="FZ5" s="75"/>
      <c r="GA5" s="75"/>
      <c r="GB5" s="75"/>
      <c r="GC5" s="75"/>
      <c r="GD5" s="75"/>
      <c r="GE5" s="75"/>
      <c r="GF5" s="75"/>
      <c r="GG5" s="75"/>
      <c r="GH5" s="75"/>
      <c r="GI5" s="75"/>
      <c r="GJ5" s="75"/>
      <c r="GK5" s="75"/>
      <c r="GL5" s="75"/>
      <c r="GM5" s="75"/>
      <c r="GN5" s="75"/>
      <c r="GO5" s="75"/>
      <c r="GP5" s="75"/>
      <c r="GQ5" s="75"/>
      <c r="GR5" s="75"/>
      <c r="GS5" s="75"/>
      <c r="GT5" s="75"/>
      <c r="GU5" s="75"/>
      <c r="GV5" s="75"/>
      <c r="GW5" s="75"/>
      <c r="GX5" s="75"/>
      <c r="GY5" s="75"/>
      <c r="GZ5" s="75"/>
      <c r="HA5" s="75"/>
      <c r="HB5" s="75"/>
      <c r="HC5" s="75"/>
      <c r="HD5" s="75"/>
      <c r="HE5" s="75"/>
      <c r="HF5" s="75"/>
      <c r="HG5" s="75"/>
      <c r="HH5" s="75"/>
      <c r="HI5" s="75"/>
      <c r="HJ5" s="75"/>
      <c r="HK5" s="75"/>
      <c r="HL5" s="75"/>
      <c r="HM5" s="75"/>
      <c r="HN5" s="75"/>
      <c r="HO5" s="75"/>
      <c r="HP5" s="75"/>
      <c r="HQ5" s="75"/>
      <c r="HR5" s="75"/>
      <c r="HS5" s="75"/>
      <c r="HT5" s="75"/>
      <c r="HU5" s="75"/>
      <c r="HV5" s="75"/>
      <c r="HW5" s="75"/>
      <c r="HX5" s="75"/>
      <c r="HY5" s="75"/>
      <c r="HZ5" s="75"/>
      <c r="IA5" s="75"/>
      <c r="IB5" s="75"/>
      <c r="IC5" s="75"/>
      <c r="ID5" s="75"/>
      <c r="IE5" s="75"/>
      <c r="IF5" s="75"/>
      <c r="IG5" s="75"/>
      <c r="IH5" s="75"/>
      <c r="II5" s="75"/>
      <c r="IJ5" s="75"/>
      <c r="IK5" s="75"/>
      <c r="IL5" s="75"/>
      <c r="IM5" s="75"/>
      <c r="IN5" s="75"/>
      <c r="IO5" s="75"/>
      <c r="IP5" s="75"/>
      <c r="IQ5" s="75"/>
      <c r="IR5" s="75"/>
      <c r="IS5" s="75"/>
      <c r="IT5" s="75"/>
      <c r="IU5" s="75"/>
      <c r="IV5" s="75"/>
      <c r="IW5" s="75"/>
      <c r="IX5" s="75"/>
      <c r="IY5" s="75"/>
      <c r="IZ5" s="75"/>
      <c r="JA5" s="75"/>
      <c r="JB5" s="75"/>
      <c r="JC5" s="75"/>
      <c r="JD5" s="75"/>
      <c r="JE5" s="75"/>
      <c r="JF5" s="75"/>
      <c r="JG5" s="75"/>
      <c r="JH5" s="75"/>
      <c r="JI5" s="75"/>
      <c r="JJ5" s="75"/>
      <c r="JK5" s="75"/>
      <c r="JL5" s="75"/>
      <c r="JM5" s="75"/>
      <c r="JN5" s="75"/>
      <c r="JO5" s="75"/>
      <c r="JP5" s="75"/>
      <c r="JQ5" s="75"/>
      <c r="JR5" s="75"/>
      <c r="JS5" s="75"/>
      <c r="JT5" s="75"/>
      <c r="JU5" s="75"/>
      <c r="JV5" s="75"/>
      <c r="JW5" s="75"/>
      <c r="JX5" s="75"/>
      <c r="JY5" s="75"/>
      <c r="JZ5" s="75"/>
      <c r="KA5" s="75"/>
      <c r="KB5" s="75"/>
      <c r="KC5" s="75"/>
      <c r="KD5" s="75"/>
      <c r="KE5" s="75"/>
      <c r="KF5" s="75"/>
      <c r="KG5" s="75"/>
      <c r="KH5" s="75"/>
      <c r="KI5" s="75"/>
      <c r="KJ5" s="75"/>
      <c r="KK5" s="75"/>
      <c r="KL5" s="75"/>
    </row>
    <row r="6" spans="1:298" s="76" customFormat="1" ht="27" customHeight="1" x14ac:dyDescent="0.3">
      <c r="A6" s="418" t="s">
        <v>2</v>
      </c>
      <c r="B6" s="419"/>
      <c r="C6" s="420"/>
      <c r="D6" s="425" t="s">
        <v>389</v>
      </c>
      <c r="E6" s="426"/>
      <c r="F6" s="426"/>
      <c r="G6" s="426"/>
      <c r="H6" s="426"/>
      <c r="I6" s="426"/>
      <c r="J6" s="426"/>
      <c r="K6" s="426"/>
      <c r="L6" s="426"/>
      <c r="M6" s="426"/>
      <c r="N6" s="427"/>
      <c r="O6" s="1"/>
      <c r="P6" s="1"/>
      <c r="Q6" s="1"/>
      <c r="R6" s="1"/>
      <c r="S6" s="1"/>
      <c r="T6" s="1"/>
      <c r="U6" s="1"/>
      <c r="V6" s="1"/>
      <c r="W6" s="1"/>
      <c r="X6" s="1"/>
      <c r="Y6" s="1"/>
      <c r="Z6" s="1"/>
      <c r="AA6" s="1"/>
      <c r="AB6" s="1"/>
      <c r="AC6" s="1"/>
      <c r="AD6" s="1"/>
      <c r="AE6" s="1"/>
      <c r="AF6" s="1"/>
      <c r="AG6" s="1"/>
      <c r="AH6" s="1"/>
      <c r="AI6" s="1"/>
      <c r="AJ6" s="1"/>
      <c r="AK6" s="1"/>
      <c r="AL6" s="1"/>
      <c r="AM6" s="1"/>
      <c r="AN6" s="1"/>
      <c r="AO6" s="75"/>
      <c r="AP6" s="75"/>
      <c r="AQ6" s="75"/>
      <c r="AR6" s="75"/>
      <c r="AS6" s="75"/>
      <c r="AT6" s="75"/>
      <c r="AU6" s="75"/>
      <c r="AV6" s="75"/>
      <c r="AW6" s="75"/>
      <c r="AX6" s="75"/>
      <c r="AY6" s="75"/>
      <c r="AZ6" s="75"/>
      <c r="BA6" s="75"/>
      <c r="BB6" s="75"/>
      <c r="BC6" s="75"/>
      <c r="BD6" s="75"/>
      <c r="BE6" s="75"/>
      <c r="BF6" s="75"/>
      <c r="BG6" s="75"/>
      <c r="BH6" s="75"/>
      <c r="BI6" s="75"/>
      <c r="BJ6" s="75"/>
      <c r="BK6" s="75"/>
      <c r="BL6" s="75"/>
      <c r="BM6" s="75"/>
      <c r="BN6" s="75"/>
      <c r="BO6" s="75"/>
      <c r="BP6" s="75"/>
      <c r="BQ6" s="75"/>
      <c r="BR6" s="75"/>
      <c r="BS6" s="75"/>
      <c r="BT6" s="75"/>
      <c r="BU6" s="75"/>
      <c r="BV6" s="75"/>
      <c r="BW6" s="75"/>
      <c r="BX6" s="75"/>
      <c r="BY6" s="75"/>
      <c r="BZ6" s="75"/>
      <c r="CA6" s="75"/>
      <c r="CB6" s="75"/>
      <c r="CC6" s="75"/>
      <c r="CD6" s="75"/>
      <c r="CE6" s="75"/>
      <c r="CF6" s="75"/>
      <c r="CG6" s="75"/>
      <c r="CH6" s="75"/>
      <c r="CI6" s="75"/>
      <c r="CJ6" s="75"/>
      <c r="CK6" s="75"/>
      <c r="CL6" s="75"/>
      <c r="CM6" s="75"/>
      <c r="CN6" s="75"/>
      <c r="CO6" s="75"/>
      <c r="CP6" s="75"/>
      <c r="CQ6" s="75"/>
      <c r="CR6" s="75"/>
      <c r="CS6" s="75"/>
      <c r="CT6" s="75"/>
      <c r="CU6" s="75"/>
      <c r="CV6" s="75"/>
      <c r="CW6" s="75"/>
      <c r="CX6" s="75"/>
      <c r="CY6" s="75"/>
      <c r="CZ6" s="75"/>
      <c r="DA6" s="75"/>
      <c r="DB6" s="75"/>
      <c r="DC6" s="75"/>
      <c r="DD6" s="75"/>
      <c r="DE6" s="75"/>
      <c r="DF6" s="75"/>
      <c r="DG6" s="75"/>
      <c r="DH6" s="75"/>
      <c r="DI6" s="75"/>
      <c r="DJ6" s="75"/>
      <c r="DK6" s="75"/>
      <c r="DL6" s="75"/>
      <c r="DM6" s="75"/>
      <c r="DN6" s="75"/>
      <c r="DO6" s="75"/>
      <c r="DP6" s="75"/>
      <c r="DQ6" s="75"/>
      <c r="DR6" s="75"/>
      <c r="DS6" s="75"/>
      <c r="DT6" s="75"/>
      <c r="DU6" s="75"/>
      <c r="DV6" s="75"/>
      <c r="DW6" s="75"/>
      <c r="DX6" s="75"/>
      <c r="DY6" s="75"/>
      <c r="DZ6" s="75"/>
      <c r="EA6" s="75"/>
      <c r="EB6" s="75"/>
      <c r="EC6" s="75"/>
      <c r="ED6" s="75"/>
      <c r="EE6" s="75"/>
      <c r="EF6" s="75"/>
      <c r="EG6" s="75"/>
      <c r="EH6" s="75"/>
      <c r="EI6" s="75"/>
      <c r="EJ6" s="75"/>
      <c r="EK6" s="75"/>
      <c r="EL6" s="75"/>
      <c r="EM6" s="75"/>
      <c r="EN6" s="75"/>
      <c r="EO6" s="75"/>
      <c r="EP6" s="75"/>
      <c r="EQ6" s="75"/>
      <c r="ER6" s="75"/>
      <c r="ES6" s="75"/>
      <c r="ET6" s="75"/>
      <c r="EU6" s="75"/>
      <c r="EV6" s="75"/>
      <c r="EW6" s="75"/>
      <c r="EX6" s="75"/>
      <c r="EY6" s="75"/>
      <c r="EZ6" s="75"/>
      <c r="FA6" s="75"/>
      <c r="FB6" s="75"/>
      <c r="FC6" s="75"/>
      <c r="FD6" s="75"/>
      <c r="FE6" s="75"/>
      <c r="FF6" s="75"/>
      <c r="FG6" s="75"/>
      <c r="FH6" s="75"/>
      <c r="FI6" s="75"/>
      <c r="FJ6" s="75"/>
      <c r="FK6" s="75"/>
      <c r="FL6" s="75"/>
      <c r="FM6" s="75"/>
      <c r="FN6" s="75"/>
      <c r="FO6" s="75"/>
      <c r="FP6" s="75"/>
      <c r="FQ6" s="75"/>
      <c r="FR6" s="75"/>
      <c r="FS6" s="75"/>
      <c r="FT6" s="75"/>
      <c r="FU6" s="75"/>
      <c r="FV6" s="75"/>
      <c r="FW6" s="75"/>
      <c r="FX6" s="75"/>
      <c r="FY6" s="75"/>
      <c r="FZ6" s="75"/>
      <c r="GA6" s="75"/>
      <c r="GB6" s="75"/>
      <c r="GC6" s="75"/>
      <c r="GD6" s="75"/>
      <c r="GE6" s="75"/>
      <c r="GF6" s="75"/>
      <c r="GG6" s="75"/>
      <c r="GH6" s="75"/>
      <c r="GI6" s="75"/>
      <c r="GJ6" s="75"/>
      <c r="GK6" s="75"/>
      <c r="GL6" s="75"/>
      <c r="GM6" s="75"/>
      <c r="GN6" s="75"/>
      <c r="GO6" s="75"/>
      <c r="GP6" s="75"/>
      <c r="GQ6" s="75"/>
      <c r="GR6" s="75"/>
      <c r="GS6" s="75"/>
      <c r="GT6" s="75"/>
      <c r="GU6" s="75"/>
      <c r="GV6" s="75"/>
      <c r="GW6" s="75"/>
      <c r="GX6" s="75"/>
      <c r="GY6" s="75"/>
      <c r="GZ6" s="75"/>
      <c r="HA6" s="75"/>
      <c r="HB6" s="75"/>
      <c r="HC6" s="75"/>
      <c r="HD6" s="75"/>
      <c r="HE6" s="75"/>
      <c r="HF6" s="75"/>
      <c r="HG6" s="75"/>
      <c r="HH6" s="75"/>
      <c r="HI6" s="75"/>
      <c r="HJ6" s="75"/>
      <c r="HK6" s="75"/>
      <c r="HL6" s="75"/>
      <c r="HM6" s="75"/>
      <c r="HN6" s="75"/>
      <c r="HO6" s="75"/>
      <c r="HP6" s="75"/>
      <c r="HQ6" s="75"/>
      <c r="HR6" s="75"/>
      <c r="HS6" s="75"/>
      <c r="HT6" s="75"/>
      <c r="HU6" s="75"/>
      <c r="HV6" s="75"/>
      <c r="HW6" s="75"/>
      <c r="HX6" s="75"/>
      <c r="HY6" s="75"/>
      <c r="HZ6" s="75"/>
      <c r="IA6" s="75"/>
      <c r="IB6" s="75"/>
      <c r="IC6" s="75"/>
      <c r="ID6" s="75"/>
      <c r="IE6" s="75"/>
      <c r="IF6" s="75"/>
      <c r="IG6" s="75"/>
      <c r="IH6" s="75"/>
      <c r="II6" s="75"/>
      <c r="IJ6" s="75"/>
      <c r="IK6" s="75"/>
      <c r="IL6" s="75"/>
      <c r="IM6" s="75"/>
      <c r="IN6" s="75"/>
      <c r="IO6" s="75"/>
      <c r="IP6" s="75"/>
      <c r="IQ6" s="75"/>
      <c r="IR6" s="75"/>
      <c r="IS6" s="75"/>
      <c r="IT6" s="75"/>
      <c r="IU6" s="75"/>
      <c r="IV6" s="75"/>
      <c r="IW6" s="75"/>
      <c r="IX6" s="75"/>
      <c r="IY6" s="75"/>
      <c r="IZ6" s="75"/>
      <c r="JA6" s="75"/>
      <c r="JB6" s="75"/>
      <c r="JC6" s="75"/>
      <c r="JD6" s="75"/>
      <c r="JE6" s="75"/>
      <c r="JF6" s="75"/>
      <c r="JG6" s="75"/>
      <c r="JH6" s="75"/>
      <c r="JI6" s="75"/>
      <c r="JJ6" s="75"/>
      <c r="JK6" s="75"/>
      <c r="JL6" s="75"/>
      <c r="JM6" s="75"/>
      <c r="JN6" s="75"/>
      <c r="JO6" s="75"/>
      <c r="JP6" s="75"/>
      <c r="JQ6" s="75"/>
      <c r="JR6" s="75"/>
      <c r="JS6" s="75"/>
      <c r="JT6" s="75"/>
      <c r="JU6" s="75"/>
      <c r="JV6" s="75"/>
      <c r="JW6" s="75"/>
      <c r="JX6" s="75"/>
      <c r="JY6" s="75"/>
      <c r="JZ6" s="75"/>
      <c r="KA6" s="75"/>
      <c r="KB6" s="75"/>
      <c r="KC6" s="75"/>
      <c r="KD6" s="75"/>
      <c r="KE6" s="75"/>
      <c r="KF6" s="75"/>
      <c r="KG6" s="75"/>
      <c r="KH6" s="75"/>
      <c r="KI6" s="75"/>
      <c r="KJ6" s="75"/>
      <c r="KK6" s="75"/>
      <c r="KL6" s="75"/>
    </row>
    <row r="7" spans="1:298" s="76" customFormat="1" ht="16.5" x14ac:dyDescent="0.3">
      <c r="A7" s="470" t="s">
        <v>3</v>
      </c>
      <c r="B7" s="471"/>
      <c r="C7" s="471"/>
      <c r="D7" s="471"/>
      <c r="E7" s="471"/>
      <c r="F7" s="471"/>
      <c r="G7" s="471"/>
      <c r="H7" s="472"/>
      <c r="I7" s="470" t="s">
        <v>4</v>
      </c>
      <c r="J7" s="471"/>
      <c r="K7" s="471"/>
      <c r="L7" s="471"/>
      <c r="M7" s="471"/>
      <c r="N7" s="472"/>
      <c r="O7" s="470" t="s">
        <v>5</v>
      </c>
      <c r="P7" s="471"/>
      <c r="Q7" s="471"/>
      <c r="R7" s="471"/>
      <c r="S7" s="471"/>
      <c r="T7" s="471"/>
      <c r="U7" s="471"/>
      <c r="V7" s="471"/>
      <c r="W7" s="472"/>
      <c r="X7" s="470" t="s">
        <v>6</v>
      </c>
      <c r="Y7" s="471"/>
      <c r="Z7" s="471"/>
      <c r="AA7" s="471"/>
      <c r="AB7" s="471"/>
      <c r="AC7" s="471"/>
      <c r="AD7" s="471"/>
      <c r="AE7" s="471"/>
      <c r="AF7" s="471"/>
      <c r="AG7" s="471"/>
      <c r="AH7" s="472"/>
      <c r="AI7" s="470" t="s">
        <v>7</v>
      </c>
      <c r="AJ7" s="471"/>
      <c r="AK7" s="471"/>
      <c r="AL7" s="471"/>
      <c r="AM7" s="471"/>
      <c r="AN7" s="475"/>
      <c r="AO7" s="75"/>
      <c r="AP7" s="75"/>
      <c r="AQ7" s="75"/>
      <c r="AR7" s="75"/>
      <c r="AS7" s="75"/>
      <c r="AT7" s="75"/>
      <c r="AU7" s="75"/>
      <c r="AV7" s="75"/>
      <c r="AW7" s="75"/>
      <c r="AX7" s="75"/>
      <c r="AY7" s="75"/>
      <c r="AZ7" s="75"/>
      <c r="BA7" s="75"/>
      <c r="BB7" s="75"/>
      <c r="BC7" s="75"/>
      <c r="BD7" s="75"/>
      <c r="BE7" s="75"/>
      <c r="BF7" s="75"/>
      <c r="BG7" s="75"/>
      <c r="BH7" s="75"/>
      <c r="BI7" s="75"/>
      <c r="BJ7" s="75"/>
      <c r="BK7" s="75"/>
      <c r="BL7" s="75"/>
      <c r="BM7" s="75"/>
      <c r="BN7" s="75"/>
      <c r="BO7" s="75"/>
      <c r="BP7" s="75"/>
      <c r="BQ7" s="75"/>
      <c r="BR7" s="75"/>
      <c r="BS7" s="75"/>
      <c r="BT7" s="75"/>
      <c r="BU7" s="75"/>
      <c r="BV7" s="75"/>
      <c r="BW7" s="75"/>
      <c r="BX7" s="75"/>
      <c r="BY7" s="75"/>
      <c r="BZ7" s="75"/>
      <c r="CA7" s="75"/>
      <c r="CB7" s="75"/>
      <c r="CC7" s="75"/>
      <c r="CD7" s="75"/>
      <c r="CE7" s="75"/>
      <c r="CF7" s="75"/>
      <c r="CG7" s="75"/>
      <c r="CH7" s="75"/>
      <c r="CI7" s="75"/>
      <c r="CJ7" s="75"/>
      <c r="CK7" s="75"/>
      <c r="CL7" s="75"/>
      <c r="CM7" s="75"/>
      <c r="CN7" s="75"/>
      <c r="CO7" s="75"/>
      <c r="CP7" s="75"/>
      <c r="CQ7" s="75"/>
      <c r="CR7" s="75"/>
      <c r="CS7" s="75"/>
      <c r="CT7" s="75"/>
      <c r="CU7" s="75"/>
      <c r="CV7" s="75"/>
      <c r="CW7" s="75"/>
      <c r="CX7" s="75"/>
      <c r="CY7" s="75"/>
      <c r="CZ7" s="75"/>
      <c r="DA7" s="75"/>
      <c r="DB7" s="75"/>
      <c r="DC7" s="75"/>
      <c r="DD7" s="75"/>
      <c r="DE7" s="75"/>
      <c r="DF7" s="75"/>
      <c r="DG7" s="75"/>
      <c r="DH7" s="75"/>
      <c r="DI7" s="75"/>
      <c r="DJ7" s="75"/>
      <c r="DK7" s="75"/>
      <c r="DL7" s="75"/>
      <c r="DM7" s="75"/>
      <c r="DN7" s="75"/>
      <c r="DO7" s="75"/>
      <c r="DP7" s="75"/>
      <c r="DQ7" s="75"/>
      <c r="DR7" s="75"/>
      <c r="DS7" s="75"/>
      <c r="DT7" s="75"/>
      <c r="DU7" s="75"/>
      <c r="DV7" s="75"/>
      <c r="DW7" s="75"/>
      <c r="DX7" s="75"/>
      <c r="DY7" s="75"/>
      <c r="DZ7" s="75"/>
      <c r="EA7" s="75"/>
      <c r="EB7" s="75"/>
      <c r="EC7" s="75"/>
      <c r="ED7" s="75"/>
      <c r="EE7" s="75"/>
      <c r="EF7" s="75"/>
      <c r="EG7" s="75"/>
      <c r="EH7" s="75"/>
      <c r="EI7" s="75"/>
      <c r="EJ7" s="75"/>
      <c r="EK7" s="75"/>
      <c r="EL7" s="75"/>
      <c r="EM7" s="75"/>
      <c r="EN7" s="75"/>
      <c r="EO7" s="75"/>
      <c r="EP7" s="75"/>
      <c r="EQ7" s="75"/>
      <c r="ER7" s="75"/>
      <c r="ES7" s="75"/>
      <c r="ET7" s="75"/>
      <c r="EU7" s="75"/>
      <c r="EV7" s="75"/>
      <c r="EW7" s="75"/>
      <c r="EX7" s="75"/>
      <c r="EY7" s="75"/>
      <c r="EZ7" s="75"/>
      <c r="FA7" s="75"/>
      <c r="FB7" s="75"/>
      <c r="FC7" s="75"/>
      <c r="FD7" s="75"/>
      <c r="FE7" s="75"/>
      <c r="FF7" s="75"/>
      <c r="FG7" s="75"/>
      <c r="FH7" s="75"/>
      <c r="FI7" s="75"/>
      <c r="FJ7" s="75"/>
      <c r="FK7" s="75"/>
      <c r="FL7" s="75"/>
      <c r="FM7" s="75"/>
      <c r="FN7" s="75"/>
      <c r="FO7" s="75"/>
      <c r="FP7" s="75"/>
      <c r="FQ7" s="75"/>
      <c r="FR7" s="75"/>
      <c r="FS7" s="75"/>
      <c r="FT7" s="75"/>
      <c r="FU7" s="75"/>
      <c r="FV7" s="75"/>
      <c r="FW7" s="75"/>
      <c r="FX7" s="75"/>
      <c r="FY7" s="75"/>
      <c r="FZ7" s="75"/>
      <c r="GA7" s="75"/>
      <c r="GB7" s="75"/>
      <c r="GC7" s="75"/>
      <c r="GD7" s="75"/>
      <c r="GE7" s="75"/>
      <c r="GF7" s="75"/>
      <c r="GG7" s="75"/>
      <c r="GH7" s="75"/>
      <c r="GI7" s="75"/>
      <c r="GJ7" s="75"/>
      <c r="GK7" s="75"/>
      <c r="GL7" s="75"/>
      <c r="GM7" s="75"/>
      <c r="GN7" s="75"/>
      <c r="GO7" s="75"/>
      <c r="GP7" s="75"/>
      <c r="GQ7" s="75"/>
      <c r="GR7" s="75"/>
      <c r="GS7" s="75"/>
      <c r="GT7" s="75"/>
      <c r="GU7" s="75"/>
      <c r="GV7" s="75"/>
      <c r="GW7" s="75"/>
      <c r="GX7" s="75"/>
      <c r="GY7" s="75"/>
      <c r="GZ7" s="75"/>
      <c r="HA7" s="75"/>
      <c r="HB7" s="75"/>
      <c r="HC7" s="75"/>
      <c r="HD7" s="75"/>
      <c r="HE7" s="75"/>
      <c r="HF7" s="75"/>
      <c r="HG7" s="75"/>
      <c r="HH7" s="75"/>
      <c r="HI7" s="75"/>
      <c r="HJ7" s="75"/>
      <c r="HK7" s="75"/>
      <c r="HL7" s="75"/>
      <c r="HM7" s="75"/>
      <c r="HN7" s="75"/>
      <c r="HO7" s="75"/>
      <c r="HP7" s="75"/>
      <c r="HQ7" s="75"/>
      <c r="HR7" s="75"/>
      <c r="HS7" s="75"/>
      <c r="HT7" s="75"/>
      <c r="HU7" s="75"/>
      <c r="HV7" s="75"/>
      <c r="HW7" s="75"/>
      <c r="HX7" s="75"/>
      <c r="HY7" s="75"/>
      <c r="HZ7" s="75"/>
      <c r="IA7" s="75"/>
      <c r="IB7" s="75"/>
      <c r="IC7" s="75"/>
      <c r="ID7" s="75"/>
      <c r="IE7" s="75"/>
      <c r="IF7" s="75"/>
      <c r="IG7" s="75"/>
      <c r="IH7" s="75"/>
      <c r="II7" s="75"/>
      <c r="IJ7" s="75"/>
      <c r="IK7" s="75"/>
      <c r="IL7" s="75"/>
      <c r="IM7" s="75"/>
      <c r="IN7" s="75"/>
      <c r="IO7" s="75"/>
      <c r="IP7" s="75"/>
      <c r="IQ7" s="75"/>
      <c r="IR7" s="75"/>
      <c r="IS7" s="75"/>
      <c r="IT7" s="75"/>
      <c r="IU7" s="75"/>
      <c r="IV7" s="75"/>
      <c r="IW7" s="75"/>
      <c r="IX7" s="75"/>
      <c r="IY7" s="75"/>
      <c r="IZ7" s="75"/>
      <c r="JA7" s="75"/>
      <c r="JB7" s="75"/>
      <c r="JC7" s="75"/>
      <c r="JD7" s="75"/>
      <c r="JE7" s="75"/>
      <c r="JF7" s="75"/>
      <c r="JG7" s="75"/>
      <c r="JH7" s="75"/>
      <c r="JI7" s="75"/>
      <c r="JJ7" s="75"/>
      <c r="JK7" s="75"/>
      <c r="JL7" s="75"/>
      <c r="JM7" s="75"/>
      <c r="JN7" s="75"/>
      <c r="JO7" s="75"/>
      <c r="JP7" s="75"/>
      <c r="JQ7" s="75"/>
      <c r="JR7" s="75"/>
      <c r="JS7" s="75"/>
      <c r="JT7" s="75"/>
      <c r="JU7" s="75"/>
      <c r="JV7" s="75"/>
      <c r="JW7" s="75"/>
      <c r="JX7" s="75"/>
      <c r="JY7" s="75"/>
      <c r="JZ7" s="75"/>
      <c r="KA7" s="75"/>
      <c r="KB7" s="75"/>
      <c r="KC7" s="75"/>
      <c r="KD7" s="75"/>
      <c r="KE7" s="75"/>
      <c r="KF7" s="75"/>
      <c r="KG7" s="75"/>
      <c r="KH7" s="75"/>
      <c r="KI7" s="75"/>
      <c r="KJ7" s="75"/>
      <c r="KK7" s="75"/>
      <c r="KL7" s="75"/>
    </row>
    <row r="8" spans="1:298" s="76" customFormat="1" ht="16.5" customHeight="1" x14ac:dyDescent="0.3">
      <c r="A8" s="466" t="s">
        <v>37</v>
      </c>
      <c r="B8" s="448" t="s">
        <v>400</v>
      </c>
      <c r="C8" s="468" t="s">
        <v>8</v>
      </c>
      <c r="D8" s="463" t="s">
        <v>382</v>
      </c>
      <c r="E8" s="463" t="s">
        <v>10</v>
      </c>
      <c r="F8" s="469" t="s">
        <v>11</v>
      </c>
      <c r="G8" s="457" t="s">
        <v>12</v>
      </c>
      <c r="H8" s="463" t="s">
        <v>13</v>
      </c>
      <c r="I8" s="464" t="s">
        <v>14</v>
      </c>
      <c r="J8" s="465" t="s">
        <v>15</v>
      </c>
      <c r="K8" s="457" t="s">
        <v>16</v>
      </c>
      <c r="L8" s="457" t="s">
        <v>17</v>
      </c>
      <c r="M8" s="465" t="s">
        <v>15</v>
      </c>
      <c r="N8" s="463" t="s">
        <v>18</v>
      </c>
      <c r="O8" s="461" t="s">
        <v>19</v>
      </c>
      <c r="P8" s="456" t="s">
        <v>20</v>
      </c>
      <c r="Q8" s="457" t="s">
        <v>21</v>
      </c>
      <c r="R8" s="456" t="s">
        <v>22</v>
      </c>
      <c r="S8" s="456"/>
      <c r="T8" s="456"/>
      <c r="U8" s="456"/>
      <c r="V8" s="456"/>
      <c r="W8" s="456"/>
      <c r="X8" s="460" t="s">
        <v>288</v>
      </c>
      <c r="Y8" s="461" t="s">
        <v>249</v>
      </c>
      <c r="Z8" s="461" t="s">
        <v>15</v>
      </c>
      <c r="AA8" s="72"/>
      <c r="AB8" s="72"/>
      <c r="AC8" s="461" t="s">
        <v>23</v>
      </c>
      <c r="AD8" s="461" t="s">
        <v>15</v>
      </c>
      <c r="AE8" s="72"/>
      <c r="AF8" s="72"/>
      <c r="AG8" s="460" t="s">
        <v>24</v>
      </c>
      <c r="AH8" s="461" t="s">
        <v>25</v>
      </c>
      <c r="AI8" s="456" t="s">
        <v>7</v>
      </c>
      <c r="AJ8" s="456" t="s">
        <v>26</v>
      </c>
      <c r="AK8" s="456" t="s">
        <v>27</v>
      </c>
      <c r="AL8" s="456" t="s">
        <v>28</v>
      </c>
      <c r="AM8" s="458" t="s">
        <v>29</v>
      </c>
      <c r="AN8" s="458" t="s">
        <v>30</v>
      </c>
      <c r="AO8" s="75"/>
      <c r="AP8" s="75"/>
      <c r="AQ8" s="75"/>
      <c r="AR8" s="75"/>
      <c r="AS8" s="75"/>
      <c r="AT8" s="75"/>
      <c r="AU8" s="75"/>
      <c r="AV8" s="75"/>
      <c r="AW8" s="75"/>
      <c r="AX8" s="75"/>
      <c r="AY8" s="75"/>
      <c r="AZ8" s="75"/>
      <c r="BA8" s="75"/>
      <c r="BB8" s="75"/>
      <c r="BC8" s="75"/>
      <c r="BD8" s="75"/>
      <c r="BE8" s="75"/>
      <c r="BF8" s="75"/>
      <c r="BG8" s="75"/>
      <c r="BH8" s="75"/>
      <c r="BI8" s="75"/>
      <c r="BJ8" s="75"/>
      <c r="BK8" s="75"/>
      <c r="BL8" s="75"/>
      <c r="BM8" s="75"/>
      <c r="BN8" s="75"/>
      <c r="BO8" s="75"/>
      <c r="BP8" s="75"/>
      <c r="BQ8" s="75"/>
      <c r="BR8" s="75"/>
      <c r="BS8" s="75"/>
      <c r="BT8" s="75"/>
      <c r="BU8" s="75"/>
      <c r="BV8" s="75"/>
      <c r="BW8" s="75"/>
      <c r="BX8" s="75"/>
      <c r="BY8" s="75"/>
      <c r="BZ8" s="75"/>
      <c r="CA8" s="75"/>
      <c r="CB8" s="75"/>
      <c r="CC8" s="75"/>
      <c r="CD8" s="75"/>
      <c r="CE8" s="75"/>
      <c r="CF8" s="75"/>
      <c r="CG8" s="75"/>
      <c r="CH8" s="75"/>
      <c r="CI8" s="75"/>
      <c r="CJ8" s="75"/>
      <c r="CK8" s="75"/>
      <c r="CL8" s="75"/>
      <c r="CM8" s="75"/>
      <c r="CN8" s="75"/>
      <c r="CO8" s="75"/>
      <c r="CP8" s="75"/>
      <c r="CQ8" s="75"/>
      <c r="CR8" s="75"/>
      <c r="CS8" s="75"/>
      <c r="CT8" s="75"/>
      <c r="CU8" s="75"/>
      <c r="CV8" s="75"/>
      <c r="CW8" s="75"/>
      <c r="CX8" s="75"/>
      <c r="CY8" s="75"/>
      <c r="CZ8" s="75"/>
      <c r="DA8" s="75"/>
      <c r="DB8" s="75"/>
      <c r="DC8" s="75"/>
      <c r="DD8" s="75"/>
      <c r="DE8" s="75"/>
      <c r="DF8" s="75"/>
      <c r="DG8" s="75"/>
      <c r="DH8" s="75"/>
      <c r="DI8" s="75"/>
      <c r="DJ8" s="75"/>
      <c r="DK8" s="75"/>
      <c r="DL8" s="75"/>
      <c r="DM8" s="75"/>
      <c r="DN8" s="75"/>
      <c r="DO8" s="75"/>
      <c r="DP8" s="75"/>
      <c r="DQ8" s="75"/>
      <c r="DR8" s="75"/>
      <c r="DS8" s="75"/>
      <c r="DT8" s="75"/>
      <c r="DU8" s="75"/>
      <c r="DV8" s="75"/>
      <c r="DW8" s="75"/>
      <c r="DX8" s="75"/>
      <c r="DY8" s="75"/>
      <c r="DZ8" s="75"/>
      <c r="EA8" s="75"/>
      <c r="EB8" s="75"/>
      <c r="EC8" s="75"/>
      <c r="ED8" s="75"/>
      <c r="EE8" s="75"/>
      <c r="EF8" s="75"/>
      <c r="EG8" s="75"/>
      <c r="EH8" s="75"/>
      <c r="EI8" s="75"/>
      <c r="EJ8" s="75"/>
      <c r="EK8" s="75"/>
      <c r="EL8" s="75"/>
      <c r="EM8" s="75"/>
      <c r="EN8" s="75"/>
      <c r="EO8" s="75"/>
      <c r="EP8" s="75"/>
      <c r="EQ8" s="75"/>
      <c r="ER8" s="75"/>
      <c r="ES8" s="75"/>
      <c r="ET8" s="75"/>
      <c r="EU8" s="75"/>
      <c r="EV8" s="75"/>
      <c r="EW8" s="75"/>
      <c r="EX8" s="75"/>
      <c r="EY8" s="75"/>
      <c r="EZ8" s="75"/>
      <c r="FA8" s="75"/>
      <c r="FB8" s="75"/>
      <c r="FC8" s="75"/>
      <c r="FD8" s="75"/>
      <c r="FE8" s="75"/>
      <c r="FF8" s="75"/>
      <c r="FG8" s="75"/>
      <c r="FH8" s="75"/>
      <c r="FI8" s="75"/>
      <c r="FJ8" s="75"/>
      <c r="FK8" s="75"/>
      <c r="FL8" s="75"/>
      <c r="FM8" s="75"/>
      <c r="FN8" s="75"/>
      <c r="FO8" s="75"/>
      <c r="FP8" s="75"/>
      <c r="FQ8" s="75"/>
      <c r="FR8" s="75"/>
      <c r="FS8" s="75"/>
      <c r="FT8" s="75"/>
      <c r="FU8" s="75"/>
      <c r="FV8" s="75"/>
      <c r="FW8" s="75"/>
      <c r="FX8" s="75"/>
      <c r="FY8" s="75"/>
      <c r="FZ8" s="75"/>
      <c r="GA8" s="75"/>
      <c r="GB8" s="75"/>
      <c r="GC8" s="75"/>
      <c r="GD8" s="75"/>
      <c r="GE8" s="75"/>
      <c r="GF8" s="75"/>
      <c r="GG8" s="75"/>
      <c r="GH8" s="75"/>
      <c r="GI8" s="75"/>
      <c r="GJ8" s="75"/>
      <c r="GK8" s="75"/>
      <c r="GL8" s="75"/>
      <c r="GM8" s="75"/>
      <c r="GN8" s="75"/>
      <c r="GO8" s="75"/>
      <c r="GP8" s="75"/>
      <c r="GQ8" s="75"/>
      <c r="GR8" s="75"/>
      <c r="GS8" s="75"/>
      <c r="GT8" s="75"/>
      <c r="GU8" s="75"/>
      <c r="GV8" s="75"/>
      <c r="GW8" s="75"/>
      <c r="GX8" s="75"/>
      <c r="GY8" s="75"/>
      <c r="GZ8" s="75"/>
      <c r="HA8" s="75"/>
      <c r="HB8" s="75"/>
      <c r="HC8" s="75"/>
      <c r="HD8" s="75"/>
      <c r="HE8" s="75"/>
      <c r="HF8" s="75"/>
      <c r="HG8" s="75"/>
      <c r="HH8" s="75"/>
      <c r="HI8" s="75"/>
      <c r="HJ8" s="75"/>
      <c r="HK8" s="75"/>
      <c r="HL8" s="75"/>
      <c r="HM8" s="75"/>
      <c r="HN8" s="75"/>
      <c r="HO8" s="75"/>
      <c r="HP8" s="75"/>
      <c r="HQ8" s="75"/>
      <c r="HR8" s="75"/>
      <c r="HS8" s="75"/>
      <c r="HT8" s="75"/>
      <c r="HU8" s="75"/>
      <c r="HV8" s="75"/>
      <c r="HW8" s="75"/>
      <c r="HX8" s="75"/>
      <c r="HY8" s="75"/>
      <c r="HZ8" s="75"/>
      <c r="IA8" s="75"/>
      <c r="IB8" s="75"/>
      <c r="IC8" s="75"/>
      <c r="ID8" s="75"/>
      <c r="IE8" s="75"/>
      <c r="IF8" s="75"/>
      <c r="IG8" s="75"/>
      <c r="IH8" s="75"/>
      <c r="II8" s="75"/>
      <c r="IJ8" s="75"/>
      <c r="IK8" s="75"/>
      <c r="IL8" s="75"/>
      <c r="IM8" s="75"/>
      <c r="IN8" s="75"/>
      <c r="IO8" s="75"/>
      <c r="IP8" s="75"/>
      <c r="IQ8" s="75"/>
      <c r="IR8" s="75"/>
      <c r="IS8" s="75"/>
      <c r="IT8" s="75"/>
      <c r="IU8" s="75"/>
      <c r="IV8" s="75"/>
      <c r="IW8" s="75"/>
      <c r="IX8" s="75"/>
      <c r="IY8" s="75"/>
      <c r="IZ8" s="75"/>
      <c r="JA8" s="75"/>
      <c r="JB8" s="75"/>
      <c r="JC8" s="75"/>
      <c r="JD8" s="75"/>
      <c r="JE8" s="75"/>
      <c r="JF8" s="75"/>
      <c r="JG8" s="75"/>
      <c r="JH8" s="75"/>
      <c r="JI8" s="75"/>
      <c r="JJ8" s="75"/>
      <c r="JK8" s="75"/>
      <c r="JL8" s="75"/>
      <c r="JM8" s="75"/>
      <c r="JN8" s="75"/>
      <c r="JO8" s="75"/>
      <c r="JP8" s="75"/>
      <c r="JQ8" s="75"/>
      <c r="JR8" s="75"/>
      <c r="JS8" s="75"/>
      <c r="JT8" s="75"/>
      <c r="JU8" s="75"/>
      <c r="JV8" s="75"/>
      <c r="JW8" s="75"/>
      <c r="JX8" s="75"/>
      <c r="JY8" s="75"/>
      <c r="JZ8" s="75"/>
      <c r="KA8" s="75"/>
      <c r="KB8" s="75"/>
      <c r="KC8" s="75"/>
      <c r="KD8" s="75"/>
      <c r="KE8" s="75"/>
      <c r="KF8" s="75"/>
      <c r="KG8" s="75"/>
      <c r="KH8" s="75"/>
      <c r="KI8" s="75"/>
      <c r="KJ8" s="75"/>
      <c r="KK8" s="75"/>
      <c r="KL8" s="75"/>
    </row>
    <row r="9" spans="1:298" s="78" customFormat="1" ht="26.25" customHeight="1" x14ac:dyDescent="0.25">
      <c r="A9" s="467"/>
      <c r="B9" s="449"/>
      <c r="C9" s="448"/>
      <c r="D9" s="457"/>
      <c r="E9" s="457"/>
      <c r="F9" s="448"/>
      <c r="G9" s="464"/>
      <c r="H9" s="457"/>
      <c r="I9" s="464"/>
      <c r="J9" s="465"/>
      <c r="K9" s="464"/>
      <c r="L9" s="464"/>
      <c r="M9" s="465"/>
      <c r="N9" s="457"/>
      <c r="O9" s="462"/>
      <c r="P9" s="457"/>
      <c r="Q9" s="464"/>
      <c r="R9" s="67" t="s">
        <v>31</v>
      </c>
      <c r="S9" s="67" t="s">
        <v>32</v>
      </c>
      <c r="T9" s="67" t="s">
        <v>33</v>
      </c>
      <c r="U9" s="67" t="s">
        <v>34</v>
      </c>
      <c r="V9" s="67" t="s">
        <v>35</v>
      </c>
      <c r="W9" s="67" t="s">
        <v>36</v>
      </c>
      <c r="X9" s="461"/>
      <c r="Y9" s="462"/>
      <c r="Z9" s="462"/>
      <c r="AA9" s="233" t="s">
        <v>277</v>
      </c>
      <c r="AB9" s="233" t="s">
        <v>15</v>
      </c>
      <c r="AC9" s="462"/>
      <c r="AD9" s="462"/>
      <c r="AE9" s="73" t="s">
        <v>23</v>
      </c>
      <c r="AF9" s="73" t="s">
        <v>15</v>
      </c>
      <c r="AG9" s="461"/>
      <c r="AH9" s="462"/>
      <c r="AI9" s="457"/>
      <c r="AJ9" s="457"/>
      <c r="AK9" s="457"/>
      <c r="AL9" s="457"/>
      <c r="AM9" s="459"/>
      <c r="AN9" s="459"/>
      <c r="AO9" s="77"/>
      <c r="AP9" s="77"/>
      <c r="AQ9" s="77"/>
      <c r="AR9" s="77"/>
      <c r="AS9" s="77"/>
      <c r="AT9" s="77"/>
      <c r="AU9" s="77"/>
      <c r="AV9" s="77"/>
      <c r="AW9" s="77"/>
      <c r="AX9" s="77"/>
      <c r="AY9" s="77"/>
      <c r="AZ9" s="77"/>
      <c r="BA9" s="77"/>
      <c r="BB9" s="77"/>
      <c r="BC9" s="77"/>
      <c r="BD9" s="77"/>
      <c r="BE9" s="77"/>
      <c r="BF9" s="77"/>
      <c r="BG9" s="77"/>
      <c r="BH9" s="77"/>
      <c r="BI9" s="77"/>
      <c r="BJ9" s="77"/>
      <c r="BK9" s="77"/>
      <c r="BL9" s="77"/>
      <c r="BM9" s="77"/>
      <c r="BN9" s="77"/>
      <c r="BO9" s="77"/>
      <c r="BP9" s="77"/>
      <c r="BQ9" s="77"/>
      <c r="BR9" s="77"/>
      <c r="BS9" s="77"/>
      <c r="BT9" s="77"/>
      <c r="BU9" s="77"/>
      <c r="BV9" s="77"/>
      <c r="BW9" s="77"/>
      <c r="BX9" s="77"/>
      <c r="BY9" s="77"/>
      <c r="BZ9" s="77"/>
      <c r="CA9" s="77"/>
      <c r="CB9" s="77"/>
      <c r="CC9" s="77"/>
      <c r="CD9" s="77"/>
      <c r="CE9" s="77"/>
      <c r="CF9" s="77"/>
      <c r="CG9" s="77"/>
      <c r="CH9" s="77"/>
      <c r="CI9" s="77"/>
      <c r="CJ9" s="77"/>
      <c r="CK9" s="77"/>
      <c r="CL9" s="77"/>
      <c r="CM9" s="77"/>
      <c r="CN9" s="77"/>
      <c r="CO9" s="77"/>
      <c r="CP9" s="77"/>
      <c r="CQ9" s="77"/>
      <c r="CR9" s="77"/>
      <c r="CS9" s="77"/>
      <c r="CT9" s="77"/>
      <c r="CU9" s="77"/>
      <c r="CV9" s="77"/>
      <c r="CW9" s="77"/>
      <c r="CX9" s="77"/>
      <c r="CY9" s="77"/>
      <c r="CZ9" s="77"/>
      <c r="DA9" s="77"/>
      <c r="DB9" s="77"/>
      <c r="DC9" s="77"/>
      <c r="DD9" s="77"/>
      <c r="DE9" s="77"/>
      <c r="DF9" s="77"/>
      <c r="DG9" s="77"/>
      <c r="DH9" s="77"/>
      <c r="DI9" s="77"/>
      <c r="DJ9" s="77"/>
      <c r="DK9" s="77"/>
      <c r="DL9" s="77"/>
      <c r="DM9" s="77"/>
      <c r="DN9" s="77"/>
      <c r="DO9" s="77"/>
      <c r="DP9" s="77"/>
      <c r="DQ9" s="77"/>
      <c r="DR9" s="77"/>
      <c r="DS9" s="77"/>
      <c r="DT9" s="77"/>
      <c r="DU9" s="77"/>
      <c r="DV9" s="77"/>
      <c r="DW9" s="77"/>
      <c r="DX9" s="77"/>
      <c r="DY9" s="77"/>
      <c r="DZ9" s="77"/>
      <c r="EA9" s="77"/>
      <c r="EB9" s="77"/>
      <c r="EC9" s="77"/>
      <c r="ED9" s="77"/>
      <c r="EE9" s="77"/>
      <c r="EF9" s="77"/>
      <c r="EG9" s="77"/>
      <c r="EH9" s="77"/>
      <c r="EI9" s="77"/>
      <c r="EJ9" s="77"/>
      <c r="EK9" s="77"/>
      <c r="EL9" s="77"/>
      <c r="EM9" s="77"/>
      <c r="EN9" s="77"/>
      <c r="EO9" s="77"/>
      <c r="EP9" s="77"/>
      <c r="EQ9" s="77"/>
      <c r="ER9" s="77"/>
      <c r="ES9" s="77"/>
      <c r="ET9" s="77"/>
      <c r="EU9" s="77"/>
      <c r="EV9" s="77"/>
      <c r="EW9" s="77"/>
      <c r="EX9" s="77"/>
      <c r="EY9" s="77"/>
      <c r="EZ9" s="77"/>
      <c r="FA9" s="77"/>
      <c r="FB9" s="77"/>
      <c r="FC9" s="77"/>
      <c r="FD9" s="77"/>
      <c r="FE9" s="77"/>
      <c r="FF9" s="77"/>
      <c r="FG9" s="77"/>
      <c r="FH9" s="77"/>
      <c r="FI9" s="77"/>
      <c r="FJ9" s="77"/>
      <c r="FK9" s="77"/>
      <c r="FL9" s="77"/>
      <c r="FM9" s="77"/>
      <c r="FN9" s="77"/>
      <c r="FO9" s="77"/>
      <c r="FP9" s="77"/>
      <c r="FQ9" s="77"/>
      <c r="FR9" s="77"/>
      <c r="FS9" s="77"/>
      <c r="FT9" s="77"/>
      <c r="FU9" s="77"/>
      <c r="FV9" s="77"/>
      <c r="FW9" s="77"/>
      <c r="FX9" s="77"/>
      <c r="FY9" s="77"/>
      <c r="FZ9" s="77"/>
      <c r="GA9" s="77"/>
      <c r="GB9" s="77"/>
      <c r="GC9" s="77"/>
      <c r="GD9" s="77"/>
      <c r="GE9" s="77"/>
      <c r="GF9" s="77"/>
      <c r="GG9" s="77"/>
      <c r="GH9" s="77"/>
      <c r="GI9" s="77"/>
      <c r="GJ9" s="77"/>
      <c r="GK9" s="77"/>
      <c r="GL9" s="77"/>
      <c r="GM9" s="77"/>
      <c r="GN9" s="77"/>
      <c r="GO9" s="77"/>
      <c r="GP9" s="77"/>
      <c r="GQ9" s="77"/>
      <c r="GR9" s="77"/>
      <c r="GS9" s="77"/>
      <c r="GT9" s="77"/>
      <c r="GU9" s="77"/>
      <c r="GV9" s="77"/>
      <c r="GW9" s="77"/>
      <c r="GX9" s="77"/>
      <c r="GY9" s="77"/>
      <c r="GZ9" s="77"/>
      <c r="HA9" s="77"/>
      <c r="HB9" s="77"/>
      <c r="HC9" s="77"/>
      <c r="HD9" s="77"/>
      <c r="HE9" s="77"/>
      <c r="HF9" s="77"/>
      <c r="HG9" s="77"/>
      <c r="HH9" s="77"/>
      <c r="HI9" s="77"/>
      <c r="HJ9" s="77"/>
      <c r="HK9" s="77"/>
      <c r="HL9" s="77"/>
      <c r="HM9" s="77"/>
      <c r="HN9" s="77"/>
      <c r="HO9" s="77"/>
      <c r="HP9" s="77"/>
      <c r="HQ9" s="77"/>
      <c r="HR9" s="77"/>
      <c r="HS9" s="77"/>
      <c r="HT9" s="77"/>
      <c r="HU9" s="77"/>
      <c r="HV9" s="77"/>
      <c r="HW9" s="77"/>
      <c r="HX9" s="77"/>
      <c r="HY9" s="77"/>
      <c r="HZ9" s="77"/>
      <c r="IA9" s="77"/>
      <c r="IB9" s="77"/>
      <c r="IC9" s="77"/>
      <c r="ID9" s="77"/>
      <c r="IE9" s="77"/>
      <c r="IF9" s="77"/>
      <c r="IG9" s="77"/>
      <c r="IH9" s="77"/>
      <c r="II9" s="77"/>
      <c r="IJ9" s="77"/>
      <c r="IK9" s="77"/>
      <c r="IL9" s="77"/>
      <c r="IM9" s="77"/>
      <c r="IN9" s="77"/>
      <c r="IO9" s="77"/>
      <c r="IP9" s="77"/>
      <c r="IQ9" s="77"/>
      <c r="IR9" s="77"/>
      <c r="IS9" s="77"/>
      <c r="IT9" s="77"/>
      <c r="IU9" s="77"/>
      <c r="IV9" s="77"/>
      <c r="IW9" s="77"/>
      <c r="IX9" s="77"/>
      <c r="IY9" s="77"/>
      <c r="IZ9" s="77"/>
      <c r="JA9" s="77"/>
      <c r="JB9" s="77"/>
      <c r="JC9" s="77"/>
      <c r="JD9" s="77"/>
      <c r="JE9" s="77"/>
      <c r="JF9" s="77"/>
      <c r="JG9" s="77"/>
      <c r="JH9" s="77"/>
      <c r="JI9" s="77"/>
      <c r="JJ9" s="77"/>
      <c r="JK9" s="77"/>
      <c r="JL9" s="77"/>
      <c r="JM9" s="77"/>
      <c r="JN9" s="77"/>
      <c r="JO9" s="77"/>
      <c r="JP9" s="77"/>
      <c r="JQ9" s="77"/>
      <c r="JR9" s="77"/>
      <c r="JS9" s="77"/>
      <c r="JT9" s="77"/>
      <c r="JU9" s="77"/>
      <c r="JV9" s="77"/>
      <c r="JW9" s="77"/>
      <c r="JX9" s="77"/>
      <c r="JY9" s="77"/>
      <c r="JZ9" s="77"/>
      <c r="KA9" s="77"/>
      <c r="KB9" s="77"/>
      <c r="KC9" s="77"/>
      <c r="KD9" s="77"/>
      <c r="KE9" s="77"/>
      <c r="KF9" s="77"/>
      <c r="KG9" s="77"/>
      <c r="KH9" s="77"/>
      <c r="KI9" s="77"/>
      <c r="KJ9" s="77"/>
      <c r="KK9" s="77"/>
      <c r="KL9" s="77"/>
    </row>
    <row r="10" spans="1:298" ht="24.75" customHeight="1" x14ac:dyDescent="0.25">
      <c r="A10" s="446">
        <v>1</v>
      </c>
      <c r="B10" s="446" t="s">
        <v>444</v>
      </c>
      <c r="C10" s="446" t="s">
        <v>321</v>
      </c>
      <c r="D10" s="452" t="s">
        <v>445</v>
      </c>
      <c r="E10" s="446" t="s">
        <v>446</v>
      </c>
      <c r="F10" s="446" t="s">
        <v>447</v>
      </c>
      <c r="G10" s="446" t="s">
        <v>44</v>
      </c>
      <c r="H10" s="446">
        <v>5000</v>
      </c>
      <c r="I10" s="453" t="str">
        <f>IF(H10&lt;=2,'Tabla probabilidad'!$B$5,IF(H10&lt;=24,'Tabla probabilidad'!$B$6,IF(H10&lt;=500,'Tabla probabilidad'!$B$7,IF(H10&lt;=5000,'Tabla probabilidad'!$B$8,IF(H10&gt;5000,'Tabla probabilidad'!$B$9)))))</f>
        <v>Alta</v>
      </c>
      <c r="J10" s="450">
        <f>IF(H10&lt;=2,'Tabla probabilidad'!$D$5,IF(H10&lt;=24,'Tabla probabilidad'!$D$6,IF(H10&lt;=500,'Tabla probabilidad'!$D$7,IF(H10&lt;=5000,'Tabla probabilidad'!$D$8,IF(H10&gt;5000,'Tabla probabilidad'!$D$9)))))</f>
        <v>0.8</v>
      </c>
      <c r="K10" s="446" t="s">
        <v>318</v>
      </c>
      <c r="L10" s="446" t="str">
        <f>IF(K10="El riesgo afecta la imagen de alguna área de la organización","Leve",IF(K10="El riesgo afecta la imagen de la entidad internamente, de conocimiento general, nivel interno, alta dirección, contratista y/o de provedores","Menor",IF(K10="El riesgo afecta la imagen de la entidad con algunos usuarios de relevancia frente al logro de los objetivos","Moderado",IF(K10="El riesgo afecta la imagen de de la entidad con efecto publicitario sostenido a nivel del sector justicia","Mayor",IF(K10="El riesgo afecta la imagen de la entidad a nivel nacional, con efecto publicitarios sostenible a nivel país","Catastrófico",IF(K10="Impacto que afecte la ejecución presupuestal en un valor ≥0,5%.","Leve",IF(K10="Impacto que afecte la ejecución presupuestal en un valor ≥1%.","Menor",IF(K10="Impacto que afecte la ejecución presupuestal en un valor ≥5%.","Moderado",IF(K10="Impacto que afecte la ejecución presupuestal en un valor ≥20%.","Mayor",IF(K10="Impacto que afecte la ejecución presupuestal en un valor ≥50%.","Catastrófico",IF(K10="Incumplimiento máximo del 5% de la meta planeada","Leve",IF(K10="Incumplimiento máximo del 15% de la meta planeada","Menor",IF(K10="Incumplimiento máximo del 20% de la meta planeada","Moderado",IF(K10="Incumplimiento máximo del 50% de la meta planeada","Mayor",IF(K10="Incumplimiento máximo del 80% de la meta planeada","Catastrófico",IF(K10="Cualquier afectación a la violacion de los derechos de los ciudadanos se considera con consecuencias altas","Mayor",IF(K10="Cualquier afectación a la violacion de los derechos de los ciudadanos se considera con consecuencias desastrosas","Catastrófico",IF(K10="Afecta la Prestación del Servicio de Administración de Justicia en 5%","Leve",IF(K10="Afecta la Prestación del Servicio de Administración de Justicia en 10%","Menor",IF(K10="Afecta la Prestación del Servicio de Administración de Justicia en 15%","Moderado",IF(K10="Afecta la Prestación del Servicio de Administración de Justicia en 20%","Mayor",IF(K10="Afecta la Prestación del Servicio de Administración de Justicia en más del 50%","Catastrófico",IF(K10="Cualquier acto indebido de los servidores judiciales genera altas consecuencias para la entidad","Mayor",IF(K10="Cualquier acto indebido de los servidores judiciales genera consecuencias desastrosas para la entidad","Catastrófico",IF(K10="Si el hecho llegara a presentarse, tendría consecuencias o efectos mínimos sobre la entidad","Leve",IF(K10="Si el hecho llegara a presentarse, tendría bajo impacto o efecto sobre la entidad","Menor",IF(K10="Si el hecho llegara a presentarse, tendría medianas consecuencias o efectos sobre la entidad","Moderado",IF(K10="Si el hecho llegara a presentarse, tendría altas consecuencias o efectos sobre la entidad","Mayor",IF(K10="Si el hecho llegara a presentarse, tendría desastrosas consecuencias o efectos sobre la entidad","Catastrófico")))))))))))))))))))))))))))))</f>
        <v>Moderado</v>
      </c>
      <c r="M10" s="446" t="str">
        <f>IF(K10="El riesgo afecta la imagen de alguna área de la organización","20%",IF(K10="El riesgo afecta la imagen de la entidad internamente, de conocimiento general, nivel interno, alta dirección, contratista y/o de provedores","40%",IF(K10="El riesgo afecta la imagen de la entidad con algunos usuarios de relevancia frente al logro de los objetivos","60%",IF(K10="El riesgo afecta la imagen de de la entidad con efecto publicitario sostenido a nivel del sector justicia","80%",IF(K10="El riesgo afecta la imagen de la entidad a nivel nacional, con efecto publicitarios sostenible a nivel país","100%",IF(K10="Impacto que afecte la ejecución presupuestal en un valor ≥0,5%.","20%",IF(K10="Impacto que afecte la ejecución presupuestal en un valor ≥1%.","40%",IF(K10="Impacto que afecte la ejecución presupuestal en un valor ≥5%.","60%",IF(K10="Impacto que afecte la ejecución presupuestal en un valor ≥20%.","80%",IF(K10="Impacto que afecte la ejecución presupuestal en un valor ≥50%.","100%",IF(K10="Incumplimiento máximo del 5% de la meta planeada","20%",IF(K10="Incumplimiento máximo del 15% de la meta planeada","40%",IF(K10="Incumplimiento máximo del 20% de la meta planeada","60%",IF(K10="Incumplimiento máximo del 50% de la meta planeada","80%",IF(K10="Incumplimiento máximo del 80% de la meta planeada","100%",IF(K10="Cualquier afectación a la violacion de los derechos de los ciudadanos se considera con consecuencias altas","80%",IF(K10="Cualquier afectación a la violacion de los derechos de los ciudadanos se considera con consecuencias desastrosas","100%",IF(K10="Afecta la Prestación del Servicio de Administración de Justicia en 5%","20%",IF(K10="Afecta la Prestación del Servicio de Administración de Justicia en 10%","40%",IF(K10="Afecta la Prestación del Servicio de Administración de Justicia en 15%","60%",IF(K10="Afecta la Prestación del Servicio de Administración de Justicia en 20%","80%",IF(K10="Afecta la Prestación del Servicio de Administración de Justicia en más del 50%","100%",IF(K10="Cualquier acto indebido de los servidores judiciales genera altas consecuencias para la entidad","80%",IF(K10="Cualquier acto indebido de los servidores judiciales genera consecuencias desastrosas para la entidad","100%",IF(K10="Si el hecho llegara a presentarse, tendría consecuencias o efectos mínimos sobre la entidad","20%",IF(K10="Si el hecho llegara a presentarse, tendría bajo impacto o efecto sobre la entidad","40%",IF(K10="Si el hecho llegara a presentarse, tendría medianas consecuencias o efectos sobre la entidad","60%",IF(K10="Si el hecho llegara a presentarse, tendría altas consecuencias o efectos sobre la entidad","80%",IF(K10="Si el hecho llegara a presentarse, tendría desastrosas consecuencias o efectos sobre la entidad","100%")))))))))))))))))))))))))))))</f>
        <v>60%</v>
      </c>
      <c r="N10" s="446" t="str">
        <f>VLOOKUP((I10&amp;L10),Hoja1!$B$4:$C$28,2,0)</f>
        <v xml:space="preserve">Alto </v>
      </c>
      <c r="O10" s="231">
        <v>1</v>
      </c>
      <c r="P10" s="235" t="s">
        <v>448</v>
      </c>
      <c r="Q10" s="231" t="str">
        <f t="shared" ref="Q10:Q34" si="0">IF(R10="Preventivo","Probabilidad",IF(R10="Detectivo","Probabilidad", IF(R10="Correctivo","Impacto")))</f>
        <v>Probabilidad</v>
      </c>
      <c r="R10" s="231" t="s">
        <v>53</v>
      </c>
      <c r="S10" s="231" t="s">
        <v>57</v>
      </c>
      <c r="T10" s="232">
        <f>VLOOKUP(R10&amp;S10,Hoja1!$Q$4:$R$9,2,0)</f>
        <v>0.35</v>
      </c>
      <c r="U10" s="231" t="s">
        <v>59</v>
      </c>
      <c r="V10" s="231" t="s">
        <v>63</v>
      </c>
      <c r="W10" s="231" t="s">
        <v>65</v>
      </c>
      <c r="X10" s="232">
        <f>IF(Q10="Probabilidad",($J$10*T10),IF(Q10="Impacto"," "))</f>
        <v>0.27999999999999997</v>
      </c>
      <c r="Y10" s="232" t="str">
        <f>IF(Z10&lt;=20%,'Tabla probabilidad'!$B$5,IF(Z10&lt;=40%,'Tabla probabilidad'!$B$6,IF(Z10&lt;=60%,'Tabla probabilidad'!$B$7,IF(Z10&lt;=80%,'Tabla probabilidad'!$B$8,IF(Z10&lt;=100%,'Tabla probabilidad'!$B$9)))))</f>
        <v>Media</v>
      </c>
      <c r="Z10" s="232">
        <f>IF(R10="Preventivo",(J10-(J10*T10)),IF(R10="Detectivo",(J10-(J10*T10)),IF(R10="Correctivo",(J10))))</f>
        <v>0.52</v>
      </c>
      <c r="AA10" s="450" t="str">
        <f>IF(AB10&lt;=20%,'Tabla probabilidad'!$B$5,IF(AB10&lt;=40%,'Tabla probabilidad'!$B$6,IF(AB10&lt;=60%,'Tabla probabilidad'!$B$7,IF(AB10&lt;=80%,'Tabla probabilidad'!$B$8,IF(AB10&lt;=100%,'Tabla probabilidad'!$B$9)))))</f>
        <v>Media</v>
      </c>
      <c r="AB10" s="450">
        <f>AVERAGE(Z10:Z14)</f>
        <v>0.52</v>
      </c>
      <c r="AC10" s="232" t="str">
        <f t="shared" ref="AC10:AC34" si="1">IF(AD10&lt;=20%,"Leve",IF(AD10&lt;=40%,"Menor",IF(AD10&lt;=60%,"Moderado",IF(AD10&lt;=80%,"Mayor",IF(AD10&lt;=100%,"Catastrófico")))))</f>
        <v>Moderado</v>
      </c>
      <c r="AD10" s="232">
        <f>IF(Q10="Probabilidad",(($M$10-0)),IF(Q10="Impacto",($M$10-($M$10*T10))))</f>
        <v>0.6</v>
      </c>
      <c r="AE10" s="450" t="str">
        <f>IF(AF10&lt;=20%,"Leve",IF(AF10&lt;=40%,"Menor",IF(AF10&lt;=60%,"Moderado",IF(AF10&lt;=80%,"Mayor",IF(AF10&lt;=100%,"Catastrófico")))))</f>
        <v>Moderado</v>
      </c>
      <c r="AF10" s="450">
        <f>AVERAGE(AD10:AD14)</f>
        <v>0.56400000000000006</v>
      </c>
      <c r="AG10" s="446" t="str">
        <f>VLOOKUP(AA10&amp;AE10,Hoja1!$B$4:$C$28,2,0)</f>
        <v>Moderado</v>
      </c>
      <c r="AH10" s="446" t="s">
        <v>291</v>
      </c>
      <c r="AI10" s="446"/>
      <c r="AJ10" s="446"/>
      <c r="AK10" s="446"/>
      <c r="AL10" s="446"/>
      <c r="AM10" s="446"/>
      <c r="AN10" s="446"/>
    </row>
    <row r="11" spans="1:298" ht="43.5" customHeight="1" x14ac:dyDescent="0.25">
      <c r="A11" s="446"/>
      <c r="B11" s="446"/>
      <c r="C11" s="446"/>
      <c r="D11" s="452"/>
      <c r="E11" s="446"/>
      <c r="F11" s="446"/>
      <c r="G11" s="446"/>
      <c r="H11" s="446"/>
      <c r="I11" s="453"/>
      <c r="J11" s="450"/>
      <c r="K11" s="446"/>
      <c r="L11" s="454"/>
      <c r="M11" s="454"/>
      <c r="N11" s="446"/>
      <c r="O11" s="238">
        <v>2</v>
      </c>
      <c r="P11" s="239" t="s">
        <v>523</v>
      </c>
      <c r="Q11" s="231" t="str">
        <f t="shared" si="0"/>
        <v>Impacto</v>
      </c>
      <c r="R11" s="231" t="s">
        <v>54</v>
      </c>
      <c r="S11" s="231" t="s">
        <v>57</v>
      </c>
      <c r="T11" s="232">
        <f>VLOOKUP(R11&amp;S11,Hoja1!$Q$4:$R$9,2,0)</f>
        <v>0.3</v>
      </c>
      <c r="U11" s="231" t="s">
        <v>59</v>
      </c>
      <c r="V11" s="231" t="s">
        <v>62</v>
      </c>
      <c r="W11" s="231" t="s">
        <v>65</v>
      </c>
      <c r="X11" s="232" t="str">
        <f>IF(Q11="Probabilidad",($J$10*T11),IF(Q11="Impacto"," "))</f>
        <v xml:space="preserve"> </v>
      </c>
      <c r="Y11" s="232" t="str">
        <f>IF(Z11&lt;=20%,'Tabla probabilidad'!$B$5,IF(Z11&lt;=40%,'Tabla probabilidad'!$B$6,IF(Z11&lt;=60%,'Tabla probabilidad'!$B$7,IF(Z11&lt;=80%,'Tabla probabilidad'!$B$8,IF(Z11&lt;=100%,'Tabla probabilidad'!$B$9)))))</f>
        <v>Alta</v>
      </c>
      <c r="Z11" s="232">
        <f>IF(R11="Preventivo",(J10-(J10*T11)),IF(R11="Detectivo",(J10-(J10*T11)),IF(R11="Correctivo",(J10))))</f>
        <v>0.8</v>
      </c>
      <c r="AA11" s="450"/>
      <c r="AB11" s="450"/>
      <c r="AC11" s="232" t="str">
        <f t="shared" si="1"/>
        <v>Moderado</v>
      </c>
      <c r="AD11" s="232">
        <f>IF(Q11="Probabilidad",(($M$10-0)),IF(Q11="Impacto",($M$10-($M$10*T11))))</f>
        <v>0.42</v>
      </c>
      <c r="AE11" s="450"/>
      <c r="AF11" s="450"/>
      <c r="AG11" s="446"/>
      <c r="AH11" s="446"/>
      <c r="AI11" s="446"/>
      <c r="AJ11" s="446"/>
      <c r="AK11" s="446"/>
      <c r="AL11" s="446"/>
      <c r="AM11" s="446"/>
      <c r="AN11" s="446"/>
    </row>
    <row r="12" spans="1:298" ht="55.5" customHeight="1" x14ac:dyDescent="0.25">
      <c r="A12" s="446"/>
      <c r="B12" s="446"/>
      <c r="C12" s="446"/>
      <c r="D12" s="452"/>
      <c r="E12" s="446"/>
      <c r="F12" s="446"/>
      <c r="G12" s="446"/>
      <c r="H12" s="446"/>
      <c r="I12" s="453"/>
      <c r="J12" s="450"/>
      <c r="K12" s="446"/>
      <c r="L12" s="454"/>
      <c r="M12" s="454"/>
      <c r="N12" s="446"/>
      <c r="O12" s="231">
        <v>3</v>
      </c>
      <c r="P12" s="235" t="s">
        <v>517</v>
      </c>
      <c r="Q12" s="231" t="str">
        <f t="shared" si="0"/>
        <v>Probabilidad</v>
      </c>
      <c r="R12" s="231" t="s">
        <v>52</v>
      </c>
      <c r="S12" s="231" t="s">
        <v>57</v>
      </c>
      <c r="T12" s="232">
        <f>VLOOKUP(R12&amp;S12,Hoja1!$Q$4:$R$9,2,0)</f>
        <v>0.45</v>
      </c>
      <c r="U12" s="231" t="s">
        <v>59</v>
      </c>
      <c r="V12" s="231" t="s">
        <v>62</v>
      </c>
      <c r="W12" s="231" t="s">
        <v>65</v>
      </c>
      <c r="X12" s="232">
        <f>IF(Q12="Probabilidad",($J$10*T12),IF(Q12="Impacto"," "))</f>
        <v>0.36000000000000004</v>
      </c>
      <c r="Y12" s="232" t="str">
        <f>IF(Z12&lt;=20%,'Tabla probabilidad'!$B$5,IF(Z12&lt;=40%,'Tabla probabilidad'!$B$6,IF(Z12&lt;=60%,'Tabla probabilidad'!$B$7,IF(Z12&lt;=80%,'Tabla probabilidad'!$B$8,IF(Z12&lt;=100%,'Tabla probabilidad'!$B$9)))))</f>
        <v>Media</v>
      </c>
      <c r="Z12" s="232">
        <f>IF(R12="Preventivo",(J10-(J10*T12)),IF(R12="Detectivo",(J10-(J10*T12)),IF(R12="Correctivo",(J10))))</f>
        <v>0.44</v>
      </c>
      <c r="AA12" s="450"/>
      <c r="AB12" s="450"/>
      <c r="AC12" s="232" t="str">
        <f t="shared" si="1"/>
        <v>Moderado</v>
      </c>
      <c r="AD12" s="232">
        <f>IF(Q12="Probabilidad",(($M$10-0)),IF(Q12="Impacto",($M$10-($M$10*T12))))</f>
        <v>0.6</v>
      </c>
      <c r="AE12" s="450"/>
      <c r="AF12" s="450"/>
      <c r="AG12" s="446"/>
      <c r="AH12" s="446"/>
      <c r="AI12" s="446"/>
      <c r="AJ12" s="446"/>
      <c r="AK12" s="446"/>
      <c r="AL12" s="446"/>
      <c r="AM12" s="446"/>
      <c r="AN12" s="446"/>
    </row>
    <row r="13" spans="1:298" ht="29.25" customHeight="1" x14ac:dyDescent="0.25">
      <c r="A13" s="446"/>
      <c r="B13" s="446"/>
      <c r="C13" s="446"/>
      <c r="D13" s="452"/>
      <c r="E13" s="446"/>
      <c r="F13" s="446"/>
      <c r="G13" s="446"/>
      <c r="H13" s="446"/>
      <c r="I13" s="453"/>
      <c r="J13" s="450"/>
      <c r="K13" s="446"/>
      <c r="L13" s="454"/>
      <c r="M13" s="454"/>
      <c r="N13" s="446"/>
      <c r="O13" s="231">
        <v>4</v>
      </c>
      <c r="P13" s="236" t="s">
        <v>519</v>
      </c>
      <c r="Q13" s="231" t="str">
        <f t="shared" si="0"/>
        <v>Probabilidad</v>
      </c>
      <c r="R13" s="231" t="s">
        <v>52</v>
      </c>
      <c r="S13" s="231" t="s">
        <v>57</v>
      </c>
      <c r="T13" s="232">
        <f>VLOOKUP(R13&amp;S13,Hoja1!$Q$4:$R$9,2,0)</f>
        <v>0.45</v>
      </c>
      <c r="U13" s="231" t="s">
        <v>59</v>
      </c>
      <c r="V13" s="231" t="s">
        <v>63</v>
      </c>
      <c r="W13" s="231" t="s">
        <v>65</v>
      </c>
      <c r="X13" s="232">
        <f>IF(Q13="Probabilidad",($J$10*T13),IF(Q13="Impacto"," "))</f>
        <v>0.36000000000000004</v>
      </c>
      <c r="Y13" s="232" t="str">
        <f>IF(Z13&lt;=20%,'Tabla probabilidad'!$B$5,IF(Z13&lt;=40%,'Tabla probabilidad'!$B$6,IF(Z13&lt;=60%,'Tabla probabilidad'!$B$7,IF(Z13&lt;=80%,'Tabla probabilidad'!$B$8,IF(Z13&lt;=100%,'Tabla probabilidad'!$B$9)))))</f>
        <v>Media</v>
      </c>
      <c r="Z13" s="232">
        <f>IF(R13="Preventivo",(J10-(J10*T13)),IF(R13="Detectivo",(J10-(J10*T13)),IF(R13="Correctivo",(J10))))</f>
        <v>0.44</v>
      </c>
      <c r="AA13" s="450"/>
      <c r="AB13" s="450"/>
      <c r="AC13" s="232" t="str">
        <f t="shared" si="1"/>
        <v>Moderado</v>
      </c>
      <c r="AD13" s="232">
        <f>IF(Q13="Probabilidad",(($M$10-0)),IF(Q13="Impacto",($M$10-($M$10*T13))))</f>
        <v>0.6</v>
      </c>
      <c r="AE13" s="450"/>
      <c r="AF13" s="450"/>
      <c r="AG13" s="446"/>
      <c r="AH13" s="446"/>
      <c r="AI13" s="446"/>
      <c r="AJ13" s="446"/>
      <c r="AK13" s="446"/>
      <c r="AL13" s="446"/>
      <c r="AM13" s="446"/>
      <c r="AN13" s="446"/>
    </row>
    <row r="14" spans="1:298" ht="30.75" customHeight="1" x14ac:dyDescent="0.25">
      <c r="A14" s="446"/>
      <c r="B14" s="446"/>
      <c r="C14" s="446"/>
      <c r="D14" s="452"/>
      <c r="E14" s="446"/>
      <c r="F14" s="446"/>
      <c r="G14" s="446"/>
      <c r="H14" s="446"/>
      <c r="I14" s="453"/>
      <c r="J14" s="450"/>
      <c r="K14" s="446"/>
      <c r="L14" s="454"/>
      <c r="M14" s="454"/>
      <c r="N14" s="446"/>
      <c r="O14" s="231">
        <v>5</v>
      </c>
      <c r="P14" s="236" t="s">
        <v>518</v>
      </c>
      <c r="Q14" s="231" t="str">
        <f t="shared" si="0"/>
        <v>Probabilidad</v>
      </c>
      <c r="R14" s="231" t="s">
        <v>52</v>
      </c>
      <c r="S14" s="231" t="s">
        <v>56</v>
      </c>
      <c r="T14" s="232">
        <f>VLOOKUP(R14&amp;S14,Hoja1!$Q$4:$R$9,2,0)</f>
        <v>0.5</v>
      </c>
      <c r="U14" s="231" t="s">
        <v>59</v>
      </c>
      <c r="V14" s="231" t="s">
        <v>62</v>
      </c>
      <c r="W14" s="231" t="s">
        <v>65</v>
      </c>
      <c r="X14" s="232">
        <f>IF(Q14="Probabilidad",($J$10*T14),IF(Q14="Impacto"," "))</f>
        <v>0.4</v>
      </c>
      <c r="Y14" s="232" t="str">
        <f>IF(Z14&lt;=20%,'Tabla probabilidad'!$B$5,IF(Z14&lt;=40%,'Tabla probabilidad'!$B$6,IF(Z14&lt;=60%,'Tabla probabilidad'!$B$7,IF(Z14&lt;=80%,'Tabla probabilidad'!$B$8,IF(Z14&lt;=100%,'Tabla probabilidad'!$B$9)))))</f>
        <v>Baja</v>
      </c>
      <c r="Z14" s="232">
        <f>IF(R14="Preventivo",(J10-(J10*T14)),IF(R14="Detectivo",(J10-(J10*T14)),IF(R14="Correctivo",(J10))))</f>
        <v>0.4</v>
      </c>
      <c r="AA14" s="450"/>
      <c r="AB14" s="450"/>
      <c r="AC14" s="232" t="str">
        <f t="shared" si="1"/>
        <v>Moderado</v>
      </c>
      <c r="AD14" s="232">
        <f>IF(Q14="Probabilidad",(($M$10-0)),IF(Q14="Impacto",($M$10-($M$10*T14))))</f>
        <v>0.6</v>
      </c>
      <c r="AE14" s="450"/>
      <c r="AF14" s="450"/>
      <c r="AG14" s="446"/>
      <c r="AH14" s="446"/>
      <c r="AI14" s="446"/>
      <c r="AJ14" s="446"/>
      <c r="AK14" s="446"/>
      <c r="AL14" s="446"/>
      <c r="AM14" s="446"/>
      <c r="AN14" s="446"/>
    </row>
    <row r="15" spans="1:298" ht="22.5" customHeight="1" x14ac:dyDescent="0.25">
      <c r="A15" s="446">
        <v>2</v>
      </c>
      <c r="B15" s="446" t="s">
        <v>449</v>
      </c>
      <c r="C15" s="446" t="s">
        <v>308</v>
      </c>
      <c r="D15" s="476" t="s">
        <v>453</v>
      </c>
      <c r="E15" s="446" t="s">
        <v>454</v>
      </c>
      <c r="F15" s="446" t="s">
        <v>455</v>
      </c>
      <c r="G15" s="446" t="s">
        <v>41</v>
      </c>
      <c r="H15" s="446">
        <v>120</v>
      </c>
      <c r="I15" s="453" t="str">
        <f>IF(H15&lt;=2,'Tabla probabilidad'!$B$5,IF(H15&lt;=24,'Tabla probabilidad'!$B$6,IF(H15&lt;=500,'Tabla probabilidad'!$B$7,IF(H15&lt;=5000,'Tabla probabilidad'!$B$8,IF(H15&gt;5000,'Tabla probabilidad'!$B$9)))))</f>
        <v>Media</v>
      </c>
      <c r="J15" s="450">
        <f>IF(H15&lt;=2,'Tabla probabilidad'!$D$5,IF(H15&lt;=24,'Tabla probabilidad'!$D$6,IF(H15&lt;=500,'Tabla probabilidad'!$D$7,IF(H15&lt;=5000,'Tabla probabilidad'!$D$8,IF(H15&gt;5000,'Tabla probabilidad'!$D$9)))))</f>
        <v>0.6</v>
      </c>
      <c r="K15" s="446" t="s">
        <v>299</v>
      </c>
      <c r="L15" s="446" t="str">
        <f>IF(K15="El riesgo afecta la imagen de alguna área de la organización","Leve",IF(K15="El riesgo afecta la imagen de la entidad internamente, de conocimiento general, nivel interno, alta dirección, contratista y/o de provedores","Menor",IF(K15="El riesgo afecta la imagen de la entidad con algunos usuarios de relevancia frente al logro de los objetivos","Moderado",IF(K15="El riesgo afecta la imagen de de la entidad con efecto publicitario sostenido a nivel del sector justicia","Mayor",IF(K15="El riesgo afecta la imagen de la entidad a nivel nacional, con efecto publicitarios sostenible a nivel país","Catastrófico",IF(K15="Impacto que afecte la ejecución presupuestal en un valor ≥0,5%.","Leve",IF(K15="Impacto que afecte la ejecución presupuestal en un valor ≥1%.","Menor",IF(K15="Impacto que afecte la ejecución presupuestal en un valor ≥5%.","Moderado",IF(K15="Impacto que afecte la ejecución presupuestal en un valor ≥20%.","Mayor",IF(K15="Impacto que afecte la ejecución presupuestal en un valor ≥50%.","Catastrófico",IF(K15="Incumplimiento máximo del 5% de la meta planeada","Leve",IF(K15="Incumplimiento máximo del 15% de la meta planeada","Menor",IF(K15="Incumplimiento máximo del 20% de la meta planeada","Moderado",IF(K15="Incumplimiento máximo del 50% de la meta planeada","Mayor",IF(K15="Incumplimiento máximo del 80% de la meta planeada","Catastrófico",IF(K15="Cualquier afectación a la violacion de los derechos de los ciudadanos se considera con consecuencias altas","Mayor",IF(K15="Cualquier afectación a la violacion de los derechos de los ciudadanos se considera con consecuencias desastrosas","Catastrófico",IF(K15="Afecta la Prestación del Servicio de Administración de Justicia en 5%","Leve",IF(K15="Afecta la Prestación del Servicio de Administración de Justicia en 10%","Menor",IF(K15="Afecta la Prestación del Servicio de Administración de Justicia en 15%","Moderado",IF(K15="Afecta la Prestación del Servicio de Administración de Justicia en 20%","Mayor",IF(K15="Afecta la Prestación del Servicio de Administración de Justicia en más del 50%","Catastrófico",IF(K15="Cualquier acto indebido de los servidores judiciales genera altas consecuencias para la entidad","Mayor",IF(K15="Cualquier acto indebido de los servidores judiciales genera consecuencias desastrosas para la entidad","Catastrófico",IF(K15="Si el hecho llegara a presentarse, tendría consecuencias o efectos mínimos sobre la entidad","Leve",IF(K15="Si el hecho llegara a presentarse, tendría bajo impacto o efecto sobre la entidad","Menor",IF(K15="Si el hecho llegara a presentarse, tendría medianas consecuencias o efectos sobre la entidad","Moderado",IF(K15="Si el hecho llegara a presentarse, tendría altas consecuencias o efectos sobre la entidad","Mayor",IF(K15="Si el hecho llegara a presentarse, tendría desastrosas consecuencias o efectos sobre la entidad","Catastrófico")))))))))))))))))))))))))))))</f>
        <v>Mayor</v>
      </c>
      <c r="M15" s="446" t="str">
        <f>IF(K15="El riesgo afecta la imagen de alguna área de la organización","20%",IF(K15="El riesgo afecta la imagen de la entidad internamente, de conocimiento general, nivel interno, alta dirección, contratista y/o de provedores","40%",IF(K15="El riesgo afecta la imagen de la entidad con algunos usuarios de relevancia frente al logro de los objetivos","60%",IF(K15="El riesgo afecta la imagen de de la entidad con efecto publicitario sostenido a nivel del sector justicia","80%",IF(K15="El riesgo afecta la imagen de la entidad a nivel nacional, con efecto publicitarios sostenible a nivel país","100%",IF(K15="Impacto que afecte la ejecución presupuestal en un valor ≥0,5%.","20%",IF(K15="Impacto que afecte la ejecución presupuestal en un valor ≥1%.","40%",IF(K15="Impacto que afecte la ejecución presupuestal en un valor ≥5%.","60%",IF(K15="Impacto que afecte la ejecución presupuestal en un valor ≥20%.","80%",IF(K15="Impacto que afecte la ejecución presupuestal en un valor ≥50%.","100%",IF(K15="Incumplimiento máximo del 5% de la meta planeada","20%",IF(K15="Incumplimiento máximo del 15% de la meta planeada","40%",IF(K15="Incumplimiento máximo del 20% de la meta planeada","60%",IF(K15="Incumplimiento máximo del 50% de la meta planeada","80%",IF(K15="Incumplimiento máximo del 80% de la meta planeada","100%",IF(K15="Cualquier afectación a la violacion de los derechos de los ciudadanos se considera con consecuencias altas","80%",IF(K15="Cualquier afectación a la violacion de los derechos de los ciudadanos se considera con consecuencias desastrosas","100%",IF(K15="Afecta la Prestación del Servicio de Administración de Justicia en 5%","20%",IF(K15="Afecta la Prestación del Servicio de Administración de Justicia en 10%","40%",IF(K15="Afecta la Prestación del Servicio de Administración de Justicia en 15%","60%",IF(K15="Afecta la Prestación del Servicio de Administración de Justicia en 20%","80%",IF(K15="Afecta la Prestación del Servicio de Administración de Justicia en más del 50%","100%",IF(K15="Cualquier acto indebido de los servidores judiciales genera altas consecuencias para la entidad","80%",IF(K15="Cualquier acto indebido de los servidores judiciales genera consecuencias desastrosas para la entidad","100%",IF(K15="Si el hecho llegara a presentarse, tendría consecuencias o efectos mínimos sobre la entidad","20%",IF(K15="Si el hecho llegara a presentarse, tendría bajo impacto o efecto sobre la entidad","40%",IF(K15="Si el hecho llegara a presentarse, tendría medianas consecuencias o efectos sobre la entidad","60%",IF(K15="Si el hecho llegara a presentarse, tendría altas consecuencias o efectos sobre la entidad","80%",IF(K15="Si el hecho llegara a presentarse, tendría desastrosas consecuencias o efectos sobre la entidad","100%")))))))))))))))))))))))))))))</f>
        <v>80%</v>
      </c>
      <c r="N15" s="446" t="str">
        <f>VLOOKUP((I15&amp;L15),Hoja1!$B$4:$C$28,2,0)</f>
        <v xml:space="preserve">Alto </v>
      </c>
      <c r="O15" s="231">
        <v>1</v>
      </c>
      <c r="P15" s="235" t="s">
        <v>506</v>
      </c>
      <c r="Q15" s="231" t="str">
        <f t="shared" si="0"/>
        <v>Probabilidad</v>
      </c>
      <c r="R15" s="231" t="s">
        <v>52</v>
      </c>
      <c r="S15" s="231" t="s">
        <v>57</v>
      </c>
      <c r="T15" s="232">
        <f>VLOOKUP(R15&amp;S15,Hoja1!$Q$4:$R$9,2,0)</f>
        <v>0.45</v>
      </c>
      <c r="U15" s="231" t="s">
        <v>59</v>
      </c>
      <c r="V15" s="231" t="s">
        <v>62</v>
      </c>
      <c r="W15" s="231" t="s">
        <v>65</v>
      </c>
      <c r="X15" s="232">
        <f>IF(Q15="Probabilidad",($J$15*T15),IF(Q15="Impacto"," "))</f>
        <v>0.27</v>
      </c>
      <c r="Y15" s="232" t="str">
        <f>IF(Z15&lt;=20%,'Tabla probabilidad'!$B$5,IF(Z15&lt;=40%,'Tabla probabilidad'!$B$6,IF(Z15&lt;=60%,'Tabla probabilidad'!$B$7,IF(Z15&lt;=80%,'Tabla probabilidad'!$B$8,IF(Z15&lt;=100%,'Tabla probabilidad'!$B$9)))))</f>
        <v>Baja</v>
      </c>
      <c r="Z15" s="232">
        <f>IF(R15="Preventivo",(J15-(J15*T15)),IF(R15="Detectivo",(J15-(J15*T15)),IF(R15="Correctivo",(J15))))</f>
        <v>0.32999999999999996</v>
      </c>
      <c r="AA15" s="450" t="str">
        <f>IF(AB15&lt;=20%,'Tabla probabilidad'!$B$5,IF(AB15&lt;=40%,'Tabla probabilidad'!$B$6,IF(AB15&lt;=60%,'Tabla probabilidad'!$B$7,IF(AB15&lt;=80%,'Tabla probabilidad'!$B$8,IF(AB15&lt;=100%,'Tabla probabilidad'!$B$9)))))</f>
        <v>Baja</v>
      </c>
      <c r="AB15" s="450">
        <f>AVERAGE(Z15:Z19)</f>
        <v>0.32999999999999996</v>
      </c>
      <c r="AC15" s="232" t="str">
        <f t="shared" si="1"/>
        <v>Mayor</v>
      </c>
      <c r="AD15" s="232">
        <f>IF(Q15="Probabilidad",(($M$15-0)),IF(Q15="Impacto",($M$15-($M$15*T15))))</f>
        <v>0.8</v>
      </c>
      <c r="AE15" s="450" t="str">
        <f>IF(AF15&lt;=20%,"Leve",IF(AF15&lt;=40%,"Menor",IF(AF15&lt;=60%,"Moderado",IF(AF15&lt;=80%,"Mayor",IF(AF15&lt;=100%,"Catastrófico")))))</f>
        <v>Mayor</v>
      </c>
      <c r="AF15" s="450">
        <f>AVERAGE(AD15:AD19)</f>
        <v>0.8</v>
      </c>
      <c r="AG15" s="446" t="str">
        <f>VLOOKUP(AA15&amp;AE15,Hoja1!$B$4:$C$28,2,0)</f>
        <v xml:space="preserve">Alto </v>
      </c>
      <c r="AH15" s="446" t="s">
        <v>291</v>
      </c>
      <c r="AI15" s="446"/>
      <c r="AJ15" s="446"/>
      <c r="AK15" s="446"/>
      <c r="AL15" s="446"/>
      <c r="AM15" s="446"/>
      <c r="AN15" s="446"/>
    </row>
    <row r="16" spans="1:298" ht="22.5" customHeight="1" x14ac:dyDescent="0.25">
      <c r="A16" s="446"/>
      <c r="B16" s="446"/>
      <c r="C16" s="446"/>
      <c r="D16" s="476"/>
      <c r="E16" s="446"/>
      <c r="F16" s="446"/>
      <c r="G16" s="446"/>
      <c r="H16" s="446"/>
      <c r="I16" s="453"/>
      <c r="J16" s="450"/>
      <c r="K16" s="446"/>
      <c r="L16" s="454"/>
      <c r="M16" s="454"/>
      <c r="N16" s="446"/>
      <c r="O16" s="231">
        <v>2</v>
      </c>
      <c r="P16" s="235" t="s">
        <v>507</v>
      </c>
      <c r="Q16" s="231" t="str">
        <f t="shared" si="0"/>
        <v>Probabilidad</v>
      </c>
      <c r="R16" s="231" t="s">
        <v>52</v>
      </c>
      <c r="S16" s="231" t="s">
        <v>57</v>
      </c>
      <c r="T16" s="232">
        <f>VLOOKUP(R16&amp;S16,Hoja1!$Q$4:$R$9,2,0)</f>
        <v>0.45</v>
      </c>
      <c r="U16" s="231" t="s">
        <v>59</v>
      </c>
      <c r="V16" s="231" t="s">
        <v>62</v>
      </c>
      <c r="W16" s="231" t="s">
        <v>65</v>
      </c>
      <c r="X16" s="232">
        <f>IF(Q16="Probabilidad",($J$15*T16),IF(Q16="Impacto"," "))</f>
        <v>0.27</v>
      </c>
      <c r="Y16" s="232" t="str">
        <f>IF(Z16&lt;=20%,'Tabla probabilidad'!$B$5,IF(Z16&lt;=40%,'Tabla probabilidad'!$B$6,IF(Z16&lt;=60%,'Tabla probabilidad'!$B$7,IF(Z16&lt;=80%,'Tabla probabilidad'!$B$8,IF(Z16&lt;=100%,'Tabla probabilidad'!$B$9)))))</f>
        <v>Baja</v>
      </c>
      <c r="Z16" s="232">
        <f>IF(R16="Preventivo",(J15-(J15*T16)),IF(R16="Detectivo",(J15-(J15*T16)),IF(R16="Correctivo",(J15))))</f>
        <v>0.32999999999999996</v>
      </c>
      <c r="AA16" s="450"/>
      <c r="AB16" s="450"/>
      <c r="AC16" s="232" t="str">
        <f t="shared" si="1"/>
        <v>Mayor</v>
      </c>
      <c r="AD16" s="232">
        <f>IF(Q16="Probabilidad",(($M$15-0)),IF(Q16="Impacto",($M$15-($M$15*T16))))</f>
        <v>0.8</v>
      </c>
      <c r="AE16" s="450"/>
      <c r="AF16" s="450"/>
      <c r="AG16" s="446"/>
      <c r="AH16" s="446"/>
      <c r="AI16" s="446"/>
      <c r="AJ16" s="446"/>
      <c r="AK16" s="446"/>
      <c r="AL16" s="446"/>
      <c r="AM16" s="446"/>
      <c r="AN16" s="446"/>
    </row>
    <row r="17" spans="1:40" ht="22.5" customHeight="1" x14ac:dyDescent="0.25">
      <c r="A17" s="446"/>
      <c r="B17" s="446"/>
      <c r="C17" s="446"/>
      <c r="D17" s="476"/>
      <c r="E17" s="446"/>
      <c r="F17" s="446"/>
      <c r="G17" s="446"/>
      <c r="H17" s="446"/>
      <c r="I17" s="453"/>
      <c r="J17" s="450"/>
      <c r="K17" s="446"/>
      <c r="L17" s="454"/>
      <c r="M17" s="454"/>
      <c r="N17" s="446"/>
      <c r="O17" s="231">
        <v>3</v>
      </c>
      <c r="P17" s="235" t="s">
        <v>508</v>
      </c>
      <c r="Q17" s="231" t="str">
        <f t="shared" si="0"/>
        <v>Probabilidad</v>
      </c>
      <c r="R17" s="231" t="s">
        <v>52</v>
      </c>
      <c r="S17" s="231" t="s">
        <v>57</v>
      </c>
      <c r="T17" s="232">
        <f>VLOOKUP(R17&amp;S17,Hoja1!$Q$4:$R$9,2,0)</f>
        <v>0.45</v>
      </c>
      <c r="U17" s="231" t="s">
        <v>59</v>
      </c>
      <c r="V17" s="231" t="s">
        <v>62</v>
      </c>
      <c r="W17" s="231" t="s">
        <v>65</v>
      </c>
      <c r="X17" s="232">
        <f>IF(Q17="Probabilidad",($J$15*T17),IF(Q17="Impacto"," "))</f>
        <v>0.27</v>
      </c>
      <c r="Y17" s="232" t="str">
        <f>IF(Z17&lt;=20%,'Tabla probabilidad'!$B$5,IF(Z17&lt;=40%,'Tabla probabilidad'!$B$6,IF(Z17&lt;=60%,'Tabla probabilidad'!$B$7,IF(Z17&lt;=80%,'Tabla probabilidad'!$B$8,IF(Z17&lt;=100%,'Tabla probabilidad'!$B$9)))))</f>
        <v>Baja</v>
      </c>
      <c r="Z17" s="232">
        <f>IF(R17="Preventivo",(J15-(J15*T17)),IF(R17="Detectivo",(J15-(J15*T17)),IF(R17="Correctivo",(J15))))</f>
        <v>0.32999999999999996</v>
      </c>
      <c r="AA17" s="450"/>
      <c r="AB17" s="450"/>
      <c r="AC17" s="232" t="str">
        <f t="shared" si="1"/>
        <v>Mayor</v>
      </c>
      <c r="AD17" s="232">
        <f>IF(Q17="Probabilidad",(($M$15-0)),IF(Q17="Impacto",($M$15-($M$15*T17))))</f>
        <v>0.8</v>
      </c>
      <c r="AE17" s="450"/>
      <c r="AF17" s="450"/>
      <c r="AG17" s="446"/>
      <c r="AH17" s="446"/>
      <c r="AI17" s="446"/>
      <c r="AJ17" s="446"/>
      <c r="AK17" s="446"/>
      <c r="AL17" s="446"/>
      <c r="AM17" s="446"/>
      <c r="AN17" s="446"/>
    </row>
    <row r="18" spans="1:40" ht="22.5" customHeight="1" x14ac:dyDescent="0.25">
      <c r="A18" s="446"/>
      <c r="B18" s="446"/>
      <c r="C18" s="446"/>
      <c r="D18" s="476"/>
      <c r="E18" s="446"/>
      <c r="F18" s="446"/>
      <c r="G18" s="446"/>
      <c r="H18" s="446"/>
      <c r="I18" s="453"/>
      <c r="J18" s="450"/>
      <c r="K18" s="446"/>
      <c r="L18" s="454"/>
      <c r="M18" s="454"/>
      <c r="N18" s="446"/>
      <c r="O18" s="231">
        <v>4</v>
      </c>
      <c r="P18" s="235" t="s">
        <v>509</v>
      </c>
      <c r="Q18" s="231" t="str">
        <f t="shared" si="0"/>
        <v>Probabilidad</v>
      </c>
      <c r="R18" s="231" t="s">
        <v>52</v>
      </c>
      <c r="S18" s="231" t="s">
        <v>57</v>
      </c>
      <c r="T18" s="232">
        <f>VLOOKUP(R18&amp;S18,Hoja1!$Q$4:$R$9,2,0)</f>
        <v>0.45</v>
      </c>
      <c r="U18" s="231" t="s">
        <v>59</v>
      </c>
      <c r="V18" s="231" t="s">
        <v>62</v>
      </c>
      <c r="W18" s="231" t="s">
        <v>65</v>
      </c>
      <c r="X18" s="232">
        <f>IF(Q18="Probabilidad",($J$15*T18),IF(Q18="Impacto"," "))</f>
        <v>0.27</v>
      </c>
      <c r="Y18" s="232" t="str">
        <f>IF(Z18&lt;=20%,'Tabla probabilidad'!$B$5,IF(Z18&lt;=40%,'Tabla probabilidad'!$B$6,IF(Z18&lt;=60%,'Tabla probabilidad'!$B$7,IF(Z18&lt;=80%,'Tabla probabilidad'!$B$8,IF(Z18&lt;=100%,'Tabla probabilidad'!$B$9)))))</f>
        <v>Baja</v>
      </c>
      <c r="Z18" s="232">
        <f>IF(R18="Preventivo",(J15-(J15*T18)),IF(R18="Detectivo",(J15-(J15*T18)),IF(R18="Correctivo",(J15))))</f>
        <v>0.32999999999999996</v>
      </c>
      <c r="AA18" s="450"/>
      <c r="AB18" s="450"/>
      <c r="AC18" s="232" t="str">
        <f t="shared" si="1"/>
        <v>Mayor</v>
      </c>
      <c r="AD18" s="232">
        <f>IF(Q18="Probabilidad",(($M$15-0)),IF(Q18="Impacto",($M$15-($M$15*T18))))</f>
        <v>0.8</v>
      </c>
      <c r="AE18" s="450"/>
      <c r="AF18" s="450"/>
      <c r="AG18" s="446"/>
      <c r="AH18" s="446"/>
      <c r="AI18" s="446"/>
      <c r="AJ18" s="446"/>
      <c r="AK18" s="446"/>
      <c r="AL18" s="446"/>
      <c r="AM18" s="446"/>
      <c r="AN18" s="446"/>
    </row>
    <row r="19" spans="1:40" ht="22.5" customHeight="1" x14ac:dyDescent="0.25">
      <c r="A19" s="446"/>
      <c r="B19" s="446"/>
      <c r="C19" s="446"/>
      <c r="D19" s="476"/>
      <c r="E19" s="446"/>
      <c r="F19" s="446"/>
      <c r="G19" s="446"/>
      <c r="H19" s="446"/>
      <c r="I19" s="453"/>
      <c r="J19" s="450"/>
      <c r="K19" s="446"/>
      <c r="L19" s="454"/>
      <c r="M19" s="454"/>
      <c r="N19" s="446"/>
      <c r="O19" s="231">
        <v>5</v>
      </c>
      <c r="P19" s="81" t="s">
        <v>510</v>
      </c>
      <c r="Q19" s="231" t="str">
        <f t="shared" si="0"/>
        <v>Probabilidad</v>
      </c>
      <c r="R19" s="231" t="s">
        <v>52</v>
      </c>
      <c r="S19" s="231" t="s">
        <v>57</v>
      </c>
      <c r="T19" s="232">
        <f>VLOOKUP(R19&amp;S19,Hoja1!$Q$4:$R$9,2,0)</f>
        <v>0.45</v>
      </c>
      <c r="U19" s="231" t="s">
        <v>59</v>
      </c>
      <c r="V19" s="231" t="s">
        <v>62</v>
      </c>
      <c r="W19" s="231" t="s">
        <v>65</v>
      </c>
      <c r="X19" s="232">
        <f>IF(Q19="Probabilidad",($J$15*T19),IF(Q19="Impacto"," "))</f>
        <v>0.27</v>
      </c>
      <c r="Y19" s="232" t="str">
        <f>IF(Z19&lt;=20%,'Tabla probabilidad'!$B$5,IF(Z19&lt;=40%,'Tabla probabilidad'!$B$6,IF(Z19&lt;=60%,'Tabla probabilidad'!$B$7,IF(Z19&lt;=80%,'Tabla probabilidad'!$B$8,IF(Z19&lt;=100%,'Tabla probabilidad'!$B$9)))))</f>
        <v>Baja</v>
      </c>
      <c r="Z19" s="232">
        <f>IF(R19="Preventivo",(J15-(J15*T19)),IF(R19="Detectivo",(J15-(J15*T19)),IF(R19="Correctivo",(J15))))</f>
        <v>0.32999999999999996</v>
      </c>
      <c r="AA19" s="450"/>
      <c r="AB19" s="450"/>
      <c r="AC19" s="232" t="str">
        <f t="shared" si="1"/>
        <v>Mayor</v>
      </c>
      <c r="AD19" s="232">
        <f>IF(Q19="Probabilidad",(($M$15-0)),IF(Q19="Impacto",($M$15-($M$15*T19))))</f>
        <v>0.8</v>
      </c>
      <c r="AE19" s="450"/>
      <c r="AF19" s="450"/>
      <c r="AG19" s="446"/>
      <c r="AH19" s="446"/>
      <c r="AI19" s="446"/>
      <c r="AJ19" s="446"/>
      <c r="AK19" s="446"/>
      <c r="AL19" s="446"/>
      <c r="AM19" s="446"/>
      <c r="AN19" s="446"/>
    </row>
    <row r="20" spans="1:40" ht="33" customHeight="1" x14ac:dyDescent="0.25">
      <c r="A20" s="446">
        <v>3</v>
      </c>
      <c r="B20" s="446" t="s">
        <v>450</v>
      </c>
      <c r="C20" s="446" t="s">
        <v>308</v>
      </c>
      <c r="D20" s="452" t="s">
        <v>474</v>
      </c>
      <c r="E20" s="446" t="s">
        <v>476</v>
      </c>
      <c r="F20" s="446" t="s">
        <v>475</v>
      </c>
      <c r="G20" s="446" t="s">
        <v>41</v>
      </c>
      <c r="H20" s="446">
        <v>200</v>
      </c>
      <c r="I20" s="453" t="str">
        <f>IF(H20&lt;=2,'Tabla probabilidad'!$B$5,IF(H20&lt;=24,'Tabla probabilidad'!$B$6,IF(H20&lt;=500,'Tabla probabilidad'!$B$7,IF(H20&lt;=5000,'Tabla probabilidad'!$B$8,IF(H20&gt;5000,'Tabla probabilidad'!$B$9)))))</f>
        <v>Media</v>
      </c>
      <c r="J20" s="450">
        <f>IF(H20&lt;=2,'Tabla probabilidad'!$D$5,IF(H20&lt;=24,'Tabla probabilidad'!$D$6,IF(H20&lt;=500,'Tabla probabilidad'!$D$7,IF(H20&lt;=5000,'Tabla probabilidad'!$D$8,IF(H20&gt;5000,'Tabla probabilidad'!$D$9)))))</f>
        <v>0.6</v>
      </c>
      <c r="K20" s="446" t="s">
        <v>298</v>
      </c>
      <c r="L20" s="446" t="str">
        <f>IF(K20="El riesgo afecta la imagen de alguna área de la organización","Leve",IF(K20="El riesgo afecta la imagen de la entidad internamente, de conocimiento general, nivel interno, alta dirección, contratista y/o de provedores","Menor",IF(K20="El riesgo afecta la imagen de la entidad con algunos usuarios de relevancia frente al logro de los objetivos","Moderado",IF(K20="El riesgo afecta la imagen de de la entidad con efecto publicitario sostenido a nivel del sector justicia","Mayor",IF(K20="El riesgo afecta la imagen de la entidad a nivel nacional, con efecto publicitarios sostenible a nivel país","Catastrófico",IF(K20="Impacto que afecte la ejecución presupuestal en un valor ≥0,5%.","Leve",IF(K20="Impacto que afecte la ejecución presupuestal en un valor ≥1%.","Menor",IF(K20="Impacto que afecte la ejecución presupuestal en un valor ≥5%.","Moderado",IF(K20="Impacto que afecte la ejecución presupuestal en un valor ≥20%.","Mayor",IF(K20="Impacto que afecte la ejecución presupuestal en un valor ≥50%.","Catastrófico",IF(K20="Incumplimiento máximo del 5% de la meta planeada","Leve",IF(K20="Incumplimiento máximo del 15% de la meta planeada","Menor",IF(K20="Incumplimiento máximo del 20% de la meta planeada","Moderado",IF(K20="Incumplimiento máximo del 50% de la meta planeada","Mayor",IF(K20="Incumplimiento máximo del 80% de la meta planeada","Catastrófico",IF(K20="Cualquier afectación a la violacion de los derechos de los ciudadanos se considera con consecuencias altas","Mayor",IF(K20="Cualquier afectación a la violacion de los derechos de los ciudadanos se considera con consecuencias desastrosas","Catastrófico",IF(K20="Afecta la Prestación del Servicio de Administración de Justicia en 5%","Leve",IF(K20="Afecta la Prestación del Servicio de Administración de Justicia en 10%","Menor",IF(K20="Afecta la Prestación del Servicio de Administración de Justicia en 15%","Moderado",IF(K20="Afecta la Prestación del Servicio de Administración de Justicia en 20%","Mayor",IF(K20="Afecta la Prestación del Servicio de Administración de Justicia en más del 50%","Catastrófico",IF(K20="Cualquier acto indebido de los servidores judiciales genera altas consecuencias para la entidad","Mayor",IF(K20="Cualquier acto indebido de los servidores judiciales genera consecuencias desastrosas para la entidad","Catastrófico",IF(K20="Si el hecho llegara a presentarse, tendría consecuencias o efectos mínimos sobre la entidad","Leve",IF(K20="Si el hecho llegara a presentarse, tendría bajo impacto o efecto sobre la entidad","Menor",IF(K20="Si el hecho llegara a presentarse, tendría medianas consecuencias o efectos sobre la entidad","Moderado",IF(K20="Si el hecho llegara a presentarse, tendría altas consecuencias o efectos sobre la entidad","Mayor",IF(K20="Si el hecho llegara a presentarse, tendría desastrosas consecuencias o efectos sobre la entidad","Catastrófico")))))))))))))))))))))))))))))</f>
        <v>Moderado</v>
      </c>
      <c r="M20" s="446" t="str">
        <f>IF(K20="El riesgo afecta la imagen de alguna área de la organización","20%",IF(K20="El riesgo afecta la imagen de la entidad internamente, de conocimiento general, nivel interno, alta dirección, contratista y/o de provedores","40%",IF(K20="El riesgo afecta la imagen de la entidad con algunos usuarios de relevancia frente al logro de los objetivos","60%",IF(K20="El riesgo afecta la imagen de de la entidad con efecto publicitario sostenido a nivel del sector justicia","80%",IF(K20="El riesgo afecta la imagen de la entidad a nivel nacional, con efecto publicitarios sostenible a nivel país","100%",IF(K20="Impacto que afecte la ejecución presupuestal en un valor ≥0,5%.","20%",IF(K20="Impacto que afecte la ejecución presupuestal en un valor ≥1%.","40%",IF(K20="Impacto que afecte la ejecución presupuestal en un valor ≥5%.","60%",IF(K20="Impacto que afecte la ejecución presupuestal en un valor ≥20%.","80%",IF(K20="Impacto que afecte la ejecución presupuestal en un valor ≥50%.","100%",IF(K20="Incumplimiento máximo del 5% de la meta planeada","20%",IF(K20="Incumplimiento máximo del 15% de la meta planeada","40%",IF(K20="Incumplimiento máximo del 20% de la meta planeada","60%",IF(K20="Incumplimiento máximo del 50% de la meta planeada","80%",IF(K20="Incumplimiento máximo del 80% de la meta planeada","100%",IF(K20="Cualquier afectación a la violacion de los derechos de los ciudadanos se considera con consecuencias altas","80%",IF(K20="Cualquier afectación a la violacion de los derechos de los ciudadanos se considera con consecuencias desastrosas","100%",IF(K20="Afecta la Prestación del Servicio de Administración de Justicia en 5%","20%",IF(K20="Afecta la Prestación del Servicio de Administración de Justicia en 10%","40%",IF(K20="Afecta la Prestación del Servicio de Administración de Justicia en 15%","60%",IF(K20="Afecta la Prestación del Servicio de Administración de Justicia en 20%","80%",IF(K20="Afecta la Prestación del Servicio de Administración de Justicia en más del 50%","100%",IF(K20="Cualquier acto indebido de los servidores judiciales genera altas consecuencias para la entidad","80%",IF(K20="Cualquier acto indebido de los servidores judiciales genera consecuencias desastrosas para la entidad","100%",IF(K20="Si el hecho llegara a presentarse, tendría consecuencias o efectos mínimos sobre la entidad","20%",IF(K20="Si el hecho llegara a presentarse, tendría bajo impacto o efecto sobre la entidad","40%",IF(K20="Si el hecho llegara a presentarse, tendría medianas consecuencias o efectos sobre la entidad","60%",IF(K20="Si el hecho llegara a presentarse, tendría altas consecuencias o efectos sobre la entidad","80%",IF(K20="Si el hecho llegara a presentarse, tendría desastrosas consecuencias o efectos sobre la entidad","100%")))))))))))))))))))))))))))))</f>
        <v>60%</v>
      </c>
      <c r="N20" s="446" t="str">
        <f>VLOOKUP((I20&amp;L20),Hoja1!$B$4:$C$28,2,0)</f>
        <v>Moderado</v>
      </c>
      <c r="O20" s="231">
        <v>1</v>
      </c>
      <c r="P20" s="235" t="s">
        <v>511</v>
      </c>
      <c r="Q20" s="231" t="str">
        <f t="shared" si="0"/>
        <v>Probabilidad</v>
      </c>
      <c r="R20" s="231" t="s">
        <v>52</v>
      </c>
      <c r="S20" s="231" t="s">
        <v>57</v>
      </c>
      <c r="T20" s="232">
        <f>VLOOKUP(R20&amp;S20,Hoja1!$Q$4:$R$9,2,0)</f>
        <v>0.45</v>
      </c>
      <c r="U20" s="231" t="s">
        <v>59</v>
      </c>
      <c r="V20" s="231" t="s">
        <v>62</v>
      </c>
      <c r="W20" s="231" t="s">
        <v>65</v>
      </c>
      <c r="X20" s="232">
        <f>IF(Q20="Probabilidad",($J$20*T20),IF(Q20="Impacto"," "))</f>
        <v>0.27</v>
      </c>
      <c r="Y20" s="232" t="str">
        <f>IF(Z20&lt;=20%,'Tabla probabilidad'!$B$5,IF(Z20&lt;=40%,'Tabla probabilidad'!$B$6,IF(Z20&lt;=60%,'Tabla probabilidad'!$B$7,IF(Z20&lt;=80%,'Tabla probabilidad'!$B$8,IF(Z20&lt;=100%,'Tabla probabilidad'!$B$9)))))</f>
        <v>Baja</v>
      </c>
      <c r="Z20" s="232">
        <f>IF(R20="Preventivo",(J20-(J20*T20)),IF(R20="Detectivo",(J20-(J20*T20)),IF(R20="Correctivo",(J20))))</f>
        <v>0.32999999999999996</v>
      </c>
      <c r="AA20" s="450" t="str">
        <f>IF(AB20&lt;=20%,'Tabla probabilidad'!$B$5,IF(AB20&lt;=40%,'Tabla probabilidad'!$B$6,IF(AB20&lt;=60%,'Tabla probabilidad'!$B$7,IF(AB20&lt;=80%,'Tabla probabilidad'!$B$8,IF(AB20&lt;=100%,'Tabla probabilidad'!$B$9)))))</f>
        <v>Baja</v>
      </c>
      <c r="AB20" s="450">
        <f>AVERAGE(Z20:Z24)</f>
        <v>0.32999999999999996</v>
      </c>
      <c r="AC20" s="232" t="str">
        <f t="shared" si="1"/>
        <v>Moderado</v>
      </c>
      <c r="AD20" s="232">
        <f>IF(Q20="Probabilidad",(($M$20-0)),IF(Q20="Impacto",($M$20-($M$20*T20))))</f>
        <v>0.6</v>
      </c>
      <c r="AE20" s="450" t="str">
        <f>IF(AF20&lt;=20%,"Leve",IF(AF20&lt;=40%,"Menor",IF(AF20&lt;=60%,"Moderado",IF(AF20&lt;=80%,"Mayor",IF(AF20&lt;=100%,"Catastrófico")))))</f>
        <v>Moderado</v>
      </c>
      <c r="AF20" s="450">
        <f>AVERAGE(AD20:AD24)</f>
        <v>0.6</v>
      </c>
      <c r="AG20" s="446" t="str">
        <f>VLOOKUP(AA20&amp;AE20,Hoja1!$B$4:$C$28,2,0)</f>
        <v>Moderado</v>
      </c>
      <c r="AH20" s="446" t="s">
        <v>293</v>
      </c>
      <c r="AI20" s="446"/>
      <c r="AJ20" s="446"/>
      <c r="AK20" s="446"/>
      <c r="AL20" s="446"/>
      <c r="AM20" s="446"/>
      <c r="AN20" s="446"/>
    </row>
    <row r="21" spans="1:40" ht="33" customHeight="1" x14ac:dyDescent="0.25">
      <c r="A21" s="446"/>
      <c r="B21" s="446"/>
      <c r="C21" s="446"/>
      <c r="D21" s="452"/>
      <c r="E21" s="446"/>
      <c r="F21" s="446"/>
      <c r="G21" s="446"/>
      <c r="H21" s="446"/>
      <c r="I21" s="453"/>
      <c r="J21" s="450"/>
      <c r="K21" s="446"/>
      <c r="L21" s="454"/>
      <c r="M21" s="454"/>
      <c r="N21" s="446"/>
      <c r="O21" s="231">
        <v>2</v>
      </c>
      <c r="P21" s="235" t="s">
        <v>512</v>
      </c>
      <c r="Q21" s="231" t="str">
        <f t="shared" si="0"/>
        <v>Probabilidad</v>
      </c>
      <c r="R21" s="231" t="s">
        <v>52</v>
      </c>
      <c r="S21" s="231" t="s">
        <v>57</v>
      </c>
      <c r="T21" s="232">
        <f>VLOOKUP(R21&amp;S21,Hoja1!$Q$4:$R$9,2,0)</f>
        <v>0.45</v>
      </c>
      <c r="U21" s="231" t="s">
        <v>59</v>
      </c>
      <c r="V21" s="231" t="s">
        <v>62</v>
      </c>
      <c r="W21" s="231" t="s">
        <v>65</v>
      </c>
      <c r="X21" s="232">
        <f>IF(Q21="Probabilidad",($J$20*T21),IF(Q21="Impacto"," "))</f>
        <v>0.27</v>
      </c>
      <c r="Y21" s="232" t="str">
        <f>IF(Z21&lt;=20%,'Tabla probabilidad'!$B$5,IF(Z21&lt;=40%,'Tabla probabilidad'!$B$6,IF(Z21&lt;=60%,'Tabla probabilidad'!$B$7,IF(Z21&lt;=80%,'Tabla probabilidad'!$B$8,IF(Z21&lt;=100%,'Tabla probabilidad'!$B$9)))))</f>
        <v>Baja</v>
      </c>
      <c r="Z21" s="232">
        <f>IF(R21="Preventivo",(J20-(J20*T21)),IF(R21="Detectivo",(J20-(J20*T21)),IF(R21="Correctivo",(J20))))</f>
        <v>0.32999999999999996</v>
      </c>
      <c r="AA21" s="450"/>
      <c r="AB21" s="450"/>
      <c r="AC21" s="232" t="str">
        <f t="shared" si="1"/>
        <v>Moderado</v>
      </c>
      <c r="AD21" s="232">
        <f>IF(Q21="Probabilidad",(($M$20-0)),IF(Q21="Impacto",($M$20-($M$20*T21))))</f>
        <v>0.6</v>
      </c>
      <c r="AE21" s="450"/>
      <c r="AF21" s="450"/>
      <c r="AG21" s="446"/>
      <c r="AH21" s="446"/>
      <c r="AI21" s="446"/>
      <c r="AJ21" s="446"/>
      <c r="AK21" s="446"/>
      <c r="AL21" s="446"/>
      <c r="AM21" s="446"/>
      <c r="AN21" s="446"/>
    </row>
    <row r="22" spans="1:40" ht="33" customHeight="1" x14ac:dyDescent="0.25">
      <c r="A22" s="446"/>
      <c r="B22" s="446"/>
      <c r="C22" s="446"/>
      <c r="D22" s="452"/>
      <c r="E22" s="446"/>
      <c r="F22" s="446"/>
      <c r="G22" s="446"/>
      <c r="H22" s="446"/>
      <c r="I22" s="453"/>
      <c r="J22" s="450"/>
      <c r="K22" s="446"/>
      <c r="L22" s="454"/>
      <c r="M22" s="454"/>
      <c r="N22" s="446"/>
      <c r="O22" s="231">
        <v>3</v>
      </c>
      <c r="P22" s="235" t="s">
        <v>513</v>
      </c>
      <c r="Q22" s="231" t="str">
        <f t="shared" si="0"/>
        <v>Probabilidad</v>
      </c>
      <c r="R22" s="231" t="s">
        <v>52</v>
      </c>
      <c r="S22" s="231" t="s">
        <v>57</v>
      </c>
      <c r="T22" s="232">
        <f>VLOOKUP(R22&amp;S22,Hoja1!$Q$4:$R$9,2,0)</f>
        <v>0.45</v>
      </c>
      <c r="U22" s="231" t="s">
        <v>59</v>
      </c>
      <c r="V22" s="231" t="s">
        <v>62</v>
      </c>
      <c r="W22" s="231" t="s">
        <v>65</v>
      </c>
      <c r="X22" s="232">
        <f>IF(Q22="Probabilidad",($J$20*T22),IF(Q22="Impacto"," "))</f>
        <v>0.27</v>
      </c>
      <c r="Y22" s="232" t="str">
        <f>IF(Z22&lt;=20%,'Tabla probabilidad'!$B$5,IF(Z22&lt;=40%,'Tabla probabilidad'!$B$6,IF(Z22&lt;=60%,'Tabla probabilidad'!$B$7,IF(Z22&lt;=80%,'Tabla probabilidad'!$B$8,IF(Z22&lt;=100%,'Tabla probabilidad'!$B$9)))))</f>
        <v>Baja</v>
      </c>
      <c r="Z22" s="232">
        <f>IF(R22="Preventivo",(J20-(J20*T22)),IF(R22="Detectivo",(J20-(J20*T22)),IF(R22="Correctivo",(J20))))</f>
        <v>0.32999999999999996</v>
      </c>
      <c r="AA22" s="450"/>
      <c r="AB22" s="450"/>
      <c r="AC22" s="232" t="str">
        <f t="shared" si="1"/>
        <v>Moderado</v>
      </c>
      <c r="AD22" s="232">
        <f>IF(Q22="Probabilidad",(($M$20-0)),IF(Q22="Impacto",($M$20-($M$20*T22))))</f>
        <v>0.6</v>
      </c>
      <c r="AE22" s="450"/>
      <c r="AF22" s="450"/>
      <c r="AG22" s="446"/>
      <c r="AH22" s="446"/>
      <c r="AI22" s="446"/>
      <c r="AJ22" s="446"/>
      <c r="AK22" s="446"/>
      <c r="AL22" s="446"/>
      <c r="AM22" s="446"/>
      <c r="AN22" s="446"/>
    </row>
    <row r="23" spans="1:40" ht="33" hidden="1" customHeight="1" x14ac:dyDescent="0.25">
      <c r="A23" s="446"/>
      <c r="B23" s="446"/>
      <c r="C23" s="446"/>
      <c r="D23" s="452"/>
      <c r="E23" s="446"/>
      <c r="F23" s="446"/>
      <c r="G23" s="446"/>
      <c r="H23" s="446"/>
      <c r="I23" s="453"/>
      <c r="J23" s="450"/>
      <c r="K23" s="446"/>
      <c r="L23" s="454"/>
      <c r="M23" s="454"/>
      <c r="N23" s="446"/>
      <c r="O23" s="231">
        <v>4</v>
      </c>
      <c r="P23" s="85"/>
      <c r="Q23" s="231" t="str">
        <f t="shared" si="0"/>
        <v>Probabilidad</v>
      </c>
      <c r="R23" s="231" t="s">
        <v>52</v>
      </c>
      <c r="S23" s="231" t="s">
        <v>57</v>
      </c>
      <c r="T23" s="232">
        <f>VLOOKUP(R23&amp;S23,Hoja1!$Q$4:$R$9,2,0)</f>
        <v>0.45</v>
      </c>
      <c r="U23" s="231" t="s">
        <v>59</v>
      </c>
      <c r="V23" s="231" t="s">
        <v>62</v>
      </c>
      <c r="W23" s="231" t="s">
        <v>65</v>
      </c>
      <c r="X23" s="232">
        <f>IF(Q23="Probabilidad",($J$20*T23),IF(Q23="Impacto"," "))</f>
        <v>0.27</v>
      </c>
      <c r="Y23" s="232" t="str">
        <f>IF(Z23&lt;=20%,'Tabla probabilidad'!$B$5,IF(Z23&lt;=40%,'Tabla probabilidad'!$B$6,IF(Z23&lt;=60%,'Tabla probabilidad'!$B$7,IF(Z23&lt;=80%,'Tabla probabilidad'!$B$8,IF(Z23&lt;=100%,'Tabla probabilidad'!$B$9)))))</f>
        <v>Baja</v>
      </c>
      <c r="Z23" s="232">
        <f>IF(R23="Preventivo",(J20-(J20*T23)),IF(R23="Detectivo",(J20-(J20*T23)),IF(R23="Correctivo",(J20))))</f>
        <v>0.32999999999999996</v>
      </c>
      <c r="AA23" s="450"/>
      <c r="AB23" s="450"/>
      <c r="AC23" s="232" t="str">
        <f t="shared" si="1"/>
        <v>Moderado</v>
      </c>
      <c r="AD23" s="232">
        <f>IF(Q23="Probabilidad",(($M$20-0)),IF(Q23="Impacto",($M$20-($M$20*T23))))</f>
        <v>0.6</v>
      </c>
      <c r="AE23" s="450"/>
      <c r="AF23" s="450"/>
      <c r="AG23" s="446"/>
      <c r="AH23" s="446"/>
      <c r="AI23" s="446"/>
      <c r="AJ23" s="446"/>
      <c r="AK23" s="446"/>
      <c r="AL23" s="446"/>
      <c r="AM23" s="446"/>
      <c r="AN23" s="446"/>
    </row>
    <row r="24" spans="1:40" ht="33" hidden="1" customHeight="1" x14ac:dyDescent="0.25">
      <c r="A24" s="446"/>
      <c r="B24" s="446"/>
      <c r="C24" s="446"/>
      <c r="D24" s="452"/>
      <c r="E24" s="446"/>
      <c r="F24" s="446"/>
      <c r="G24" s="446"/>
      <c r="H24" s="446"/>
      <c r="I24" s="453"/>
      <c r="J24" s="450"/>
      <c r="K24" s="446"/>
      <c r="L24" s="454"/>
      <c r="M24" s="454"/>
      <c r="N24" s="446"/>
      <c r="O24" s="231">
        <v>5</v>
      </c>
      <c r="P24" s="155"/>
      <c r="Q24" s="231" t="str">
        <f t="shared" si="0"/>
        <v>Probabilidad</v>
      </c>
      <c r="R24" s="231" t="s">
        <v>52</v>
      </c>
      <c r="S24" s="231" t="s">
        <v>57</v>
      </c>
      <c r="T24" s="232">
        <f>VLOOKUP(R24&amp;S24,Hoja1!$Q$4:$R$9,2,0)</f>
        <v>0.45</v>
      </c>
      <c r="U24" s="231" t="s">
        <v>59</v>
      </c>
      <c r="V24" s="231" t="s">
        <v>62</v>
      </c>
      <c r="W24" s="231" t="s">
        <v>65</v>
      </c>
      <c r="X24" s="232">
        <f>IF(Q24="Probabilidad",($J$20*T24),IF(Q24="Impacto"," "))</f>
        <v>0.27</v>
      </c>
      <c r="Y24" s="232" t="str">
        <f>IF(Z24&lt;=20%,'Tabla probabilidad'!$B$5,IF(Z24&lt;=40%,'Tabla probabilidad'!$B$6,IF(Z24&lt;=60%,'Tabla probabilidad'!$B$7,IF(Z24&lt;=80%,'Tabla probabilidad'!$B$8,IF(Z24&lt;=100%,'Tabla probabilidad'!$B$9)))))</f>
        <v>Baja</v>
      </c>
      <c r="Z24" s="232">
        <f>IF(R24="Preventivo",(J20-(J20*T24)),IF(R24="Detectivo",(J20-(J20*T24)),IF(R24="Correctivo",(J20))))</f>
        <v>0.32999999999999996</v>
      </c>
      <c r="AA24" s="450"/>
      <c r="AB24" s="450"/>
      <c r="AC24" s="232" t="str">
        <f t="shared" si="1"/>
        <v>Moderado</v>
      </c>
      <c r="AD24" s="232">
        <f>IF(Q24="Probabilidad",(($M$20-0)),IF(Q24="Impacto",($M$20-($M$20*T24))))</f>
        <v>0.6</v>
      </c>
      <c r="AE24" s="450"/>
      <c r="AF24" s="450"/>
      <c r="AG24" s="446"/>
      <c r="AH24" s="446"/>
      <c r="AI24" s="446"/>
      <c r="AJ24" s="446"/>
      <c r="AK24" s="446"/>
      <c r="AL24" s="446"/>
      <c r="AM24" s="446"/>
      <c r="AN24" s="446"/>
    </row>
    <row r="25" spans="1:40" ht="29.25" customHeight="1" x14ac:dyDescent="0.25">
      <c r="A25" s="446">
        <v>4</v>
      </c>
      <c r="B25" s="447" t="s">
        <v>401</v>
      </c>
      <c r="C25" s="447" t="s">
        <v>410</v>
      </c>
      <c r="D25" s="455" t="s">
        <v>332</v>
      </c>
      <c r="E25" s="447" t="s">
        <v>398</v>
      </c>
      <c r="F25" s="447" t="s">
        <v>524</v>
      </c>
      <c r="G25" s="446" t="s">
        <v>43</v>
      </c>
      <c r="H25" s="446">
        <v>10000</v>
      </c>
      <c r="I25" s="453" t="str">
        <f>IF(H25&lt;=2,'Tabla probabilidad'!$B$5,IF(H25&lt;=24,'Tabla probabilidad'!$B$6,IF(H25&lt;=500,'Tabla probabilidad'!$B$7,IF(H25&lt;=5000,'Tabla probabilidad'!$B$8,IF(H25&gt;5000,'Tabla probabilidad'!$B$9)))))</f>
        <v>Muy Alta</v>
      </c>
      <c r="J25" s="450">
        <f>IF(H25&lt;=2,'Tabla probabilidad'!$D$5,IF(H25&lt;=24,'Tabla probabilidad'!$D$6,IF(H25&lt;=500,'Tabla probabilidad'!$D$7,IF(H25&lt;=5000,'Tabla probabilidad'!$D$8,IF(H25&gt;5000,'Tabla probabilidad'!$D$9)))))</f>
        <v>1</v>
      </c>
      <c r="K25" s="446" t="s">
        <v>311</v>
      </c>
      <c r="L25" s="446" t="str">
        <f>IF(K25="El riesgo afecta la imagen de alguna área de la organización","Leve",IF(K25="El riesgo afecta la imagen de la entidad internamente, de conocimiento general, nivel interno, alta dirección, contratista y/o de provedores","Menor",IF(K25="El riesgo afecta la imagen de la entidad con algunos usuarios de relevancia frente al logro de los objetivos","Moderado",IF(K25="El riesgo afecta la imagen de de la entidad con efecto publicitario sostenido a nivel del sector justicia","Mayor",IF(K25="El riesgo afecta la imagen de la entidad a nivel nacional, con efecto publicitarios sostenible a nivel país","Catastrófico",IF(K25="Impacto que afecte la ejecución presupuestal en un valor ≥0,5%.","Leve",IF(K25="Impacto que afecte la ejecución presupuestal en un valor ≥1%.","Menor",IF(K25="Impacto que afecte la ejecución presupuestal en un valor ≥5%.","Moderado",IF(K25="Impacto que afecte la ejecución presupuestal en un valor ≥20%.","Mayor",IF(K25="Impacto que afecte la ejecución presupuestal en un valor ≥50%.","Catastrófico",IF(K25="Incumplimiento máximo del 5% de la meta planeada","Leve",IF(K25="Incumplimiento máximo del 15% de la meta planeada","Menor",IF(K25="Incumplimiento máximo del 20% de la meta planeada","Moderado",IF(K25="Incumplimiento máximo del 50% de la meta planeada","Mayor",IF(K25="Incumplimiento máximo del 80% de la meta planeada","Catastrófico",IF(K25="Cualquier afectación a la violacion de los derechos de los ciudadanos se considera con consecuencias altas","Mayor",IF(K25="Cualquier afectación a la violacion de los derechos de los ciudadanos se considera con consecuencias desastrosas","Catastrófico",IF(K25="Afecta la Prestación del Servicio de Administración de Justicia en 5%","Leve",IF(K25="Afecta la Prestación del Servicio de Administración de Justicia en 10%","Menor",IF(K25="Afecta la Prestación del Servicio de Administración de Justicia en 15%","Moderado",IF(K25="Afecta la Prestación del Servicio de Administración de Justicia en 20%","Mayor",IF(K25="Afecta la Prestación del Servicio de Administración de Justicia en más del 50%","Catastrófico",IF(K25="Cualquier acto indebido de los servidores judiciales genera altas consecuencias para la entidad","Mayor",IF(K25="Cualquier acto indebido de los servidores judiciales genera consecuencias desastrosas para la entidad","Catastrófico",IF(K25="Si el hecho llegara a presentarse, tendría consecuencias o efectos mínimos sobre la entidad","Leve",IF(K25="Si el hecho llegara a presentarse, tendría bajo impacto o efecto sobre la entidad","Menor",IF(K25="Si el hecho llegara a presentarse, tendría medianas consecuencias o efectos sobre la entidad","Moderado",IF(K25="Si el hecho llegara a presentarse, tendría altas consecuencias o efectos sobre la entidad","Mayor",IF(K25="Si el hecho llegara a presentarse, tendría desastrosas consecuencias o efectos sobre la entidad","Catastrófico")))))))))))))))))))))))))))))</f>
        <v>Mayor</v>
      </c>
      <c r="M25" s="446" t="str">
        <f>IF(K25="El riesgo afecta la imagen de alguna área de la organización","20%",IF(K25="El riesgo afecta la imagen de la entidad internamente, de conocimiento general, nivel interno, alta dirección, contratista y/o de provedores","40%",IF(K25="El riesgo afecta la imagen de la entidad con algunos usuarios de relevancia frente al logro de los objetivos","60%",IF(K25="El riesgo afecta la imagen de de la entidad con efecto publicitario sostenido a nivel del sector justicia","80%",IF(K25="El riesgo afecta la imagen de la entidad a nivel nacional, con efecto publicitarios sostenible a nivel país","100%",IF(K25="Impacto que afecte la ejecución presupuestal en un valor ≥0,5%.","20%",IF(K25="Impacto que afecte la ejecución presupuestal en un valor ≥1%.","40%",IF(K25="Impacto que afecte la ejecución presupuestal en un valor ≥5%.","60%",IF(K25="Impacto que afecte la ejecución presupuestal en un valor ≥20%.","80%",IF(K25="Impacto que afecte la ejecución presupuestal en un valor ≥50%.","100%",IF(K25="Incumplimiento máximo del 5% de la meta planeada","20%",IF(K25="Incumplimiento máximo del 15% de la meta planeada","40%",IF(K25="Incumplimiento máximo del 20% de la meta planeada","60%",IF(K25="Incumplimiento máximo del 50% de la meta planeada","80%",IF(K25="Incumplimiento máximo del 80% de la meta planeada","100%",IF(K25="Cualquier afectación a la violacion de los derechos de los ciudadanos se considera con consecuencias altas","80%",IF(K25="Cualquier afectación a la violacion de los derechos de los ciudadanos se considera con consecuencias desastrosas","100%",IF(K25="Afecta la Prestación del Servicio de Administración de Justicia en 5%","20%",IF(K25="Afecta la Prestación del Servicio de Administración de Justicia en 10%","40%",IF(K25="Afecta la Prestación del Servicio de Administración de Justicia en 15%","60%",IF(K25="Afecta la Prestación del Servicio de Administración de Justicia en 20%","80%",IF(K25="Afecta la Prestación del Servicio de Administración de Justicia en más del 50%","100%",IF(K25="Cualquier acto indebido de los servidores judiciales genera altas consecuencias para la entidad","80%",IF(K25="Cualquier acto indebido de los servidores judiciales genera consecuencias desastrosas para la entidad","100%",IF(K25="Si el hecho llegara a presentarse, tendría consecuencias o efectos mínimos sobre la entidad","20%",IF(K25="Si el hecho llegara a presentarse, tendría bajo impacto o efecto sobre la entidad","40%",IF(K25="Si el hecho llegara a presentarse, tendría medianas consecuencias o efectos sobre la entidad","60%",IF(K25="Si el hecho llegara a presentarse, tendría altas consecuencias o efectos sobre la entidad","80%",IF(K25="Si el hecho llegara a presentarse, tendría desastrosas consecuencias o efectos sobre la entidad","100%")))))))))))))))))))))))))))))</f>
        <v>80%</v>
      </c>
      <c r="N25" s="446" t="str">
        <f>VLOOKUP((I25&amp;L25),Hoja1!$B$4:$C$28,2,0)</f>
        <v xml:space="preserve">Alto </v>
      </c>
      <c r="O25" s="231">
        <v>1</v>
      </c>
      <c r="P25" s="85" t="s">
        <v>514</v>
      </c>
      <c r="Q25" s="231" t="str">
        <f t="shared" si="0"/>
        <v>Probabilidad</v>
      </c>
      <c r="R25" s="231" t="s">
        <v>52</v>
      </c>
      <c r="S25" s="231" t="s">
        <v>57</v>
      </c>
      <c r="T25" s="232">
        <f>VLOOKUP(R25&amp;S25,Hoja1!$Q$4:$R$9,2,0)</f>
        <v>0.45</v>
      </c>
      <c r="U25" s="231" t="s">
        <v>59</v>
      </c>
      <c r="V25" s="231" t="s">
        <v>62</v>
      </c>
      <c r="W25" s="231" t="s">
        <v>65</v>
      </c>
      <c r="X25" s="232">
        <f>IF(Q25="Probabilidad",($J$25*T25),IF(Q25="Impacto"," "))</f>
        <v>0.45</v>
      </c>
      <c r="Y25" s="232" t="str">
        <f>IF(Z25&lt;=20%,'Tabla probabilidad'!$B$5,IF(Z25&lt;=40%,'Tabla probabilidad'!$B$6,IF(Z25&lt;=60%,'Tabla probabilidad'!$B$7,IF(Z25&lt;=80%,'Tabla probabilidad'!$B$8,IF(Z25&lt;=100%,'Tabla probabilidad'!$B$9)))))</f>
        <v>Media</v>
      </c>
      <c r="Z25" s="232">
        <f>IF(R25="Preventivo",(J25-(J25*T25)),IF(R25="Detectivo",(J25-(J25*T25)),IF(R25="Correctivo",(J25))))</f>
        <v>0.55000000000000004</v>
      </c>
      <c r="AA25" s="450" t="str">
        <f>IF(AB25&lt;=20%,'Tabla probabilidad'!$B$5,IF(AB25&lt;=40%,'Tabla probabilidad'!$B$6,IF(AB25&lt;=60%,'Tabla probabilidad'!$B$7,IF(AB25&lt;=80%,'Tabla probabilidad'!$B$8,IF(AB25&lt;=100%,'Tabla probabilidad'!$B$9)))))</f>
        <v>Media</v>
      </c>
      <c r="AB25" s="450">
        <f>AVERAGE(Z25:Z29)</f>
        <v>0.59000000000000008</v>
      </c>
      <c r="AC25" s="232" t="str">
        <f t="shared" si="1"/>
        <v>Mayor</v>
      </c>
      <c r="AD25" s="232">
        <f>IF(Q25="Probabilidad",(($M$25-0)),IF(Q25="Impacto",($M$25-($M$25*T25))))</f>
        <v>0.8</v>
      </c>
      <c r="AE25" s="450" t="str">
        <f>IF(AF25&lt;=20%,"Leve",IF(AF25&lt;=40%,"Menor",IF(AF25&lt;=60%,"Moderado",IF(AF25&lt;=80%,"Mayor",IF(AF25&lt;=100%,"Catastrófico")))))</f>
        <v>Mayor</v>
      </c>
      <c r="AF25" s="450">
        <f>AVERAGE(AD25:AD29)</f>
        <v>0.8</v>
      </c>
      <c r="AG25" s="446" t="str">
        <f>VLOOKUP(AA25&amp;AE25,Hoja1!$B$4:$C$28,2,0)</f>
        <v xml:space="preserve">Alto </v>
      </c>
      <c r="AH25" s="446" t="s">
        <v>291</v>
      </c>
      <c r="AI25" s="446"/>
      <c r="AJ25" s="446"/>
      <c r="AK25" s="446"/>
      <c r="AL25" s="446"/>
      <c r="AM25" s="446"/>
      <c r="AN25" s="446"/>
    </row>
    <row r="26" spans="1:40" ht="29.25" customHeight="1" x14ac:dyDescent="0.25">
      <c r="A26" s="446"/>
      <c r="B26" s="447"/>
      <c r="C26" s="447"/>
      <c r="D26" s="455"/>
      <c r="E26" s="447"/>
      <c r="F26" s="447"/>
      <c r="G26" s="446"/>
      <c r="H26" s="446"/>
      <c r="I26" s="453"/>
      <c r="J26" s="450"/>
      <c r="K26" s="446"/>
      <c r="L26" s="454"/>
      <c r="M26" s="454"/>
      <c r="N26" s="446"/>
      <c r="O26" s="231">
        <v>2</v>
      </c>
      <c r="P26" s="85" t="s">
        <v>515</v>
      </c>
      <c r="Q26" s="231" t="str">
        <f t="shared" si="0"/>
        <v>Probabilidad</v>
      </c>
      <c r="R26" s="231" t="s">
        <v>52</v>
      </c>
      <c r="S26" s="231" t="s">
        <v>57</v>
      </c>
      <c r="T26" s="232">
        <f>VLOOKUP(R26&amp;S26,Hoja1!$Q$4:$R$9,2,0)</f>
        <v>0.45</v>
      </c>
      <c r="U26" s="231" t="s">
        <v>59</v>
      </c>
      <c r="V26" s="231" t="s">
        <v>62</v>
      </c>
      <c r="W26" s="231" t="s">
        <v>65</v>
      </c>
      <c r="X26" s="232">
        <f>IF(Q26="Probabilidad",($J$25*T26),IF(Q26="Impacto"," "))</f>
        <v>0.45</v>
      </c>
      <c r="Y26" s="232" t="str">
        <f>IF(Z26&lt;=20%,'Tabla probabilidad'!$B$5,IF(Z26&lt;=40%,'Tabla probabilidad'!$B$6,IF(Z26&lt;=60%,'Tabla probabilidad'!$B$7,IF(Z26&lt;=80%,'Tabla probabilidad'!$B$8,IF(Z26&lt;=100%,'Tabla probabilidad'!$B$9)))))</f>
        <v>Media</v>
      </c>
      <c r="Z26" s="232">
        <f>IF(R26="Preventivo",(J25-(J25*T26)),IF(R26="Detectivo",(J25-(J25*T26)),IF(R26="Correctivo",(J25))))</f>
        <v>0.55000000000000004</v>
      </c>
      <c r="AA26" s="450"/>
      <c r="AB26" s="450"/>
      <c r="AC26" s="232" t="str">
        <f t="shared" si="1"/>
        <v>Mayor</v>
      </c>
      <c r="AD26" s="232">
        <f>IF(Q26="Probabilidad",(($M$25-0)),IF(Q26="Impacto",($M$25-($M$25*T26))))</f>
        <v>0.8</v>
      </c>
      <c r="AE26" s="450"/>
      <c r="AF26" s="450"/>
      <c r="AG26" s="446"/>
      <c r="AH26" s="446"/>
      <c r="AI26" s="446"/>
      <c r="AJ26" s="446"/>
      <c r="AK26" s="446"/>
      <c r="AL26" s="446"/>
      <c r="AM26" s="446"/>
      <c r="AN26" s="446"/>
    </row>
    <row r="27" spans="1:40" ht="29.25" customHeight="1" x14ac:dyDescent="0.25">
      <c r="A27" s="446"/>
      <c r="B27" s="447"/>
      <c r="C27" s="447"/>
      <c r="D27" s="455"/>
      <c r="E27" s="447"/>
      <c r="F27" s="447"/>
      <c r="G27" s="446"/>
      <c r="H27" s="446"/>
      <c r="I27" s="453"/>
      <c r="J27" s="450"/>
      <c r="K27" s="446"/>
      <c r="L27" s="454"/>
      <c r="M27" s="454"/>
      <c r="N27" s="446"/>
      <c r="O27" s="231">
        <v>3</v>
      </c>
      <c r="P27" s="85" t="s">
        <v>516</v>
      </c>
      <c r="Q27" s="231" t="str">
        <f t="shared" si="0"/>
        <v>Probabilidad</v>
      </c>
      <c r="R27" s="231" t="s">
        <v>52</v>
      </c>
      <c r="S27" s="231" t="s">
        <v>57</v>
      </c>
      <c r="T27" s="232">
        <f>VLOOKUP(R27&amp;S27,Hoja1!$Q$4:$R$9,2,0)</f>
        <v>0.45</v>
      </c>
      <c r="U27" s="231" t="s">
        <v>59</v>
      </c>
      <c r="V27" s="231" t="s">
        <v>62</v>
      </c>
      <c r="W27" s="231" t="s">
        <v>65</v>
      </c>
      <c r="X27" s="232">
        <f>IF(Q27="Probabilidad",($J$25*T27),IF(Q27="Impacto"," "))</f>
        <v>0.45</v>
      </c>
      <c r="Y27" s="232" t="str">
        <f>IF(Z27&lt;=20%,'Tabla probabilidad'!$B$5,IF(Z27&lt;=40%,'Tabla probabilidad'!$B$6,IF(Z27&lt;=60%,'Tabla probabilidad'!$B$7,IF(Z27&lt;=80%,'Tabla probabilidad'!$B$8,IF(Z27&lt;=100%,'Tabla probabilidad'!$B$9)))))</f>
        <v>Media</v>
      </c>
      <c r="Z27" s="232">
        <f>IF(R27="Preventivo",(J25-(J25*T27)),IF(R27="Detectivo",(J25-(J25*T27)),IF(R27="Correctivo",(J25))))</f>
        <v>0.55000000000000004</v>
      </c>
      <c r="AA27" s="450"/>
      <c r="AB27" s="450"/>
      <c r="AC27" s="232" t="str">
        <f t="shared" si="1"/>
        <v>Mayor</v>
      </c>
      <c r="AD27" s="232">
        <f>IF(Q27="Probabilidad",(($M$25-0)),IF(Q27="Impacto",($M$25-($M$25*T27))))</f>
        <v>0.8</v>
      </c>
      <c r="AE27" s="450"/>
      <c r="AF27" s="450"/>
      <c r="AG27" s="446"/>
      <c r="AH27" s="446"/>
      <c r="AI27" s="446"/>
      <c r="AJ27" s="446"/>
      <c r="AK27" s="446"/>
      <c r="AL27" s="446"/>
      <c r="AM27" s="446"/>
      <c r="AN27" s="446"/>
    </row>
    <row r="28" spans="1:40" ht="29.25" customHeight="1" x14ac:dyDescent="0.25">
      <c r="A28" s="446"/>
      <c r="B28" s="447"/>
      <c r="C28" s="447"/>
      <c r="D28" s="455"/>
      <c r="E28" s="447"/>
      <c r="F28" s="447"/>
      <c r="G28" s="446"/>
      <c r="H28" s="446"/>
      <c r="I28" s="453"/>
      <c r="J28" s="450"/>
      <c r="K28" s="446"/>
      <c r="L28" s="454"/>
      <c r="M28" s="454"/>
      <c r="N28" s="446"/>
      <c r="O28" s="231">
        <v>4</v>
      </c>
      <c r="P28" s="234" t="s">
        <v>521</v>
      </c>
      <c r="Q28" s="231" t="str">
        <f t="shared" si="0"/>
        <v>Probabilidad</v>
      </c>
      <c r="R28" s="231" t="s">
        <v>53</v>
      </c>
      <c r="S28" s="231" t="s">
        <v>57</v>
      </c>
      <c r="T28" s="232">
        <f>VLOOKUP(R28&amp;S28,Hoja1!$Q$4:$R$9,2,0)</f>
        <v>0.35</v>
      </c>
      <c r="U28" s="231" t="s">
        <v>59</v>
      </c>
      <c r="V28" s="231" t="s">
        <v>62</v>
      </c>
      <c r="W28" s="231" t="s">
        <v>65</v>
      </c>
      <c r="X28" s="232">
        <f>IF(Q28="Probabilidad",($J$25*T28),IF(Q28="Impacto"," "))</f>
        <v>0.35</v>
      </c>
      <c r="Y28" s="232" t="str">
        <f>IF(Z28&lt;=20%,'Tabla probabilidad'!$B$5,IF(Z28&lt;=40%,'Tabla probabilidad'!$B$6,IF(Z28&lt;=60%,'Tabla probabilidad'!$B$7,IF(Z28&lt;=80%,'Tabla probabilidad'!$B$8,IF(Z28&lt;=100%,'Tabla probabilidad'!$B$9)))))</f>
        <v>Alta</v>
      </c>
      <c r="Z28" s="232">
        <f>IF(R28="Preventivo",(J25-(J25*T28)),IF(R28="Detectivo",(J25-(J25*T28)),IF(R28="Correctivo",(J25))))</f>
        <v>0.65</v>
      </c>
      <c r="AA28" s="450"/>
      <c r="AB28" s="450"/>
      <c r="AC28" s="232" t="str">
        <f t="shared" si="1"/>
        <v>Mayor</v>
      </c>
      <c r="AD28" s="232">
        <f>IF(Q28="Probabilidad",(($M$25-0)),IF(Q28="Impacto",($M$25-($M$25*T28))))</f>
        <v>0.8</v>
      </c>
      <c r="AE28" s="450"/>
      <c r="AF28" s="450"/>
      <c r="AG28" s="446"/>
      <c r="AH28" s="446"/>
      <c r="AI28" s="446"/>
      <c r="AJ28" s="446"/>
      <c r="AK28" s="446"/>
      <c r="AL28" s="446"/>
      <c r="AM28" s="446"/>
      <c r="AN28" s="446"/>
    </row>
    <row r="29" spans="1:40" ht="29.25" customHeight="1" x14ac:dyDescent="0.25">
      <c r="A29" s="446"/>
      <c r="B29" s="447"/>
      <c r="C29" s="447"/>
      <c r="D29" s="455"/>
      <c r="E29" s="447"/>
      <c r="F29" s="447"/>
      <c r="G29" s="446"/>
      <c r="H29" s="446"/>
      <c r="I29" s="453"/>
      <c r="J29" s="450"/>
      <c r="K29" s="446"/>
      <c r="L29" s="454"/>
      <c r="M29" s="454"/>
      <c r="N29" s="446"/>
      <c r="O29" s="231">
        <v>5</v>
      </c>
      <c r="P29" s="237" t="s">
        <v>520</v>
      </c>
      <c r="Q29" s="231" t="str">
        <f t="shared" si="0"/>
        <v>Probabilidad</v>
      </c>
      <c r="R29" s="231" t="s">
        <v>53</v>
      </c>
      <c r="S29" s="231" t="s">
        <v>57</v>
      </c>
      <c r="T29" s="232">
        <f>VLOOKUP(R29&amp;S29,Hoja1!$Q$4:$R$9,2,0)</f>
        <v>0.35</v>
      </c>
      <c r="U29" s="231" t="s">
        <v>59</v>
      </c>
      <c r="V29" s="231" t="s">
        <v>62</v>
      </c>
      <c r="W29" s="231" t="s">
        <v>65</v>
      </c>
      <c r="X29" s="232">
        <f>IF(Q29="Probabilidad",($J$25*T29),IF(Q29="Impacto"," "))</f>
        <v>0.35</v>
      </c>
      <c r="Y29" s="232" t="str">
        <f>IF(Z29&lt;=20%,'Tabla probabilidad'!$B$5,IF(Z29&lt;=40%,'Tabla probabilidad'!$B$6,IF(Z29&lt;=60%,'Tabla probabilidad'!$B$7,IF(Z29&lt;=80%,'Tabla probabilidad'!$B$8,IF(Z29&lt;=100%,'Tabla probabilidad'!$B$9)))))</f>
        <v>Alta</v>
      </c>
      <c r="Z29" s="232">
        <f>IF(R29="Preventivo",(J25-(J25*T29)),IF(R29="Detectivo",(J25-(J25*T29)),IF(R29="Correctivo",(J25))))</f>
        <v>0.65</v>
      </c>
      <c r="AA29" s="450"/>
      <c r="AB29" s="450"/>
      <c r="AC29" s="232" t="str">
        <f t="shared" si="1"/>
        <v>Mayor</v>
      </c>
      <c r="AD29" s="232">
        <f>IF(Q29="Probabilidad",(($M$25-0)),IF(Q29="Impacto",($M$25-($M$25*T29))))</f>
        <v>0.8</v>
      </c>
      <c r="AE29" s="450"/>
      <c r="AF29" s="450"/>
      <c r="AG29" s="446"/>
      <c r="AH29" s="446"/>
      <c r="AI29" s="446"/>
      <c r="AJ29" s="446"/>
      <c r="AK29" s="446"/>
      <c r="AL29" s="446"/>
      <c r="AM29" s="446"/>
      <c r="AN29" s="446"/>
    </row>
    <row r="30" spans="1:40" ht="30" customHeight="1" x14ac:dyDescent="0.25">
      <c r="A30" s="446">
        <v>5</v>
      </c>
      <c r="B30" s="446" t="s">
        <v>402</v>
      </c>
      <c r="C30" s="446" t="s">
        <v>321</v>
      </c>
      <c r="D30" s="452" t="s">
        <v>470</v>
      </c>
      <c r="E30" s="446" t="s">
        <v>325</v>
      </c>
      <c r="F30" s="446" t="s">
        <v>322</v>
      </c>
      <c r="G30" s="446" t="s">
        <v>309</v>
      </c>
      <c r="H30" s="446">
        <v>10000</v>
      </c>
      <c r="I30" s="453" t="str">
        <f>IF(H30&lt;=2,'Tabla probabilidad'!$B$5,IF(H30&lt;=24,'Tabla probabilidad'!$B$6,IF(H30&lt;=500,'Tabla probabilidad'!$B$7,IF(H30&lt;=5000,'Tabla probabilidad'!$B$8,IF(H30&gt;5000,'Tabla probabilidad'!$B$9)))))</f>
        <v>Muy Alta</v>
      </c>
      <c r="J30" s="450">
        <f>IF(H30&lt;=2,'Tabla probabilidad'!$D$5,IF(H30&lt;=24,'Tabla probabilidad'!$D$6,IF(H30&lt;=500,'Tabla probabilidad'!$D$7,IF(H30&lt;=5000,'Tabla probabilidad'!$D$8,IF(H30&gt;5000,'Tabla probabilidad'!$D$9)))))</f>
        <v>1</v>
      </c>
      <c r="K30" s="446" t="s">
        <v>318</v>
      </c>
      <c r="L30" s="446" t="str">
        <f>IF(K30="El riesgo afecta la imagen de alguna área de la organización","Leve",IF(K30="El riesgo afecta la imagen de la entidad internamente, de conocimiento general, nivel interno, alta dirección, contratista y/o de provedores","Menor",IF(K30="El riesgo afecta la imagen de la entidad con algunos usuarios de relevancia frente al logro de los objetivos","Moderado",IF(K30="El riesgo afecta la imagen de de la entidad con efecto publicitario sostenido a nivel del sector justicia","Mayor",IF(K30="El riesgo afecta la imagen de la entidad a nivel nacional, con efecto publicitarios sostenible a nivel país","Catastrófico",IF(K30="Impacto que afecte la ejecución presupuestal en un valor ≥0,5%.","Leve",IF(K30="Impacto que afecte la ejecución presupuestal en un valor ≥1%.","Menor",IF(K30="Impacto que afecte la ejecución presupuestal en un valor ≥5%.","Moderado",IF(K30="Impacto que afecte la ejecución presupuestal en un valor ≥20%.","Mayor",IF(K30="Impacto que afecte la ejecución presupuestal en un valor ≥50%.","Catastrófico",IF(K30="Incumplimiento máximo del 5% de la meta planeada","Leve",IF(K30="Incumplimiento máximo del 15% de la meta planeada","Menor",IF(K30="Incumplimiento máximo del 20% de la meta planeada","Moderado",IF(K30="Incumplimiento máximo del 50% de la meta planeada","Mayor",IF(K30="Incumplimiento máximo del 80% de la meta planeada","Catastrófico",IF(K30="Cualquier afectación a la violacion de los derechos de los ciudadanos se considera con consecuencias altas","Mayor",IF(K30="Cualquier afectación a la violacion de los derechos de los ciudadanos se considera con consecuencias desastrosas","Catastrófico",IF(K30="Afecta la Prestación del Servicio de Administración de Justicia en 5%","Leve",IF(K30="Afecta la Prestación del Servicio de Administración de Justicia en 10%","Menor",IF(K30="Afecta la Prestación del Servicio de Administración de Justicia en 15%","Moderado",IF(K30="Afecta la Prestación del Servicio de Administración de Justicia en 20%","Mayor",IF(K30="Afecta la Prestación del Servicio de Administración de Justicia en más del 50%","Catastrófico",IF(K30="Cualquier acto indebido de los servidores judiciales genera altas consecuencias para la entidad","Mayor",IF(K30="Cualquier acto indebido de los servidores judiciales genera consecuencias desastrosas para la entidad","Catastrófico",IF(K30="Si el hecho llegara a presentarse, tendría consecuencias o efectos mínimos sobre la entidad","Leve",IF(K30="Si el hecho llegara a presentarse, tendría bajo impacto o efecto sobre la entidad","Menor",IF(K30="Si el hecho llegara a presentarse, tendría medianas consecuencias o efectos sobre la entidad","Moderado",IF(K30="Si el hecho llegara a presentarse, tendría altas consecuencias o efectos sobre la entidad","Mayor",IF(K30="Si el hecho llegara a presentarse, tendría desastrosas consecuencias o efectos sobre la entidad","Catastrófico")))))))))))))))))))))))))))))</f>
        <v>Moderado</v>
      </c>
      <c r="M30" s="446" t="str">
        <f>IF(K30="El riesgo afecta la imagen de alguna área de la organización","20%",IF(K30="El riesgo afecta la imagen de la entidad internamente, de conocimiento general, nivel interno, alta dirección, contratista y/o de provedores","40%",IF(K30="El riesgo afecta la imagen de la entidad con algunos usuarios de relevancia frente al logro de los objetivos","60%",IF(K30="El riesgo afecta la imagen de de la entidad con efecto publicitario sostenido a nivel del sector justicia","80%",IF(K30="El riesgo afecta la imagen de la entidad a nivel nacional, con efecto publicitarios sostenible a nivel país","100%",IF(K30="Impacto que afecte la ejecución presupuestal en un valor ≥0,5%.","20%",IF(K30="Impacto que afecte la ejecución presupuestal en un valor ≥1%.","40%",IF(K30="Impacto que afecte la ejecución presupuestal en un valor ≥5%.","60%",IF(K30="Impacto que afecte la ejecución presupuestal en un valor ≥20%.","80%",IF(K30="Impacto que afecte la ejecución presupuestal en un valor ≥50%.","100%",IF(K30="Incumplimiento máximo del 5% de la meta planeada","20%",IF(K30="Incumplimiento máximo del 15% de la meta planeada","40%",IF(K30="Incumplimiento máximo del 20% de la meta planeada","60%",IF(K30="Incumplimiento máximo del 50% de la meta planeada","80%",IF(K30="Incumplimiento máximo del 80% de la meta planeada","100%",IF(K30="Cualquier afectación a la violacion de los derechos de los ciudadanos se considera con consecuencias altas","80%",IF(K30="Cualquier afectación a la violacion de los derechos de los ciudadanos se considera con consecuencias desastrosas","100%",IF(K30="Afecta la Prestación del Servicio de Administración de Justicia en 5%","20%",IF(K30="Afecta la Prestación del Servicio de Administración de Justicia en 10%","40%",IF(K30="Afecta la Prestación del Servicio de Administración de Justicia en 15%","60%",IF(K30="Afecta la Prestación del Servicio de Administración de Justicia en 20%","80%",IF(K30="Afecta la Prestación del Servicio de Administración de Justicia en más del 50%","100%",IF(K30="Cualquier acto indebido de los servidores judiciales genera altas consecuencias para la entidad","80%",IF(K30="Cualquier acto indebido de los servidores judiciales genera consecuencias desastrosas para la entidad","100%",IF(K30="Si el hecho llegara a presentarse, tendría consecuencias o efectos mínimos sobre la entidad","20%",IF(K30="Si el hecho llegara a presentarse, tendría bajo impacto o efecto sobre la entidad","40%",IF(K30="Si el hecho llegara a presentarse, tendría medianas consecuencias o efectos sobre la entidad","60%",IF(K30="Si el hecho llegara a presentarse, tendría altas consecuencias o efectos sobre la entidad","80%",IF(K30="Si el hecho llegara a presentarse, tendría desastrosas consecuencias o efectos sobre la entidad","100%")))))))))))))))))))))))))))))</f>
        <v>60%</v>
      </c>
      <c r="N30" s="446" t="str">
        <f>VLOOKUP((I30&amp;L30),Hoja1!$B$4:$C$28,2,0)</f>
        <v xml:space="preserve">Alto </v>
      </c>
      <c r="O30" s="231">
        <v>1</v>
      </c>
      <c r="P30" s="235" t="s">
        <v>323</v>
      </c>
      <c r="Q30" s="231" t="str">
        <f t="shared" si="0"/>
        <v>Probabilidad</v>
      </c>
      <c r="R30" s="231" t="s">
        <v>52</v>
      </c>
      <c r="S30" s="231" t="s">
        <v>57</v>
      </c>
      <c r="T30" s="232">
        <f>VLOOKUP(R30&amp;S30,Hoja1!$Q$4:$R$9,2,0)</f>
        <v>0.45</v>
      </c>
      <c r="U30" s="231" t="s">
        <v>59</v>
      </c>
      <c r="V30" s="231" t="s">
        <v>62</v>
      </c>
      <c r="W30" s="231" t="s">
        <v>65</v>
      </c>
      <c r="X30" s="232">
        <f>IF(Q30="Probabilidad",($J$30*T30),IF(Q30="Impacto"," "))</f>
        <v>0.45</v>
      </c>
      <c r="Y30" s="232" t="str">
        <f>IF(Z30&lt;=20%,'Tabla probabilidad'!$B$5,IF(Z30&lt;=40%,'Tabla probabilidad'!$B$6,IF(Z30&lt;=60%,'Tabla probabilidad'!$B$7,IF(Z30&lt;=80%,'Tabla probabilidad'!$B$8,IF(Z30&lt;=100%,'Tabla probabilidad'!$B$9)))))</f>
        <v>Media</v>
      </c>
      <c r="Z30" s="232">
        <f>IF(R30="Preventivo",(J30-(J30*T30)),IF(R30="Detectivo",(J30-(J30*T30)),IF(R30="Correctivo",(J30))))</f>
        <v>0.55000000000000004</v>
      </c>
      <c r="AA30" s="450" t="str">
        <f>IF(AB30&lt;=20%,'Tabla probabilidad'!$B$5,IF(AB30&lt;=40%,'Tabla probabilidad'!$B$6,IF(AB30&lt;=60%,'Tabla probabilidad'!$B$7,IF(AB30&lt;=80%,'Tabla probabilidad'!$B$8,IF(AB30&lt;=100%,'Tabla probabilidad'!$B$9)))))</f>
        <v>Media</v>
      </c>
      <c r="AB30" s="450">
        <f>AVERAGE(Z30:Z34)</f>
        <v>0.55000000000000004</v>
      </c>
      <c r="AC30" s="232" t="str">
        <f t="shared" si="1"/>
        <v>Moderado</v>
      </c>
      <c r="AD30" s="232">
        <f>IF(Q30="Probabilidad",(($M$30-0)),IF(Q30="Impacto",($M$30-($M$30*T30))))</f>
        <v>0.6</v>
      </c>
      <c r="AE30" s="450" t="str">
        <f>IF(AF30&lt;=20%,"Leve",IF(AF30&lt;=40%,"Menor",IF(AF30&lt;=60%,"Moderado",IF(AF30&lt;=80%,"Mayor",IF(AF30&lt;=100%,"Catastrófico")))))</f>
        <v>Moderado</v>
      </c>
      <c r="AF30" s="450">
        <f>AVERAGE(AD30:AD34)</f>
        <v>0.6</v>
      </c>
      <c r="AG30" s="446" t="str">
        <f>VLOOKUP(AA30&amp;AE30,Hoja1!$B$4:$C$28,2,0)</f>
        <v>Moderado</v>
      </c>
      <c r="AH30" s="446" t="s">
        <v>293</v>
      </c>
      <c r="AI30" s="446"/>
      <c r="AJ30" s="446"/>
      <c r="AK30" s="446"/>
      <c r="AL30" s="446"/>
      <c r="AM30" s="446"/>
      <c r="AN30" s="446"/>
    </row>
    <row r="31" spans="1:40" ht="39" customHeight="1" x14ac:dyDescent="0.25">
      <c r="A31" s="446"/>
      <c r="B31" s="446"/>
      <c r="C31" s="446"/>
      <c r="D31" s="452"/>
      <c r="E31" s="446"/>
      <c r="F31" s="446"/>
      <c r="G31" s="446"/>
      <c r="H31" s="446"/>
      <c r="I31" s="453"/>
      <c r="J31" s="450"/>
      <c r="K31" s="446"/>
      <c r="L31" s="454"/>
      <c r="M31" s="454"/>
      <c r="N31" s="446"/>
      <c r="O31" s="231">
        <v>2</v>
      </c>
      <c r="P31" s="85" t="s">
        <v>463</v>
      </c>
      <c r="Q31" s="231" t="str">
        <f t="shared" si="0"/>
        <v>Probabilidad</v>
      </c>
      <c r="R31" s="231" t="s">
        <v>52</v>
      </c>
      <c r="S31" s="231" t="s">
        <v>57</v>
      </c>
      <c r="T31" s="232">
        <f>VLOOKUP(R31&amp;S31,Hoja1!$Q$4:$R$9,2,0)</f>
        <v>0.45</v>
      </c>
      <c r="U31" s="231" t="s">
        <v>59</v>
      </c>
      <c r="V31" s="231" t="s">
        <v>62</v>
      </c>
      <c r="W31" s="231" t="s">
        <v>65</v>
      </c>
      <c r="X31" s="232">
        <f>IF(Q31="Probabilidad",($J$30*T31),IF(Q31="Impacto"," "))</f>
        <v>0.45</v>
      </c>
      <c r="Y31" s="232" t="str">
        <f>IF(Z31&lt;=20%,'Tabla probabilidad'!$B$5,IF(Z31&lt;=40%,'Tabla probabilidad'!$B$6,IF(Z31&lt;=60%,'Tabla probabilidad'!$B$7,IF(Z31&lt;=80%,'Tabla probabilidad'!$B$8,IF(Z31&lt;=100%,'Tabla probabilidad'!$B$9)))))</f>
        <v>Media</v>
      </c>
      <c r="Z31" s="232">
        <f>IF(R31="Preventivo",(J30-(J30*T31)),IF(R31="Detectivo",(J30-(J30*T31)),IF(R31="Correctivo",(J30))))</f>
        <v>0.55000000000000004</v>
      </c>
      <c r="AA31" s="450"/>
      <c r="AB31" s="450"/>
      <c r="AC31" s="232" t="str">
        <f t="shared" si="1"/>
        <v>Moderado</v>
      </c>
      <c r="AD31" s="232">
        <f>IF(Q31="Probabilidad",(($M$30-0)),IF(Q31="Impacto",($M$30-($M$30*T31))))</f>
        <v>0.6</v>
      </c>
      <c r="AE31" s="450"/>
      <c r="AF31" s="450"/>
      <c r="AG31" s="446"/>
      <c r="AH31" s="446"/>
      <c r="AI31" s="446"/>
      <c r="AJ31" s="446"/>
      <c r="AK31" s="446"/>
      <c r="AL31" s="446"/>
      <c r="AM31" s="446"/>
      <c r="AN31" s="446"/>
    </row>
    <row r="32" spans="1:40" ht="21.75" customHeight="1" x14ac:dyDescent="0.25">
      <c r="A32" s="446"/>
      <c r="B32" s="446"/>
      <c r="C32" s="446"/>
      <c r="D32" s="452"/>
      <c r="E32" s="446"/>
      <c r="F32" s="446"/>
      <c r="G32" s="446"/>
      <c r="H32" s="446"/>
      <c r="I32" s="453"/>
      <c r="J32" s="450"/>
      <c r="K32" s="446"/>
      <c r="L32" s="454"/>
      <c r="M32" s="454"/>
      <c r="N32" s="446"/>
      <c r="O32" s="231">
        <v>3</v>
      </c>
      <c r="P32" s="235" t="s">
        <v>324</v>
      </c>
      <c r="Q32" s="231" t="str">
        <f t="shared" si="0"/>
        <v>Probabilidad</v>
      </c>
      <c r="R32" s="231" t="s">
        <v>52</v>
      </c>
      <c r="S32" s="231" t="s">
        <v>57</v>
      </c>
      <c r="T32" s="232">
        <f>VLOOKUP(R32&amp;S32,Hoja1!$Q$4:$R$9,2,0)</f>
        <v>0.45</v>
      </c>
      <c r="U32" s="231" t="s">
        <v>59</v>
      </c>
      <c r="V32" s="231" t="s">
        <v>62</v>
      </c>
      <c r="W32" s="231" t="s">
        <v>65</v>
      </c>
      <c r="X32" s="232">
        <f>IF(Q32="Probabilidad",($J$30*T32),IF(Q32="Impacto"," "))</f>
        <v>0.45</v>
      </c>
      <c r="Y32" s="232" t="str">
        <f>IF(Z32&lt;=20%,'Tabla probabilidad'!$B$5,IF(Z32&lt;=40%,'Tabla probabilidad'!$B$6,IF(Z32&lt;=60%,'Tabla probabilidad'!$B$7,IF(Z32&lt;=80%,'Tabla probabilidad'!$B$8,IF(Z32&lt;=100%,'Tabla probabilidad'!$B$9)))))</f>
        <v>Media</v>
      </c>
      <c r="Z32" s="232">
        <f>IF(R32="Preventivo",(J30-(J30*T32)),IF(R32="Detectivo",(J30-(J30*T32)),IF(R32="Correctivo",(J30))))</f>
        <v>0.55000000000000004</v>
      </c>
      <c r="AA32" s="450"/>
      <c r="AB32" s="450"/>
      <c r="AC32" s="232" t="str">
        <f t="shared" si="1"/>
        <v>Moderado</v>
      </c>
      <c r="AD32" s="232">
        <f>IF(Q32="Probabilidad",(($M$30-0)),IF(Q32="Impacto",($M$30-($M$30*T32))))</f>
        <v>0.6</v>
      </c>
      <c r="AE32" s="450"/>
      <c r="AF32" s="450"/>
      <c r="AG32" s="446"/>
      <c r="AH32" s="446"/>
      <c r="AI32" s="446"/>
      <c r="AJ32" s="446"/>
      <c r="AK32" s="446"/>
      <c r="AL32" s="446"/>
      <c r="AM32" s="446"/>
      <c r="AN32" s="446"/>
    </row>
    <row r="33" spans="1:40" ht="21.75" customHeight="1" x14ac:dyDescent="0.25">
      <c r="A33" s="446"/>
      <c r="B33" s="446"/>
      <c r="C33" s="446"/>
      <c r="D33" s="452"/>
      <c r="E33" s="446"/>
      <c r="F33" s="446"/>
      <c r="G33" s="446"/>
      <c r="H33" s="446"/>
      <c r="I33" s="453"/>
      <c r="J33" s="450"/>
      <c r="K33" s="446"/>
      <c r="L33" s="454"/>
      <c r="M33" s="454"/>
      <c r="N33" s="446"/>
      <c r="O33" s="231">
        <v>4</v>
      </c>
      <c r="P33" s="235" t="s">
        <v>464</v>
      </c>
      <c r="Q33" s="231" t="str">
        <f t="shared" si="0"/>
        <v>Probabilidad</v>
      </c>
      <c r="R33" s="231" t="s">
        <v>52</v>
      </c>
      <c r="S33" s="231" t="s">
        <v>57</v>
      </c>
      <c r="T33" s="232">
        <f>VLOOKUP(R33&amp;S33,Hoja1!$Q$4:$R$9,2,0)</f>
        <v>0.45</v>
      </c>
      <c r="U33" s="231" t="s">
        <v>59</v>
      </c>
      <c r="V33" s="231" t="s">
        <v>62</v>
      </c>
      <c r="W33" s="231" t="s">
        <v>65</v>
      </c>
      <c r="X33" s="232">
        <f>IF(Q33="Probabilidad",($J$30*T33),IF(Q33="Impacto"," "))</f>
        <v>0.45</v>
      </c>
      <c r="Y33" s="232" t="str">
        <f>IF(Z33&lt;=20%,'Tabla probabilidad'!$B$5,IF(Z33&lt;=40%,'Tabla probabilidad'!$B$6,IF(Z33&lt;=60%,'Tabla probabilidad'!$B$7,IF(Z33&lt;=80%,'Tabla probabilidad'!$B$8,IF(Z33&lt;=100%,'Tabla probabilidad'!$B$9)))))</f>
        <v>Media</v>
      </c>
      <c r="Z33" s="232">
        <f>IF(R33="Preventivo",(J30-(J30*T33)),IF(R33="Detectivo",(J30-(J30*T33)),IF(R33="Correctivo",(J30))))</f>
        <v>0.55000000000000004</v>
      </c>
      <c r="AA33" s="450"/>
      <c r="AB33" s="450"/>
      <c r="AC33" s="232" t="str">
        <f t="shared" si="1"/>
        <v>Moderado</v>
      </c>
      <c r="AD33" s="232">
        <f>IF(Q33="Probabilidad",(($M$30-0)),IF(Q33="Impacto",($M$30-($M$30*T33))))</f>
        <v>0.6</v>
      </c>
      <c r="AE33" s="450"/>
      <c r="AF33" s="450"/>
      <c r="AG33" s="446"/>
      <c r="AH33" s="446"/>
      <c r="AI33" s="446"/>
      <c r="AJ33" s="446"/>
      <c r="AK33" s="446"/>
      <c r="AL33" s="446"/>
      <c r="AM33" s="446"/>
      <c r="AN33" s="446"/>
    </row>
    <row r="34" spans="1:40" ht="30" customHeight="1" x14ac:dyDescent="0.25">
      <c r="A34" s="446"/>
      <c r="B34" s="446"/>
      <c r="C34" s="446"/>
      <c r="D34" s="452"/>
      <c r="E34" s="446"/>
      <c r="F34" s="446"/>
      <c r="G34" s="446"/>
      <c r="H34" s="446"/>
      <c r="I34" s="453"/>
      <c r="J34" s="450"/>
      <c r="K34" s="446"/>
      <c r="L34" s="454"/>
      <c r="M34" s="454"/>
      <c r="N34" s="446"/>
      <c r="O34" s="231">
        <v>5</v>
      </c>
      <c r="P34" s="240" t="s">
        <v>462</v>
      </c>
      <c r="Q34" s="231" t="str">
        <f t="shared" si="0"/>
        <v>Probabilidad</v>
      </c>
      <c r="R34" s="231" t="s">
        <v>52</v>
      </c>
      <c r="S34" s="231" t="s">
        <v>57</v>
      </c>
      <c r="T34" s="232">
        <f>VLOOKUP(R34&amp;S34,Hoja1!$Q$4:$R$9,2,0)</f>
        <v>0.45</v>
      </c>
      <c r="U34" s="231" t="s">
        <v>59</v>
      </c>
      <c r="V34" s="231" t="s">
        <v>62</v>
      </c>
      <c r="W34" s="231" t="s">
        <v>65</v>
      </c>
      <c r="X34" s="232">
        <f>IF(Q34="Probabilidad",($J$30*T34),IF(Q34="Impacto"," "))</f>
        <v>0.45</v>
      </c>
      <c r="Y34" s="232" t="str">
        <f>IF(Z34&lt;=20%,'Tabla probabilidad'!$B$5,IF(Z34&lt;=40%,'Tabla probabilidad'!$B$6,IF(Z34&lt;=60%,'Tabla probabilidad'!$B$7,IF(Z34&lt;=80%,'Tabla probabilidad'!$B$8,IF(Z34&lt;=100%,'Tabla probabilidad'!$B$9)))))</f>
        <v>Media</v>
      </c>
      <c r="Z34" s="232">
        <f>IF(R34="Preventivo",(J30-(J30*T34)),IF(R34="Detectivo",(J30-(J30*T34)),IF(R34="Correctivo",(J30))))</f>
        <v>0.55000000000000004</v>
      </c>
      <c r="AA34" s="450"/>
      <c r="AB34" s="450"/>
      <c r="AC34" s="232" t="str">
        <f t="shared" si="1"/>
        <v>Moderado</v>
      </c>
      <c r="AD34" s="232">
        <f>IF(Q34="Probabilidad",(($M$30-0)),IF(Q34="Impacto",($M$30-($M$30*T34))))</f>
        <v>0.6</v>
      </c>
      <c r="AE34" s="450"/>
      <c r="AF34" s="450"/>
      <c r="AG34" s="446"/>
      <c r="AH34" s="446"/>
      <c r="AI34" s="446"/>
      <c r="AJ34" s="446"/>
      <c r="AK34" s="446"/>
      <c r="AL34" s="446"/>
      <c r="AM34" s="446"/>
      <c r="AN34" s="446"/>
    </row>
    <row r="35" spans="1:40" ht="29.25" customHeight="1" x14ac:dyDescent="0.25">
      <c r="A35" s="446">
        <v>6</v>
      </c>
      <c r="B35" s="446" t="s">
        <v>406</v>
      </c>
      <c r="C35" s="446" t="s">
        <v>411</v>
      </c>
      <c r="D35" s="452" t="s">
        <v>477</v>
      </c>
      <c r="E35" s="446" t="s">
        <v>407</v>
      </c>
      <c r="F35" s="446" t="s">
        <v>408</v>
      </c>
      <c r="G35" s="446" t="s">
        <v>366</v>
      </c>
      <c r="H35" s="446">
        <v>120</v>
      </c>
      <c r="I35" s="453" t="str">
        <f>IF(H35&lt;=2,'Tabla probabilidad'!$B$5,IF(H35&lt;=24,'Tabla probabilidad'!$B$6,IF(H35&lt;=500,'Tabla probabilidad'!$B$7,IF(H35&lt;=5000,'Tabla probabilidad'!$B$8,IF(H35&gt;5000,'Tabla probabilidad'!$B$9)))))</f>
        <v>Media</v>
      </c>
      <c r="J35" s="450">
        <f>IF(H35&lt;=2,'Tabla probabilidad'!$D$5,IF(H35&lt;=24,'Tabla probabilidad'!$D$6,IF(H35&lt;=500,'Tabla probabilidad'!$D$7,IF(H35&lt;=5000,'Tabla probabilidad'!$D$8,IF(H35&gt;5000,'Tabla probabilidad'!$D$9)))))</f>
        <v>0.6</v>
      </c>
      <c r="K35" s="446" t="s">
        <v>330</v>
      </c>
      <c r="L35" s="446" t="str">
        <f>IF(K35="El riesgo afecta la imagen de alguna área de la organización","Leve",IF(K35="El riesgo afecta la imagen de la entidad internamente, de conocimiento general, nivel interno, alta dirección, contratista y/o de provedores","Menor",IF(K35="El riesgo afecta la imagen de la entidad con algunos usuarios de relevancia frente al logro de los objetivos","Moderado",IF(K35="El riesgo afecta la imagen de de la entidad con efecto publicitario sostenido a nivel del sector justicia","Mayor",IF(K35="El riesgo afecta la imagen de la entidad a nivel nacional, con efecto publicitarios sostenible a nivel país","Catastrófico",IF(K35="Impacto que afecte la ejecución presupuestal en un valor ≥0,5%.","Leve",IF(K35="Impacto que afecte la ejecución presupuestal en un valor ≥1%.","Menor",IF(K35="Impacto que afecte la ejecución presupuestal en un valor ≥5%.","Moderado",IF(K35="Impacto que afecte la ejecución presupuestal en un valor ≥20%.","Mayor",IF(K35="Impacto que afecte la ejecución presupuestal en un valor ≥50%.","Catastrófico",IF(K35="Incumplimiento máximo del 5% de la meta planeada","Leve",IF(K35="Incumplimiento máximo del 15% de la meta planeada","Menor",IF(K35="Incumplimiento máximo del 20% de la meta planeada","Moderado",IF(K35="Incumplimiento máximo del 50% de la meta planeada","Mayor",IF(K35="Incumplimiento máximo del 80% de la meta planeada","Catastrófico",IF(K35="Cualquier afectación a la violacion de los derechos de los ciudadanos se considera con consecuencias altas","Mayor",IF(K35="Cualquier afectación a la violacion de los derechos de los ciudadanos se considera con consecuencias desastrosas","Catastrófico",IF(K35="Afecta la Prestación del Servicio de Administración de Justicia en 5%","Leve",IF(K35="Afecta la Prestación del Servicio de Administración de Justicia en 10%","Menor",IF(K35="Afecta la Prestación del Servicio de Administración de Justicia en 15%","Moderado",IF(K35="Afecta la Prestación del Servicio de Administración de Justicia en 20%","Mayor",IF(K35="Afecta la Prestación del Servicio de Administración de Justicia en más del 50%","Catastrófico",IF(K35="Cualquier acto indebido de los servidores judiciales genera altas consecuencias para la entidad","Mayor",IF(K35="Cualquier acto indebido de los servidores judiciales genera consecuencias desastrosas para la entidad","Catastrófico",IF(K35="Si el hecho llegara a presentarse, tendría consecuencias o efectos mínimos sobre la entidad","Leve",IF(K35="Si el hecho llegara a presentarse, tendría bajo impacto o efecto sobre la entidad","Menor",IF(K35="Si el hecho llegara a presentarse, tendría medianas consecuencias o efectos sobre la entidad","Moderado",IF(K35="Si el hecho llegara a presentarse, tendría altas consecuencias o efectos sobre la entidad","Mayor",IF(K35="Si el hecho llegara a presentarse, tendría desastrosas consecuencias o efectos sobre la entidad","Catastrófico")))))))))))))))))))))))))))))</f>
        <v>Moderado</v>
      </c>
      <c r="M35" s="446" t="str">
        <f>IF(K35="El riesgo afecta la imagen de alguna área de la organización","20%",IF(K35="El riesgo afecta la imagen de la entidad internamente, de conocimiento general, nivel interno, alta dirección, contratista y/o de provedores","40%",IF(K35="El riesgo afecta la imagen de la entidad con algunos usuarios de relevancia frente al logro de los objetivos","60%",IF(K35="El riesgo afecta la imagen de de la entidad con efecto publicitario sostenido a nivel del sector justicia","80%",IF(K35="El riesgo afecta la imagen de la entidad a nivel nacional, con efecto publicitarios sostenible a nivel país","100%",IF(K35="Impacto que afecte la ejecución presupuestal en un valor ≥0,5%.","20%",IF(K35="Impacto que afecte la ejecución presupuestal en un valor ≥1%.","40%",IF(K35="Impacto que afecte la ejecución presupuestal en un valor ≥5%.","60%",IF(K35="Impacto que afecte la ejecución presupuestal en un valor ≥20%.","80%",IF(K35="Impacto que afecte la ejecución presupuestal en un valor ≥50%.","100%",IF(K35="Incumplimiento máximo del 5% de la meta planeada","20%",IF(K35="Incumplimiento máximo del 15% de la meta planeada","40%",IF(K35="Incumplimiento máximo del 20% de la meta planeada","60%",IF(K35="Incumplimiento máximo del 50% de la meta planeada","80%",IF(K35="Incumplimiento máximo del 80% de la meta planeada","100%",IF(K35="Cualquier afectación a la violacion de los derechos de los ciudadanos se considera con consecuencias altas","80%",IF(K35="Cualquier afectación a la violacion de los derechos de los ciudadanos se considera con consecuencias desastrosas","100%",IF(K35="Afecta la Prestación del Servicio de Administración de Justicia en 5%","20%",IF(K35="Afecta la Prestación del Servicio de Administración de Justicia en 10%","40%",IF(K35="Afecta la Prestación del Servicio de Administración de Justicia en 15%","60%",IF(K35="Afecta la Prestación del Servicio de Administración de Justicia en 20%","80%",IF(K35="Afecta la Prestación del Servicio de Administración de Justicia en más del 50%","100%",IF(K35="Cualquier acto indebido de los servidores judiciales genera altas consecuencias para la entidad","80%",IF(K35="Cualquier acto indebido de los servidores judiciales genera consecuencias desastrosas para la entidad","100%",IF(K35="Si el hecho llegara a presentarse, tendría consecuencias o efectos mínimos sobre la entidad","20%",IF(K35="Si el hecho llegara a presentarse, tendría bajo impacto o efecto sobre la entidad","40%",IF(K35="Si el hecho llegara a presentarse, tendría medianas consecuencias o efectos sobre la entidad","60%",IF(K35="Si el hecho llegara a presentarse, tendría altas consecuencias o efectos sobre la entidad","80%",IF(K35="Si el hecho llegara a presentarse, tendría desastrosas consecuencias o efectos sobre la entidad","100%")))))))))))))))))))))))))))))</f>
        <v>60%</v>
      </c>
      <c r="N35" s="446" t="str">
        <f>VLOOKUP((I35&amp;L35),Hoja1!$B$4:$C$28,2,0)</f>
        <v>Moderado</v>
      </c>
      <c r="O35" s="231">
        <v>1</v>
      </c>
      <c r="P35" s="80" t="s">
        <v>457</v>
      </c>
      <c r="Q35" s="231" t="str">
        <f>IF(R35="Preventivo","Probabilidad",IF(R35="Detectivo","Probabilidad", IF(R35="Correctivo","Impacto")))</f>
        <v>Probabilidad</v>
      </c>
      <c r="R35" s="231" t="s">
        <v>52</v>
      </c>
      <c r="S35" s="231" t="s">
        <v>57</v>
      </c>
      <c r="T35" s="232">
        <f>VLOOKUP(R35&amp;S35,Hoja1!$Q$4:$R$9,2,0)</f>
        <v>0.45</v>
      </c>
      <c r="U35" s="231" t="s">
        <v>59</v>
      </c>
      <c r="V35" s="231" t="s">
        <v>62</v>
      </c>
      <c r="W35" s="231" t="s">
        <v>65</v>
      </c>
      <c r="X35" s="232">
        <f>IF(Q35="Probabilidad",($J$35*T35),IF(Q35="Impacto"," "))</f>
        <v>0.27</v>
      </c>
      <c r="Y35" s="232" t="str">
        <f>IF(Z35&lt;=20%,'Tabla probabilidad'!$B$5,IF(Z35&lt;=40%,'Tabla probabilidad'!$B$6,IF(Z35&lt;=60%,'Tabla probabilidad'!$B$7,IF(Z35&lt;=80%,'Tabla probabilidad'!$B$8,IF(Z35&lt;=100%,'Tabla probabilidad'!$B$9)))))</f>
        <v>Baja</v>
      </c>
      <c r="Z35" s="232">
        <f>IF(R35="Preventivo",(J35-(J35*T35)),IF(R35="Detectivo",(J35-(J35*T35)),IF(R35="Correctivo",(J35))))</f>
        <v>0.32999999999999996</v>
      </c>
      <c r="AA35" s="450" t="str">
        <f>IF(AB35&lt;=20%,'Tabla probabilidad'!$B$5,IF(AB35&lt;=40%,'Tabla probabilidad'!$B$6,IF(AB35&lt;=60%,'Tabla probabilidad'!$B$7,IF(AB35&lt;=80%,'Tabla probabilidad'!$B$8,IF(AB35&lt;=100%,'Tabla probabilidad'!$B$9)))))</f>
        <v>Baja</v>
      </c>
      <c r="AB35" s="450">
        <f>AVERAGE(Z35:Z39)</f>
        <v>0.34199999999999997</v>
      </c>
      <c r="AC35" s="232" t="str">
        <f>IF(AD35&lt;=20%,"Leve",IF(AD35&lt;=40%,"Menor",IF(AD35&lt;=60%,"Moderado",IF(AD35&lt;=80%,"Mayor",IF(AD35&lt;=100%,"Catastrófico")))))</f>
        <v>Moderado</v>
      </c>
      <c r="AD35" s="232">
        <f>IF(Q35="Probabilidad",(($M$35-0)),IF(Q35="Impacto",($M$35-($M$35*T35))))</f>
        <v>0.6</v>
      </c>
      <c r="AE35" s="450" t="str">
        <f>IF(AF35&lt;=20%,"Leve",IF(AF35&lt;=40%,"Menor",IF(AF35&lt;=60%,"Moderado",IF(AF35&lt;=80%,"Mayor",IF(AF35&lt;=100%,"Catastrófico")))))</f>
        <v>Moderado</v>
      </c>
      <c r="AF35" s="450">
        <f>AVERAGE(AD35:AD39)</f>
        <v>0.6</v>
      </c>
      <c r="AG35" s="446" t="str">
        <f>VLOOKUP(AA35&amp;AE35,Hoja1!$B$4:$C$28,2,0)</f>
        <v>Moderado</v>
      </c>
      <c r="AH35" s="446" t="s">
        <v>293</v>
      </c>
      <c r="AI35" s="451"/>
      <c r="AJ35" s="451"/>
      <c r="AK35" s="451"/>
      <c r="AL35" s="451"/>
      <c r="AM35" s="451"/>
      <c r="AN35" s="446"/>
    </row>
    <row r="36" spans="1:40" ht="24" customHeight="1" x14ac:dyDescent="0.25">
      <c r="A36" s="446"/>
      <c r="B36" s="446"/>
      <c r="C36" s="446"/>
      <c r="D36" s="452"/>
      <c r="E36" s="446"/>
      <c r="F36" s="446"/>
      <c r="G36" s="446"/>
      <c r="H36" s="446"/>
      <c r="I36" s="453"/>
      <c r="J36" s="450"/>
      <c r="K36" s="446"/>
      <c r="L36" s="454"/>
      <c r="M36" s="454"/>
      <c r="N36" s="446"/>
      <c r="O36" s="231">
        <v>2</v>
      </c>
      <c r="P36" s="81" t="s">
        <v>458</v>
      </c>
      <c r="Q36" s="231" t="str">
        <f>IF(R36="Preventivo","Probabilidad",IF(R36="Detectivo","Probabilidad", IF(R36="Correctivo","Impacto")))</f>
        <v>Probabilidad</v>
      </c>
      <c r="R36" s="231" t="s">
        <v>52</v>
      </c>
      <c r="S36" s="231" t="s">
        <v>57</v>
      </c>
      <c r="T36" s="232">
        <f>VLOOKUP(R36&amp;S36,Hoja1!$Q$4:$R$9,2,0)</f>
        <v>0.45</v>
      </c>
      <c r="U36" s="231" t="s">
        <v>59</v>
      </c>
      <c r="V36" s="231" t="s">
        <v>62</v>
      </c>
      <c r="W36" s="231" t="s">
        <v>65</v>
      </c>
      <c r="X36" s="232">
        <f>IF(Q36="Probabilidad",($J$35*T36),IF(Q36="Impacto"," "))</f>
        <v>0.27</v>
      </c>
      <c r="Y36" s="232" t="str">
        <f>IF(Z36&lt;=20%,'Tabla probabilidad'!$B$5,IF(Z36&lt;=40%,'Tabla probabilidad'!$B$6,IF(Z36&lt;=60%,'Tabla probabilidad'!$B$7,IF(Z36&lt;=80%,'Tabla probabilidad'!$B$8,IF(Z36&lt;=100%,'Tabla probabilidad'!$B$9)))))</f>
        <v>Baja</v>
      </c>
      <c r="Z36" s="232">
        <f>IF(R36="Preventivo",(J35-(J35*T36)),IF(R36="Detectivo",(J35-(J35*T36)),IF(R36="Correctivo",(J35))))</f>
        <v>0.32999999999999996</v>
      </c>
      <c r="AA36" s="450"/>
      <c r="AB36" s="450"/>
      <c r="AC36" s="232" t="str">
        <f>IF(AD36&lt;=20%,"Leve",IF(AD36&lt;=40%,"Menor",IF(AD36&lt;=60%,"Moderado",IF(AD36&lt;=80%,"Mayor",IF(AD36&lt;=100%,"Catastrófico")))))</f>
        <v>Moderado</v>
      </c>
      <c r="AD36" s="232">
        <f>IF(Q36="Probabilidad",(($M$35-0)),IF(Q36="Impacto",($M$35-($M$35*T36))))</f>
        <v>0.6</v>
      </c>
      <c r="AE36" s="450"/>
      <c r="AF36" s="450"/>
      <c r="AG36" s="446"/>
      <c r="AH36" s="446"/>
      <c r="AI36" s="451"/>
      <c r="AJ36" s="451"/>
      <c r="AK36" s="451"/>
      <c r="AL36" s="451"/>
      <c r="AM36" s="451"/>
      <c r="AN36" s="446"/>
    </row>
    <row r="37" spans="1:40" ht="24" customHeight="1" x14ac:dyDescent="0.25">
      <c r="A37" s="446"/>
      <c r="B37" s="446"/>
      <c r="C37" s="446"/>
      <c r="D37" s="452"/>
      <c r="E37" s="446"/>
      <c r="F37" s="446"/>
      <c r="G37" s="446"/>
      <c r="H37" s="446"/>
      <c r="I37" s="453"/>
      <c r="J37" s="450"/>
      <c r="K37" s="446"/>
      <c r="L37" s="454"/>
      <c r="M37" s="454"/>
      <c r="N37" s="446"/>
      <c r="O37" s="231">
        <v>3</v>
      </c>
      <c r="P37" s="81" t="s">
        <v>460</v>
      </c>
      <c r="Q37" s="231" t="str">
        <f>IF(R37="Preventivo","Probabilidad",IF(R37="Detectivo","Probabilidad", IF(R37="Correctivo","Impacto")))</f>
        <v>Probabilidad</v>
      </c>
      <c r="R37" s="231" t="s">
        <v>53</v>
      </c>
      <c r="S37" s="231" t="s">
        <v>57</v>
      </c>
      <c r="T37" s="232">
        <f>VLOOKUP(R37&amp;S37,Hoja1!$Q$4:$R$9,2,0)</f>
        <v>0.35</v>
      </c>
      <c r="U37" s="231" t="s">
        <v>59</v>
      </c>
      <c r="V37" s="231" t="s">
        <v>62</v>
      </c>
      <c r="W37" s="231" t="s">
        <v>65</v>
      </c>
      <c r="X37" s="232">
        <f>IF(Q37="Probabilidad",($J$35*T37),IF(Q37="Impacto"," "))</f>
        <v>0.21</v>
      </c>
      <c r="Y37" s="232" t="str">
        <f>IF(Z37&lt;=20%,'Tabla probabilidad'!$B$5,IF(Z37&lt;=40%,'Tabla probabilidad'!$B$6,IF(Z37&lt;=60%,'Tabla probabilidad'!$B$7,IF(Z37&lt;=80%,'Tabla probabilidad'!$B$8,IF(Z37&lt;=100%,'Tabla probabilidad'!$B$9)))))</f>
        <v>Baja</v>
      </c>
      <c r="Z37" s="232">
        <f>IF(R37="Preventivo",(J35-(J35*T37)),IF(R37="Detectivo",(J35-(J35*T37)),IF(R37="Correctivo",(J35))))</f>
        <v>0.39</v>
      </c>
      <c r="AA37" s="450"/>
      <c r="AB37" s="450"/>
      <c r="AC37" s="232" t="str">
        <f>IF(AD37&lt;=20%,"Leve",IF(AD37&lt;=40%,"Menor",IF(AD37&lt;=60%,"Moderado",IF(AD37&lt;=80%,"Mayor",IF(AD37&lt;=100%,"Catastrófico")))))</f>
        <v>Moderado</v>
      </c>
      <c r="AD37" s="232">
        <f>IF(Q37="Probabilidad",(($M$35-0)),IF(Q37="Impacto",($M$35-($M$35*T37))))</f>
        <v>0.6</v>
      </c>
      <c r="AE37" s="450"/>
      <c r="AF37" s="450"/>
      <c r="AG37" s="446"/>
      <c r="AH37" s="446"/>
      <c r="AI37" s="451"/>
      <c r="AJ37" s="451"/>
      <c r="AK37" s="451"/>
      <c r="AL37" s="451"/>
      <c r="AM37" s="451"/>
      <c r="AN37" s="446"/>
    </row>
    <row r="38" spans="1:40" ht="24" customHeight="1" x14ac:dyDescent="0.25">
      <c r="A38" s="446"/>
      <c r="B38" s="446"/>
      <c r="C38" s="446"/>
      <c r="D38" s="452"/>
      <c r="E38" s="446"/>
      <c r="F38" s="446"/>
      <c r="G38" s="446"/>
      <c r="H38" s="446"/>
      <c r="I38" s="453"/>
      <c r="J38" s="450"/>
      <c r="K38" s="446"/>
      <c r="L38" s="454"/>
      <c r="M38" s="454"/>
      <c r="N38" s="446"/>
      <c r="O38" s="231">
        <v>4</v>
      </c>
      <c r="P38" s="95" t="s">
        <v>459</v>
      </c>
      <c r="Q38" s="231" t="str">
        <f>IF(R38="Preventivo","Probabilidad",IF(R38="Detectivo","Probabilidad", IF(R38="Correctivo","Impacto")))</f>
        <v>Probabilidad</v>
      </c>
      <c r="R38" s="231" t="s">
        <v>52</v>
      </c>
      <c r="S38" s="231" t="s">
        <v>57</v>
      </c>
      <c r="T38" s="232">
        <f>VLOOKUP(R38&amp;S38,Hoja1!$Q$4:$R$9,2,0)</f>
        <v>0.45</v>
      </c>
      <c r="U38" s="231" t="s">
        <v>59</v>
      </c>
      <c r="V38" s="231" t="s">
        <v>62</v>
      </c>
      <c r="W38" s="231" t="s">
        <v>65</v>
      </c>
      <c r="X38" s="232">
        <f>IF(Q38="Probabilidad",($J$35*T38),IF(Q38="Impacto"," "))</f>
        <v>0.27</v>
      </c>
      <c r="Y38" s="232" t="str">
        <f>IF(Z38&lt;=20%,'Tabla probabilidad'!$B$5,IF(Z38&lt;=40%,'Tabla probabilidad'!$B$6,IF(Z38&lt;=60%,'Tabla probabilidad'!$B$7,IF(Z38&lt;=80%,'Tabla probabilidad'!$B$8,IF(Z38&lt;=100%,'Tabla probabilidad'!$B$9)))))</f>
        <v>Baja</v>
      </c>
      <c r="Z38" s="232">
        <f>IF(R38="Preventivo",(J35-(J35*T38)),IF(R38="Detectivo",(J35-(J35*T38)),IF(R38="Correctivo",(J35))))</f>
        <v>0.32999999999999996</v>
      </c>
      <c r="AA38" s="450"/>
      <c r="AB38" s="450"/>
      <c r="AC38" s="232" t="str">
        <f>IF(AD38&lt;=20%,"Leve",IF(AD38&lt;=40%,"Menor",IF(AD38&lt;=60%,"Moderado",IF(AD38&lt;=80%,"Mayor",IF(AD38&lt;=100%,"Catastrófico")))))</f>
        <v>Moderado</v>
      </c>
      <c r="AD38" s="232">
        <f>IF(Q38="Probabilidad",(($M$35-0)),IF(Q38="Impacto",($M$35-($M$35*T38))))</f>
        <v>0.6</v>
      </c>
      <c r="AE38" s="450"/>
      <c r="AF38" s="450"/>
      <c r="AG38" s="446"/>
      <c r="AH38" s="446"/>
      <c r="AI38" s="451"/>
      <c r="AJ38" s="451"/>
      <c r="AK38" s="451"/>
      <c r="AL38" s="451"/>
      <c r="AM38" s="451"/>
      <c r="AN38" s="446"/>
    </row>
    <row r="39" spans="1:40" ht="24" customHeight="1" x14ac:dyDescent="0.25">
      <c r="A39" s="446"/>
      <c r="B39" s="446"/>
      <c r="C39" s="446"/>
      <c r="D39" s="452"/>
      <c r="E39" s="446"/>
      <c r="F39" s="446"/>
      <c r="G39" s="446"/>
      <c r="H39" s="446"/>
      <c r="I39" s="453"/>
      <c r="J39" s="450"/>
      <c r="K39" s="446"/>
      <c r="L39" s="454"/>
      <c r="M39" s="454"/>
      <c r="N39" s="446"/>
      <c r="O39" s="231">
        <v>5</v>
      </c>
      <c r="P39" s="95" t="s">
        <v>461</v>
      </c>
      <c r="Q39" s="231" t="str">
        <f>IF(R39="Preventivo","Probabilidad",IF(R39="Detectivo","Probabilidad", IF(R39="Correctivo","Impacto")))</f>
        <v>Probabilidad</v>
      </c>
      <c r="R39" s="231" t="s">
        <v>52</v>
      </c>
      <c r="S39" s="231" t="s">
        <v>57</v>
      </c>
      <c r="T39" s="232">
        <f>VLOOKUP(R39&amp;S39,Hoja1!$Q$4:$R$9,2,0)</f>
        <v>0.45</v>
      </c>
      <c r="U39" s="231" t="s">
        <v>59</v>
      </c>
      <c r="V39" s="231" t="s">
        <v>62</v>
      </c>
      <c r="W39" s="231" t="s">
        <v>65</v>
      </c>
      <c r="X39" s="232">
        <f>IF(Q39="Probabilidad",($J$35*T39),IF(Q39="Impacto"," "))</f>
        <v>0.27</v>
      </c>
      <c r="Y39" s="232" t="str">
        <f>IF(Z39&lt;=20%,'Tabla probabilidad'!$B$5,IF(Z39&lt;=40%,'Tabla probabilidad'!$B$6,IF(Z39&lt;=60%,'Tabla probabilidad'!$B$7,IF(Z39&lt;=80%,'Tabla probabilidad'!$B$8,IF(Z39&lt;=100%,'Tabla probabilidad'!$B$9)))))</f>
        <v>Baja</v>
      </c>
      <c r="Z39" s="232">
        <f>IF(R39="Preventivo",(J35-(J35*T39)),IF(R39="Detectivo",(J35-(J35*T39)),IF(R39="Correctivo",(J35))))</f>
        <v>0.32999999999999996</v>
      </c>
      <c r="AA39" s="450"/>
      <c r="AB39" s="450"/>
      <c r="AC39" s="232" t="str">
        <f>IF(AD39&lt;=20%,"Leve",IF(AD39&lt;=40%,"Menor",IF(AD39&lt;=60%,"Moderado",IF(AD39&lt;=80%,"Mayor",IF(AD39&lt;=100%,"Catastrófico")))))</f>
        <v>Moderado</v>
      </c>
      <c r="AD39" s="232">
        <f>IF(Q39="Probabilidad",(($M$35-0)),IF(Q39="Impacto",($M$35-($M$35*T39))))</f>
        <v>0.6</v>
      </c>
      <c r="AE39" s="450"/>
      <c r="AF39" s="450"/>
      <c r="AG39" s="446"/>
      <c r="AH39" s="446"/>
      <c r="AI39" s="451"/>
      <c r="AJ39" s="451"/>
      <c r="AK39" s="451"/>
      <c r="AL39" s="451"/>
      <c r="AM39" s="451"/>
      <c r="AN39" s="446"/>
    </row>
    <row r="40" spans="1:40" ht="42.75" customHeight="1" x14ac:dyDescent="0.25">
      <c r="A40" s="446">
        <v>7</v>
      </c>
      <c r="B40" s="446" t="s">
        <v>451</v>
      </c>
      <c r="C40" s="446" t="s">
        <v>321</v>
      </c>
      <c r="D40" s="452" t="s">
        <v>469</v>
      </c>
      <c r="E40" s="446" t="s">
        <v>479</v>
      </c>
      <c r="F40" s="446" t="s">
        <v>478</v>
      </c>
      <c r="G40" s="446" t="s">
        <v>44</v>
      </c>
      <c r="H40" s="446">
        <v>100</v>
      </c>
      <c r="I40" s="453" t="str">
        <f>IF(H40&lt;=2,'Tabla probabilidad'!$B$5,IF(H40&lt;=24,'Tabla probabilidad'!$B$6,IF(H40&lt;=500,'Tabla probabilidad'!$B$7,IF(H40&lt;=5000,'Tabla probabilidad'!$B$8,IF(H40&gt;5000,'Tabla probabilidad'!$B$9)))))</f>
        <v>Media</v>
      </c>
      <c r="J40" s="450">
        <f>IF(H40&lt;=2,'Tabla probabilidad'!$D$5,IF(H40&lt;=24,'Tabla probabilidad'!$D$6,IF(H40&lt;=500,'Tabla probabilidad'!$D$7,IF(H40&lt;=5000,'Tabla probabilidad'!$D$8,IF(H40&gt;5000,'Tabla probabilidad'!$D$9)))))</f>
        <v>0.6</v>
      </c>
      <c r="K40" s="446" t="s">
        <v>319</v>
      </c>
      <c r="L40" s="446" t="str">
        <f>IF(K40="El riesgo afecta la imagen de alguna área de la organización","Leve",IF(K40="El riesgo afecta la imagen de la entidad internamente, de conocimiento general, nivel interno, alta dirección, contratista y/o de provedores","Menor",IF(K40="El riesgo afecta la imagen de la entidad con algunos usuarios de relevancia frente al logro de los objetivos","Moderado",IF(K40="El riesgo afecta la imagen de de la entidad con efecto publicitario sostenido a nivel del sector justicia","Mayor",IF(K40="El riesgo afecta la imagen de la entidad a nivel nacional, con efecto publicitarios sostenible a nivel país","Catastrófico",IF(K40="Impacto que afecte la ejecución presupuestal en un valor ≥0,5%.","Leve",IF(K40="Impacto que afecte la ejecución presupuestal en un valor ≥1%.","Menor",IF(K40="Impacto que afecte la ejecución presupuestal en un valor ≥5%.","Moderado",IF(K40="Impacto que afecte la ejecución presupuestal en un valor ≥20%.","Mayor",IF(K40="Impacto que afecte la ejecución presupuestal en un valor ≥50%.","Catastrófico",IF(K40="Incumplimiento máximo del 5% de la meta planeada","Leve",IF(K40="Incumplimiento máximo del 15% de la meta planeada","Menor",IF(K40="Incumplimiento máximo del 20% de la meta planeada","Moderado",IF(K40="Incumplimiento máximo del 50% de la meta planeada","Mayor",IF(K40="Incumplimiento máximo del 80% de la meta planeada","Catastrófico",IF(K40="Cualquier afectación a la violacion de los derechos de los ciudadanos se considera con consecuencias altas","Mayor",IF(K40="Cualquier afectación a la violacion de los derechos de los ciudadanos se considera con consecuencias desastrosas","Catastrófico",IF(K40="Afecta la Prestación del Servicio de Administración de Justicia en 5%","Leve",IF(K40="Afecta la Prestación del Servicio de Administración de Justicia en 10%","Menor",IF(K40="Afecta la Prestación del Servicio de Administración de Justicia en 15%","Moderado",IF(K40="Afecta la Prestación del Servicio de Administración de Justicia en 20%","Mayor",IF(K40="Afecta la Prestación del Servicio de Administración de Justicia en más del 50%","Catastrófico",IF(K40="Cualquier acto indebido de los servidores judiciales genera altas consecuencias para la entidad","Mayor",IF(K40="Cualquier acto indebido de los servidores judiciales genera consecuencias desastrosas para la entidad","Catastrófico",IF(K40="Si el hecho llegara a presentarse, tendría consecuencias o efectos mínimos sobre la entidad","Leve",IF(K40="Si el hecho llegara a presentarse, tendría bajo impacto o efecto sobre la entidad","Menor",IF(K40="Si el hecho llegara a presentarse, tendría medianas consecuencias o efectos sobre la entidad","Moderado",IF(K40="Si el hecho llegara a presentarse, tendría altas consecuencias o efectos sobre la entidad","Mayor",IF(K40="Si el hecho llegara a presentarse, tendría desastrosas consecuencias o efectos sobre la entidad","Catastrófico")))))))))))))))))))))))))))))</f>
        <v>Mayor</v>
      </c>
      <c r="M40" s="446" t="str">
        <f>IF(K40="El riesgo afecta la imagen de alguna área de la organización","20%",IF(K40="El riesgo afecta la imagen de la entidad internamente, de conocimiento general, nivel interno, alta dirección, contratista y/o de provedores","40%",IF(K40="El riesgo afecta la imagen de la entidad con algunos usuarios de relevancia frente al logro de los objetivos","60%",IF(K40="El riesgo afecta la imagen de de la entidad con efecto publicitario sostenido a nivel del sector justicia","80%",IF(K40="El riesgo afecta la imagen de la entidad a nivel nacional, con efecto publicitarios sostenible a nivel país","100%",IF(K40="Impacto que afecte la ejecución presupuestal en un valor ≥0,5%.","20%",IF(K40="Impacto que afecte la ejecución presupuestal en un valor ≥1%.","40%",IF(K40="Impacto que afecte la ejecución presupuestal en un valor ≥5%.","60%",IF(K40="Impacto que afecte la ejecución presupuestal en un valor ≥20%.","80%",IF(K40="Impacto que afecte la ejecución presupuestal en un valor ≥50%.","100%",IF(K40="Incumplimiento máximo del 5% de la meta planeada","20%",IF(K40="Incumplimiento máximo del 15% de la meta planeada","40%",IF(K40="Incumplimiento máximo del 20% de la meta planeada","60%",IF(K40="Incumplimiento máximo del 50% de la meta planeada","80%",IF(K40="Incumplimiento máximo del 80% de la meta planeada","100%",IF(K40="Cualquier afectación a la violacion de los derechos de los ciudadanos se considera con consecuencias altas","80%",IF(K40="Cualquier afectación a la violacion de los derechos de los ciudadanos se considera con consecuencias desastrosas","100%",IF(K40="Afecta la Prestación del Servicio de Administración de Justicia en 5%","20%",IF(K40="Afecta la Prestación del Servicio de Administración de Justicia en 10%","40%",IF(K40="Afecta la Prestación del Servicio de Administración de Justicia en 15%","60%",IF(K40="Afecta la Prestación del Servicio de Administración de Justicia en 20%","80%",IF(K40="Afecta la Prestación del Servicio de Administración de Justicia en más del 50%","100%",IF(K40="Cualquier acto indebido de los servidores judiciales genera altas consecuencias para la entidad","80%",IF(K40="Cualquier acto indebido de los servidores judiciales genera consecuencias desastrosas para la entidad","100%",IF(K40="Si el hecho llegara a presentarse, tendría consecuencias o efectos mínimos sobre la entidad","20%",IF(K40="Si el hecho llegara a presentarse, tendría bajo impacto o efecto sobre la entidad","40%",IF(K40="Si el hecho llegara a presentarse, tendría medianas consecuencias o efectos sobre la entidad","60%",IF(K40="Si el hecho llegara a presentarse, tendría altas consecuencias o efectos sobre la entidad","80%",IF(K40="Si el hecho llegara a presentarse, tendría desastrosas consecuencias o efectos sobre la entidad","100%")))))))))))))))))))))))))))))</f>
        <v>80%</v>
      </c>
      <c r="N40" s="446" t="str">
        <f>VLOOKUP((I40&amp;L40),Hoja1!$B$4:$C$28,2,0)</f>
        <v xml:space="preserve">Alto </v>
      </c>
      <c r="O40" s="231">
        <v>1</v>
      </c>
      <c r="P40" s="81" t="s">
        <v>480</v>
      </c>
      <c r="Q40" s="231" t="str">
        <f t="shared" ref="Q40:Q59" si="2">IF(R40="Preventivo","Probabilidad",IF(R40="Detectivo","Probabilidad", IF(R40="Correctivo","Impacto")))</f>
        <v>Probabilidad</v>
      </c>
      <c r="R40" s="231" t="s">
        <v>53</v>
      </c>
      <c r="S40" s="231" t="s">
        <v>57</v>
      </c>
      <c r="T40" s="232">
        <f>VLOOKUP(R40&amp;S40,Hoja1!$Q$4:$R$9,2,0)</f>
        <v>0.35</v>
      </c>
      <c r="U40" s="231" t="s">
        <v>59</v>
      </c>
      <c r="V40" s="231" t="s">
        <v>63</v>
      </c>
      <c r="W40" s="231" t="s">
        <v>65</v>
      </c>
      <c r="X40" s="232">
        <f>IF(Q40="Probabilidad",($J$40*T40),IF(Q40="Impacto"," "))</f>
        <v>0.21</v>
      </c>
      <c r="Y40" s="232" t="str">
        <f>IF(Z40&lt;=20%,'Tabla probabilidad'!$B$5,IF(Z40&lt;=40%,'Tabla probabilidad'!$B$6,IF(Z40&lt;=60%,'Tabla probabilidad'!$B$7,IF(Z40&lt;=80%,'Tabla probabilidad'!$B$8,IF(Z40&lt;=100%,'Tabla probabilidad'!$B$9)))))</f>
        <v>Baja</v>
      </c>
      <c r="Z40" s="232">
        <f>IF(R40="Preventivo",(J40-(J40*T40)),IF(R40="Detectivo",(J40-(J40*T40)),IF(R40="Correctivo",(J40))))</f>
        <v>0.39</v>
      </c>
      <c r="AA40" s="450" t="str">
        <f>IF(AB40&lt;=20%,'Tabla probabilidad'!$B$5,IF(AB40&lt;=40%,'Tabla probabilidad'!$B$6,IF(AB40&lt;=60%,'Tabla probabilidad'!$B$7,IF(AB40&lt;=80%,'Tabla probabilidad'!$B$8,IF(AB40&lt;=100%,'Tabla probabilidad'!$B$9)))))</f>
        <v>Media</v>
      </c>
      <c r="AB40" s="450">
        <f>AVERAGE(Z40:Z44)</f>
        <v>0.43999999999999995</v>
      </c>
      <c r="AC40" s="232" t="str">
        <f t="shared" ref="AC40:AC59" si="3">IF(AD40&lt;=20%,"Leve",IF(AD40&lt;=40%,"Menor",IF(AD40&lt;=60%,"Moderado",IF(AD40&lt;=80%,"Mayor",IF(AD40&lt;=100%,"Catastrófico")))))</f>
        <v>Mayor</v>
      </c>
      <c r="AD40" s="232">
        <f>IF(Q40="Probabilidad",(($M$40-0)),IF(Q40="Impacto",($M$40-($M$40*T40))))</f>
        <v>0.8</v>
      </c>
      <c r="AE40" s="450" t="str">
        <f>IF(AF40&lt;=20%,"Leve",IF(AF40&lt;=40%,"Menor",IF(AF40&lt;=60%,"Moderado",IF(AF40&lt;=80%,"Mayor",IF(AF40&lt;=100%,"Catastrófico")))))</f>
        <v>Mayor</v>
      </c>
      <c r="AF40" s="450">
        <f>AVERAGE(AD40:AD44)</f>
        <v>0.72000000000000008</v>
      </c>
      <c r="AG40" s="446" t="str">
        <f>VLOOKUP(AA40&amp;AE40,Hoja1!$B$4:$C$28,2,0)</f>
        <v xml:space="preserve">Alto </v>
      </c>
      <c r="AH40" s="446" t="s">
        <v>293</v>
      </c>
      <c r="AI40" s="451"/>
      <c r="AJ40" s="451"/>
      <c r="AK40" s="451"/>
      <c r="AL40" s="451"/>
      <c r="AM40" s="451"/>
      <c r="AN40" s="446"/>
    </row>
    <row r="41" spans="1:40" ht="30" x14ac:dyDescent="0.25">
      <c r="A41" s="446"/>
      <c r="B41" s="446"/>
      <c r="C41" s="446"/>
      <c r="D41" s="452"/>
      <c r="E41" s="446"/>
      <c r="F41" s="446"/>
      <c r="G41" s="446"/>
      <c r="H41" s="446"/>
      <c r="I41" s="453"/>
      <c r="J41" s="450"/>
      <c r="K41" s="446"/>
      <c r="L41" s="454"/>
      <c r="M41" s="454"/>
      <c r="N41" s="446"/>
      <c r="O41" s="231">
        <v>2</v>
      </c>
      <c r="P41" s="80" t="s">
        <v>481</v>
      </c>
      <c r="Q41" s="231" t="str">
        <f t="shared" si="2"/>
        <v>Probabilidad</v>
      </c>
      <c r="R41" s="231" t="s">
        <v>52</v>
      </c>
      <c r="S41" s="231" t="s">
        <v>57</v>
      </c>
      <c r="T41" s="232">
        <f>VLOOKUP(R41&amp;S41,Hoja1!$Q$4:$R$9,2,0)</f>
        <v>0.45</v>
      </c>
      <c r="U41" s="231" t="s">
        <v>59</v>
      </c>
      <c r="V41" s="231" t="s">
        <v>62</v>
      </c>
      <c r="W41" s="231" t="s">
        <v>65</v>
      </c>
      <c r="X41" s="232">
        <f>IF(Q41="Probabilidad",($J$40*T41),IF(Q41="Impacto"," "))</f>
        <v>0.27</v>
      </c>
      <c r="Y41" s="232" t="str">
        <f>IF(Z41&lt;=20%,'Tabla probabilidad'!$B$5,IF(Z41&lt;=40%,'Tabla probabilidad'!$B$6,IF(Z41&lt;=60%,'Tabla probabilidad'!$B$7,IF(Z41&lt;=80%,'Tabla probabilidad'!$B$8,IF(Z41&lt;=100%,'Tabla probabilidad'!$B$9)))))</f>
        <v>Baja</v>
      </c>
      <c r="Z41" s="232">
        <f>IF(R41="Preventivo",(J40-(J40*T41)),IF(R41="Detectivo",(J40-(J40*T41)),IF(R41="Correctivo",(J40))))</f>
        <v>0.32999999999999996</v>
      </c>
      <c r="AA41" s="450"/>
      <c r="AB41" s="450"/>
      <c r="AC41" s="232" t="str">
        <f t="shared" si="3"/>
        <v>Mayor</v>
      </c>
      <c r="AD41" s="232">
        <f>IF(Q41="Probabilidad",(($M$40-0)),IF(Q41="Impacto",($M$40-($M$40*T41))))</f>
        <v>0.8</v>
      </c>
      <c r="AE41" s="450"/>
      <c r="AF41" s="450"/>
      <c r="AG41" s="446"/>
      <c r="AH41" s="446"/>
      <c r="AI41" s="451"/>
      <c r="AJ41" s="451"/>
      <c r="AK41" s="451"/>
      <c r="AL41" s="451"/>
      <c r="AM41" s="451"/>
      <c r="AN41" s="446"/>
    </row>
    <row r="42" spans="1:40" x14ac:dyDescent="0.25">
      <c r="A42" s="446"/>
      <c r="B42" s="446"/>
      <c r="C42" s="446"/>
      <c r="D42" s="452"/>
      <c r="E42" s="446"/>
      <c r="F42" s="446"/>
      <c r="G42" s="446"/>
      <c r="H42" s="446"/>
      <c r="I42" s="453"/>
      <c r="J42" s="450"/>
      <c r="K42" s="446"/>
      <c r="L42" s="454"/>
      <c r="M42" s="454"/>
      <c r="N42" s="446"/>
      <c r="O42" s="231">
        <v>3</v>
      </c>
      <c r="P42" s="80" t="s">
        <v>482</v>
      </c>
      <c r="Q42" s="231" t="str">
        <f t="shared" si="2"/>
        <v>Impacto</v>
      </c>
      <c r="R42" s="231" t="s">
        <v>54</v>
      </c>
      <c r="S42" s="231" t="s">
        <v>57</v>
      </c>
      <c r="T42" s="232">
        <f>VLOOKUP(R42&amp;S42,Hoja1!$Q$4:$R$9,2,0)</f>
        <v>0.3</v>
      </c>
      <c r="U42" s="231" t="s">
        <v>59</v>
      </c>
      <c r="V42" s="231" t="s">
        <v>62</v>
      </c>
      <c r="W42" s="231" t="s">
        <v>65</v>
      </c>
      <c r="X42" s="232" t="str">
        <f>IF(Q42="Probabilidad",($J$40*T42),IF(Q42="Impacto"," "))</f>
        <v xml:space="preserve"> </v>
      </c>
      <c r="Y42" s="232" t="str">
        <f>IF(Z42&lt;=20%,'Tabla probabilidad'!$B$5,IF(Z42&lt;=40%,'Tabla probabilidad'!$B$6,IF(Z42&lt;=60%,'Tabla probabilidad'!$B$7,IF(Z42&lt;=80%,'Tabla probabilidad'!$B$8,IF(Z42&lt;=100%,'Tabla probabilidad'!$B$9)))))</f>
        <v>Media</v>
      </c>
      <c r="Z42" s="232">
        <f>IF(R42="Preventivo",(J40-(J40*T42)),IF(R42="Detectivo",(J40-(J40*T42)),IF(R42="Correctivo",(J40))))</f>
        <v>0.6</v>
      </c>
      <c r="AA42" s="450"/>
      <c r="AB42" s="450"/>
      <c r="AC42" s="232" t="str">
        <f t="shared" si="3"/>
        <v>Moderado</v>
      </c>
      <c r="AD42" s="232">
        <f>IF(Q42="Probabilidad",(($M$40-0)),IF(Q42="Impacto",($M$40-($M$40*T42))))</f>
        <v>0.56000000000000005</v>
      </c>
      <c r="AE42" s="450"/>
      <c r="AF42" s="450"/>
      <c r="AG42" s="446"/>
      <c r="AH42" s="446"/>
      <c r="AI42" s="451"/>
      <c r="AJ42" s="451"/>
      <c r="AK42" s="451"/>
      <c r="AL42" s="451"/>
      <c r="AM42" s="451"/>
      <c r="AN42" s="446"/>
    </row>
    <row r="43" spans="1:40" hidden="1" x14ac:dyDescent="0.25">
      <c r="A43" s="446"/>
      <c r="B43" s="446"/>
      <c r="C43" s="446"/>
      <c r="D43" s="452"/>
      <c r="E43" s="446"/>
      <c r="F43" s="446"/>
      <c r="G43" s="446"/>
      <c r="H43" s="446"/>
      <c r="I43" s="453"/>
      <c r="J43" s="450"/>
      <c r="K43" s="446"/>
      <c r="L43" s="454"/>
      <c r="M43" s="454"/>
      <c r="N43" s="446"/>
      <c r="O43" s="231">
        <v>4</v>
      </c>
      <c r="P43" s="86"/>
      <c r="Q43" s="231" t="b">
        <f t="shared" si="2"/>
        <v>0</v>
      </c>
      <c r="R43" s="231"/>
      <c r="S43" s="231"/>
      <c r="T43" s="232" t="e">
        <f>VLOOKUP(R43&amp;S43,Hoja1!$Q$4:$R$9,2,0)</f>
        <v>#N/A</v>
      </c>
      <c r="U43" s="231"/>
      <c r="V43" s="231"/>
      <c r="W43" s="231"/>
      <c r="X43" s="232" t="b">
        <f>IF(Q43="Probabilidad",($J$40*T43),IF(Q43="Impacto"," "))</f>
        <v>0</v>
      </c>
      <c r="Y43" s="232" t="b">
        <f>IF(Z43&lt;=20%,'Tabla probabilidad'!$B$5,IF(Z43&lt;=40%,'Tabla probabilidad'!$B$6,IF(Z43&lt;=60%,'Tabla probabilidad'!$B$7,IF(Z43&lt;=80%,'Tabla probabilidad'!$B$8,IF(Z43&lt;=100%,'Tabla probabilidad'!$B$9)))))</f>
        <v>0</v>
      </c>
      <c r="Z43" s="232" t="b">
        <f>IF(R43="Preventivo",(J40-(J40*T43)),IF(R43="Detectivo",(J40-(J40*T43)),IF(R43="Correctivo",(J40))))</f>
        <v>0</v>
      </c>
      <c r="AA43" s="450"/>
      <c r="AB43" s="450"/>
      <c r="AC43" s="232" t="b">
        <f t="shared" si="3"/>
        <v>0</v>
      </c>
      <c r="AD43" s="232" t="b">
        <f>IF(Q43="Probabilidad",(($M$40-0)),IF(Q43="Impacto",($M$40-($M$40*T43))))</f>
        <v>0</v>
      </c>
      <c r="AE43" s="450"/>
      <c r="AF43" s="450"/>
      <c r="AG43" s="446"/>
      <c r="AH43" s="446"/>
      <c r="AI43" s="451"/>
      <c r="AJ43" s="451"/>
      <c r="AK43" s="451"/>
      <c r="AL43" s="451"/>
      <c r="AM43" s="451"/>
      <c r="AN43" s="446"/>
    </row>
    <row r="44" spans="1:40" hidden="1" x14ac:dyDescent="0.25">
      <c r="A44" s="446"/>
      <c r="B44" s="446"/>
      <c r="C44" s="446"/>
      <c r="D44" s="452"/>
      <c r="E44" s="446"/>
      <c r="F44" s="446"/>
      <c r="G44" s="446"/>
      <c r="H44" s="446"/>
      <c r="I44" s="453"/>
      <c r="J44" s="450"/>
      <c r="K44" s="446"/>
      <c r="L44" s="454"/>
      <c r="M44" s="454"/>
      <c r="N44" s="446"/>
      <c r="O44" s="231">
        <v>5</v>
      </c>
      <c r="P44" s="95"/>
      <c r="Q44" s="231" t="b">
        <f t="shared" si="2"/>
        <v>0</v>
      </c>
      <c r="R44" s="231"/>
      <c r="S44" s="231"/>
      <c r="T44" s="232" t="e">
        <f>VLOOKUP(R44&amp;S44,Hoja1!$Q$4:$R$9,2,0)</f>
        <v>#N/A</v>
      </c>
      <c r="U44" s="231"/>
      <c r="V44" s="231"/>
      <c r="W44" s="231"/>
      <c r="X44" s="232" t="b">
        <f>IF(Q44="Probabilidad",($J$40*T44),IF(Q44="Impacto"," "))</f>
        <v>0</v>
      </c>
      <c r="Y44" s="232" t="b">
        <f>IF(Z44&lt;=20%,'Tabla probabilidad'!$B$5,IF(Z44&lt;=40%,'Tabla probabilidad'!$B$6,IF(Z44&lt;=60%,'Tabla probabilidad'!$B$7,IF(Z44&lt;=80%,'Tabla probabilidad'!$B$8,IF(Z44&lt;=100%,'Tabla probabilidad'!$B$9)))))</f>
        <v>0</v>
      </c>
      <c r="Z44" s="232" t="b">
        <f>IF(R44="Preventivo",(J40-(J40*T44)),IF(R44="Detectivo",(J40-(J40*T44)),IF(R44="Correctivo",(J40))))</f>
        <v>0</v>
      </c>
      <c r="AA44" s="450"/>
      <c r="AB44" s="450"/>
      <c r="AC44" s="232" t="b">
        <f t="shared" si="3"/>
        <v>0</v>
      </c>
      <c r="AD44" s="232" t="b">
        <f>IF(Q44="Probabilidad",(($M$40-0)),IF(Q44="Impacto",($M$40-($M$40*T44))))</f>
        <v>0</v>
      </c>
      <c r="AE44" s="450"/>
      <c r="AF44" s="450"/>
      <c r="AG44" s="446"/>
      <c r="AH44" s="446"/>
      <c r="AI44" s="451"/>
      <c r="AJ44" s="451"/>
      <c r="AK44" s="451"/>
      <c r="AL44" s="451"/>
      <c r="AM44" s="451"/>
      <c r="AN44" s="446"/>
    </row>
    <row r="45" spans="1:40" ht="54.75" customHeight="1" x14ac:dyDescent="0.25">
      <c r="A45" s="446">
        <v>8</v>
      </c>
      <c r="B45" s="446" t="s">
        <v>471</v>
      </c>
      <c r="C45" s="446" t="s">
        <v>40</v>
      </c>
      <c r="D45" s="452" t="s">
        <v>456</v>
      </c>
      <c r="E45" s="446" t="s">
        <v>484</v>
      </c>
      <c r="F45" s="446" t="s">
        <v>483</v>
      </c>
      <c r="G45" s="446" t="s">
        <v>45</v>
      </c>
      <c r="H45" s="446">
        <v>100</v>
      </c>
      <c r="I45" s="453" t="str">
        <f>IF(H45&lt;=2,'Tabla probabilidad'!$B$5,IF(H45&lt;=24,'Tabla probabilidad'!$B$6,IF(H45&lt;=500,'Tabla probabilidad'!$B$7,IF(H45&lt;=5000,'Tabla probabilidad'!$B$8,IF(H45&gt;5000,'Tabla probabilidad'!$B$9)))))</f>
        <v>Media</v>
      </c>
      <c r="J45" s="450">
        <f>IF(H45&lt;=2,'Tabla probabilidad'!$D$5,IF(H45&lt;=24,'Tabla probabilidad'!$D$6,IF(H45&lt;=500,'Tabla probabilidad'!$D$7,IF(H45&lt;=5000,'Tabla probabilidad'!$D$8,IF(H45&gt;5000,'Tabla probabilidad'!$D$9)))))</f>
        <v>0.6</v>
      </c>
      <c r="K45" s="446" t="s">
        <v>318</v>
      </c>
      <c r="L45" s="446" t="str">
        <f>IF(K45="El riesgo afecta la imagen de alguna área de la organización","Leve",IF(K45="El riesgo afecta la imagen de la entidad internamente, de conocimiento general, nivel interno, alta dirección, contratista y/o de provedores","Menor",IF(K45="El riesgo afecta la imagen de la entidad con algunos usuarios de relevancia frente al logro de los objetivos","Moderado",IF(K45="El riesgo afecta la imagen de de la entidad con efecto publicitario sostenido a nivel del sector justicia","Mayor",IF(K45="El riesgo afecta la imagen de la entidad a nivel nacional, con efecto publicitarios sostenible a nivel país","Catastrófico",IF(K45="Impacto que afecte la ejecución presupuestal en un valor ≥0,5%.","Leve",IF(K45="Impacto que afecte la ejecución presupuestal en un valor ≥1%.","Menor",IF(K45="Impacto que afecte la ejecución presupuestal en un valor ≥5%.","Moderado",IF(K45="Impacto que afecte la ejecución presupuestal en un valor ≥20%.","Mayor",IF(K45="Impacto que afecte la ejecución presupuestal en un valor ≥50%.","Catastrófico",IF(K45="Incumplimiento máximo del 5% de la meta planeada","Leve",IF(K45="Incumplimiento máximo del 15% de la meta planeada","Menor",IF(K45="Incumplimiento máximo del 20% de la meta planeada","Moderado",IF(K45="Incumplimiento máximo del 50% de la meta planeada","Mayor",IF(K45="Incumplimiento máximo del 80% de la meta planeada","Catastrófico",IF(K45="Cualquier afectación a la violacion de los derechos de los ciudadanos se considera con consecuencias altas","Mayor",IF(K45="Cualquier afectación a la violacion de los derechos de los ciudadanos se considera con consecuencias desastrosas","Catastrófico",IF(K45="Afecta la Prestación del Servicio de Administración de Justicia en 5%","Leve",IF(K45="Afecta la Prestación del Servicio de Administración de Justicia en 10%","Menor",IF(K45="Afecta la Prestación del Servicio de Administración de Justicia en 15%","Moderado",IF(K45="Afecta la Prestación del Servicio de Administración de Justicia en 20%","Mayor",IF(K45="Afecta la Prestación del Servicio de Administración de Justicia en más del 50%","Catastrófico",IF(K45="Cualquier acto indebido de los servidores judiciales genera altas consecuencias para la entidad","Mayor",IF(K45="Cualquier acto indebido de los servidores judiciales genera consecuencias desastrosas para la entidad","Catastrófico",IF(K45="Si el hecho llegara a presentarse, tendría consecuencias o efectos mínimos sobre la entidad","Leve",IF(K45="Si el hecho llegara a presentarse, tendría bajo impacto o efecto sobre la entidad","Menor",IF(K45="Si el hecho llegara a presentarse, tendría medianas consecuencias o efectos sobre la entidad","Moderado",IF(K45="Si el hecho llegara a presentarse, tendría altas consecuencias o efectos sobre la entidad","Mayor",IF(K45="Si el hecho llegara a presentarse, tendría desastrosas consecuencias o efectos sobre la entidad","Catastrófico")))))))))))))))))))))))))))))</f>
        <v>Moderado</v>
      </c>
      <c r="M45" s="446" t="str">
        <f>IF(K45="El riesgo afecta la imagen de alguna área de la organización","20%",IF(K45="El riesgo afecta la imagen de la entidad internamente, de conocimiento general, nivel interno, alta dirección, contratista y/o de provedores","40%",IF(K45="El riesgo afecta la imagen de la entidad con algunos usuarios de relevancia frente al logro de los objetivos","60%",IF(K45="El riesgo afecta la imagen de de la entidad con efecto publicitario sostenido a nivel del sector justicia","80%",IF(K45="El riesgo afecta la imagen de la entidad a nivel nacional, con efecto publicitarios sostenible a nivel país","100%",IF(K45="Impacto que afecte la ejecución presupuestal en un valor ≥0,5%.","20%",IF(K45="Impacto que afecte la ejecución presupuestal en un valor ≥1%.","40%",IF(K45="Impacto que afecte la ejecución presupuestal en un valor ≥5%.","60%",IF(K45="Impacto que afecte la ejecución presupuestal en un valor ≥20%.","80%",IF(K45="Impacto que afecte la ejecución presupuestal en un valor ≥50%.","100%",IF(K45="Incumplimiento máximo del 5% de la meta planeada","20%",IF(K45="Incumplimiento máximo del 15% de la meta planeada","40%",IF(K45="Incumplimiento máximo del 20% de la meta planeada","60%",IF(K45="Incumplimiento máximo del 50% de la meta planeada","80%",IF(K45="Incumplimiento máximo del 80% de la meta planeada","100%",IF(K45="Cualquier afectación a la violacion de los derechos de los ciudadanos se considera con consecuencias altas","80%",IF(K45="Cualquier afectación a la violacion de los derechos de los ciudadanos se considera con consecuencias desastrosas","100%",IF(K45="Afecta la Prestación del Servicio de Administración de Justicia en 5%","20%",IF(K45="Afecta la Prestación del Servicio de Administración de Justicia en 10%","40%",IF(K45="Afecta la Prestación del Servicio de Administración de Justicia en 15%","60%",IF(K45="Afecta la Prestación del Servicio de Administración de Justicia en 20%","80%",IF(K45="Afecta la Prestación del Servicio de Administración de Justicia en más del 50%","100%",IF(K45="Cualquier acto indebido de los servidores judiciales genera altas consecuencias para la entidad","80%",IF(K45="Cualquier acto indebido de los servidores judiciales genera consecuencias desastrosas para la entidad","100%",IF(K45="Si el hecho llegara a presentarse, tendría consecuencias o efectos mínimos sobre la entidad","20%",IF(K45="Si el hecho llegara a presentarse, tendría bajo impacto o efecto sobre la entidad","40%",IF(K45="Si el hecho llegara a presentarse, tendría medianas consecuencias o efectos sobre la entidad","60%",IF(K45="Si el hecho llegara a presentarse, tendría altas consecuencias o efectos sobre la entidad","80%",IF(K45="Si el hecho llegara a presentarse, tendría desastrosas consecuencias o efectos sobre la entidad","100%")))))))))))))))))))))))))))))</f>
        <v>60%</v>
      </c>
      <c r="N45" s="446" t="str">
        <f>VLOOKUP((I45&amp;L45),Hoja1!$B$4:$C$28,2,0)</f>
        <v>Moderado</v>
      </c>
      <c r="O45" s="238">
        <v>1</v>
      </c>
      <c r="P45" s="95" t="s">
        <v>522</v>
      </c>
      <c r="Q45" s="231" t="str">
        <f t="shared" si="2"/>
        <v>Impacto</v>
      </c>
      <c r="R45" s="231" t="s">
        <v>54</v>
      </c>
      <c r="S45" s="231" t="s">
        <v>57</v>
      </c>
      <c r="T45" s="232">
        <f>VLOOKUP(R45&amp;S45,Hoja1!$Q$4:$R$9,2,0)</f>
        <v>0.3</v>
      </c>
      <c r="U45" s="231" t="s">
        <v>59</v>
      </c>
      <c r="V45" s="231" t="s">
        <v>63</v>
      </c>
      <c r="W45" s="231" t="s">
        <v>65</v>
      </c>
      <c r="X45" s="232" t="str">
        <f>IF(Q45="Probabilidad",($J$45*T45),IF(Q45="Impacto"," "))</f>
        <v xml:space="preserve"> </v>
      </c>
      <c r="Y45" s="232" t="str">
        <f>IF(Z45&lt;=20%,'Tabla probabilidad'!$B$5,IF(Z45&lt;=40%,'Tabla probabilidad'!$B$6,IF(Z45&lt;=60%,'Tabla probabilidad'!$B$7,IF(Z45&lt;=80%,'Tabla probabilidad'!$B$8,IF(Z45&lt;=100%,'Tabla probabilidad'!$B$9)))))</f>
        <v>Media</v>
      </c>
      <c r="Z45" s="232">
        <f>IF(R45="Preventivo",(J45-(J45*T45)),IF(R45="Detectivo",(J45-(J45*T45)),IF(R45="Correctivo",(J45))))</f>
        <v>0.6</v>
      </c>
      <c r="AA45" s="450" t="str">
        <f>IF(AB45&lt;=20%,'Tabla probabilidad'!$B$5,IF(AB45&lt;=40%,'Tabla probabilidad'!$B$6,IF(AB45&lt;=60%,'Tabla probabilidad'!$B$7,IF(AB45&lt;=80%,'Tabla probabilidad'!$B$8,IF(AB45&lt;=100%,'Tabla probabilidad'!$B$9)))))</f>
        <v>Media</v>
      </c>
      <c r="AB45" s="450">
        <f>AVERAGE(Z45:Z49)</f>
        <v>0.6</v>
      </c>
      <c r="AC45" s="232" t="str">
        <f t="shared" si="3"/>
        <v>Moderado</v>
      </c>
      <c r="AD45" s="232">
        <f>IF(Q45="Probabilidad",(($M$45-0)),IF(Q45="Impacto",($M$45-($M$45*T45))))</f>
        <v>0.42</v>
      </c>
      <c r="AE45" s="450" t="str">
        <f>IF(AF45&lt;=20%,"Leve",IF(AF45&lt;=40%,"Menor",IF(AF45&lt;=60%,"Moderado",IF(AF45&lt;=80%,"Mayor",IF(AF45&lt;=100%,"Catastrófico")))))</f>
        <v>Moderado</v>
      </c>
      <c r="AF45" s="450">
        <f>AVERAGE(AD45:AD49)</f>
        <v>0.42</v>
      </c>
      <c r="AG45" s="446" t="str">
        <f>VLOOKUP(AA45&amp;AE45,Hoja1!$B$4:$C$28,2,0)</f>
        <v>Moderado</v>
      </c>
      <c r="AH45" s="446" t="s">
        <v>290</v>
      </c>
      <c r="AI45" s="451"/>
      <c r="AJ45" s="451"/>
      <c r="AK45" s="451"/>
      <c r="AL45" s="451"/>
      <c r="AM45" s="451"/>
      <c r="AN45" s="446"/>
    </row>
    <row r="46" spans="1:40" ht="19.5" hidden="1" customHeight="1" x14ac:dyDescent="0.25">
      <c r="A46" s="446"/>
      <c r="B46" s="446"/>
      <c r="C46" s="446"/>
      <c r="D46" s="452"/>
      <c r="E46" s="446"/>
      <c r="F46" s="446"/>
      <c r="G46" s="446"/>
      <c r="H46" s="446"/>
      <c r="I46" s="453"/>
      <c r="J46" s="450"/>
      <c r="K46" s="446"/>
      <c r="L46" s="454"/>
      <c r="M46" s="454"/>
      <c r="N46" s="446"/>
      <c r="O46" s="231">
        <v>2</v>
      </c>
      <c r="P46" s="80"/>
      <c r="Q46" s="231" t="b">
        <f t="shared" si="2"/>
        <v>0</v>
      </c>
      <c r="R46" s="231"/>
      <c r="S46" s="231"/>
      <c r="T46" s="232" t="e">
        <f>VLOOKUP(R46&amp;S46,Hoja1!$Q$4:$R$9,2,0)</f>
        <v>#N/A</v>
      </c>
      <c r="U46" s="231"/>
      <c r="V46" s="231"/>
      <c r="W46" s="231"/>
      <c r="X46" s="232" t="b">
        <f>IF(Q46="Probabilidad",($J$45*T46),IF(Q46="Impacto"," "))</f>
        <v>0</v>
      </c>
      <c r="Y46" s="232" t="b">
        <f>IF(Z46&lt;=20%,'Tabla probabilidad'!$B$5,IF(Z46&lt;=40%,'Tabla probabilidad'!$B$6,IF(Z46&lt;=60%,'Tabla probabilidad'!$B$7,IF(Z46&lt;=80%,'Tabla probabilidad'!$B$8,IF(Z46&lt;=100%,'Tabla probabilidad'!$B$9)))))</f>
        <v>0</v>
      </c>
      <c r="Z46" s="232" t="b">
        <f>IF(R46="Preventivo",(J45-(J45*T46)),IF(R46="Detectivo",(J45-(J45*T46)),IF(R46="Correctivo",(J45))))</f>
        <v>0</v>
      </c>
      <c r="AA46" s="450"/>
      <c r="AB46" s="450"/>
      <c r="AC46" s="232" t="b">
        <f t="shared" si="3"/>
        <v>0</v>
      </c>
      <c r="AD46" s="232" t="b">
        <f>IF(Q46="Probabilidad",(($M$45-0)),IF(Q46="Impacto",($M$45-($M$45*T46))))</f>
        <v>0</v>
      </c>
      <c r="AE46" s="450"/>
      <c r="AF46" s="450"/>
      <c r="AG46" s="446"/>
      <c r="AH46" s="446"/>
      <c r="AI46" s="451"/>
      <c r="AJ46" s="451"/>
      <c r="AK46" s="451"/>
      <c r="AL46" s="451"/>
      <c r="AM46" s="451"/>
      <c r="AN46" s="446"/>
    </row>
    <row r="47" spans="1:40" ht="19.5" hidden="1" customHeight="1" x14ac:dyDescent="0.25">
      <c r="A47" s="446"/>
      <c r="B47" s="446"/>
      <c r="C47" s="446"/>
      <c r="D47" s="452"/>
      <c r="E47" s="446"/>
      <c r="F47" s="446"/>
      <c r="G47" s="446"/>
      <c r="H47" s="446"/>
      <c r="I47" s="453"/>
      <c r="J47" s="450"/>
      <c r="K47" s="446"/>
      <c r="L47" s="454"/>
      <c r="M47" s="454"/>
      <c r="N47" s="446"/>
      <c r="O47" s="231">
        <v>3</v>
      </c>
      <c r="P47" s="80"/>
      <c r="Q47" s="231" t="b">
        <f t="shared" si="2"/>
        <v>0</v>
      </c>
      <c r="R47" s="231"/>
      <c r="S47" s="231"/>
      <c r="T47" s="232" t="e">
        <f>VLOOKUP(R47&amp;S47,Hoja1!$Q$4:$R$9,2,0)</f>
        <v>#N/A</v>
      </c>
      <c r="U47" s="231"/>
      <c r="V47" s="231"/>
      <c r="W47" s="231"/>
      <c r="X47" s="232" t="b">
        <f>IF(Q47="Probabilidad",($J$45*T47),IF(Q47="Impacto"," "))</f>
        <v>0</v>
      </c>
      <c r="Y47" s="232" t="b">
        <f>IF(Z47&lt;=20%,'Tabla probabilidad'!$B$5,IF(Z47&lt;=40%,'Tabla probabilidad'!$B$6,IF(Z47&lt;=60%,'Tabla probabilidad'!$B$7,IF(Z47&lt;=80%,'Tabla probabilidad'!$B$8,IF(Z47&lt;=100%,'Tabla probabilidad'!$B$9)))))</f>
        <v>0</v>
      </c>
      <c r="Z47" s="232" t="b">
        <f>IF(R47="Preventivo",(J45-(J45*T47)),IF(R47="Detectivo",(J45-(J45*T47)),IF(R47="Correctivo",(J45))))</f>
        <v>0</v>
      </c>
      <c r="AA47" s="450"/>
      <c r="AB47" s="450"/>
      <c r="AC47" s="232" t="b">
        <f t="shared" si="3"/>
        <v>0</v>
      </c>
      <c r="AD47" s="232" t="b">
        <f>IF(Q47="Probabilidad",(($M$45-0)),IF(Q47="Impacto",($M$45-($M$45*T47))))</f>
        <v>0</v>
      </c>
      <c r="AE47" s="450"/>
      <c r="AF47" s="450"/>
      <c r="AG47" s="446"/>
      <c r="AH47" s="446"/>
      <c r="AI47" s="451"/>
      <c r="AJ47" s="451"/>
      <c r="AK47" s="451"/>
      <c r="AL47" s="451"/>
      <c r="AM47" s="451"/>
      <c r="AN47" s="446"/>
    </row>
    <row r="48" spans="1:40" ht="19.5" hidden="1" customHeight="1" x14ac:dyDescent="0.25">
      <c r="A48" s="446"/>
      <c r="B48" s="446"/>
      <c r="C48" s="446"/>
      <c r="D48" s="452"/>
      <c r="E48" s="446"/>
      <c r="F48" s="446"/>
      <c r="G48" s="446"/>
      <c r="H48" s="446"/>
      <c r="I48" s="453"/>
      <c r="J48" s="450"/>
      <c r="K48" s="446"/>
      <c r="L48" s="454"/>
      <c r="M48" s="454"/>
      <c r="N48" s="446"/>
      <c r="O48" s="231">
        <v>4</v>
      </c>
      <c r="P48" s="86"/>
      <c r="Q48" s="231" t="b">
        <f t="shared" si="2"/>
        <v>0</v>
      </c>
      <c r="R48" s="231"/>
      <c r="S48" s="231"/>
      <c r="T48" s="232" t="e">
        <f>VLOOKUP(R48&amp;S48,Hoja1!$Q$4:$R$9,2,0)</f>
        <v>#N/A</v>
      </c>
      <c r="U48" s="231"/>
      <c r="V48" s="231"/>
      <c r="W48" s="231"/>
      <c r="X48" s="232" t="b">
        <f>IF(Q48="Probabilidad",($J$45*T48),IF(Q48="Impacto"," "))</f>
        <v>0</v>
      </c>
      <c r="Y48" s="232" t="b">
        <f>IF(Z48&lt;=20%,'Tabla probabilidad'!$B$5,IF(Z48&lt;=40%,'Tabla probabilidad'!$B$6,IF(Z48&lt;=60%,'Tabla probabilidad'!$B$7,IF(Z48&lt;=80%,'Tabla probabilidad'!$B$8,IF(Z48&lt;=100%,'Tabla probabilidad'!$B$9)))))</f>
        <v>0</v>
      </c>
      <c r="Z48" s="232" t="b">
        <f>IF(R48="Preventivo",(J45-(J45*T48)),IF(R48="Detectivo",(J45-(J45*T48)),IF(R48="Correctivo",(J45))))</f>
        <v>0</v>
      </c>
      <c r="AA48" s="450"/>
      <c r="AB48" s="450"/>
      <c r="AC48" s="232" t="b">
        <f t="shared" si="3"/>
        <v>0</v>
      </c>
      <c r="AD48" s="232" t="b">
        <f>IF(Q48="Probabilidad",(($M$45-0)),IF(Q48="Impacto",($M$45-($M$45*T48))))</f>
        <v>0</v>
      </c>
      <c r="AE48" s="450"/>
      <c r="AF48" s="450"/>
      <c r="AG48" s="446"/>
      <c r="AH48" s="446"/>
      <c r="AI48" s="451"/>
      <c r="AJ48" s="451"/>
      <c r="AK48" s="451"/>
      <c r="AL48" s="451"/>
      <c r="AM48" s="451"/>
      <c r="AN48" s="446"/>
    </row>
    <row r="49" spans="1:40" ht="19.5" hidden="1" customHeight="1" x14ac:dyDescent="0.25">
      <c r="A49" s="446"/>
      <c r="B49" s="446"/>
      <c r="C49" s="446"/>
      <c r="D49" s="452"/>
      <c r="E49" s="446"/>
      <c r="F49" s="446"/>
      <c r="G49" s="446"/>
      <c r="H49" s="446"/>
      <c r="I49" s="453"/>
      <c r="J49" s="450"/>
      <c r="K49" s="446"/>
      <c r="L49" s="454"/>
      <c r="M49" s="454"/>
      <c r="N49" s="446"/>
      <c r="O49" s="231">
        <v>5</v>
      </c>
      <c r="P49" s="95"/>
      <c r="Q49" s="231" t="b">
        <f t="shared" si="2"/>
        <v>0</v>
      </c>
      <c r="R49" s="231"/>
      <c r="S49" s="231"/>
      <c r="T49" s="232" t="e">
        <f>VLOOKUP(R49&amp;S49,Hoja1!$Q$4:$R$9,2,0)</f>
        <v>#N/A</v>
      </c>
      <c r="U49" s="231"/>
      <c r="V49" s="231"/>
      <c r="W49" s="231"/>
      <c r="X49" s="232" t="b">
        <f>IF(Q49="Probabilidad",($J$45*T49),IF(Q49="Impacto"," "))</f>
        <v>0</v>
      </c>
      <c r="Y49" s="232" t="b">
        <f>IF(Z49&lt;=20%,'Tabla probabilidad'!$B$5,IF(Z49&lt;=40%,'Tabla probabilidad'!$B$6,IF(Z49&lt;=60%,'Tabla probabilidad'!$B$7,IF(Z49&lt;=80%,'Tabla probabilidad'!$B$8,IF(Z49&lt;=100%,'Tabla probabilidad'!$B$9)))))</f>
        <v>0</v>
      </c>
      <c r="Z49" s="232" t="b">
        <f>IF(R49="Preventivo",(J45-(J45*T49)),IF(R49="Detectivo",(J45-(J45*T49)),IF(R49="Correctivo",(J45))))</f>
        <v>0</v>
      </c>
      <c r="AA49" s="450"/>
      <c r="AB49" s="450"/>
      <c r="AC49" s="232" t="b">
        <f t="shared" si="3"/>
        <v>0</v>
      </c>
      <c r="AD49" s="232" t="b">
        <f>IF(Q49="Probabilidad",(($M$45-0)),IF(Q49="Impacto",($M$45-($M$45*T49))))</f>
        <v>0</v>
      </c>
      <c r="AE49" s="450"/>
      <c r="AF49" s="450"/>
      <c r="AG49" s="446"/>
      <c r="AH49" s="446"/>
      <c r="AI49" s="451"/>
      <c r="AJ49" s="451"/>
      <c r="AK49" s="451"/>
      <c r="AL49" s="451"/>
      <c r="AM49" s="451"/>
      <c r="AN49" s="446"/>
    </row>
    <row r="50" spans="1:40" ht="33.75" customHeight="1" x14ac:dyDescent="0.25">
      <c r="A50" s="446">
        <v>9</v>
      </c>
      <c r="B50" s="446" t="s">
        <v>452</v>
      </c>
      <c r="C50" s="446" t="s">
        <v>321</v>
      </c>
      <c r="D50" s="452" t="s">
        <v>473</v>
      </c>
      <c r="E50" s="446" t="s">
        <v>485</v>
      </c>
      <c r="F50" s="446" t="s">
        <v>472</v>
      </c>
      <c r="G50" s="446" t="s">
        <v>44</v>
      </c>
      <c r="H50" s="446">
        <v>150</v>
      </c>
      <c r="I50" s="453" t="str">
        <f>IF(H50&lt;=2,'Tabla probabilidad'!$B$5,IF(H50&lt;=24,'Tabla probabilidad'!$B$6,IF(H50&lt;=500,'Tabla probabilidad'!$B$7,IF(H50&lt;=5000,'Tabla probabilidad'!$B$8,IF(H50&gt;5000,'Tabla probabilidad'!$B$9)))))</f>
        <v>Media</v>
      </c>
      <c r="J50" s="450">
        <f>IF(H50&lt;=2,'Tabla probabilidad'!$D$5,IF(H50&lt;=24,'Tabla probabilidad'!$D$6,IF(H50&lt;=500,'Tabla probabilidad'!$D$7,IF(H50&lt;=5000,'Tabla probabilidad'!$D$8,IF(H50&gt;5000,'Tabla probabilidad'!$D$9)))))</f>
        <v>0.6</v>
      </c>
      <c r="K50" s="446" t="s">
        <v>318</v>
      </c>
      <c r="L50" s="446" t="str">
        <f>IF(K50="El riesgo afecta la imagen de alguna área de la organización","Leve",IF(K50="El riesgo afecta la imagen de la entidad internamente, de conocimiento general, nivel interno, alta dirección, contratista y/o de provedores","Menor",IF(K50="El riesgo afecta la imagen de la entidad con algunos usuarios de relevancia frente al logro de los objetivos","Moderado",IF(K50="El riesgo afecta la imagen de de la entidad con efecto publicitario sostenido a nivel del sector justicia","Mayor",IF(K50="El riesgo afecta la imagen de la entidad a nivel nacional, con efecto publicitarios sostenible a nivel país","Catastrófico",IF(K50="Impacto que afecte la ejecución presupuestal en un valor ≥0,5%.","Leve",IF(K50="Impacto que afecte la ejecución presupuestal en un valor ≥1%.","Menor",IF(K50="Impacto que afecte la ejecución presupuestal en un valor ≥5%.","Moderado",IF(K50="Impacto que afecte la ejecución presupuestal en un valor ≥20%.","Mayor",IF(K50="Impacto que afecte la ejecución presupuestal en un valor ≥50%.","Catastrófico",IF(K50="Incumplimiento máximo del 5% de la meta planeada","Leve",IF(K50="Incumplimiento máximo del 15% de la meta planeada","Menor",IF(K50="Incumplimiento máximo del 20% de la meta planeada","Moderado",IF(K50="Incumplimiento máximo del 50% de la meta planeada","Mayor",IF(K50="Incumplimiento máximo del 80% de la meta planeada","Catastrófico",IF(K50="Cualquier afectación a la violacion de los derechos de los ciudadanos se considera con consecuencias altas","Mayor",IF(K50="Cualquier afectación a la violacion de los derechos de los ciudadanos se considera con consecuencias desastrosas","Catastrófico",IF(K50="Afecta la Prestación del Servicio de Administración de Justicia en 5%","Leve",IF(K50="Afecta la Prestación del Servicio de Administración de Justicia en 10%","Menor",IF(K50="Afecta la Prestación del Servicio de Administración de Justicia en 15%","Moderado",IF(K50="Afecta la Prestación del Servicio de Administración de Justicia en 20%","Mayor",IF(K50="Afecta la Prestación del Servicio de Administración de Justicia en más del 50%","Catastrófico",IF(K50="Cualquier acto indebido de los servidores judiciales genera altas consecuencias para la entidad","Mayor",IF(K50="Cualquier acto indebido de los servidores judiciales genera consecuencias desastrosas para la entidad","Catastrófico",IF(K50="Si el hecho llegara a presentarse, tendría consecuencias o efectos mínimos sobre la entidad","Leve",IF(K50="Si el hecho llegara a presentarse, tendría bajo impacto o efecto sobre la entidad","Menor",IF(K50="Si el hecho llegara a presentarse, tendría medianas consecuencias o efectos sobre la entidad","Moderado",IF(K50="Si el hecho llegara a presentarse, tendría altas consecuencias o efectos sobre la entidad","Mayor",IF(K50="Si el hecho llegara a presentarse, tendría desastrosas consecuencias o efectos sobre la entidad","Catastrófico")))))))))))))))))))))))))))))</f>
        <v>Moderado</v>
      </c>
      <c r="M50" s="446" t="str">
        <f>IF(K50="El riesgo afecta la imagen de alguna área de la organización","20%",IF(K50="El riesgo afecta la imagen de la entidad internamente, de conocimiento general, nivel interno, alta dirección, contratista y/o de provedores","40%",IF(K50="El riesgo afecta la imagen de la entidad con algunos usuarios de relevancia frente al logro de los objetivos","60%",IF(K50="El riesgo afecta la imagen de de la entidad con efecto publicitario sostenido a nivel del sector justicia","80%",IF(K50="El riesgo afecta la imagen de la entidad a nivel nacional, con efecto publicitarios sostenible a nivel país","100%",IF(K50="Impacto que afecte la ejecución presupuestal en un valor ≥0,5%.","20%",IF(K50="Impacto que afecte la ejecución presupuestal en un valor ≥1%.","40%",IF(K50="Impacto que afecte la ejecución presupuestal en un valor ≥5%.","60%",IF(K50="Impacto que afecte la ejecución presupuestal en un valor ≥20%.","80%",IF(K50="Impacto que afecte la ejecución presupuestal en un valor ≥50%.","100%",IF(K50="Incumplimiento máximo del 5% de la meta planeada","20%",IF(K50="Incumplimiento máximo del 15% de la meta planeada","40%",IF(K50="Incumplimiento máximo del 20% de la meta planeada","60%",IF(K50="Incumplimiento máximo del 50% de la meta planeada","80%",IF(K50="Incumplimiento máximo del 80% de la meta planeada","100%",IF(K50="Cualquier afectación a la violacion de los derechos de los ciudadanos se considera con consecuencias altas","80%",IF(K50="Cualquier afectación a la violacion de los derechos de los ciudadanos se considera con consecuencias desastrosas","100%",IF(K50="Afecta la Prestación del Servicio de Administración de Justicia en 5%","20%",IF(K50="Afecta la Prestación del Servicio de Administración de Justicia en 10%","40%",IF(K50="Afecta la Prestación del Servicio de Administración de Justicia en 15%","60%",IF(K50="Afecta la Prestación del Servicio de Administración de Justicia en 20%","80%",IF(K50="Afecta la Prestación del Servicio de Administración de Justicia en más del 50%","100%",IF(K50="Cualquier acto indebido de los servidores judiciales genera altas consecuencias para la entidad","80%",IF(K50="Cualquier acto indebido de los servidores judiciales genera consecuencias desastrosas para la entidad","100%",IF(K50="Si el hecho llegara a presentarse, tendría consecuencias o efectos mínimos sobre la entidad","20%",IF(K50="Si el hecho llegara a presentarse, tendría bajo impacto o efecto sobre la entidad","40%",IF(K50="Si el hecho llegara a presentarse, tendría medianas consecuencias o efectos sobre la entidad","60%",IF(K50="Si el hecho llegara a presentarse, tendría altas consecuencias o efectos sobre la entidad","80%",IF(K50="Si el hecho llegara a presentarse, tendría desastrosas consecuencias o efectos sobre la entidad","100%")))))))))))))))))))))))))))))</f>
        <v>60%</v>
      </c>
      <c r="N50" s="446" t="str">
        <f>VLOOKUP((I50&amp;L50),Hoja1!$B$4:$C$28,2,0)</f>
        <v>Moderado</v>
      </c>
      <c r="O50" s="231">
        <v>1</v>
      </c>
      <c r="P50" s="227" t="s">
        <v>486</v>
      </c>
      <c r="Q50" s="231" t="str">
        <f t="shared" si="2"/>
        <v>Probabilidad</v>
      </c>
      <c r="R50" s="231" t="s">
        <v>52</v>
      </c>
      <c r="S50" s="231" t="s">
        <v>57</v>
      </c>
      <c r="T50" s="232">
        <f>VLOOKUP(R50&amp;S50,Hoja1!$Q$4:$R$9,2,0)</f>
        <v>0.45</v>
      </c>
      <c r="U50" s="231" t="s">
        <v>60</v>
      </c>
      <c r="V50" s="231" t="s">
        <v>62</v>
      </c>
      <c r="W50" s="231" t="s">
        <v>66</v>
      </c>
      <c r="X50" s="232">
        <f>IF(Q50="Probabilidad",($J$50*T50),IF(Q50="Impacto"," "))</f>
        <v>0.27</v>
      </c>
      <c r="Y50" s="232" t="str">
        <f>IF(Z50&lt;=20%,'Tabla probabilidad'!$B$5,IF(Z50&lt;=40%,'Tabla probabilidad'!$B$6,IF(Z50&lt;=60%,'Tabla probabilidad'!$B$7,IF(Z50&lt;=80%,'Tabla probabilidad'!$B$8,IF(Z50&lt;=100%,'Tabla probabilidad'!$B$9)))))</f>
        <v>Baja</v>
      </c>
      <c r="Z50" s="232">
        <f>IF(R50="Preventivo",(J50-(J50*T50)),IF(R50="Detectivo",(J50-(J50*T50)),IF(R50="Correctivo",(J50))))</f>
        <v>0.32999999999999996</v>
      </c>
      <c r="AA50" s="450" t="str">
        <f>IF(AB50&lt;=20%,'Tabla probabilidad'!$B$5,IF(AB50&lt;=40%,'Tabla probabilidad'!$B$6,IF(AB50&lt;=60%,'Tabla probabilidad'!$B$7,IF(AB50&lt;=80%,'Tabla probabilidad'!$B$8,IF(AB50&lt;=100%,'Tabla probabilidad'!$B$9)))))</f>
        <v>Baja</v>
      </c>
      <c r="AB50" s="450">
        <f>AVERAGE(Z50:Z54)</f>
        <v>0.36999999999999994</v>
      </c>
      <c r="AC50" s="232" t="str">
        <f t="shared" si="3"/>
        <v>Moderado</v>
      </c>
      <c r="AD50" s="232">
        <f>IF(Q50="Probabilidad",(($M$50-0)),IF(Q50="Impacto",($M$50-($M$50*T50))))</f>
        <v>0.6</v>
      </c>
      <c r="AE50" s="450" t="str">
        <f>IF(AF50&lt;=20%,"Leve",IF(AF50&lt;=40%,"Menor",IF(AF50&lt;=60%,"Moderado",IF(AF50&lt;=80%,"Mayor",IF(AF50&lt;=100%,"Catastrófico")))))</f>
        <v>Moderado</v>
      </c>
      <c r="AF50" s="450">
        <f>AVERAGE(AD50:AD54)</f>
        <v>0.6</v>
      </c>
      <c r="AG50" s="446" t="str">
        <f>VLOOKUP(AA50&amp;AE50,Hoja1!$B$4:$C$28,2,0)</f>
        <v>Moderado</v>
      </c>
      <c r="AH50" s="446" t="s">
        <v>291</v>
      </c>
      <c r="AI50" s="451"/>
      <c r="AJ50" s="451"/>
      <c r="AK50" s="451"/>
      <c r="AL50" s="451"/>
      <c r="AM50" s="451"/>
      <c r="AN50" s="446"/>
    </row>
    <row r="51" spans="1:40" ht="33.75" customHeight="1" x14ac:dyDescent="0.25">
      <c r="A51" s="446"/>
      <c r="B51" s="446"/>
      <c r="C51" s="446"/>
      <c r="D51" s="452"/>
      <c r="E51" s="446"/>
      <c r="F51" s="446"/>
      <c r="G51" s="446"/>
      <c r="H51" s="446"/>
      <c r="I51" s="453"/>
      <c r="J51" s="450"/>
      <c r="K51" s="446"/>
      <c r="L51" s="454"/>
      <c r="M51" s="454"/>
      <c r="N51" s="446"/>
      <c r="O51" s="231">
        <v>2</v>
      </c>
      <c r="P51" s="81" t="s">
        <v>487</v>
      </c>
      <c r="Q51" s="231" t="str">
        <f t="shared" si="2"/>
        <v>Probabilidad</v>
      </c>
      <c r="R51" s="231" t="s">
        <v>53</v>
      </c>
      <c r="S51" s="231" t="s">
        <v>57</v>
      </c>
      <c r="T51" s="232">
        <f>VLOOKUP(R51&amp;S51,Hoja1!$Q$4:$R$9,2,0)</f>
        <v>0.35</v>
      </c>
      <c r="U51" s="231" t="s">
        <v>59</v>
      </c>
      <c r="V51" s="231" t="s">
        <v>62</v>
      </c>
      <c r="W51" s="231" t="s">
        <v>65</v>
      </c>
      <c r="X51" s="232">
        <f>IF(Q51="Probabilidad",($J$50*T51),IF(Q51="Impacto"," "))</f>
        <v>0.21</v>
      </c>
      <c r="Y51" s="232" t="str">
        <f>IF(Z51&lt;=20%,'Tabla probabilidad'!$B$5,IF(Z51&lt;=40%,'Tabla probabilidad'!$B$6,IF(Z51&lt;=60%,'Tabla probabilidad'!$B$7,IF(Z51&lt;=80%,'Tabla probabilidad'!$B$8,IF(Z51&lt;=100%,'Tabla probabilidad'!$B$9)))))</f>
        <v>Baja</v>
      </c>
      <c r="Z51" s="232">
        <f>IF(R51="Preventivo",(J50-(J50*T51)),IF(R51="Detectivo",(J50-(J50*T51)),IF(R51="Correctivo",(J50))))</f>
        <v>0.39</v>
      </c>
      <c r="AA51" s="450"/>
      <c r="AB51" s="450"/>
      <c r="AC51" s="232" t="str">
        <f t="shared" si="3"/>
        <v>Moderado</v>
      </c>
      <c r="AD51" s="232">
        <f>IF(Q51="Probabilidad",(($M$50-0)),IF(Q51="Impacto",($M$50-($M$50*T51))))</f>
        <v>0.6</v>
      </c>
      <c r="AE51" s="450"/>
      <c r="AF51" s="450"/>
      <c r="AG51" s="446"/>
      <c r="AH51" s="446"/>
      <c r="AI51" s="451"/>
      <c r="AJ51" s="451"/>
      <c r="AK51" s="451"/>
      <c r="AL51" s="451"/>
      <c r="AM51" s="451"/>
      <c r="AN51" s="446"/>
    </row>
    <row r="52" spans="1:40" ht="33.75" customHeight="1" x14ac:dyDescent="0.25">
      <c r="A52" s="446"/>
      <c r="B52" s="446"/>
      <c r="C52" s="446"/>
      <c r="D52" s="452"/>
      <c r="E52" s="446"/>
      <c r="F52" s="446"/>
      <c r="G52" s="446"/>
      <c r="H52" s="446"/>
      <c r="I52" s="453"/>
      <c r="J52" s="450"/>
      <c r="K52" s="446"/>
      <c r="L52" s="454"/>
      <c r="M52" s="454"/>
      <c r="N52" s="446"/>
      <c r="O52" s="231">
        <v>3</v>
      </c>
      <c r="P52" s="227" t="s">
        <v>488</v>
      </c>
      <c r="Q52" s="231" t="str">
        <f t="shared" si="2"/>
        <v>Probabilidad</v>
      </c>
      <c r="R52" s="231" t="s">
        <v>53</v>
      </c>
      <c r="S52" s="231" t="s">
        <v>57</v>
      </c>
      <c r="T52" s="232">
        <f>VLOOKUP(R52&amp;S52,Hoja1!$Q$4:$R$9,2,0)</f>
        <v>0.35</v>
      </c>
      <c r="U52" s="231" t="s">
        <v>60</v>
      </c>
      <c r="V52" s="231" t="s">
        <v>62</v>
      </c>
      <c r="W52" s="231" t="s">
        <v>66</v>
      </c>
      <c r="X52" s="232">
        <f>IF(Q52="Probabilidad",($J$50*T52),IF(Q52="Impacto"," "))</f>
        <v>0.21</v>
      </c>
      <c r="Y52" s="232" t="str">
        <f>IF(Z52&lt;=20%,'Tabla probabilidad'!$B$5,IF(Z52&lt;=40%,'Tabla probabilidad'!$B$6,IF(Z52&lt;=60%,'Tabla probabilidad'!$B$7,IF(Z52&lt;=80%,'Tabla probabilidad'!$B$8,IF(Z52&lt;=100%,'Tabla probabilidad'!$B$9)))))</f>
        <v>Baja</v>
      </c>
      <c r="Z52" s="232">
        <f>IF(R52="Preventivo",(J50-(J50*T52)),IF(R52="Detectivo",(J50-(J50*T52)),IF(R52="Correctivo",(J50))))</f>
        <v>0.39</v>
      </c>
      <c r="AA52" s="450"/>
      <c r="AB52" s="450"/>
      <c r="AC52" s="232" t="str">
        <f t="shared" si="3"/>
        <v>Moderado</v>
      </c>
      <c r="AD52" s="232">
        <f>IF(Q52="Probabilidad",(($M$50-0)),IF(Q52="Impacto",($M$50-($M$50*T52))))</f>
        <v>0.6</v>
      </c>
      <c r="AE52" s="450"/>
      <c r="AF52" s="450"/>
      <c r="AG52" s="446"/>
      <c r="AH52" s="446"/>
      <c r="AI52" s="451"/>
      <c r="AJ52" s="451"/>
      <c r="AK52" s="451"/>
      <c r="AL52" s="451"/>
      <c r="AM52" s="451"/>
      <c r="AN52" s="446"/>
    </row>
    <row r="53" spans="1:40" ht="18" hidden="1" customHeight="1" x14ac:dyDescent="0.25">
      <c r="A53" s="446"/>
      <c r="B53" s="446"/>
      <c r="C53" s="446"/>
      <c r="D53" s="452"/>
      <c r="E53" s="446"/>
      <c r="F53" s="446"/>
      <c r="G53" s="446"/>
      <c r="H53" s="446"/>
      <c r="I53" s="453"/>
      <c r="J53" s="450"/>
      <c r="K53" s="446"/>
      <c r="L53" s="454"/>
      <c r="M53" s="454"/>
      <c r="N53" s="446"/>
      <c r="O53" s="231">
        <v>4</v>
      </c>
      <c r="P53" s="86"/>
      <c r="Q53" s="231" t="b">
        <f t="shared" si="2"/>
        <v>0</v>
      </c>
      <c r="R53" s="231"/>
      <c r="S53" s="231"/>
      <c r="T53" s="232" t="e">
        <f>VLOOKUP(R53&amp;S53,Hoja1!$Q$4:$R$9,2,0)</f>
        <v>#N/A</v>
      </c>
      <c r="U53" s="231"/>
      <c r="V53" s="231"/>
      <c r="W53" s="231"/>
      <c r="X53" s="232" t="b">
        <f>IF(Q53="Probabilidad",($J$50*T53),IF(Q53="Impacto"," "))</f>
        <v>0</v>
      </c>
      <c r="Y53" s="232" t="b">
        <f>IF(Z53&lt;=20%,'Tabla probabilidad'!$B$5,IF(Z53&lt;=40%,'Tabla probabilidad'!$B$6,IF(Z53&lt;=60%,'Tabla probabilidad'!$B$7,IF(Z53&lt;=80%,'Tabla probabilidad'!$B$8,IF(Z53&lt;=100%,'Tabla probabilidad'!$B$9)))))</f>
        <v>0</v>
      </c>
      <c r="Z53" s="232" t="b">
        <f>IF(R53="Preventivo",(J50-(J50*T53)),IF(R53="Detectivo",(J50-(J50*T53)),IF(R53="Correctivo",(J50))))</f>
        <v>0</v>
      </c>
      <c r="AA53" s="450"/>
      <c r="AB53" s="450"/>
      <c r="AC53" s="232" t="b">
        <f t="shared" si="3"/>
        <v>0</v>
      </c>
      <c r="AD53" s="232" t="b">
        <f>IF(Q53="Probabilidad",(($M$50-0)),IF(Q53="Impacto",($M$50-($M$50*T53))))</f>
        <v>0</v>
      </c>
      <c r="AE53" s="450"/>
      <c r="AF53" s="450"/>
      <c r="AG53" s="446"/>
      <c r="AH53" s="446"/>
      <c r="AI53" s="451"/>
      <c r="AJ53" s="451"/>
      <c r="AK53" s="451"/>
      <c r="AL53" s="451"/>
      <c r="AM53" s="451"/>
      <c r="AN53" s="446"/>
    </row>
    <row r="54" spans="1:40" ht="18" hidden="1" customHeight="1" x14ac:dyDescent="0.25">
      <c r="A54" s="446"/>
      <c r="B54" s="446"/>
      <c r="C54" s="446"/>
      <c r="D54" s="452"/>
      <c r="E54" s="446"/>
      <c r="F54" s="446"/>
      <c r="G54" s="446"/>
      <c r="H54" s="446"/>
      <c r="I54" s="453"/>
      <c r="J54" s="450"/>
      <c r="K54" s="446"/>
      <c r="L54" s="454"/>
      <c r="M54" s="454"/>
      <c r="N54" s="446"/>
      <c r="O54" s="231">
        <v>5</v>
      </c>
      <c r="P54" s="95"/>
      <c r="Q54" s="231" t="b">
        <f t="shared" si="2"/>
        <v>0</v>
      </c>
      <c r="R54" s="231"/>
      <c r="S54" s="231"/>
      <c r="T54" s="232" t="e">
        <f>VLOOKUP(R54&amp;S54,Hoja1!$Q$4:$R$9,2,0)</f>
        <v>#N/A</v>
      </c>
      <c r="U54" s="231"/>
      <c r="V54" s="231"/>
      <c r="W54" s="231"/>
      <c r="X54" s="232" t="b">
        <f>IF(Q54="Probabilidad",($J$35*T54),IF(Q54="Impacto"," "))</f>
        <v>0</v>
      </c>
      <c r="Y54" s="232" t="b">
        <f>IF(Z54&lt;=20%,'Tabla probabilidad'!$B$5,IF(Z54&lt;=40%,'Tabla probabilidad'!$B$6,IF(Z54&lt;=60%,'Tabla probabilidad'!$B$7,IF(Z54&lt;=80%,'Tabla probabilidad'!$B$8,IF(Z54&lt;=100%,'Tabla probabilidad'!$B$9)))))</f>
        <v>0</v>
      </c>
      <c r="Z54" s="232" t="b">
        <f>IF(R54="Preventivo",(J50-(J50*T54)),IF(R54="Detectivo",(J50-(J50*T54)),IF(R54="Correctivo",(J50))))</f>
        <v>0</v>
      </c>
      <c r="AA54" s="450"/>
      <c r="AB54" s="450"/>
      <c r="AC54" s="232" t="b">
        <f t="shared" si="3"/>
        <v>0</v>
      </c>
      <c r="AD54" s="232" t="b">
        <f>IF(Q54="Probabilidad",(($M$50-0)),IF(Q54="Impacto",($M$50-($M$50*T54))))</f>
        <v>0</v>
      </c>
      <c r="AE54" s="450"/>
      <c r="AF54" s="450"/>
      <c r="AG54" s="446"/>
      <c r="AH54" s="446"/>
      <c r="AI54" s="451"/>
      <c r="AJ54" s="451"/>
      <c r="AK54" s="451"/>
      <c r="AL54" s="451"/>
      <c r="AM54" s="451"/>
      <c r="AN54" s="446"/>
    </row>
    <row r="55" spans="1:40" x14ac:dyDescent="0.25">
      <c r="A55" s="446"/>
      <c r="B55" s="446"/>
      <c r="C55" s="446"/>
      <c r="D55" s="452"/>
      <c r="E55" s="446"/>
      <c r="F55" s="446"/>
      <c r="G55" s="446"/>
      <c r="H55" s="446"/>
      <c r="I55" s="453" t="str">
        <f>IF(H55&lt;=2,'Tabla probabilidad'!$B$5,IF(H55&lt;=24,'Tabla probabilidad'!$B$6,IF(H55&lt;=500,'Tabla probabilidad'!$B$7,IF(H55&lt;=5000,'Tabla probabilidad'!$B$8,IF(H55&gt;5000,'Tabla probabilidad'!$B$9)))))</f>
        <v>Muy Baja</v>
      </c>
      <c r="J55" s="450">
        <f>IF(H55&lt;=2,'Tabla probabilidad'!$D$5,IF(H55&lt;=24,'Tabla probabilidad'!$D$6,IF(H55&lt;=500,'Tabla probabilidad'!$D$7,IF(H55&lt;=5000,'Tabla probabilidad'!$D$8,IF(H55&gt;5000,'Tabla probabilidad'!$D$9)))))</f>
        <v>0.2</v>
      </c>
      <c r="K55" s="446"/>
      <c r="L55" s="446" t="b">
        <f>IF(K55="El riesgo afecta la imagen de alguna área de la organización","Leve",IF(K55="El riesgo afecta la imagen de la entidad internamente, de conocimiento general, nivel interno, alta dirección, contratista y/o de provedores","Menor",IF(K55="El riesgo afecta la imagen de la entidad con algunos usuarios de relevancia frente al logro de los objetivos","Moderado",IF(K55="El riesgo afecta la imagen de de la entidad con efecto publicitario sostenido a nivel del sector justicia","Mayor",IF(K55="El riesgo afecta la imagen de la entidad a nivel nacional, con efecto publicitarios sostenible a nivel país","Catastrófico",IF(K55="Impacto que afecte la ejecución presupuestal en un valor ≥0,5%.","Leve",IF(K55="Impacto que afecte la ejecución presupuestal en un valor ≥1%.","Menor",IF(K55="Impacto que afecte la ejecución presupuestal en un valor ≥5%.","Moderado",IF(K55="Impacto que afecte la ejecución presupuestal en un valor ≥20%.","Mayor",IF(K55="Impacto que afecte la ejecución presupuestal en un valor ≥50%.","Catastrófico",IF(K55="Incumplimiento máximo del 5% de la meta planeada","Leve",IF(K55="Incumplimiento máximo del 15% de la meta planeada","Menor",IF(K55="Incumplimiento máximo del 20% de la meta planeada","Moderado",IF(K55="Incumplimiento máximo del 50% de la meta planeada","Mayor",IF(K55="Incumplimiento máximo del 80% de la meta planeada","Catastrófico",IF(K55="Cualquier afectación a la violacion de los derechos de los ciudadanos se considera con consecuencias altas","Mayor",IF(K55="Cualquier afectación a la violacion de los derechos de los ciudadanos se considera con consecuencias desastrosas","Catastrófico",IF(K55="Afecta la Prestación del Servicio de Administración de Justicia en 5%","Leve",IF(K55="Afecta la Prestación del Servicio de Administración de Justicia en 10%","Menor",IF(K55="Afecta la Prestación del Servicio de Administración de Justicia en 15%","Moderado",IF(K55="Afecta la Prestación del Servicio de Administración de Justicia en 20%","Mayor",IF(K55="Afecta la Prestación del Servicio de Administración de Justicia en más del 50%","Catastrófico",IF(K55="Cualquier acto indebido de los servidores judiciales genera altas consecuencias para la entidad","Mayor",IF(K55="Cualquier acto indebido de los servidores judiciales genera consecuencias desastrosas para la entidad","Catastrófico",IF(K55="Si el hecho llegara a presentarse, tendría consecuencias o efectos mínimos sobre la entidad","Leve",IF(K55="Si el hecho llegara a presentarse, tendría bajo impacto o efecto sobre la entidad","Menor",IF(K55="Si el hecho llegara a presentarse, tendría medianas consecuencias o efectos sobre la entidad","Moderado",IF(K55="Si el hecho llegara a presentarse, tendría altas consecuencias o efectos sobre la entidad","Mayor",IF(K55="Si el hecho llegara a presentarse, tendría desastrosas consecuencias o efectos sobre la entidad","Catastrófico")))))))))))))))))))))))))))))</f>
        <v>0</v>
      </c>
      <c r="M55" s="446" t="b">
        <f>IF(K55="El riesgo afecta la imagen de alguna área de la organización","20%",IF(K55="El riesgo afecta la imagen de la entidad internamente, de conocimiento general, nivel interno, alta dirección, contratista y/o de provedores","40%",IF(K55="El riesgo afecta la imagen de la entidad con algunos usuarios de relevancia frente al logro de los objetivos","60%",IF(K55="El riesgo afecta la imagen de de la entidad con efecto publicitario sostenido a nivel del sector justicia","80%",IF(K55="El riesgo afecta la imagen de la entidad a nivel nacional, con efecto publicitarios sostenible a nivel país","100%",IF(K55="Impacto que afecte la ejecución presupuestal en un valor ≥0,5%.","20%",IF(K55="Impacto que afecte la ejecución presupuestal en un valor ≥1%.","40%",IF(K55="Impacto que afecte la ejecución presupuestal en un valor ≥5%.","60%",IF(K55="Impacto que afecte la ejecución presupuestal en un valor ≥20%.","80%",IF(K55="Impacto que afecte la ejecución presupuestal en un valor ≥50%.","100%",IF(K55="Incumplimiento máximo del 5% de la meta planeada","20%",IF(K55="Incumplimiento máximo del 15% de la meta planeada","40%",IF(K55="Incumplimiento máximo del 20% de la meta planeada","60%",IF(K55="Incumplimiento máximo del 50% de la meta planeada","80%",IF(K55="Incumplimiento máximo del 80% de la meta planeada","100%",IF(K55="Cualquier afectación a la violacion de los derechos de los ciudadanos se considera con consecuencias altas","80%",IF(K55="Cualquier afectación a la violacion de los derechos de los ciudadanos se considera con consecuencias desastrosas","100%",IF(K55="Afecta la Prestación del Servicio de Administración de Justicia en 5%","20%",IF(K55="Afecta la Prestación del Servicio de Administración de Justicia en 10%","40%",IF(K55="Afecta la Prestación del Servicio de Administración de Justicia en 15%","60%",IF(K55="Afecta la Prestación del Servicio de Administración de Justicia en 20%","80%",IF(K55="Afecta la Prestación del Servicio de Administración de Justicia en más del 50%","100%",IF(K55="Cualquier acto indebido de los servidores judiciales genera altas consecuencias para la entidad","80%",IF(K55="Cualquier acto indebido de los servidores judiciales genera consecuencias desastrosas para la entidad","100%",IF(K55="Si el hecho llegara a presentarse, tendría consecuencias o efectos mínimos sobre la entidad","20%",IF(K55="Si el hecho llegara a presentarse, tendría bajo impacto o efecto sobre la entidad","40%",IF(K55="Si el hecho llegara a presentarse, tendría medianas consecuencias o efectos sobre la entidad","60%",IF(K55="Si el hecho llegara a presentarse, tendría altas consecuencias o efectos sobre la entidad","80%",IF(K55="Si el hecho llegara a presentarse, tendría desastrosas consecuencias o efectos sobre la entidad","100%")))))))))))))))))))))))))))))</f>
        <v>0</v>
      </c>
      <c r="N55" s="446" t="e">
        <f>VLOOKUP((I55&amp;L55),Hoja1!$B$4:$C$28,2,0)</f>
        <v>#N/A</v>
      </c>
      <c r="O55" s="231">
        <v>1</v>
      </c>
      <c r="P55" s="80"/>
      <c r="Q55" s="231" t="b">
        <f t="shared" si="2"/>
        <v>0</v>
      </c>
      <c r="R55" s="231"/>
      <c r="S55" s="231"/>
      <c r="T55" s="232" t="e">
        <f>VLOOKUP(R55&amp;S55,Hoja1!$Q$4:$R$9,2,0)</f>
        <v>#N/A</v>
      </c>
      <c r="U55" s="231"/>
      <c r="V55" s="231"/>
      <c r="W55" s="231"/>
      <c r="X55" s="232" t="b">
        <f>IF(Q55="Probabilidad",($J$55*T55),IF(Q55="Impacto"," "))</f>
        <v>0</v>
      </c>
      <c r="Y55" s="232" t="b">
        <f>IF(Z55&lt;=20%,'Tabla probabilidad'!$B$5,IF(Z55&lt;=40%,'Tabla probabilidad'!$B$6,IF(Z55&lt;=60%,'Tabla probabilidad'!$B$7,IF(Z55&lt;=80%,'Tabla probabilidad'!$B$8,IF(Z55&lt;=100%,'Tabla probabilidad'!$B$9)))))</f>
        <v>0</v>
      </c>
      <c r="Z55" s="232" t="b">
        <f>IF(R55="Preventivo",(J55-(J55*T55)),IF(R55="Detectivo",(J55-(J55*T55)),IF(R55="Correctivo",(J55))))</f>
        <v>0</v>
      </c>
      <c r="AA55" s="450" t="e">
        <f>IF(AB55&lt;=20%,'Tabla probabilidad'!$B$5,IF(AB55&lt;=40%,'Tabla probabilidad'!$B$6,IF(AB55&lt;=60%,'Tabla probabilidad'!$B$7,IF(AB55&lt;=80%,'Tabla probabilidad'!$B$8,IF(AB55&lt;=100%,'Tabla probabilidad'!$B$9)))))</f>
        <v>#DIV/0!</v>
      </c>
      <c r="AB55" s="450" t="e">
        <f>AVERAGE(Z55:Z59)</f>
        <v>#DIV/0!</v>
      </c>
      <c r="AC55" s="232" t="b">
        <f t="shared" si="3"/>
        <v>0</v>
      </c>
      <c r="AD55" s="232" t="b">
        <f>IF(Q55="Probabilidad",(($M$55-0)),IF(Q55="Impacto",($M$55-($M$55*T55))))</f>
        <v>0</v>
      </c>
      <c r="AE55" s="450" t="e">
        <f>IF(AF55&lt;=20%,"Leve",IF(AF55&lt;=40%,"Menor",IF(AF55&lt;=60%,"Moderado",IF(AF55&lt;=80%,"Mayor",IF(AF55&lt;=100%,"Catastrófico")))))</f>
        <v>#DIV/0!</v>
      </c>
      <c r="AF55" s="450" t="e">
        <f>AVERAGE(AD55:AD59)</f>
        <v>#DIV/0!</v>
      </c>
      <c r="AG55" s="446" t="e">
        <f>VLOOKUP(AA55&amp;AE55,Hoja1!$B$4:$C$28,2,0)</f>
        <v>#DIV/0!</v>
      </c>
      <c r="AH55" s="446"/>
      <c r="AI55" s="451"/>
      <c r="AJ55" s="451"/>
      <c r="AK55" s="451"/>
      <c r="AL55" s="451"/>
      <c r="AM55" s="451"/>
      <c r="AN55" s="451"/>
    </row>
    <row r="56" spans="1:40" x14ac:dyDescent="0.25">
      <c r="A56" s="446"/>
      <c r="B56" s="446"/>
      <c r="C56" s="446"/>
      <c r="D56" s="452"/>
      <c r="E56" s="446"/>
      <c r="F56" s="446"/>
      <c r="G56" s="446"/>
      <c r="H56" s="446"/>
      <c r="I56" s="453"/>
      <c r="J56" s="450"/>
      <c r="K56" s="446"/>
      <c r="L56" s="454"/>
      <c r="M56" s="454"/>
      <c r="N56" s="446"/>
      <c r="O56" s="231">
        <v>2</v>
      </c>
      <c r="P56" s="80"/>
      <c r="Q56" s="231" t="b">
        <f t="shared" si="2"/>
        <v>0</v>
      </c>
      <c r="R56" s="231"/>
      <c r="S56" s="231"/>
      <c r="T56" s="232" t="e">
        <f>VLOOKUP(R56&amp;S56,Hoja1!$Q$4:$R$9,2,0)</f>
        <v>#N/A</v>
      </c>
      <c r="U56" s="231"/>
      <c r="V56" s="231"/>
      <c r="W56" s="231"/>
      <c r="X56" s="232" t="b">
        <f>IF(Q56="Probabilidad",($J$55*T56),IF(Q56="Impacto"," "))</f>
        <v>0</v>
      </c>
      <c r="Y56" s="232" t="b">
        <f>IF(Z56&lt;=20%,'Tabla probabilidad'!$B$5,IF(Z56&lt;=40%,'Tabla probabilidad'!$B$6,IF(Z56&lt;=60%,'Tabla probabilidad'!$B$7,IF(Z56&lt;=80%,'Tabla probabilidad'!$B$8,IF(Z56&lt;=100%,'Tabla probabilidad'!$B$9)))))</f>
        <v>0</v>
      </c>
      <c r="Z56" s="232" t="b">
        <f>IF(R56="Preventivo",(J55-(J55*T56)),IF(R56="Detectivo",(J55-(J55*T56)),IF(R56="Correctivo",(J55))))</f>
        <v>0</v>
      </c>
      <c r="AA56" s="450"/>
      <c r="AB56" s="450"/>
      <c r="AC56" s="232" t="b">
        <f t="shared" si="3"/>
        <v>0</v>
      </c>
      <c r="AD56" s="232" t="b">
        <f>IF(Q56="Probabilidad",(($M$55-0)),IF(Q56="Impacto",($M$55-($M$55*T56))))</f>
        <v>0</v>
      </c>
      <c r="AE56" s="450"/>
      <c r="AF56" s="450"/>
      <c r="AG56" s="446"/>
      <c r="AH56" s="446"/>
      <c r="AI56" s="451"/>
      <c r="AJ56" s="451"/>
      <c r="AK56" s="451"/>
      <c r="AL56" s="451"/>
      <c r="AM56" s="451"/>
      <c r="AN56" s="451"/>
    </row>
    <row r="57" spans="1:40" x14ac:dyDescent="0.25">
      <c r="A57" s="446"/>
      <c r="B57" s="446"/>
      <c r="C57" s="446"/>
      <c r="D57" s="452"/>
      <c r="E57" s="446"/>
      <c r="F57" s="446"/>
      <c r="G57" s="446"/>
      <c r="H57" s="446"/>
      <c r="I57" s="453"/>
      <c r="J57" s="450"/>
      <c r="K57" s="446"/>
      <c r="L57" s="454"/>
      <c r="M57" s="454"/>
      <c r="N57" s="446"/>
      <c r="O57" s="231">
        <v>3</v>
      </c>
      <c r="P57" s="80"/>
      <c r="Q57" s="231" t="b">
        <f t="shared" si="2"/>
        <v>0</v>
      </c>
      <c r="R57" s="231"/>
      <c r="S57" s="231"/>
      <c r="T57" s="232" t="e">
        <f>VLOOKUP(R57&amp;S57,Hoja1!$Q$4:$R$9,2,0)</f>
        <v>#N/A</v>
      </c>
      <c r="U57" s="231"/>
      <c r="V57" s="231"/>
      <c r="W57" s="231"/>
      <c r="X57" s="232" t="b">
        <f>IF(Q57="Probabilidad",($J$55*T57),IF(Q57="Impacto"," "))</f>
        <v>0</v>
      </c>
      <c r="Y57" s="232" t="b">
        <f>IF(Z57&lt;=20%,'Tabla probabilidad'!$B$5,IF(Z57&lt;=40%,'Tabla probabilidad'!$B$6,IF(Z57&lt;=60%,'Tabla probabilidad'!$B$7,IF(Z57&lt;=80%,'Tabla probabilidad'!$B$8,IF(Z57&lt;=100%,'Tabla probabilidad'!$B$9)))))</f>
        <v>0</v>
      </c>
      <c r="Z57" s="232" t="b">
        <f>IF(R57="Preventivo",(J55-(J55*T57)),IF(R57="Detectivo",(J55-(J55*T57)),IF(R57="Correctivo",(J55))))</f>
        <v>0</v>
      </c>
      <c r="AA57" s="450"/>
      <c r="AB57" s="450"/>
      <c r="AC57" s="232" t="b">
        <f t="shared" si="3"/>
        <v>0</v>
      </c>
      <c r="AD57" s="232" t="b">
        <f>IF(Q57="Probabilidad",(($M$55-0)),IF(Q57="Impacto",($M$55-($M$55*T57))))</f>
        <v>0</v>
      </c>
      <c r="AE57" s="450"/>
      <c r="AF57" s="450"/>
      <c r="AG57" s="446"/>
      <c r="AH57" s="446"/>
      <c r="AI57" s="451"/>
      <c r="AJ57" s="451"/>
      <c r="AK57" s="451"/>
      <c r="AL57" s="451"/>
      <c r="AM57" s="451"/>
      <c r="AN57" s="451"/>
    </row>
    <row r="58" spans="1:40" x14ac:dyDescent="0.25">
      <c r="A58" s="446"/>
      <c r="B58" s="446"/>
      <c r="C58" s="446"/>
      <c r="D58" s="452"/>
      <c r="E58" s="446"/>
      <c r="F58" s="446"/>
      <c r="G58" s="446"/>
      <c r="H58" s="446"/>
      <c r="I58" s="453"/>
      <c r="J58" s="450"/>
      <c r="K58" s="446"/>
      <c r="L58" s="454"/>
      <c r="M58" s="454"/>
      <c r="N58" s="446"/>
      <c r="O58" s="231">
        <v>4</v>
      </c>
      <c r="P58" s="86"/>
      <c r="Q58" s="231" t="b">
        <f t="shared" si="2"/>
        <v>0</v>
      </c>
      <c r="R58" s="231"/>
      <c r="S58" s="231"/>
      <c r="T58" s="232" t="e">
        <f>VLOOKUP(R58&amp;S58,Hoja1!$Q$4:$R$9,2,0)</f>
        <v>#N/A</v>
      </c>
      <c r="U58" s="231"/>
      <c r="V58" s="231"/>
      <c r="W58" s="231"/>
      <c r="X58" s="232" t="b">
        <f>IF(Q58="Probabilidad",($J$55*T58),IF(Q58="Impacto"," "))</f>
        <v>0</v>
      </c>
      <c r="Y58" s="232" t="b">
        <f>IF(Z58&lt;=20%,'Tabla probabilidad'!$B$5,IF(Z58&lt;=40%,'Tabla probabilidad'!$B$6,IF(Z58&lt;=60%,'Tabla probabilidad'!$B$7,IF(Z58&lt;=80%,'Tabla probabilidad'!$B$8,IF(Z58&lt;=100%,'Tabla probabilidad'!$B$9)))))</f>
        <v>0</v>
      </c>
      <c r="Z58" s="232" t="b">
        <f>IF(R58="Preventivo",(J55-(J55*T58)),IF(R58="Detectivo",(J55-(J55*T58)),IF(R58="Correctivo",(J55))))</f>
        <v>0</v>
      </c>
      <c r="AA58" s="450"/>
      <c r="AB58" s="450"/>
      <c r="AC58" s="232" t="b">
        <f t="shared" si="3"/>
        <v>0</v>
      </c>
      <c r="AD58" s="232" t="b">
        <f>IF(Q58="Probabilidad",(($M$55-0)),IF(Q58="Impacto",($M$55-($M$55*T58))))</f>
        <v>0</v>
      </c>
      <c r="AE58" s="450"/>
      <c r="AF58" s="450"/>
      <c r="AG58" s="446"/>
      <c r="AH58" s="446"/>
      <c r="AI58" s="451"/>
      <c r="AJ58" s="451"/>
      <c r="AK58" s="451"/>
      <c r="AL58" s="451"/>
      <c r="AM58" s="451"/>
      <c r="AN58" s="451"/>
    </row>
    <row r="59" spans="1:40" ht="20.25" customHeight="1" x14ac:dyDescent="0.25">
      <c r="A59" s="446"/>
      <c r="B59" s="446"/>
      <c r="C59" s="446"/>
      <c r="D59" s="452"/>
      <c r="E59" s="446"/>
      <c r="F59" s="446"/>
      <c r="G59" s="446"/>
      <c r="H59" s="446"/>
      <c r="I59" s="453"/>
      <c r="J59" s="450"/>
      <c r="K59" s="446"/>
      <c r="L59" s="454"/>
      <c r="M59" s="454"/>
      <c r="N59" s="446"/>
      <c r="O59" s="231">
        <v>5</v>
      </c>
      <c r="P59" s="95"/>
      <c r="Q59" s="231" t="b">
        <f t="shared" si="2"/>
        <v>0</v>
      </c>
      <c r="R59" s="231"/>
      <c r="S59" s="231"/>
      <c r="T59" s="232" t="e">
        <f>VLOOKUP(R59&amp;S59,Hoja1!$Q$4:$R$9,2,0)</f>
        <v>#N/A</v>
      </c>
      <c r="U59" s="231"/>
      <c r="V59" s="231"/>
      <c r="W59" s="231"/>
      <c r="X59" s="232" t="b">
        <f>IF(Q59="Probabilidad",($J$55*T59),IF(Q59="Impacto"," "))</f>
        <v>0</v>
      </c>
      <c r="Y59" s="232" t="b">
        <f>IF(Z59&lt;=20%,'Tabla probabilidad'!$B$5,IF(Z59&lt;=40%,'Tabla probabilidad'!$B$6,IF(Z59&lt;=60%,'Tabla probabilidad'!$B$7,IF(Z59&lt;=80%,'Tabla probabilidad'!$B$8,IF(Z59&lt;=100%,'Tabla probabilidad'!$B$9)))))</f>
        <v>0</v>
      </c>
      <c r="Z59" s="232" t="b">
        <f>IF(R59="Preventivo",(J55-(J55*T59)),IF(R59="Detectivo",(J55-(J55*T59)),IF(R59="Correctivo",(J55))))</f>
        <v>0</v>
      </c>
      <c r="AA59" s="450"/>
      <c r="AB59" s="450"/>
      <c r="AC59" s="232" t="b">
        <f t="shared" si="3"/>
        <v>0</v>
      </c>
      <c r="AD59" s="232" t="b">
        <f>IF(Q59="Probabilidad",(($M$55-0)),IF(Q59="Impacto",($M$55-($M$55*T59))))</f>
        <v>0</v>
      </c>
      <c r="AE59" s="450"/>
      <c r="AF59" s="450"/>
      <c r="AG59" s="446"/>
      <c r="AH59" s="446"/>
      <c r="AI59" s="451"/>
      <c r="AJ59" s="451"/>
      <c r="AK59" s="451"/>
      <c r="AL59" s="451"/>
      <c r="AM59" s="451"/>
      <c r="AN59" s="451"/>
    </row>
  </sheetData>
  <mergeCells count="306">
    <mergeCell ref="N20:N24"/>
    <mergeCell ref="AA20:AA24"/>
    <mergeCell ref="AB20:AB24"/>
    <mergeCell ref="AH35:AH39"/>
    <mergeCell ref="AI35:AI39"/>
    <mergeCell ref="AJ35:AJ39"/>
    <mergeCell ref="AK35:AK39"/>
    <mergeCell ref="AL35:AL39"/>
    <mergeCell ref="AM35:AM39"/>
    <mergeCell ref="AH30:AH34"/>
    <mergeCell ref="AI30:AI34"/>
    <mergeCell ref="AJ30:AJ34"/>
    <mergeCell ref="AK30:AK34"/>
    <mergeCell ref="AL30:AL34"/>
    <mergeCell ref="AM30:AM34"/>
    <mergeCell ref="N35:N39"/>
    <mergeCell ref="AA35:AA39"/>
    <mergeCell ref="AB35:AB39"/>
    <mergeCell ref="AE35:AE39"/>
    <mergeCell ref="AF35:AF39"/>
    <mergeCell ref="AG35:AG39"/>
    <mergeCell ref="A15:A19"/>
    <mergeCell ref="C15:C19"/>
    <mergeCell ref="D15:D19"/>
    <mergeCell ref="E15:E19"/>
    <mergeCell ref="F15:F19"/>
    <mergeCell ref="AJ15:AJ19"/>
    <mergeCell ref="AK15:AK19"/>
    <mergeCell ref="AL15:AL19"/>
    <mergeCell ref="G15:G19"/>
    <mergeCell ref="H15:H19"/>
    <mergeCell ref="I15:I19"/>
    <mergeCell ref="J15:J19"/>
    <mergeCell ref="K15:K19"/>
    <mergeCell ref="L15:L19"/>
    <mergeCell ref="M15:M19"/>
    <mergeCell ref="N15:N19"/>
    <mergeCell ref="AA15:AA19"/>
    <mergeCell ref="AB15:AB19"/>
    <mergeCell ref="B15:B19"/>
    <mergeCell ref="O7:W7"/>
    <mergeCell ref="D1:AK3"/>
    <mergeCell ref="AL1:AN3"/>
    <mergeCell ref="A4:C4"/>
    <mergeCell ref="D4:N4"/>
    <mergeCell ref="O4:Q4"/>
    <mergeCell ref="A1:C2"/>
    <mergeCell ref="A5:C5"/>
    <mergeCell ref="D5:N5"/>
    <mergeCell ref="A6:C6"/>
    <mergeCell ref="D6:N6"/>
    <mergeCell ref="A7:H7"/>
    <mergeCell ref="I7:N7"/>
    <mergeCell ref="AI7:AN7"/>
    <mergeCell ref="X7:AH7"/>
    <mergeCell ref="K8:K9"/>
    <mergeCell ref="L8:L9"/>
    <mergeCell ref="M8:M9"/>
    <mergeCell ref="A8:A9"/>
    <mergeCell ref="C8:C9"/>
    <mergeCell ref="D8:D9"/>
    <mergeCell ref="E8:E9"/>
    <mergeCell ref="F8:F9"/>
    <mergeCell ref="AK8:AK9"/>
    <mergeCell ref="G8:G9"/>
    <mergeCell ref="H8:H9"/>
    <mergeCell ref="I8:I9"/>
    <mergeCell ref="J8:J9"/>
    <mergeCell ref="O8:O9"/>
    <mergeCell ref="AL8:AL9"/>
    <mergeCell ref="AM8:AM9"/>
    <mergeCell ref="AN8:AN9"/>
    <mergeCell ref="AI8:AI9"/>
    <mergeCell ref="AJ8:AJ9"/>
    <mergeCell ref="AG8:AG9"/>
    <mergeCell ref="AH8:AH9"/>
    <mergeCell ref="Z8:Z9"/>
    <mergeCell ref="N10:N14"/>
    <mergeCell ref="N8:N9"/>
    <mergeCell ref="X8:X9"/>
    <mergeCell ref="Q8:Q9"/>
    <mergeCell ref="R8:W8"/>
    <mergeCell ref="AH10:AH14"/>
    <mergeCell ref="Y8:Y9"/>
    <mergeCell ref="AC8:AC9"/>
    <mergeCell ref="AD8:AD9"/>
    <mergeCell ref="P8:P9"/>
    <mergeCell ref="AB10:AB14"/>
    <mergeCell ref="AA10:AA14"/>
    <mergeCell ref="AF10:AF14"/>
    <mergeCell ref="AE10:AE14"/>
    <mergeCell ref="AG10:AG14"/>
    <mergeCell ref="AN10:AN14"/>
    <mergeCell ref="A10:A14"/>
    <mergeCell ref="C10:C14"/>
    <mergeCell ref="D10:D14"/>
    <mergeCell ref="E10:E14"/>
    <mergeCell ref="F10:F14"/>
    <mergeCell ref="L10:L14"/>
    <mergeCell ref="M10:M14"/>
    <mergeCell ref="G10:G14"/>
    <mergeCell ref="H10:H14"/>
    <mergeCell ref="I10:I14"/>
    <mergeCell ref="J10:J14"/>
    <mergeCell ref="K10:K14"/>
    <mergeCell ref="B10:B14"/>
    <mergeCell ref="AI10:AI14"/>
    <mergeCell ref="AJ10:AJ14"/>
    <mergeCell ref="AK10:AK14"/>
    <mergeCell ref="AL10:AL14"/>
    <mergeCell ref="AM10:AM14"/>
    <mergeCell ref="AM15:AM19"/>
    <mergeCell ref="AM20:AM24"/>
    <mergeCell ref="AN15:AN19"/>
    <mergeCell ref="AE15:AE19"/>
    <mergeCell ref="AF15:AF19"/>
    <mergeCell ref="AG15:AG19"/>
    <mergeCell ref="AH15:AH19"/>
    <mergeCell ref="AI15:AI19"/>
    <mergeCell ref="AJ20:AJ24"/>
    <mergeCell ref="AK20:AK24"/>
    <mergeCell ref="AL20:AL24"/>
    <mergeCell ref="AN20:AN24"/>
    <mergeCell ref="AE20:AE24"/>
    <mergeCell ref="AF20:AF24"/>
    <mergeCell ref="AG20:AG24"/>
    <mergeCell ref="AH20:AH24"/>
    <mergeCell ref="AI20:AI24"/>
    <mergeCell ref="H20:H24"/>
    <mergeCell ref="I20:I24"/>
    <mergeCell ref="J20:J24"/>
    <mergeCell ref="A20:A24"/>
    <mergeCell ref="C20:C24"/>
    <mergeCell ref="D20:D24"/>
    <mergeCell ref="E20:E24"/>
    <mergeCell ref="N30:N34"/>
    <mergeCell ref="AA30:AA34"/>
    <mergeCell ref="A30:A34"/>
    <mergeCell ref="A25:A29"/>
    <mergeCell ref="C25:C29"/>
    <mergeCell ref="D25:D29"/>
    <mergeCell ref="E25:E29"/>
    <mergeCell ref="F25:F29"/>
    <mergeCell ref="G25:G29"/>
    <mergeCell ref="H25:H29"/>
    <mergeCell ref="I25:I29"/>
    <mergeCell ref="J25:J29"/>
    <mergeCell ref="F20:F24"/>
    <mergeCell ref="K20:K24"/>
    <mergeCell ref="G20:G24"/>
    <mergeCell ref="L20:L24"/>
    <mergeCell ref="M20:M24"/>
    <mergeCell ref="G35:G39"/>
    <mergeCell ref="H35:H39"/>
    <mergeCell ref="I35:I39"/>
    <mergeCell ref="AG30:AG34"/>
    <mergeCell ref="C35:C39"/>
    <mergeCell ref="D30:D34"/>
    <mergeCell ref="E30:E34"/>
    <mergeCell ref="F30:F34"/>
    <mergeCell ref="G30:G34"/>
    <mergeCell ref="H30:H34"/>
    <mergeCell ref="I30:I34"/>
    <mergeCell ref="J30:J34"/>
    <mergeCell ref="J35:J39"/>
    <mergeCell ref="AB30:AB34"/>
    <mergeCell ref="AE30:AE34"/>
    <mergeCell ref="AF30:AF34"/>
    <mergeCell ref="K30:K34"/>
    <mergeCell ref="L30:L34"/>
    <mergeCell ref="M30:M34"/>
    <mergeCell ref="K35:K39"/>
    <mergeCell ref="L35:L39"/>
    <mergeCell ref="M35:M39"/>
    <mergeCell ref="H40:H44"/>
    <mergeCell ref="I40:I44"/>
    <mergeCell ref="J40:J44"/>
    <mergeCell ref="AN30:AN34"/>
    <mergeCell ref="AH25:AH29"/>
    <mergeCell ref="AI25:AI29"/>
    <mergeCell ref="AJ25:AJ29"/>
    <mergeCell ref="AK25:AK29"/>
    <mergeCell ref="AL25:AL29"/>
    <mergeCell ref="AM25:AM29"/>
    <mergeCell ref="AN25:AN29"/>
    <mergeCell ref="AG25:AG29"/>
    <mergeCell ref="K25:K29"/>
    <mergeCell ref="L25:L29"/>
    <mergeCell ref="M25:M29"/>
    <mergeCell ref="N25:N29"/>
    <mergeCell ref="AA25:AA29"/>
    <mergeCell ref="AB25:AB29"/>
    <mergeCell ref="AE25:AE29"/>
    <mergeCell ref="AF25:AF29"/>
    <mergeCell ref="AN35:AN39"/>
    <mergeCell ref="AL40:AL44"/>
    <mergeCell ref="AM40:AM44"/>
    <mergeCell ref="AN40:AN44"/>
    <mergeCell ref="A35:A39"/>
    <mergeCell ref="D35:D39"/>
    <mergeCell ref="E35:E39"/>
    <mergeCell ref="F35:F39"/>
    <mergeCell ref="C30:C34"/>
    <mergeCell ref="AH40:AH44"/>
    <mergeCell ref="AI40:AI44"/>
    <mergeCell ref="AJ40:AJ44"/>
    <mergeCell ref="AK40:AK44"/>
    <mergeCell ref="K40:K44"/>
    <mergeCell ref="L40:L44"/>
    <mergeCell ref="M40:M44"/>
    <mergeCell ref="N40:N44"/>
    <mergeCell ref="AA40:AA44"/>
    <mergeCell ref="AB40:AB44"/>
    <mergeCell ref="AE40:AE44"/>
    <mergeCell ref="AF40:AF44"/>
    <mergeCell ref="AG40:AG44"/>
    <mergeCell ref="A40:A44"/>
    <mergeCell ref="C40:C44"/>
    <mergeCell ref="D40:D44"/>
    <mergeCell ref="E40:E44"/>
    <mergeCell ref="F40:F44"/>
    <mergeCell ref="G40:G44"/>
    <mergeCell ref="A45:A49"/>
    <mergeCell ref="C45:C49"/>
    <mergeCell ref="D45:D49"/>
    <mergeCell ref="E45:E49"/>
    <mergeCell ref="F45:F49"/>
    <mergeCell ref="G45:G49"/>
    <mergeCell ref="H45:H49"/>
    <mergeCell ref="I45:I49"/>
    <mergeCell ref="J45:J49"/>
    <mergeCell ref="K45:K49"/>
    <mergeCell ref="L45:L49"/>
    <mergeCell ref="M45:M49"/>
    <mergeCell ref="N45:N49"/>
    <mergeCell ref="AA45:AA49"/>
    <mergeCell ref="AB45:AB49"/>
    <mergeCell ref="AE45:AE49"/>
    <mergeCell ref="AF45:AF49"/>
    <mergeCell ref="AG45:AG49"/>
    <mergeCell ref="AH45:AH49"/>
    <mergeCell ref="AI45:AI49"/>
    <mergeCell ref="AJ45:AJ49"/>
    <mergeCell ref="AK45:AK49"/>
    <mergeCell ref="AL45:AL49"/>
    <mergeCell ref="AM45:AM49"/>
    <mergeCell ref="AN45:AN49"/>
    <mergeCell ref="A50:A54"/>
    <mergeCell ref="C50:C54"/>
    <mergeCell ref="D50:D54"/>
    <mergeCell ref="E50:E54"/>
    <mergeCell ref="F50:F54"/>
    <mergeCell ref="G50:G54"/>
    <mergeCell ref="H50:H54"/>
    <mergeCell ref="I50:I54"/>
    <mergeCell ref="J50:J54"/>
    <mergeCell ref="K50:K54"/>
    <mergeCell ref="L50:L54"/>
    <mergeCell ref="M50:M54"/>
    <mergeCell ref="N50:N54"/>
    <mergeCell ref="AA50:AA54"/>
    <mergeCell ref="AB50:AB54"/>
    <mergeCell ref="AE50:AE54"/>
    <mergeCell ref="AF50:AF54"/>
    <mergeCell ref="AM50:AM54"/>
    <mergeCell ref="AN50:AN54"/>
    <mergeCell ref="A55:A59"/>
    <mergeCell ref="C55:C59"/>
    <mergeCell ref="D55:D59"/>
    <mergeCell ref="E55:E59"/>
    <mergeCell ref="F55:F59"/>
    <mergeCell ref="G55:G59"/>
    <mergeCell ref="H55:H59"/>
    <mergeCell ref="I55:I59"/>
    <mergeCell ref="J55:J59"/>
    <mergeCell ref="AH55:AH59"/>
    <mergeCell ref="AI55:AI59"/>
    <mergeCell ref="AJ55:AJ59"/>
    <mergeCell ref="AK55:AK59"/>
    <mergeCell ref="AL55:AL59"/>
    <mergeCell ref="AM55:AM59"/>
    <mergeCell ref="AN55:AN59"/>
    <mergeCell ref="K55:K59"/>
    <mergeCell ref="L55:L59"/>
    <mergeCell ref="M55:M59"/>
    <mergeCell ref="N55:N59"/>
    <mergeCell ref="AA55:AA59"/>
    <mergeCell ref="AB55:AB59"/>
    <mergeCell ref="AE55:AE59"/>
    <mergeCell ref="AF55:AF59"/>
    <mergeCell ref="AG55:AG59"/>
    <mergeCell ref="AJ50:AJ54"/>
    <mergeCell ref="AK50:AK54"/>
    <mergeCell ref="AL50:AL54"/>
    <mergeCell ref="AG50:AG54"/>
    <mergeCell ref="AH50:AH54"/>
    <mergeCell ref="AI50:AI54"/>
    <mergeCell ref="B20:B24"/>
    <mergeCell ref="B25:B29"/>
    <mergeCell ref="B30:B34"/>
    <mergeCell ref="B35:B39"/>
    <mergeCell ref="B40:B44"/>
    <mergeCell ref="B45:B49"/>
    <mergeCell ref="B50:B54"/>
    <mergeCell ref="B55:B59"/>
    <mergeCell ref="B8:B9"/>
  </mergeCells>
  <conditionalFormatting sqref="I10">
    <cfRule type="containsText" dxfId="2257" priority="698" operator="containsText" text="Muy Baja">
      <formula>NOT(ISERROR(SEARCH("Muy Baja",I10)))</formula>
    </cfRule>
    <cfRule type="containsText" dxfId="2256" priority="699" operator="containsText" text="Baja">
      <formula>NOT(ISERROR(SEARCH("Baja",I10)))</formula>
    </cfRule>
    <cfRule type="containsText" dxfId="2255" priority="823" operator="containsText" text="Muy Alta">
      <formula>NOT(ISERROR(SEARCH("Muy Alta",I10)))</formula>
    </cfRule>
    <cfRule type="containsText" dxfId="2254" priority="824" operator="containsText" text="Alta">
      <formula>NOT(ISERROR(SEARCH("Alta",I10)))</formula>
    </cfRule>
    <cfRule type="containsText" dxfId="2253" priority="825" operator="containsText" text="Media">
      <formula>NOT(ISERROR(SEARCH("Media",I10)))</formula>
    </cfRule>
    <cfRule type="containsText" dxfId="2252" priority="826" operator="containsText" text="Media">
      <formula>NOT(ISERROR(SEARCH("Media",I10)))</formula>
    </cfRule>
    <cfRule type="containsText" dxfId="2251" priority="827" operator="containsText" text="Media">
      <formula>NOT(ISERROR(SEARCH("Media",I10)))</formula>
    </cfRule>
    <cfRule type="containsText" dxfId="2250" priority="830" operator="containsText" text="Muy Baja">
      <formula>NOT(ISERROR(SEARCH("Muy Baja",I10)))</formula>
    </cfRule>
    <cfRule type="containsText" dxfId="2249" priority="831" operator="containsText" text="Baja">
      <formula>NOT(ISERROR(SEARCH("Baja",I10)))</formula>
    </cfRule>
    <cfRule type="containsText" dxfId="2248" priority="832" operator="containsText" text="Muy Baja">
      <formula>NOT(ISERROR(SEARCH("Muy Baja",I10)))</formula>
    </cfRule>
    <cfRule type="containsText" dxfId="2247" priority="833" operator="containsText" text="Muy Baja">
      <formula>NOT(ISERROR(SEARCH("Muy Baja",I10)))</formula>
    </cfRule>
    <cfRule type="containsText" dxfId="2246" priority="834" operator="containsText" text="Muy Baja">
      <formula>NOT(ISERROR(SEARCH("Muy Baja",I10)))</formula>
    </cfRule>
    <cfRule type="containsText" dxfId="2245" priority="835" operator="containsText" text="Muy Baja'Tabla probabilidad'!">
      <formula>NOT(ISERROR(SEARCH("Muy Baja'Tabla probabilidad'!",I10)))</formula>
    </cfRule>
    <cfRule type="containsText" dxfId="2244" priority="836" operator="containsText" text="Muy bajo">
      <formula>NOT(ISERROR(SEARCH("Muy bajo",I10)))</formula>
    </cfRule>
    <cfRule type="containsText" dxfId="2243" priority="845" operator="containsText" text="Alta">
      <formula>NOT(ISERROR(SEARCH("Alta",I10)))</formula>
    </cfRule>
    <cfRule type="containsText" dxfId="2242" priority="846" operator="containsText" text="Media">
      <formula>NOT(ISERROR(SEARCH("Media",I10)))</formula>
    </cfRule>
    <cfRule type="containsText" dxfId="2241" priority="847" operator="containsText" text="Baja">
      <formula>NOT(ISERROR(SEARCH("Baja",I10)))</formula>
    </cfRule>
    <cfRule type="containsText" dxfId="2240" priority="848" operator="containsText" text="Muy baja">
      <formula>NOT(ISERROR(SEARCH("Muy baja",I10)))</formula>
    </cfRule>
    <cfRule type="cellIs" dxfId="2239" priority="851" operator="between">
      <formula>1</formula>
      <formula>2</formula>
    </cfRule>
    <cfRule type="cellIs" dxfId="2238" priority="852" operator="between">
      <formula>0</formula>
      <formula>2</formula>
    </cfRule>
  </conditionalFormatting>
  <conditionalFormatting sqref="I10">
    <cfRule type="containsText" dxfId="2237" priority="701" operator="containsText" text="Muy Alta">
      <formula>NOT(ISERROR(SEARCH("Muy Alta",I10)))</formula>
    </cfRule>
  </conditionalFormatting>
  <conditionalFormatting sqref="L10 L15 L20 L25 L30 L35 L40 L45 L50 L55">
    <cfRule type="containsText" dxfId="2236" priority="692" operator="containsText" text="Catastrófico">
      <formula>NOT(ISERROR(SEARCH("Catastrófico",L10)))</formula>
    </cfRule>
    <cfRule type="containsText" dxfId="2235" priority="693" operator="containsText" text="Mayor">
      <formula>NOT(ISERROR(SEARCH("Mayor",L10)))</formula>
    </cfRule>
    <cfRule type="containsText" dxfId="2234" priority="694" operator="containsText" text="Alta">
      <formula>NOT(ISERROR(SEARCH("Alta",L10)))</formula>
    </cfRule>
    <cfRule type="containsText" dxfId="2233" priority="695" operator="containsText" text="Moderado">
      <formula>NOT(ISERROR(SEARCH("Moderado",L10)))</formula>
    </cfRule>
    <cfRule type="containsText" dxfId="2232" priority="696" operator="containsText" text="Menor">
      <formula>NOT(ISERROR(SEARCH("Menor",L10)))</formula>
    </cfRule>
    <cfRule type="containsText" dxfId="2231" priority="697" operator="containsText" text="Leve">
      <formula>NOT(ISERROR(SEARCH("Leve",L10)))</formula>
    </cfRule>
  </conditionalFormatting>
  <conditionalFormatting sqref="N10 N15 N20 N25">
    <cfRule type="containsText" dxfId="2230" priority="687" operator="containsText" text="Extremo">
      <formula>NOT(ISERROR(SEARCH("Extremo",N10)))</formula>
    </cfRule>
    <cfRule type="containsText" dxfId="2229" priority="688" operator="containsText" text="Alto">
      <formula>NOT(ISERROR(SEARCH("Alto",N10)))</formula>
    </cfRule>
    <cfRule type="containsText" dxfId="2228" priority="689" operator="containsText" text="Bajo">
      <formula>NOT(ISERROR(SEARCH("Bajo",N10)))</formula>
    </cfRule>
    <cfRule type="containsText" dxfId="2227" priority="690" operator="containsText" text="Moderado">
      <formula>NOT(ISERROR(SEARCH("Moderado",N10)))</formula>
    </cfRule>
    <cfRule type="containsText" dxfId="2226" priority="691" operator="containsText" text="Extremo">
      <formula>NOT(ISERROR(SEARCH("Extremo",N10)))</formula>
    </cfRule>
  </conditionalFormatting>
  <conditionalFormatting sqref="M10 M15 M20 M25 M30 M35 M40 M45 M50 M55">
    <cfRule type="containsText" dxfId="2225" priority="681" operator="containsText" text="Catastrófico">
      <formula>NOT(ISERROR(SEARCH("Catastrófico",M10)))</formula>
    </cfRule>
    <cfRule type="containsText" dxfId="2224" priority="682" operator="containsText" text="Mayor">
      <formula>NOT(ISERROR(SEARCH("Mayor",M10)))</formula>
    </cfRule>
    <cfRule type="containsText" dxfId="2223" priority="683" operator="containsText" text="Alta">
      <formula>NOT(ISERROR(SEARCH("Alta",M10)))</formula>
    </cfRule>
    <cfRule type="containsText" dxfId="2222" priority="684" operator="containsText" text="Moderado">
      <formula>NOT(ISERROR(SEARCH("Moderado",M10)))</formula>
    </cfRule>
    <cfRule type="containsText" dxfId="2221" priority="685" operator="containsText" text="Menor">
      <formula>NOT(ISERROR(SEARCH("Menor",M10)))</formula>
    </cfRule>
    <cfRule type="containsText" dxfId="2220" priority="686" operator="containsText" text="Leve">
      <formula>NOT(ISERROR(SEARCH("Leve",M10)))</formula>
    </cfRule>
  </conditionalFormatting>
  <conditionalFormatting sqref="Y10:Y14">
    <cfRule type="containsText" dxfId="2219" priority="615" operator="containsText" text="Muy Alta">
      <formula>NOT(ISERROR(SEARCH("Muy Alta",Y10)))</formula>
    </cfRule>
    <cfRule type="containsText" dxfId="2218" priority="616" operator="containsText" text="Alta">
      <formula>NOT(ISERROR(SEARCH("Alta",Y10)))</formula>
    </cfRule>
    <cfRule type="containsText" dxfId="2217" priority="617" operator="containsText" text="Media">
      <formula>NOT(ISERROR(SEARCH("Media",Y10)))</formula>
    </cfRule>
    <cfRule type="containsText" dxfId="2216" priority="618" operator="containsText" text="Muy Baja">
      <formula>NOT(ISERROR(SEARCH("Muy Baja",Y10)))</formula>
    </cfRule>
    <cfRule type="containsText" dxfId="2215" priority="619" operator="containsText" text="Baja">
      <formula>NOT(ISERROR(SEARCH("Baja",Y10)))</formula>
    </cfRule>
    <cfRule type="containsText" dxfId="2214" priority="620" operator="containsText" text="Muy Baja">
      <formula>NOT(ISERROR(SEARCH("Muy Baja",Y10)))</formula>
    </cfRule>
  </conditionalFormatting>
  <conditionalFormatting sqref="AC10:AC14">
    <cfRule type="containsText" dxfId="2213" priority="610" operator="containsText" text="Catastrófico">
      <formula>NOT(ISERROR(SEARCH("Catastrófico",AC10)))</formula>
    </cfRule>
    <cfRule type="containsText" dxfId="2212" priority="611" operator="containsText" text="Mayor">
      <formula>NOT(ISERROR(SEARCH("Mayor",AC10)))</formula>
    </cfRule>
    <cfRule type="containsText" dxfId="2211" priority="612" operator="containsText" text="Moderado">
      <formula>NOT(ISERROR(SEARCH("Moderado",AC10)))</formula>
    </cfRule>
    <cfRule type="containsText" dxfId="2210" priority="613" operator="containsText" text="Menor">
      <formula>NOT(ISERROR(SEARCH("Menor",AC10)))</formula>
    </cfRule>
    <cfRule type="containsText" dxfId="2209" priority="614" operator="containsText" text="Leve">
      <formula>NOT(ISERROR(SEARCH("Leve",AC10)))</formula>
    </cfRule>
  </conditionalFormatting>
  <conditionalFormatting sqref="AG10">
    <cfRule type="containsText" dxfId="2208" priority="601" operator="containsText" text="Extremo">
      <formula>NOT(ISERROR(SEARCH("Extremo",AG10)))</formula>
    </cfRule>
    <cfRule type="containsText" dxfId="2207" priority="602" operator="containsText" text="Alto">
      <formula>NOT(ISERROR(SEARCH("Alto",AG10)))</formula>
    </cfRule>
    <cfRule type="containsText" dxfId="2206" priority="603" operator="containsText" text="Moderado">
      <formula>NOT(ISERROR(SEARCH("Moderado",AG10)))</formula>
    </cfRule>
    <cfRule type="containsText" dxfId="2205" priority="604" operator="containsText" text="Menor">
      <formula>NOT(ISERROR(SEARCH("Menor",AG10)))</formula>
    </cfRule>
    <cfRule type="containsText" dxfId="2204" priority="605" operator="containsText" text="Bajo">
      <formula>NOT(ISERROR(SEARCH("Bajo",AG10)))</formula>
    </cfRule>
    <cfRule type="containsText" dxfId="2203" priority="606" operator="containsText" text="Moderado">
      <formula>NOT(ISERROR(SEARCH("Moderado",AG10)))</formula>
    </cfRule>
    <cfRule type="containsText" dxfId="2202" priority="607" operator="containsText" text="Extremo">
      <formula>NOT(ISERROR(SEARCH("Extremo",AG10)))</formula>
    </cfRule>
    <cfRule type="containsText" dxfId="2201" priority="608" operator="containsText" text="Baja">
      <formula>NOT(ISERROR(SEARCH("Baja",AG10)))</formula>
    </cfRule>
    <cfRule type="containsText" dxfId="2200" priority="609" operator="containsText" text="Alto">
      <formula>NOT(ISERROR(SEARCH("Alto",AG10)))</formula>
    </cfRule>
  </conditionalFormatting>
  <conditionalFormatting sqref="AA10:AA59">
    <cfRule type="containsText" dxfId="2199" priority="1" operator="containsText" text="Muy Baja">
      <formula>NOT(ISERROR(SEARCH("Muy Baja",AA10)))</formula>
    </cfRule>
    <cfRule type="containsText" dxfId="2198" priority="590" operator="containsText" text="Muy Alta">
      <formula>NOT(ISERROR(SEARCH("Muy Alta",AA10)))</formula>
    </cfRule>
    <cfRule type="containsText" dxfId="2197" priority="591" operator="containsText" text="Alta">
      <formula>NOT(ISERROR(SEARCH("Alta",AA10)))</formula>
    </cfRule>
    <cfRule type="containsText" dxfId="2196" priority="592" operator="containsText" text="Media">
      <formula>NOT(ISERROR(SEARCH("Media",AA10)))</formula>
    </cfRule>
    <cfRule type="containsText" dxfId="2195" priority="593" operator="containsText" text="Baja">
      <formula>NOT(ISERROR(SEARCH("Baja",AA10)))</formula>
    </cfRule>
    <cfRule type="containsText" dxfId="2194" priority="594" operator="containsText" text="Muy Baja">
      <formula>NOT(ISERROR(SEARCH("Muy Baja",AA10)))</formula>
    </cfRule>
  </conditionalFormatting>
  <conditionalFormatting sqref="AE10:AE14">
    <cfRule type="containsText" dxfId="2193" priority="585" operator="containsText" text="Catastrófico">
      <formula>NOT(ISERROR(SEARCH("Catastrófico",AE10)))</formula>
    </cfRule>
    <cfRule type="containsText" dxfId="2192" priority="586" operator="containsText" text="Moderado">
      <formula>NOT(ISERROR(SEARCH("Moderado",AE10)))</formula>
    </cfRule>
    <cfRule type="containsText" dxfId="2191" priority="587" operator="containsText" text="Menor">
      <formula>NOT(ISERROR(SEARCH("Menor",AE10)))</formula>
    </cfRule>
    <cfRule type="containsText" dxfId="2190" priority="588" operator="containsText" text="Leve">
      <formula>NOT(ISERROR(SEARCH("Leve",AE10)))</formula>
    </cfRule>
    <cfRule type="containsText" dxfId="2189" priority="589" operator="containsText" text="Mayor">
      <formula>NOT(ISERROR(SEARCH("Mayor",AE10)))</formula>
    </cfRule>
  </conditionalFormatting>
  <conditionalFormatting sqref="I15 I20 I25">
    <cfRule type="containsText" dxfId="2188" priority="562" operator="containsText" text="Muy Baja">
      <formula>NOT(ISERROR(SEARCH("Muy Baja",I15)))</formula>
    </cfRule>
    <cfRule type="containsText" dxfId="2187" priority="563" operator="containsText" text="Baja">
      <formula>NOT(ISERROR(SEARCH("Baja",I15)))</formula>
    </cfRule>
    <cfRule type="containsText" dxfId="2186" priority="565" operator="containsText" text="Muy Alta">
      <formula>NOT(ISERROR(SEARCH("Muy Alta",I15)))</formula>
    </cfRule>
    <cfRule type="containsText" dxfId="2185" priority="566" operator="containsText" text="Alta">
      <formula>NOT(ISERROR(SEARCH("Alta",I15)))</formula>
    </cfRule>
    <cfRule type="containsText" dxfId="2184" priority="567" operator="containsText" text="Media">
      <formula>NOT(ISERROR(SEARCH("Media",I15)))</formula>
    </cfRule>
    <cfRule type="containsText" dxfId="2183" priority="568" operator="containsText" text="Media">
      <formula>NOT(ISERROR(SEARCH("Media",I15)))</formula>
    </cfRule>
    <cfRule type="containsText" dxfId="2182" priority="569" operator="containsText" text="Media">
      <formula>NOT(ISERROR(SEARCH("Media",I15)))</formula>
    </cfRule>
    <cfRule type="containsText" dxfId="2181" priority="570" operator="containsText" text="Muy Baja">
      <formula>NOT(ISERROR(SEARCH("Muy Baja",I15)))</formula>
    </cfRule>
    <cfRule type="containsText" dxfId="2180" priority="571" operator="containsText" text="Baja">
      <formula>NOT(ISERROR(SEARCH("Baja",I15)))</formula>
    </cfRule>
    <cfRule type="containsText" dxfId="2179" priority="572" operator="containsText" text="Muy Baja">
      <formula>NOT(ISERROR(SEARCH("Muy Baja",I15)))</formula>
    </cfRule>
    <cfRule type="containsText" dxfId="2178" priority="573" operator="containsText" text="Muy Baja">
      <formula>NOT(ISERROR(SEARCH("Muy Baja",I15)))</formula>
    </cfRule>
    <cfRule type="containsText" dxfId="2177" priority="574" operator="containsText" text="Muy Baja">
      <formula>NOT(ISERROR(SEARCH("Muy Baja",I15)))</formula>
    </cfRule>
    <cfRule type="containsText" dxfId="2176" priority="575" operator="containsText" text="Muy Baja'Tabla probabilidad'!">
      <formula>NOT(ISERROR(SEARCH("Muy Baja'Tabla probabilidad'!",I15)))</formula>
    </cfRule>
    <cfRule type="containsText" dxfId="2175" priority="576" operator="containsText" text="Muy bajo">
      <formula>NOT(ISERROR(SEARCH("Muy bajo",I15)))</formula>
    </cfRule>
    <cfRule type="containsText" dxfId="2174" priority="577" operator="containsText" text="Alta">
      <formula>NOT(ISERROR(SEARCH("Alta",I15)))</formula>
    </cfRule>
    <cfRule type="containsText" dxfId="2173" priority="578" operator="containsText" text="Media">
      <formula>NOT(ISERROR(SEARCH("Media",I15)))</formula>
    </cfRule>
    <cfRule type="containsText" dxfId="2172" priority="579" operator="containsText" text="Baja">
      <formula>NOT(ISERROR(SEARCH("Baja",I15)))</formula>
    </cfRule>
    <cfRule type="containsText" dxfId="2171" priority="580" operator="containsText" text="Muy baja">
      <formula>NOT(ISERROR(SEARCH("Muy baja",I15)))</formula>
    </cfRule>
    <cfRule type="cellIs" dxfId="2170" priority="583" operator="between">
      <formula>1</formula>
      <formula>2</formula>
    </cfRule>
    <cfRule type="cellIs" dxfId="2169" priority="584" operator="between">
      <formula>0</formula>
      <formula>2</formula>
    </cfRule>
  </conditionalFormatting>
  <conditionalFormatting sqref="I15 I20 I25">
    <cfRule type="containsText" dxfId="2168" priority="564" operator="containsText" text="Muy Alta">
      <formula>NOT(ISERROR(SEARCH("Muy Alta",I15)))</formula>
    </cfRule>
  </conditionalFormatting>
  <conditionalFormatting sqref="Y15:Y19">
    <cfRule type="containsText" dxfId="2167" priority="556" operator="containsText" text="Muy Alta">
      <formula>NOT(ISERROR(SEARCH("Muy Alta",Y15)))</formula>
    </cfRule>
    <cfRule type="containsText" dxfId="2166" priority="557" operator="containsText" text="Alta">
      <formula>NOT(ISERROR(SEARCH("Alta",Y15)))</formula>
    </cfRule>
    <cfRule type="containsText" dxfId="2165" priority="558" operator="containsText" text="Media">
      <formula>NOT(ISERROR(SEARCH("Media",Y15)))</formula>
    </cfRule>
    <cfRule type="containsText" dxfId="2164" priority="559" operator="containsText" text="Muy Baja">
      <formula>NOT(ISERROR(SEARCH("Muy Baja",Y15)))</formula>
    </cfRule>
    <cfRule type="containsText" dxfId="2163" priority="560" operator="containsText" text="Baja">
      <formula>NOT(ISERROR(SEARCH("Baja",Y15)))</formula>
    </cfRule>
    <cfRule type="containsText" dxfId="2162" priority="561" operator="containsText" text="Muy Baja">
      <formula>NOT(ISERROR(SEARCH("Muy Baja",Y15)))</formula>
    </cfRule>
  </conditionalFormatting>
  <conditionalFormatting sqref="AC15:AC19">
    <cfRule type="containsText" dxfId="2161" priority="551" operator="containsText" text="Catastrófico">
      <formula>NOT(ISERROR(SEARCH("Catastrófico",AC15)))</formula>
    </cfRule>
    <cfRule type="containsText" dxfId="2160" priority="552" operator="containsText" text="Mayor">
      <formula>NOT(ISERROR(SEARCH("Mayor",AC15)))</formula>
    </cfRule>
    <cfRule type="containsText" dxfId="2159" priority="553" operator="containsText" text="Moderado">
      <formula>NOT(ISERROR(SEARCH("Moderado",AC15)))</formula>
    </cfRule>
    <cfRule type="containsText" dxfId="2158" priority="554" operator="containsText" text="Menor">
      <formula>NOT(ISERROR(SEARCH("Menor",AC15)))</formula>
    </cfRule>
    <cfRule type="containsText" dxfId="2157" priority="555" operator="containsText" text="Leve">
      <formula>NOT(ISERROR(SEARCH("Leve",AC15)))</formula>
    </cfRule>
  </conditionalFormatting>
  <conditionalFormatting sqref="AG15">
    <cfRule type="containsText" dxfId="2156" priority="542" operator="containsText" text="Extremo">
      <formula>NOT(ISERROR(SEARCH("Extremo",AG15)))</formula>
    </cfRule>
    <cfRule type="containsText" dxfId="2155" priority="543" operator="containsText" text="Alto">
      <formula>NOT(ISERROR(SEARCH("Alto",AG15)))</formula>
    </cfRule>
    <cfRule type="containsText" dxfId="2154" priority="544" operator="containsText" text="Moderado">
      <formula>NOT(ISERROR(SEARCH("Moderado",AG15)))</formula>
    </cfRule>
    <cfRule type="containsText" dxfId="2153" priority="545" operator="containsText" text="Menor">
      <formula>NOT(ISERROR(SEARCH("Menor",AG15)))</formula>
    </cfRule>
    <cfRule type="containsText" dxfId="2152" priority="546" operator="containsText" text="Bajo">
      <formula>NOT(ISERROR(SEARCH("Bajo",AG15)))</formula>
    </cfRule>
    <cfRule type="containsText" dxfId="2151" priority="547" operator="containsText" text="Moderado">
      <formula>NOT(ISERROR(SEARCH("Moderado",AG15)))</formula>
    </cfRule>
    <cfRule type="containsText" dxfId="2150" priority="548" operator="containsText" text="Extremo">
      <formula>NOT(ISERROR(SEARCH("Extremo",AG15)))</formula>
    </cfRule>
    <cfRule type="containsText" dxfId="2149" priority="549" operator="containsText" text="Baja">
      <formula>NOT(ISERROR(SEARCH("Baja",AG15)))</formula>
    </cfRule>
    <cfRule type="containsText" dxfId="2148" priority="550" operator="containsText" text="Alto">
      <formula>NOT(ISERROR(SEARCH("Alto",AG15)))</formula>
    </cfRule>
  </conditionalFormatting>
  <conditionalFormatting sqref="AE15:AE19">
    <cfRule type="containsText" dxfId="2147" priority="532" operator="containsText" text="Catastrófico">
      <formula>NOT(ISERROR(SEARCH("Catastrófico",AE15)))</formula>
    </cfRule>
    <cfRule type="containsText" dxfId="2146" priority="533" operator="containsText" text="Moderado">
      <formula>NOT(ISERROR(SEARCH("Moderado",AE15)))</formula>
    </cfRule>
    <cfRule type="containsText" dxfId="2145" priority="534" operator="containsText" text="Menor">
      <formula>NOT(ISERROR(SEARCH("Menor",AE15)))</formula>
    </cfRule>
    <cfRule type="containsText" dxfId="2144" priority="535" operator="containsText" text="Leve">
      <formula>NOT(ISERROR(SEARCH("Leve",AE15)))</formula>
    </cfRule>
    <cfRule type="containsText" dxfId="2143" priority="536" operator="containsText" text="Mayor">
      <formula>NOT(ISERROR(SEARCH("Mayor",AE15)))</formula>
    </cfRule>
  </conditionalFormatting>
  <conditionalFormatting sqref="Y20:Y24">
    <cfRule type="containsText" dxfId="2142" priority="526" operator="containsText" text="Muy Alta">
      <formula>NOT(ISERROR(SEARCH("Muy Alta",Y20)))</formula>
    </cfRule>
    <cfRule type="containsText" dxfId="2141" priority="527" operator="containsText" text="Alta">
      <formula>NOT(ISERROR(SEARCH("Alta",Y20)))</formula>
    </cfRule>
    <cfRule type="containsText" dxfId="2140" priority="528" operator="containsText" text="Media">
      <formula>NOT(ISERROR(SEARCH("Media",Y20)))</formula>
    </cfRule>
    <cfRule type="containsText" dxfId="2139" priority="529" operator="containsText" text="Muy Baja">
      <formula>NOT(ISERROR(SEARCH("Muy Baja",Y20)))</formula>
    </cfRule>
    <cfRule type="containsText" dxfId="2138" priority="530" operator="containsText" text="Baja">
      <formula>NOT(ISERROR(SEARCH("Baja",Y20)))</formula>
    </cfRule>
    <cfRule type="containsText" dxfId="2137" priority="531" operator="containsText" text="Muy Baja">
      <formula>NOT(ISERROR(SEARCH("Muy Baja",Y20)))</formula>
    </cfRule>
  </conditionalFormatting>
  <conditionalFormatting sqref="AC20:AC24">
    <cfRule type="containsText" dxfId="2136" priority="521" operator="containsText" text="Catastrófico">
      <formula>NOT(ISERROR(SEARCH("Catastrófico",AC20)))</formula>
    </cfRule>
    <cfRule type="containsText" dxfId="2135" priority="522" operator="containsText" text="Mayor">
      <formula>NOT(ISERROR(SEARCH("Mayor",AC20)))</formula>
    </cfRule>
    <cfRule type="containsText" dxfId="2134" priority="523" operator="containsText" text="Moderado">
      <formula>NOT(ISERROR(SEARCH("Moderado",AC20)))</formula>
    </cfRule>
    <cfRule type="containsText" dxfId="2133" priority="524" operator="containsText" text="Menor">
      <formula>NOT(ISERROR(SEARCH("Menor",AC20)))</formula>
    </cfRule>
    <cfRule type="containsText" dxfId="2132" priority="525" operator="containsText" text="Leve">
      <formula>NOT(ISERROR(SEARCH("Leve",AC20)))</formula>
    </cfRule>
  </conditionalFormatting>
  <conditionalFormatting sqref="AG20">
    <cfRule type="containsText" dxfId="2131" priority="512" operator="containsText" text="Extremo">
      <formula>NOT(ISERROR(SEARCH("Extremo",AG20)))</formula>
    </cfRule>
    <cfRule type="containsText" dxfId="2130" priority="513" operator="containsText" text="Alto">
      <formula>NOT(ISERROR(SEARCH("Alto",AG20)))</formula>
    </cfRule>
    <cfRule type="containsText" dxfId="2129" priority="514" operator="containsText" text="Moderado">
      <formula>NOT(ISERROR(SEARCH("Moderado",AG20)))</formula>
    </cfRule>
    <cfRule type="containsText" dxfId="2128" priority="515" operator="containsText" text="Menor">
      <formula>NOT(ISERROR(SEARCH("Menor",AG20)))</formula>
    </cfRule>
    <cfRule type="containsText" dxfId="2127" priority="516" operator="containsText" text="Bajo">
      <formula>NOT(ISERROR(SEARCH("Bajo",AG20)))</formula>
    </cfRule>
    <cfRule type="containsText" dxfId="2126" priority="517" operator="containsText" text="Moderado">
      <formula>NOT(ISERROR(SEARCH("Moderado",AG20)))</formula>
    </cfRule>
    <cfRule type="containsText" dxfId="2125" priority="518" operator="containsText" text="Extremo">
      <formula>NOT(ISERROR(SEARCH("Extremo",AG20)))</formula>
    </cfRule>
    <cfRule type="containsText" dxfId="2124" priority="519" operator="containsText" text="Baja">
      <formula>NOT(ISERROR(SEARCH("Baja",AG20)))</formula>
    </cfRule>
    <cfRule type="containsText" dxfId="2123" priority="520" operator="containsText" text="Alto">
      <formula>NOT(ISERROR(SEARCH("Alto",AG20)))</formula>
    </cfRule>
  </conditionalFormatting>
  <conditionalFormatting sqref="AE20:AE24">
    <cfRule type="containsText" dxfId="2122" priority="502" operator="containsText" text="Catastrófico">
      <formula>NOT(ISERROR(SEARCH("Catastrófico",AE20)))</formula>
    </cfRule>
    <cfRule type="containsText" dxfId="2121" priority="503" operator="containsText" text="Moderado">
      <formula>NOT(ISERROR(SEARCH("Moderado",AE20)))</formula>
    </cfRule>
    <cfRule type="containsText" dxfId="2120" priority="504" operator="containsText" text="Menor">
      <formula>NOT(ISERROR(SEARCH("Menor",AE20)))</formula>
    </cfRule>
    <cfRule type="containsText" dxfId="2119" priority="505" operator="containsText" text="Leve">
      <formula>NOT(ISERROR(SEARCH("Leve",AE20)))</formula>
    </cfRule>
    <cfRule type="containsText" dxfId="2118" priority="506" operator="containsText" text="Mayor">
      <formula>NOT(ISERROR(SEARCH("Mayor",AE20)))</formula>
    </cfRule>
  </conditionalFormatting>
  <conditionalFormatting sqref="Y25:Y29">
    <cfRule type="containsText" dxfId="2117" priority="466" operator="containsText" text="Muy Alta">
      <formula>NOT(ISERROR(SEARCH("Muy Alta",Y25)))</formula>
    </cfRule>
    <cfRule type="containsText" dxfId="2116" priority="467" operator="containsText" text="Alta">
      <formula>NOT(ISERROR(SEARCH("Alta",Y25)))</formula>
    </cfRule>
    <cfRule type="containsText" dxfId="2115" priority="468" operator="containsText" text="Media">
      <formula>NOT(ISERROR(SEARCH("Media",Y25)))</formula>
    </cfRule>
    <cfRule type="containsText" dxfId="2114" priority="469" operator="containsText" text="Muy Baja">
      <formula>NOT(ISERROR(SEARCH("Muy Baja",Y25)))</formula>
    </cfRule>
    <cfRule type="containsText" dxfId="2113" priority="470" operator="containsText" text="Baja">
      <formula>NOT(ISERROR(SEARCH("Baja",Y25)))</formula>
    </cfRule>
    <cfRule type="containsText" dxfId="2112" priority="471" operator="containsText" text="Muy Baja">
      <formula>NOT(ISERROR(SEARCH("Muy Baja",Y25)))</formula>
    </cfRule>
  </conditionalFormatting>
  <conditionalFormatting sqref="AC25:AC29">
    <cfRule type="containsText" dxfId="2111" priority="461" operator="containsText" text="Catastrófico">
      <formula>NOT(ISERROR(SEARCH("Catastrófico",AC25)))</formula>
    </cfRule>
    <cfRule type="containsText" dxfId="2110" priority="462" operator="containsText" text="Mayor">
      <formula>NOT(ISERROR(SEARCH("Mayor",AC25)))</formula>
    </cfRule>
    <cfRule type="containsText" dxfId="2109" priority="463" operator="containsText" text="Moderado">
      <formula>NOT(ISERROR(SEARCH("Moderado",AC25)))</formula>
    </cfRule>
    <cfRule type="containsText" dxfId="2108" priority="464" operator="containsText" text="Menor">
      <formula>NOT(ISERROR(SEARCH("Menor",AC25)))</formula>
    </cfRule>
    <cfRule type="containsText" dxfId="2107" priority="465" operator="containsText" text="Leve">
      <formula>NOT(ISERROR(SEARCH("Leve",AC25)))</formula>
    </cfRule>
  </conditionalFormatting>
  <conditionalFormatting sqref="AG25">
    <cfRule type="containsText" dxfId="2106" priority="452" operator="containsText" text="Extremo">
      <formula>NOT(ISERROR(SEARCH("Extremo",AG25)))</formula>
    </cfRule>
    <cfRule type="containsText" dxfId="2105" priority="453" operator="containsText" text="Alto">
      <formula>NOT(ISERROR(SEARCH("Alto",AG25)))</formula>
    </cfRule>
    <cfRule type="containsText" dxfId="2104" priority="454" operator="containsText" text="Moderado">
      <formula>NOT(ISERROR(SEARCH("Moderado",AG25)))</formula>
    </cfRule>
    <cfRule type="containsText" dxfId="2103" priority="455" operator="containsText" text="Menor">
      <formula>NOT(ISERROR(SEARCH("Menor",AG25)))</formula>
    </cfRule>
    <cfRule type="containsText" dxfId="2102" priority="456" operator="containsText" text="Bajo">
      <formula>NOT(ISERROR(SEARCH("Bajo",AG25)))</formula>
    </cfRule>
    <cfRule type="containsText" dxfId="2101" priority="457" operator="containsText" text="Moderado">
      <formula>NOT(ISERROR(SEARCH("Moderado",AG25)))</formula>
    </cfRule>
    <cfRule type="containsText" dxfId="2100" priority="458" operator="containsText" text="Extremo">
      <formula>NOT(ISERROR(SEARCH("Extremo",AG25)))</formula>
    </cfRule>
    <cfRule type="containsText" dxfId="2099" priority="459" operator="containsText" text="Baja">
      <formula>NOT(ISERROR(SEARCH("Baja",AG25)))</formula>
    </cfRule>
    <cfRule type="containsText" dxfId="2098" priority="460" operator="containsText" text="Alto">
      <formula>NOT(ISERROR(SEARCH("Alto",AG25)))</formula>
    </cfRule>
  </conditionalFormatting>
  <conditionalFormatting sqref="AE25:AE29">
    <cfRule type="containsText" dxfId="2097" priority="442" operator="containsText" text="Catastrófico">
      <formula>NOT(ISERROR(SEARCH("Catastrófico",AE25)))</formula>
    </cfRule>
    <cfRule type="containsText" dxfId="2096" priority="443" operator="containsText" text="Moderado">
      <formula>NOT(ISERROR(SEARCH("Moderado",AE25)))</formula>
    </cfRule>
    <cfRule type="containsText" dxfId="2095" priority="444" operator="containsText" text="Menor">
      <formula>NOT(ISERROR(SEARCH("Menor",AE25)))</formula>
    </cfRule>
    <cfRule type="containsText" dxfId="2094" priority="445" operator="containsText" text="Leve">
      <formula>NOT(ISERROR(SEARCH("Leve",AE25)))</formula>
    </cfRule>
    <cfRule type="containsText" dxfId="2093" priority="446" operator="containsText" text="Mayor">
      <formula>NOT(ISERROR(SEARCH("Mayor",AE25)))</formula>
    </cfRule>
  </conditionalFormatting>
  <conditionalFormatting sqref="N30 N35">
    <cfRule type="containsText" dxfId="2092" priority="431" operator="containsText" text="Extremo">
      <formula>NOT(ISERROR(SEARCH("Extremo",N30)))</formula>
    </cfRule>
    <cfRule type="containsText" dxfId="2091" priority="432" operator="containsText" text="Alto">
      <formula>NOT(ISERROR(SEARCH("Alto",N30)))</formula>
    </cfRule>
    <cfRule type="containsText" dxfId="2090" priority="433" operator="containsText" text="Bajo">
      <formula>NOT(ISERROR(SEARCH("Bajo",N30)))</formula>
    </cfRule>
    <cfRule type="containsText" dxfId="2089" priority="434" operator="containsText" text="Moderado">
      <formula>NOT(ISERROR(SEARCH("Moderado",N30)))</formula>
    </cfRule>
    <cfRule type="containsText" dxfId="2088" priority="435" operator="containsText" text="Extremo">
      <formula>NOT(ISERROR(SEARCH("Extremo",N30)))</formula>
    </cfRule>
  </conditionalFormatting>
  <conditionalFormatting sqref="I30 I35 I40">
    <cfRule type="containsText" dxfId="2087" priority="402" operator="containsText" text="Muy Baja">
      <formula>NOT(ISERROR(SEARCH("Muy Baja",I30)))</formula>
    </cfRule>
    <cfRule type="containsText" dxfId="2086" priority="403" operator="containsText" text="Baja">
      <formula>NOT(ISERROR(SEARCH("Baja",I30)))</formula>
    </cfRule>
    <cfRule type="containsText" dxfId="2085" priority="405" operator="containsText" text="Muy Alta">
      <formula>NOT(ISERROR(SEARCH("Muy Alta",I30)))</formula>
    </cfRule>
    <cfRule type="containsText" dxfId="2084" priority="406" operator="containsText" text="Alta">
      <formula>NOT(ISERROR(SEARCH("Alta",I30)))</formula>
    </cfRule>
    <cfRule type="containsText" dxfId="2083" priority="407" operator="containsText" text="Media">
      <formula>NOT(ISERROR(SEARCH("Media",I30)))</formula>
    </cfRule>
    <cfRule type="containsText" dxfId="2082" priority="408" operator="containsText" text="Media">
      <formula>NOT(ISERROR(SEARCH("Media",I30)))</formula>
    </cfRule>
    <cfRule type="containsText" dxfId="2081" priority="409" operator="containsText" text="Media">
      <formula>NOT(ISERROR(SEARCH("Media",I30)))</formula>
    </cfRule>
    <cfRule type="containsText" dxfId="2080" priority="410" operator="containsText" text="Muy Baja">
      <formula>NOT(ISERROR(SEARCH("Muy Baja",I30)))</formula>
    </cfRule>
    <cfRule type="containsText" dxfId="2079" priority="411" operator="containsText" text="Baja">
      <formula>NOT(ISERROR(SEARCH("Baja",I30)))</formula>
    </cfRule>
    <cfRule type="containsText" dxfId="2078" priority="412" operator="containsText" text="Muy Baja">
      <formula>NOT(ISERROR(SEARCH("Muy Baja",I30)))</formula>
    </cfRule>
    <cfRule type="containsText" dxfId="2077" priority="413" operator="containsText" text="Muy Baja">
      <formula>NOT(ISERROR(SEARCH("Muy Baja",I30)))</formula>
    </cfRule>
    <cfRule type="containsText" dxfId="2076" priority="414" operator="containsText" text="Muy Baja">
      <formula>NOT(ISERROR(SEARCH("Muy Baja",I30)))</formula>
    </cfRule>
    <cfRule type="containsText" dxfId="2075" priority="415" operator="containsText" text="Muy Baja'Tabla probabilidad'!">
      <formula>NOT(ISERROR(SEARCH("Muy Baja'Tabla probabilidad'!",I30)))</formula>
    </cfRule>
    <cfRule type="containsText" dxfId="2074" priority="416" operator="containsText" text="Muy bajo">
      <formula>NOT(ISERROR(SEARCH("Muy bajo",I30)))</formula>
    </cfRule>
    <cfRule type="containsText" dxfId="2073" priority="417" operator="containsText" text="Alta">
      <formula>NOT(ISERROR(SEARCH("Alta",I30)))</formula>
    </cfRule>
    <cfRule type="containsText" dxfId="2072" priority="418" operator="containsText" text="Media">
      <formula>NOT(ISERROR(SEARCH("Media",I30)))</formula>
    </cfRule>
    <cfRule type="containsText" dxfId="2071" priority="419" operator="containsText" text="Baja">
      <formula>NOT(ISERROR(SEARCH("Baja",I30)))</formula>
    </cfRule>
    <cfRule type="containsText" dxfId="2070" priority="420" operator="containsText" text="Muy baja">
      <formula>NOT(ISERROR(SEARCH("Muy baja",I30)))</formula>
    </cfRule>
    <cfRule type="cellIs" dxfId="2069" priority="423" operator="between">
      <formula>1</formula>
      <formula>2</formula>
    </cfRule>
    <cfRule type="cellIs" dxfId="2068" priority="424" operator="between">
      <formula>0</formula>
      <formula>2</formula>
    </cfRule>
  </conditionalFormatting>
  <conditionalFormatting sqref="I30 I35 I40">
    <cfRule type="containsText" dxfId="2067" priority="404" operator="containsText" text="Muy Alta">
      <formula>NOT(ISERROR(SEARCH("Muy Alta",I30)))</formula>
    </cfRule>
  </conditionalFormatting>
  <conditionalFormatting sqref="Y30:Y34">
    <cfRule type="containsText" dxfId="2066" priority="396" operator="containsText" text="Muy Alta">
      <formula>NOT(ISERROR(SEARCH("Muy Alta",Y30)))</formula>
    </cfRule>
    <cfRule type="containsText" dxfId="2065" priority="397" operator="containsText" text="Alta">
      <formula>NOT(ISERROR(SEARCH("Alta",Y30)))</formula>
    </cfRule>
    <cfRule type="containsText" dxfId="2064" priority="398" operator="containsText" text="Media">
      <formula>NOT(ISERROR(SEARCH("Media",Y30)))</formula>
    </cfRule>
    <cfRule type="containsText" dxfId="2063" priority="399" operator="containsText" text="Muy Baja">
      <formula>NOT(ISERROR(SEARCH("Muy Baja",Y30)))</formula>
    </cfRule>
    <cfRule type="containsText" dxfId="2062" priority="400" operator="containsText" text="Baja">
      <formula>NOT(ISERROR(SEARCH("Baja",Y30)))</formula>
    </cfRule>
    <cfRule type="containsText" dxfId="2061" priority="401" operator="containsText" text="Muy Baja">
      <formula>NOT(ISERROR(SEARCH("Muy Baja",Y30)))</formula>
    </cfRule>
  </conditionalFormatting>
  <conditionalFormatting sqref="AC30:AC34">
    <cfRule type="containsText" dxfId="2060" priority="391" operator="containsText" text="Catastrófico">
      <formula>NOT(ISERROR(SEARCH("Catastrófico",AC30)))</formula>
    </cfRule>
    <cfRule type="containsText" dxfId="2059" priority="392" operator="containsText" text="Mayor">
      <formula>NOT(ISERROR(SEARCH("Mayor",AC30)))</formula>
    </cfRule>
    <cfRule type="containsText" dxfId="2058" priority="393" operator="containsText" text="Moderado">
      <formula>NOT(ISERROR(SEARCH("Moderado",AC30)))</formula>
    </cfRule>
    <cfRule type="containsText" dxfId="2057" priority="394" operator="containsText" text="Menor">
      <formula>NOT(ISERROR(SEARCH("Menor",AC30)))</formula>
    </cfRule>
    <cfRule type="containsText" dxfId="2056" priority="395" operator="containsText" text="Leve">
      <formula>NOT(ISERROR(SEARCH("Leve",AC30)))</formula>
    </cfRule>
  </conditionalFormatting>
  <conditionalFormatting sqref="AG30">
    <cfRule type="containsText" dxfId="2055" priority="382" operator="containsText" text="Extremo">
      <formula>NOT(ISERROR(SEARCH("Extremo",AG30)))</formula>
    </cfRule>
    <cfRule type="containsText" dxfId="2054" priority="383" operator="containsText" text="Alto">
      <formula>NOT(ISERROR(SEARCH("Alto",AG30)))</formula>
    </cfRule>
    <cfRule type="containsText" dxfId="2053" priority="384" operator="containsText" text="Moderado">
      <formula>NOT(ISERROR(SEARCH("Moderado",AG30)))</formula>
    </cfRule>
    <cfRule type="containsText" dxfId="2052" priority="385" operator="containsText" text="Menor">
      <formula>NOT(ISERROR(SEARCH("Menor",AG30)))</formula>
    </cfRule>
    <cfRule type="containsText" dxfId="2051" priority="386" operator="containsText" text="Bajo">
      <formula>NOT(ISERROR(SEARCH("Bajo",AG30)))</formula>
    </cfRule>
    <cfRule type="containsText" dxfId="2050" priority="387" operator="containsText" text="Moderado">
      <formula>NOT(ISERROR(SEARCH("Moderado",AG30)))</formula>
    </cfRule>
    <cfRule type="containsText" dxfId="2049" priority="388" operator="containsText" text="Extremo">
      <formula>NOT(ISERROR(SEARCH("Extremo",AG30)))</formula>
    </cfRule>
    <cfRule type="containsText" dxfId="2048" priority="389" operator="containsText" text="Baja">
      <formula>NOT(ISERROR(SEARCH("Baja",AG30)))</formula>
    </cfRule>
    <cfRule type="containsText" dxfId="2047" priority="390" operator="containsText" text="Alto">
      <formula>NOT(ISERROR(SEARCH("Alto",AG30)))</formula>
    </cfRule>
  </conditionalFormatting>
  <conditionalFormatting sqref="AE30:AE34">
    <cfRule type="containsText" dxfId="2046" priority="372" operator="containsText" text="Catastrófico">
      <formula>NOT(ISERROR(SEARCH("Catastrófico",AE30)))</formula>
    </cfRule>
    <cfRule type="containsText" dxfId="2045" priority="373" operator="containsText" text="Moderado">
      <formula>NOT(ISERROR(SEARCH("Moderado",AE30)))</formula>
    </cfRule>
    <cfRule type="containsText" dxfId="2044" priority="374" operator="containsText" text="Menor">
      <formula>NOT(ISERROR(SEARCH("Menor",AE30)))</formula>
    </cfRule>
    <cfRule type="containsText" dxfId="2043" priority="375" operator="containsText" text="Leve">
      <formula>NOT(ISERROR(SEARCH("Leve",AE30)))</formula>
    </cfRule>
    <cfRule type="containsText" dxfId="2042" priority="376" operator="containsText" text="Mayor">
      <formula>NOT(ISERROR(SEARCH("Mayor",AE30)))</formula>
    </cfRule>
  </conditionalFormatting>
  <conditionalFormatting sqref="Y35:Y39">
    <cfRule type="containsText" dxfId="2041" priority="306" operator="containsText" text="Muy Alta">
      <formula>NOT(ISERROR(SEARCH("Muy Alta",Y35)))</formula>
    </cfRule>
    <cfRule type="containsText" dxfId="2040" priority="307" operator="containsText" text="Alta">
      <formula>NOT(ISERROR(SEARCH("Alta",Y35)))</formula>
    </cfRule>
    <cfRule type="containsText" dxfId="2039" priority="308" operator="containsText" text="Media">
      <formula>NOT(ISERROR(SEARCH("Media",Y35)))</formula>
    </cfRule>
    <cfRule type="containsText" dxfId="2038" priority="309" operator="containsText" text="Muy Baja">
      <formula>NOT(ISERROR(SEARCH("Muy Baja",Y35)))</formula>
    </cfRule>
    <cfRule type="containsText" dxfId="2037" priority="310" operator="containsText" text="Baja">
      <formula>NOT(ISERROR(SEARCH("Baja",Y35)))</formula>
    </cfRule>
    <cfRule type="containsText" dxfId="2036" priority="311" operator="containsText" text="Muy Baja">
      <formula>NOT(ISERROR(SEARCH("Muy Baja",Y35)))</formula>
    </cfRule>
  </conditionalFormatting>
  <conditionalFormatting sqref="AC35:AC39">
    <cfRule type="containsText" dxfId="2035" priority="301" operator="containsText" text="Catastrófico">
      <formula>NOT(ISERROR(SEARCH("Catastrófico",AC35)))</formula>
    </cfRule>
    <cfRule type="containsText" dxfId="2034" priority="302" operator="containsText" text="Mayor">
      <formula>NOT(ISERROR(SEARCH("Mayor",AC35)))</formula>
    </cfRule>
    <cfRule type="containsText" dxfId="2033" priority="303" operator="containsText" text="Moderado">
      <formula>NOT(ISERROR(SEARCH("Moderado",AC35)))</formula>
    </cfRule>
    <cfRule type="containsText" dxfId="2032" priority="304" operator="containsText" text="Menor">
      <formula>NOT(ISERROR(SEARCH("Menor",AC35)))</formula>
    </cfRule>
    <cfRule type="containsText" dxfId="2031" priority="305" operator="containsText" text="Leve">
      <formula>NOT(ISERROR(SEARCH("Leve",AC35)))</formula>
    </cfRule>
  </conditionalFormatting>
  <conditionalFormatting sqref="AG35">
    <cfRule type="containsText" dxfId="2030" priority="292" operator="containsText" text="Extremo">
      <formula>NOT(ISERROR(SEARCH("Extremo",AG35)))</formula>
    </cfRule>
    <cfRule type="containsText" dxfId="2029" priority="293" operator="containsText" text="Alto">
      <formula>NOT(ISERROR(SEARCH("Alto",AG35)))</formula>
    </cfRule>
    <cfRule type="containsText" dxfId="2028" priority="294" operator="containsText" text="Moderado">
      <formula>NOT(ISERROR(SEARCH("Moderado",AG35)))</formula>
    </cfRule>
    <cfRule type="containsText" dxfId="2027" priority="295" operator="containsText" text="Menor">
      <formula>NOT(ISERROR(SEARCH("Menor",AG35)))</formula>
    </cfRule>
    <cfRule type="containsText" dxfId="2026" priority="296" operator="containsText" text="Bajo">
      <formula>NOT(ISERROR(SEARCH("Bajo",AG35)))</formula>
    </cfRule>
    <cfRule type="containsText" dxfId="2025" priority="297" operator="containsText" text="Moderado">
      <formula>NOT(ISERROR(SEARCH("Moderado",AG35)))</formula>
    </cfRule>
    <cfRule type="containsText" dxfId="2024" priority="298" operator="containsText" text="Extremo">
      <formula>NOT(ISERROR(SEARCH("Extremo",AG35)))</formula>
    </cfRule>
    <cfRule type="containsText" dxfId="2023" priority="299" operator="containsText" text="Baja">
      <formula>NOT(ISERROR(SEARCH("Baja",AG35)))</formula>
    </cfRule>
    <cfRule type="containsText" dxfId="2022" priority="300" operator="containsText" text="Alto">
      <formula>NOT(ISERROR(SEARCH("Alto",AG35)))</formula>
    </cfRule>
  </conditionalFormatting>
  <conditionalFormatting sqref="AE35:AE39">
    <cfRule type="containsText" dxfId="2021" priority="282" operator="containsText" text="Catastrófico">
      <formula>NOT(ISERROR(SEARCH("Catastrófico",AE35)))</formula>
    </cfRule>
    <cfRule type="containsText" dxfId="2020" priority="283" operator="containsText" text="Moderado">
      <formula>NOT(ISERROR(SEARCH("Moderado",AE35)))</formula>
    </cfRule>
    <cfRule type="containsText" dxfId="2019" priority="284" operator="containsText" text="Menor">
      <formula>NOT(ISERROR(SEARCH("Menor",AE35)))</formula>
    </cfRule>
    <cfRule type="containsText" dxfId="2018" priority="285" operator="containsText" text="Leve">
      <formula>NOT(ISERROR(SEARCH("Leve",AE35)))</formula>
    </cfRule>
    <cfRule type="containsText" dxfId="2017" priority="286" operator="containsText" text="Mayor">
      <formula>NOT(ISERROR(SEARCH("Mayor",AE35)))</formula>
    </cfRule>
  </conditionalFormatting>
  <conditionalFormatting sqref="N40">
    <cfRule type="containsText" dxfId="2016" priority="277" operator="containsText" text="Extremo">
      <formula>NOT(ISERROR(SEARCH("Extremo",N40)))</formula>
    </cfRule>
    <cfRule type="containsText" dxfId="2015" priority="278" operator="containsText" text="Alto">
      <formula>NOT(ISERROR(SEARCH("Alto",N40)))</formula>
    </cfRule>
    <cfRule type="containsText" dxfId="2014" priority="279" operator="containsText" text="Bajo">
      <formula>NOT(ISERROR(SEARCH("Bajo",N40)))</formula>
    </cfRule>
    <cfRule type="containsText" dxfId="2013" priority="280" operator="containsText" text="Moderado">
      <formula>NOT(ISERROR(SEARCH("Moderado",N40)))</formula>
    </cfRule>
    <cfRule type="containsText" dxfId="2012" priority="281" operator="containsText" text="Extremo">
      <formula>NOT(ISERROR(SEARCH("Extremo",N40)))</formula>
    </cfRule>
  </conditionalFormatting>
  <conditionalFormatting sqref="Y40:Y44">
    <cfRule type="containsText" dxfId="2011" priority="236" operator="containsText" text="Muy Alta">
      <formula>NOT(ISERROR(SEARCH("Muy Alta",Y40)))</formula>
    </cfRule>
    <cfRule type="containsText" dxfId="2010" priority="237" operator="containsText" text="Alta">
      <formula>NOT(ISERROR(SEARCH("Alta",Y40)))</formula>
    </cfRule>
    <cfRule type="containsText" dxfId="2009" priority="238" operator="containsText" text="Media">
      <formula>NOT(ISERROR(SEARCH("Media",Y40)))</formula>
    </cfRule>
    <cfRule type="containsText" dxfId="2008" priority="239" operator="containsText" text="Muy Baja">
      <formula>NOT(ISERROR(SEARCH("Muy Baja",Y40)))</formula>
    </cfRule>
    <cfRule type="containsText" dxfId="2007" priority="240" operator="containsText" text="Baja">
      <formula>NOT(ISERROR(SEARCH("Baja",Y40)))</formula>
    </cfRule>
    <cfRule type="containsText" dxfId="2006" priority="241" operator="containsText" text="Muy Baja">
      <formula>NOT(ISERROR(SEARCH("Muy Baja",Y40)))</formula>
    </cfRule>
  </conditionalFormatting>
  <conditionalFormatting sqref="AC40:AC44">
    <cfRule type="containsText" dxfId="2005" priority="231" operator="containsText" text="Catastrófico">
      <formula>NOT(ISERROR(SEARCH("Catastrófico",AC40)))</formula>
    </cfRule>
    <cfRule type="containsText" dxfId="2004" priority="232" operator="containsText" text="Mayor">
      <formula>NOT(ISERROR(SEARCH("Mayor",AC40)))</formula>
    </cfRule>
    <cfRule type="containsText" dxfId="2003" priority="233" operator="containsText" text="Moderado">
      <formula>NOT(ISERROR(SEARCH("Moderado",AC40)))</formula>
    </cfRule>
    <cfRule type="containsText" dxfId="2002" priority="234" operator="containsText" text="Menor">
      <formula>NOT(ISERROR(SEARCH("Menor",AC40)))</formula>
    </cfRule>
    <cfRule type="containsText" dxfId="2001" priority="235" operator="containsText" text="Leve">
      <formula>NOT(ISERROR(SEARCH("Leve",AC40)))</formula>
    </cfRule>
  </conditionalFormatting>
  <conditionalFormatting sqref="AG40">
    <cfRule type="containsText" dxfId="2000" priority="222" operator="containsText" text="Extremo">
      <formula>NOT(ISERROR(SEARCH("Extremo",AG40)))</formula>
    </cfRule>
    <cfRule type="containsText" dxfId="1999" priority="223" operator="containsText" text="Alto">
      <formula>NOT(ISERROR(SEARCH("Alto",AG40)))</formula>
    </cfRule>
    <cfRule type="containsText" dxfId="1998" priority="224" operator="containsText" text="Moderado">
      <formula>NOT(ISERROR(SEARCH("Moderado",AG40)))</formula>
    </cfRule>
    <cfRule type="containsText" dxfId="1997" priority="225" operator="containsText" text="Menor">
      <formula>NOT(ISERROR(SEARCH("Menor",AG40)))</formula>
    </cfRule>
    <cfRule type="containsText" dxfId="1996" priority="226" operator="containsText" text="Bajo">
      <formula>NOT(ISERROR(SEARCH("Bajo",AG40)))</formula>
    </cfRule>
    <cfRule type="containsText" dxfId="1995" priority="227" operator="containsText" text="Moderado">
      <formula>NOT(ISERROR(SEARCH("Moderado",AG40)))</formula>
    </cfRule>
    <cfRule type="containsText" dxfId="1994" priority="228" operator="containsText" text="Extremo">
      <formula>NOT(ISERROR(SEARCH("Extremo",AG40)))</formula>
    </cfRule>
    <cfRule type="containsText" dxfId="1993" priority="229" operator="containsText" text="Baja">
      <formula>NOT(ISERROR(SEARCH("Baja",AG40)))</formula>
    </cfRule>
    <cfRule type="containsText" dxfId="1992" priority="230" operator="containsText" text="Alto">
      <formula>NOT(ISERROR(SEARCH("Alto",AG40)))</formula>
    </cfRule>
  </conditionalFormatting>
  <conditionalFormatting sqref="AE40:AE44">
    <cfRule type="containsText" dxfId="1991" priority="212" operator="containsText" text="Catastrófico">
      <formula>NOT(ISERROR(SEARCH("Catastrófico",AE40)))</formula>
    </cfRule>
    <cfRule type="containsText" dxfId="1990" priority="213" operator="containsText" text="Moderado">
      <formula>NOT(ISERROR(SEARCH("Moderado",AE40)))</formula>
    </cfRule>
    <cfRule type="containsText" dxfId="1989" priority="214" operator="containsText" text="Menor">
      <formula>NOT(ISERROR(SEARCH("Menor",AE40)))</formula>
    </cfRule>
    <cfRule type="containsText" dxfId="1988" priority="215" operator="containsText" text="Leve">
      <formula>NOT(ISERROR(SEARCH("Leve",AE40)))</formula>
    </cfRule>
    <cfRule type="containsText" dxfId="1987" priority="216" operator="containsText" text="Mayor">
      <formula>NOT(ISERROR(SEARCH("Mayor",AE40)))</formula>
    </cfRule>
  </conditionalFormatting>
  <conditionalFormatting sqref="N45">
    <cfRule type="containsText" dxfId="1986" priority="207" operator="containsText" text="Extremo">
      <formula>NOT(ISERROR(SEARCH("Extremo",N45)))</formula>
    </cfRule>
    <cfRule type="containsText" dxfId="1985" priority="208" operator="containsText" text="Alto">
      <formula>NOT(ISERROR(SEARCH("Alto",N45)))</formula>
    </cfRule>
    <cfRule type="containsText" dxfId="1984" priority="209" operator="containsText" text="Bajo">
      <formula>NOT(ISERROR(SEARCH("Bajo",N45)))</formula>
    </cfRule>
    <cfRule type="containsText" dxfId="1983" priority="210" operator="containsText" text="Moderado">
      <formula>NOT(ISERROR(SEARCH("Moderado",N45)))</formula>
    </cfRule>
    <cfRule type="containsText" dxfId="1982" priority="211" operator="containsText" text="Extremo">
      <formula>NOT(ISERROR(SEARCH("Extremo",N45)))</formula>
    </cfRule>
  </conditionalFormatting>
  <conditionalFormatting sqref="I45">
    <cfRule type="containsText" dxfId="1981" priority="184" operator="containsText" text="Muy Baja">
      <formula>NOT(ISERROR(SEARCH("Muy Baja",I45)))</formula>
    </cfRule>
    <cfRule type="containsText" dxfId="1980" priority="185" operator="containsText" text="Baja">
      <formula>NOT(ISERROR(SEARCH("Baja",I45)))</formula>
    </cfRule>
    <cfRule type="containsText" dxfId="1979" priority="187" operator="containsText" text="Muy Alta">
      <formula>NOT(ISERROR(SEARCH("Muy Alta",I45)))</formula>
    </cfRule>
    <cfRule type="containsText" dxfId="1978" priority="188" operator="containsText" text="Alta">
      <formula>NOT(ISERROR(SEARCH("Alta",I45)))</formula>
    </cfRule>
    <cfRule type="containsText" dxfId="1977" priority="189" operator="containsText" text="Media">
      <formula>NOT(ISERROR(SEARCH("Media",I45)))</formula>
    </cfRule>
    <cfRule type="containsText" dxfId="1976" priority="190" operator="containsText" text="Media">
      <formula>NOT(ISERROR(SEARCH("Media",I45)))</formula>
    </cfRule>
    <cfRule type="containsText" dxfId="1975" priority="191" operator="containsText" text="Media">
      <formula>NOT(ISERROR(SEARCH("Media",I45)))</formula>
    </cfRule>
    <cfRule type="containsText" dxfId="1974" priority="192" operator="containsText" text="Muy Baja">
      <formula>NOT(ISERROR(SEARCH("Muy Baja",I45)))</formula>
    </cfRule>
    <cfRule type="containsText" dxfId="1973" priority="193" operator="containsText" text="Baja">
      <formula>NOT(ISERROR(SEARCH("Baja",I45)))</formula>
    </cfRule>
    <cfRule type="containsText" dxfId="1972" priority="194" operator="containsText" text="Muy Baja">
      <formula>NOT(ISERROR(SEARCH("Muy Baja",I45)))</formula>
    </cfRule>
    <cfRule type="containsText" dxfId="1971" priority="195" operator="containsText" text="Muy Baja">
      <formula>NOT(ISERROR(SEARCH("Muy Baja",I45)))</formula>
    </cfRule>
    <cfRule type="containsText" dxfId="1970" priority="196" operator="containsText" text="Muy Baja">
      <formula>NOT(ISERROR(SEARCH("Muy Baja",I45)))</formula>
    </cfRule>
    <cfRule type="containsText" dxfId="1969" priority="197" operator="containsText" text="Muy Baja'Tabla probabilidad'!">
      <formula>NOT(ISERROR(SEARCH("Muy Baja'Tabla probabilidad'!",I45)))</formula>
    </cfRule>
    <cfRule type="containsText" dxfId="1968" priority="198" operator="containsText" text="Muy bajo">
      <formula>NOT(ISERROR(SEARCH("Muy bajo",I45)))</formula>
    </cfRule>
    <cfRule type="containsText" dxfId="1967" priority="199" operator="containsText" text="Alta">
      <formula>NOT(ISERROR(SEARCH("Alta",I45)))</formula>
    </cfRule>
    <cfRule type="containsText" dxfId="1966" priority="200" operator="containsText" text="Media">
      <formula>NOT(ISERROR(SEARCH("Media",I45)))</formula>
    </cfRule>
    <cfRule type="containsText" dxfId="1965" priority="201" operator="containsText" text="Baja">
      <formula>NOT(ISERROR(SEARCH("Baja",I45)))</formula>
    </cfRule>
    <cfRule type="containsText" dxfId="1964" priority="202" operator="containsText" text="Muy baja">
      <formula>NOT(ISERROR(SEARCH("Muy baja",I45)))</formula>
    </cfRule>
    <cfRule type="cellIs" dxfId="1963" priority="205" operator="between">
      <formula>1</formula>
      <formula>2</formula>
    </cfRule>
    <cfRule type="cellIs" dxfId="1962" priority="206" operator="between">
      <formula>0</formula>
      <formula>2</formula>
    </cfRule>
  </conditionalFormatting>
  <conditionalFormatting sqref="I45">
    <cfRule type="containsText" dxfId="1961" priority="186" operator="containsText" text="Muy Alta">
      <formula>NOT(ISERROR(SEARCH("Muy Alta",I45)))</formula>
    </cfRule>
  </conditionalFormatting>
  <conditionalFormatting sqref="Y45:Y49">
    <cfRule type="containsText" dxfId="1960" priority="166" operator="containsText" text="Muy Alta">
      <formula>NOT(ISERROR(SEARCH("Muy Alta",Y45)))</formula>
    </cfRule>
    <cfRule type="containsText" dxfId="1959" priority="167" operator="containsText" text="Alta">
      <formula>NOT(ISERROR(SEARCH("Alta",Y45)))</formula>
    </cfRule>
    <cfRule type="containsText" dxfId="1958" priority="168" operator="containsText" text="Media">
      <formula>NOT(ISERROR(SEARCH("Media",Y45)))</formula>
    </cfRule>
    <cfRule type="containsText" dxfId="1957" priority="169" operator="containsText" text="Muy Baja">
      <formula>NOT(ISERROR(SEARCH("Muy Baja",Y45)))</formula>
    </cfRule>
    <cfRule type="containsText" dxfId="1956" priority="170" operator="containsText" text="Baja">
      <formula>NOT(ISERROR(SEARCH("Baja",Y45)))</formula>
    </cfRule>
    <cfRule type="containsText" dxfId="1955" priority="171" operator="containsText" text="Muy Baja">
      <formula>NOT(ISERROR(SEARCH("Muy Baja",Y45)))</formula>
    </cfRule>
  </conditionalFormatting>
  <conditionalFormatting sqref="AC45:AC49">
    <cfRule type="containsText" dxfId="1954" priority="161" operator="containsText" text="Catastrófico">
      <formula>NOT(ISERROR(SEARCH("Catastrófico",AC45)))</formula>
    </cfRule>
    <cfRule type="containsText" dxfId="1953" priority="162" operator="containsText" text="Mayor">
      <formula>NOT(ISERROR(SEARCH("Mayor",AC45)))</formula>
    </cfRule>
    <cfRule type="containsText" dxfId="1952" priority="163" operator="containsText" text="Moderado">
      <formula>NOT(ISERROR(SEARCH("Moderado",AC45)))</formula>
    </cfRule>
    <cfRule type="containsText" dxfId="1951" priority="164" operator="containsText" text="Menor">
      <formula>NOT(ISERROR(SEARCH("Menor",AC45)))</formula>
    </cfRule>
    <cfRule type="containsText" dxfId="1950" priority="165" operator="containsText" text="Leve">
      <formula>NOT(ISERROR(SEARCH("Leve",AC45)))</formula>
    </cfRule>
  </conditionalFormatting>
  <conditionalFormatting sqref="AG45">
    <cfRule type="containsText" dxfId="1949" priority="152" operator="containsText" text="Extremo">
      <formula>NOT(ISERROR(SEARCH("Extremo",AG45)))</formula>
    </cfRule>
    <cfRule type="containsText" dxfId="1948" priority="153" operator="containsText" text="Alto">
      <formula>NOT(ISERROR(SEARCH("Alto",AG45)))</formula>
    </cfRule>
    <cfRule type="containsText" dxfId="1947" priority="154" operator="containsText" text="Moderado">
      <formula>NOT(ISERROR(SEARCH("Moderado",AG45)))</formula>
    </cfRule>
    <cfRule type="containsText" dxfId="1946" priority="155" operator="containsText" text="Menor">
      <formula>NOT(ISERROR(SEARCH("Menor",AG45)))</formula>
    </cfRule>
    <cfRule type="containsText" dxfId="1945" priority="156" operator="containsText" text="Bajo">
      <formula>NOT(ISERROR(SEARCH("Bajo",AG45)))</formula>
    </cfRule>
    <cfRule type="containsText" dxfId="1944" priority="157" operator="containsText" text="Moderado">
      <formula>NOT(ISERROR(SEARCH("Moderado",AG45)))</formula>
    </cfRule>
    <cfRule type="containsText" dxfId="1943" priority="158" operator="containsText" text="Extremo">
      <formula>NOT(ISERROR(SEARCH("Extremo",AG45)))</formula>
    </cfRule>
    <cfRule type="containsText" dxfId="1942" priority="159" operator="containsText" text="Baja">
      <formula>NOT(ISERROR(SEARCH("Baja",AG45)))</formula>
    </cfRule>
    <cfRule type="containsText" dxfId="1941" priority="160" operator="containsText" text="Alto">
      <formula>NOT(ISERROR(SEARCH("Alto",AG45)))</formula>
    </cfRule>
  </conditionalFormatting>
  <conditionalFormatting sqref="AE45:AE49">
    <cfRule type="containsText" dxfId="1940" priority="142" operator="containsText" text="Catastrófico">
      <formula>NOT(ISERROR(SEARCH("Catastrófico",AE45)))</formula>
    </cfRule>
    <cfRule type="containsText" dxfId="1939" priority="143" operator="containsText" text="Moderado">
      <formula>NOT(ISERROR(SEARCH("Moderado",AE45)))</formula>
    </cfRule>
    <cfRule type="containsText" dxfId="1938" priority="144" operator="containsText" text="Menor">
      <formula>NOT(ISERROR(SEARCH("Menor",AE45)))</formula>
    </cfRule>
    <cfRule type="containsText" dxfId="1937" priority="145" operator="containsText" text="Leve">
      <formula>NOT(ISERROR(SEARCH("Leve",AE45)))</formula>
    </cfRule>
    <cfRule type="containsText" dxfId="1936" priority="146" operator="containsText" text="Mayor">
      <formula>NOT(ISERROR(SEARCH("Mayor",AE45)))</formula>
    </cfRule>
  </conditionalFormatting>
  <conditionalFormatting sqref="N50">
    <cfRule type="containsText" dxfId="1935" priority="137" operator="containsText" text="Extremo">
      <formula>NOT(ISERROR(SEARCH("Extremo",N50)))</formula>
    </cfRule>
    <cfRule type="containsText" dxfId="1934" priority="138" operator="containsText" text="Alto">
      <formula>NOT(ISERROR(SEARCH("Alto",N50)))</formula>
    </cfRule>
    <cfRule type="containsText" dxfId="1933" priority="139" operator="containsText" text="Bajo">
      <formula>NOT(ISERROR(SEARCH("Bajo",N50)))</formula>
    </cfRule>
    <cfRule type="containsText" dxfId="1932" priority="140" operator="containsText" text="Moderado">
      <formula>NOT(ISERROR(SEARCH("Moderado",N50)))</formula>
    </cfRule>
    <cfRule type="containsText" dxfId="1931" priority="141" operator="containsText" text="Extremo">
      <formula>NOT(ISERROR(SEARCH("Extremo",N50)))</formula>
    </cfRule>
  </conditionalFormatting>
  <conditionalFormatting sqref="I50">
    <cfRule type="containsText" dxfId="1930" priority="114" operator="containsText" text="Muy Baja">
      <formula>NOT(ISERROR(SEARCH("Muy Baja",I50)))</formula>
    </cfRule>
    <cfRule type="containsText" dxfId="1929" priority="115" operator="containsText" text="Baja">
      <formula>NOT(ISERROR(SEARCH("Baja",I50)))</formula>
    </cfRule>
    <cfRule type="containsText" dxfId="1928" priority="117" operator="containsText" text="Muy Alta">
      <formula>NOT(ISERROR(SEARCH("Muy Alta",I50)))</formula>
    </cfRule>
    <cfRule type="containsText" dxfId="1927" priority="118" operator="containsText" text="Alta">
      <formula>NOT(ISERROR(SEARCH("Alta",I50)))</formula>
    </cfRule>
    <cfRule type="containsText" dxfId="1926" priority="119" operator="containsText" text="Media">
      <formula>NOT(ISERROR(SEARCH("Media",I50)))</formula>
    </cfRule>
    <cfRule type="containsText" dxfId="1925" priority="120" operator="containsText" text="Media">
      <formula>NOT(ISERROR(SEARCH("Media",I50)))</formula>
    </cfRule>
    <cfRule type="containsText" dxfId="1924" priority="121" operator="containsText" text="Media">
      <formula>NOT(ISERROR(SEARCH("Media",I50)))</formula>
    </cfRule>
    <cfRule type="containsText" dxfId="1923" priority="122" operator="containsText" text="Muy Baja">
      <formula>NOT(ISERROR(SEARCH("Muy Baja",I50)))</formula>
    </cfRule>
    <cfRule type="containsText" dxfId="1922" priority="123" operator="containsText" text="Baja">
      <formula>NOT(ISERROR(SEARCH("Baja",I50)))</formula>
    </cfRule>
    <cfRule type="containsText" dxfId="1921" priority="124" operator="containsText" text="Muy Baja">
      <formula>NOT(ISERROR(SEARCH("Muy Baja",I50)))</formula>
    </cfRule>
    <cfRule type="containsText" dxfId="1920" priority="125" operator="containsText" text="Muy Baja">
      <formula>NOT(ISERROR(SEARCH("Muy Baja",I50)))</formula>
    </cfRule>
    <cfRule type="containsText" dxfId="1919" priority="126" operator="containsText" text="Muy Baja">
      <formula>NOT(ISERROR(SEARCH("Muy Baja",I50)))</formula>
    </cfRule>
    <cfRule type="containsText" dxfId="1918" priority="127" operator="containsText" text="Muy Baja'Tabla probabilidad'!">
      <formula>NOT(ISERROR(SEARCH("Muy Baja'Tabla probabilidad'!",I50)))</formula>
    </cfRule>
    <cfRule type="containsText" dxfId="1917" priority="128" operator="containsText" text="Muy bajo">
      <formula>NOT(ISERROR(SEARCH("Muy bajo",I50)))</formula>
    </cfRule>
    <cfRule type="containsText" dxfId="1916" priority="129" operator="containsText" text="Alta">
      <formula>NOT(ISERROR(SEARCH("Alta",I50)))</formula>
    </cfRule>
    <cfRule type="containsText" dxfId="1915" priority="130" operator="containsText" text="Media">
      <formula>NOT(ISERROR(SEARCH("Media",I50)))</formula>
    </cfRule>
    <cfRule type="containsText" dxfId="1914" priority="131" operator="containsText" text="Baja">
      <formula>NOT(ISERROR(SEARCH("Baja",I50)))</formula>
    </cfRule>
    <cfRule type="containsText" dxfId="1913" priority="132" operator="containsText" text="Muy baja">
      <formula>NOT(ISERROR(SEARCH("Muy baja",I50)))</formula>
    </cfRule>
    <cfRule type="cellIs" dxfId="1912" priority="135" operator="between">
      <formula>1</formula>
      <formula>2</formula>
    </cfRule>
    <cfRule type="cellIs" dxfId="1911" priority="136" operator="between">
      <formula>0</formula>
      <formula>2</formula>
    </cfRule>
  </conditionalFormatting>
  <conditionalFormatting sqref="I50">
    <cfRule type="containsText" dxfId="1910" priority="116" operator="containsText" text="Muy Alta">
      <formula>NOT(ISERROR(SEARCH("Muy Alta",I50)))</formula>
    </cfRule>
  </conditionalFormatting>
  <conditionalFormatting sqref="Y50:Y54">
    <cfRule type="containsText" dxfId="1909" priority="96" operator="containsText" text="Muy Alta">
      <formula>NOT(ISERROR(SEARCH("Muy Alta",Y50)))</formula>
    </cfRule>
    <cfRule type="containsText" dxfId="1908" priority="97" operator="containsText" text="Alta">
      <formula>NOT(ISERROR(SEARCH("Alta",Y50)))</formula>
    </cfRule>
    <cfRule type="containsText" dxfId="1907" priority="98" operator="containsText" text="Media">
      <formula>NOT(ISERROR(SEARCH("Media",Y50)))</formula>
    </cfRule>
    <cfRule type="containsText" dxfId="1906" priority="99" operator="containsText" text="Muy Baja">
      <formula>NOT(ISERROR(SEARCH("Muy Baja",Y50)))</formula>
    </cfRule>
    <cfRule type="containsText" dxfId="1905" priority="100" operator="containsText" text="Baja">
      <formula>NOT(ISERROR(SEARCH("Baja",Y50)))</formula>
    </cfRule>
    <cfRule type="containsText" dxfId="1904" priority="101" operator="containsText" text="Muy Baja">
      <formula>NOT(ISERROR(SEARCH("Muy Baja",Y50)))</formula>
    </cfRule>
  </conditionalFormatting>
  <conditionalFormatting sqref="AC50:AC54">
    <cfRule type="containsText" dxfId="1903" priority="91" operator="containsText" text="Catastrófico">
      <formula>NOT(ISERROR(SEARCH("Catastrófico",AC50)))</formula>
    </cfRule>
    <cfRule type="containsText" dxfId="1902" priority="92" operator="containsText" text="Mayor">
      <formula>NOT(ISERROR(SEARCH("Mayor",AC50)))</formula>
    </cfRule>
    <cfRule type="containsText" dxfId="1901" priority="93" operator="containsText" text="Moderado">
      <formula>NOT(ISERROR(SEARCH("Moderado",AC50)))</formula>
    </cfRule>
    <cfRule type="containsText" dxfId="1900" priority="94" operator="containsText" text="Menor">
      <formula>NOT(ISERROR(SEARCH("Menor",AC50)))</formula>
    </cfRule>
    <cfRule type="containsText" dxfId="1899" priority="95" operator="containsText" text="Leve">
      <formula>NOT(ISERROR(SEARCH("Leve",AC50)))</formula>
    </cfRule>
  </conditionalFormatting>
  <conditionalFormatting sqref="AG50">
    <cfRule type="containsText" dxfId="1898" priority="82" operator="containsText" text="Extremo">
      <formula>NOT(ISERROR(SEARCH("Extremo",AG50)))</formula>
    </cfRule>
    <cfRule type="containsText" dxfId="1897" priority="83" operator="containsText" text="Alto">
      <formula>NOT(ISERROR(SEARCH("Alto",AG50)))</formula>
    </cfRule>
    <cfRule type="containsText" dxfId="1896" priority="84" operator="containsText" text="Moderado">
      <formula>NOT(ISERROR(SEARCH("Moderado",AG50)))</formula>
    </cfRule>
    <cfRule type="containsText" dxfId="1895" priority="85" operator="containsText" text="Menor">
      <formula>NOT(ISERROR(SEARCH("Menor",AG50)))</formula>
    </cfRule>
    <cfRule type="containsText" dxfId="1894" priority="86" operator="containsText" text="Bajo">
      <formula>NOT(ISERROR(SEARCH("Bajo",AG50)))</formula>
    </cfRule>
    <cfRule type="containsText" dxfId="1893" priority="87" operator="containsText" text="Moderado">
      <formula>NOT(ISERROR(SEARCH("Moderado",AG50)))</formula>
    </cfRule>
    <cfRule type="containsText" dxfId="1892" priority="88" operator="containsText" text="Extremo">
      <formula>NOT(ISERROR(SEARCH("Extremo",AG50)))</formula>
    </cfRule>
    <cfRule type="containsText" dxfId="1891" priority="89" operator="containsText" text="Baja">
      <formula>NOT(ISERROR(SEARCH("Baja",AG50)))</formula>
    </cfRule>
    <cfRule type="containsText" dxfId="1890" priority="90" operator="containsText" text="Alto">
      <formula>NOT(ISERROR(SEARCH("Alto",AG50)))</formula>
    </cfRule>
  </conditionalFormatting>
  <conditionalFormatting sqref="AE50:AE54">
    <cfRule type="containsText" dxfId="1889" priority="72" operator="containsText" text="Catastrófico">
      <formula>NOT(ISERROR(SEARCH("Catastrófico",AE50)))</formula>
    </cfRule>
    <cfRule type="containsText" dxfId="1888" priority="73" operator="containsText" text="Moderado">
      <formula>NOT(ISERROR(SEARCH("Moderado",AE50)))</formula>
    </cfRule>
    <cfRule type="containsText" dxfId="1887" priority="74" operator="containsText" text="Menor">
      <formula>NOT(ISERROR(SEARCH("Menor",AE50)))</formula>
    </cfRule>
    <cfRule type="containsText" dxfId="1886" priority="75" operator="containsText" text="Leve">
      <formula>NOT(ISERROR(SEARCH("Leve",AE50)))</formula>
    </cfRule>
    <cfRule type="containsText" dxfId="1885" priority="76" operator="containsText" text="Mayor">
      <formula>NOT(ISERROR(SEARCH("Mayor",AE50)))</formula>
    </cfRule>
  </conditionalFormatting>
  <conditionalFormatting sqref="N55">
    <cfRule type="containsText" dxfId="1884" priority="67" operator="containsText" text="Extremo">
      <formula>NOT(ISERROR(SEARCH("Extremo",N55)))</formula>
    </cfRule>
    <cfRule type="containsText" dxfId="1883" priority="68" operator="containsText" text="Alto">
      <formula>NOT(ISERROR(SEARCH("Alto",N55)))</formula>
    </cfRule>
    <cfRule type="containsText" dxfId="1882" priority="69" operator="containsText" text="Bajo">
      <formula>NOT(ISERROR(SEARCH("Bajo",N55)))</formula>
    </cfRule>
    <cfRule type="containsText" dxfId="1881" priority="70" operator="containsText" text="Moderado">
      <formula>NOT(ISERROR(SEARCH("Moderado",N55)))</formula>
    </cfRule>
    <cfRule type="containsText" dxfId="1880" priority="71" operator="containsText" text="Extremo">
      <formula>NOT(ISERROR(SEARCH("Extremo",N55)))</formula>
    </cfRule>
  </conditionalFormatting>
  <conditionalFormatting sqref="I55">
    <cfRule type="containsText" dxfId="1879" priority="44" operator="containsText" text="Muy Baja">
      <formula>NOT(ISERROR(SEARCH("Muy Baja",I55)))</formula>
    </cfRule>
    <cfRule type="containsText" dxfId="1878" priority="45" operator="containsText" text="Baja">
      <formula>NOT(ISERROR(SEARCH("Baja",I55)))</formula>
    </cfRule>
    <cfRule type="containsText" dxfId="1877" priority="47" operator="containsText" text="Muy Alta">
      <formula>NOT(ISERROR(SEARCH("Muy Alta",I55)))</formula>
    </cfRule>
    <cfRule type="containsText" dxfId="1876" priority="48" operator="containsText" text="Alta">
      <formula>NOT(ISERROR(SEARCH("Alta",I55)))</formula>
    </cfRule>
    <cfRule type="containsText" dxfId="1875" priority="49" operator="containsText" text="Media">
      <formula>NOT(ISERROR(SEARCH("Media",I55)))</formula>
    </cfRule>
    <cfRule type="containsText" dxfId="1874" priority="50" operator="containsText" text="Media">
      <formula>NOT(ISERROR(SEARCH("Media",I55)))</formula>
    </cfRule>
    <cfRule type="containsText" dxfId="1873" priority="51" operator="containsText" text="Media">
      <formula>NOT(ISERROR(SEARCH("Media",I55)))</formula>
    </cfRule>
    <cfRule type="containsText" dxfId="1872" priority="52" operator="containsText" text="Muy Baja">
      <formula>NOT(ISERROR(SEARCH("Muy Baja",I55)))</formula>
    </cfRule>
    <cfRule type="containsText" dxfId="1871" priority="53" operator="containsText" text="Baja">
      <formula>NOT(ISERROR(SEARCH("Baja",I55)))</formula>
    </cfRule>
    <cfRule type="containsText" dxfId="1870" priority="54" operator="containsText" text="Muy Baja">
      <formula>NOT(ISERROR(SEARCH("Muy Baja",I55)))</formula>
    </cfRule>
    <cfRule type="containsText" dxfId="1869" priority="55" operator="containsText" text="Muy Baja">
      <formula>NOT(ISERROR(SEARCH("Muy Baja",I55)))</formula>
    </cfRule>
    <cfRule type="containsText" dxfId="1868" priority="56" operator="containsText" text="Muy Baja">
      <formula>NOT(ISERROR(SEARCH("Muy Baja",I55)))</formula>
    </cfRule>
    <cfRule type="containsText" dxfId="1867" priority="57" operator="containsText" text="Muy Baja'Tabla probabilidad'!">
      <formula>NOT(ISERROR(SEARCH("Muy Baja'Tabla probabilidad'!",I55)))</formula>
    </cfRule>
    <cfRule type="containsText" dxfId="1866" priority="58" operator="containsText" text="Muy bajo">
      <formula>NOT(ISERROR(SEARCH("Muy bajo",I55)))</formula>
    </cfRule>
    <cfRule type="containsText" dxfId="1865" priority="59" operator="containsText" text="Alta">
      <formula>NOT(ISERROR(SEARCH("Alta",I55)))</formula>
    </cfRule>
    <cfRule type="containsText" dxfId="1864" priority="60" operator="containsText" text="Media">
      <formula>NOT(ISERROR(SEARCH("Media",I55)))</formula>
    </cfRule>
    <cfRule type="containsText" dxfId="1863" priority="61" operator="containsText" text="Baja">
      <formula>NOT(ISERROR(SEARCH("Baja",I55)))</formula>
    </cfRule>
    <cfRule type="containsText" dxfId="1862" priority="62" operator="containsText" text="Muy baja">
      <formula>NOT(ISERROR(SEARCH("Muy baja",I55)))</formula>
    </cfRule>
    <cfRule type="cellIs" dxfId="1861" priority="65" operator="between">
      <formula>1</formula>
      <formula>2</formula>
    </cfRule>
    <cfRule type="cellIs" dxfId="1860" priority="66" operator="between">
      <formula>0</formula>
      <formula>2</formula>
    </cfRule>
  </conditionalFormatting>
  <conditionalFormatting sqref="I55">
    <cfRule type="containsText" dxfId="1859" priority="46" operator="containsText" text="Muy Alta">
      <formula>NOT(ISERROR(SEARCH("Muy Alta",I55)))</formula>
    </cfRule>
  </conditionalFormatting>
  <conditionalFormatting sqref="Y55:Y59">
    <cfRule type="containsText" dxfId="1858" priority="26" operator="containsText" text="Muy Alta">
      <formula>NOT(ISERROR(SEARCH("Muy Alta",Y55)))</formula>
    </cfRule>
    <cfRule type="containsText" dxfId="1857" priority="27" operator="containsText" text="Alta">
      <formula>NOT(ISERROR(SEARCH("Alta",Y55)))</formula>
    </cfRule>
    <cfRule type="containsText" dxfId="1856" priority="28" operator="containsText" text="Media">
      <formula>NOT(ISERROR(SEARCH("Media",Y55)))</formula>
    </cfRule>
    <cfRule type="containsText" dxfId="1855" priority="29" operator="containsText" text="Muy Baja">
      <formula>NOT(ISERROR(SEARCH("Muy Baja",Y55)))</formula>
    </cfRule>
    <cfRule type="containsText" dxfId="1854" priority="30" operator="containsText" text="Baja">
      <formula>NOT(ISERROR(SEARCH("Baja",Y55)))</formula>
    </cfRule>
    <cfRule type="containsText" dxfId="1853" priority="31" operator="containsText" text="Muy Baja">
      <formula>NOT(ISERROR(SEARCH("Muy Baja",Y55)))</formula>
    </cfRule>
  </conditionalFormatting>
  <conditionalFormatting sqref="AC55:AC59">
    <cfRule type="containsText" dxfId="1852" priority="21" operator="containsText" text="Catastrófico">
      <formula>NOT(ISERROR(SEARCH("Catastrófico",AC55)))</formula>
    </cfRule>
    <cfRule type="containsText" dxfId="1851" priority="22" operator="containsText" text="Mayor">
      <formula>NOT(ISERROR(SEARCH("Mayor",AC55)))</formula>
    </cfRule>
    <cfRule type="containsText" dxfId="1850" priority="23" operator="containsText" text="Moderado">
      <formula>NOT(ISERROR(SEARCH("Moderado",AC55)))</formula>
    </cfRule>
    <cfRule type="containsText" dxfId="1849" priority="24" operator="containsText" text="Menor">
      <formula>NOT(ISERROR(SEARCH("Menor",AC55)))</formula>
    </cfRule>
    <cfRule type="containsText" dxfId="1848" priority="25" operator="containsText" text="Leve">
      <formula>NOT(ISERROR(SEARCH("Leve",AC55)))</formula>
    </cfRule>
  </conditionalFormatting>
  <conditionalFormatting sqref="AG55">
    <cfRule type="containsText" dxfId="1847" priority="12" operator="containsText" text="Extremo">
      <formula>NOT(ISERROR(SEARCH("Extremo",AG55)))</formula>
    </cfRule>
    <cfRule type="containsText" dxfId="1846" priority="13" operator="containsText" text="Alto">
      <formula>NOT(ISERROR(SEARCH("Alto",AG55)))</formula>
    </cfRule>
    <cfRule type="containsText" dxfId="1845" priority="14" operator="containsText" text="Moderado">
      <formula>NOT(ISERROR(SEARCH("Moderado",AG55)))</formula>
    </cfRule>
    <cfRule type="containsText" dxfId="1844" priority="15" operator="containsText" text="Menor">
      <formula>NOT(ISERROR(SEARCH("Menor",AG55)))</formula>
    </cfRule>
    <cfRule type="containsText" dxfId="1843" priority="16" operator="containsText" text="Bajo">
      <formula>NOT(ISERROR(SEARCH("Bajo",AG55)))</formula>
    </cfRule>
    <cfRule type="containsText" dxfId="1842" priority="17" operator="containsText" text="Moderado">
      <formula>NOT(ISERROR(SEARCH("Moderado",AG55)))</formula>
    </cfRule>
    <cfRule type="containsText" dxfId="1841" priority="18" operator="containsText" text="Extremo">
      <formula>NOT(ISERROR(SEARCH("Extremo",AG55)))</formula>
    </cfRule>
    <cfRule type="containsText" dxfId="1840" priority="19" operator="containsText" text="Baja">
      <formula>NOT(ISERROR(SEARCH("Baja",AG55)))</formula>
    </cfRule>
    <cfRule type="containsText" dxfId="1839" priority="20" operator="containsText" text="Alto">
      <formula>NOT(ISERROR(SEARCH("Alto",AG55)))</formula>
    </cfRule>
  </conditionalFormatting>
  <conditionalFormatting sqref="AE55:AE59">
    <cfRule type="containsText" dxfId="1838" priority="2" operator="containsText" text="Catastrófico">
      <formula>NOT(ISERROR(SEARCH("Catastrófico",AE55)))</formula>
    </cfRule>
    <cfRule type="containsText" dxfId="1837" priority="3" operator="containsText" text="Moderado">
      <formula>NOT(ISERROR(SEARCH("Moderado",AE55)))</formula>
    </cfRule>
    <cfRule type="containsText" dxfId="1836" priority="4" operator="containsText" text="Menor">
      <formula>NOT(ISERROR(SEARCH("Menor",AE55)))</formula>
    </cfRule>
    <cfRule type="containsText" dxfId="1835" priority="5" operator="containsText" text="Leve">
      <formula>NOT(ISERROR(SEARCH("Leve",AE55)))</formula>
    </cfRule>
    <cfRule type="containsText" dxfId="1834" priority="6" operator="containsText" text="Mayor">
      <formula>NOT(ISERROR(SEARCH("Mayor",AE55)))</formula>
    </cfRule>
  </conditionalFormatting>
  <dataValidations count="1">
    <dataValidation allowBlank="1" showInputMessage="1" showErrorMessage="1" prompt="Enunciar cuál es el control" sqref="P13 P10:P11 P15:P18 P20:P23" xr:uid="{00000000-0002-0000-0500-000000000000}"/>
  </dataValidation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containsText" priority="849" operator="containsText" id="{85F911A9-FF11-4B11-A4CC-F406EAB53E70}">
            <xm:f>NOT(ISERROR(SEARCH('Tabla probabilidad'!$B$5,I10)))</xm:f>
            <xm:f>'Tabla probabilidad'!$B$5</xm:f>
            <x14:dxf>
              <font>
                <color rgb="FF006100"/>
              </font>
              <fill>
                <patternFill>
                  <bgColor rgb="FFC6EFCE"/>
                </patternFill>
              </fill>
            </x14:dxf>
          </x14:cfRule>
          <x14:cfRule type="containsText" priority="850" operator="containsText" id="{C222FDBF-3C08-4113-9351-76033CF06434}">
            <xm:f>NOT(ISERROR(SEARCH('Tabla probabilidad'!$B$5,I10)))</xm:f>
            <xm:f>'Tabla probabilidad'!$B$5</xm:f>
            <x14:dxf>
              <font>
                <color rgb="FF9C0006"/>
              </font>
              <fill>
                <patternFill>
                  <bgColor rgb="FFFFC7CE"/>
                </patternFill>
              </fill>
            </x14:dxf>
          </x14:cfRule>
          <xm:sqref>I10</xm:sqref>
        </x14:conditionalFormatting>
        <x14:conditionalFormatting xmlns:xm="http://schemas.microsoft.com/office/excel/2006/main">
          <x14:cfRule type="containsText" priority="581" operator="containsText" id="{130BBF8F-6F36-4C1F-BB40-DA538C9DA4BA}">
            <xm:f>NOT(ISERROR(SEARCH('Tabla probabilidad'!$B$5,I15)))</xm:f>
            <xm:f>'Tabla probabilidad'!$B$5</xm:f>
            <x14:dxf>
              <font>
                <color rgb="FF006100"/>
              </font>
              <fill>
                <patternFill>
                  <bgColor rgb="FFC6EFCE"/>
                </patternFill>
              </fill>
            </x14:dxf>
          </x14:cfRule>
          <x14:cfRule type="containsText" priority="582" operator="containsText" id="{0DBD8F32-72F4-47FE-A8E8-92CA123A277C}">
            <xm:f>NOT(ISERROR(SEARCH('Tabla probabilidad'!$B$5,I15)))</xm:f>
            <xm:f>'Tabla probabilidad'!$B$5</xm:f>
            <x14:dxf>
              <font>
                <color rgb="FF9C0006"/>
              </font>
              <fill>
                <patternFill>
                  <bgColor rgb="FFFFC7CE"/>
                </patternFill>
              </fill>
            </x14:dxf>
          </x14:cfRule>
          <xm:sqref>I15 I20 I25</xm:sqref>
        </x14:conditionalFormatting>
        <x14:conditionalFormatting xmlns:xm="http://schemas.microsoft.com/office/excel/2006/main">
          <x14:cfRule type="containsText" priority="421" operator="containsText" id="{DF7D542B-1BF1-4317-8F9F-9E217298398A}">
            <xm:f>NOT(ISERROR(SEARCH('Tabla probabilidad'!$B$5,I30)))</xm:f>
            <xm:f>'Tabla probabilidad'!$B$5</xm:f>
            <x14:dxf>
              <font>
                <color rgb="FF006100"/>
              </font>
              <fill>
                <patternFill>
                  <bgColor rgb="FFC6EFCE"/>
                </patternFill>
              </fill>
            </x14:dxf>
          </x14:cfRule>
          <x14:cfRule type="containsText" priority="422" operator="containsText" id="{588CF624-76F0-4DA9-B250-68F531E8679C}">
            <xm:f>NOT(ISERROR(SEARCH('Tabla probabilidad'!$B$5,I30)))</xm:f>
            <xm:f>'Tabla probabilidad'!$B$5</xm:f>
            <x14:dxf>
              <font>
                <color rgb="FF9C0006"/>
              </font>
              <fill>
                <patternFill>
                  <bgColor rgb="FFFFC7CE"/>
                </patternFill>
              </fill>
            </x14:dxf>
          </x14:cfRule>
          <xm:sqref>I30 I35 I40</xm:sqref>
        </x14:conditionalFormatting>
        <x14:conditionalFormatting xmlns:xm="http://schemas.microsoft.com/office/excel/2006/main">
          <x14:cfRule type="containsText" priority="203" operator="containsText" id="{D71E484F-FE07-4D18-8E45-7EB7DDE70E2C}">
            <xm:f>NOT(ISERROR(SEARCH('Tabla probabilidad'!$B$5,I45)))</xm:f>
            <xm:f>'Tabla probabilidad'!$B$5</xm:f>
            <x14:dxf>
              <font>
                <color rgb="FF006100"/>
              </font>
              <fill>
                <patternFill>
                  <bgColor rgb="FFC6EFCE"/>
                </patternFill>
              </fill>
            </x14:dxf>
          </x14:cfRule>
          <x14:cfRule type="containsText" priority="204" operator="containsText" id="{DC4E61ED-7433-4BAB-A2FA-262F21FE4597}">
            <xm:f>NOT(ISERROR(SEARCH('Tabla probabilidad'!$B$5,I45)))</xm:f>
            <xm:f>'Tabla probabilidad'!$B$5</xm:f>
            <x14:dxf>
              <font>
                <color rgb="FF9C0006"/>
              </font>
              <fill>
                <patternFill>
                  <bgColor rgb="FFFFC7CE"/>
                </patternFill>
              </fill>
            </x14:dxf>
          </x14:cfRule>
          <xm:sqref>I45</xm:sqref>
        </x14:conditionalFormatting>
        <x14:conditionalFormatting xmlns:xm="http://schemas.microsoft.com/office/excel/2006/main">
          <x14:cfRule type="containsText" priority="133" operator="containsText" id="{91325732-CCEB-40E7-9A2C-98900CB15E77}">
            <xm:f>NOT(ISERROR(SEARCH('Tabla probabilidad'!$B$5,I50)))</xm:f>
            <xm:f>'Tabla probabilidad'!$B$5</xm:f>
            <x14:dxf>
              <font>
                <color rgb="FF006100"/>
              </font>
              <fill>
                <patternFill>
                  <bgColor rgb="FFC6EFCE"/>
                </patternFill>
              </fill>
            </x14:dxf>
          </x14:cfRule>
          <x14:cfRule type="containsText" priority="134" operator="containsText" id="{36243104-5BAC-4A7B-8705-D48F4AC59121}">
            <xm:f>NOT(ISERROR(SEARCH('Tabla probabilidad'!$B$5,I50)))</xm:f>
            <xm:f>'Tabla probabilidad'!$B$5</xm:f>
            <x14:dxf>
              <font>
                <color rgb="FF9C0006"/>
              </font>
              <fill>
                <patternFill>
                  <bgColor rgb="FFFFC7CE"/>
                </patternFill>
              </fill>
            </x14:dxf>
          </x14:cfRule>
          <xm:sqref>I50</xm:sqref>
        </x14:conditionalFormatting>
        <x14:conditionalFormatting xmlns:xm="http://schemas.microsoft.com/office/excel/2006/main">
          <x14:cfRule type="containsText" priority="63" operator="containsText" id="{3498E6D8-7225-4046-93C9-2583E1784B5A}">
            <xm:f>NOT(ISERROR(SEARCH('Tabla probabilidad'!$B$5,I55)))</xm:f>
            <xm:f>'Tabla probabilidad'!$B$5</xm:f>
            <x14:dxf>
              <font>
                <color rgb="FF006100"/>
              </font>
              <fill>
                <patternFill>
                  <bgColor rgb="FFC6EFCE"/>
                </patternFill>
              </fill>
            </x14:dxf>
          </x14:cfRule>
          <x14:cfRule type="containsText" priority="64" operator="containsText" id="{E63BDDF0-19FD-41FB-A743-3056F46EF7F2}">
            <xm:f>NOT(ISERROR(SEARCH('Tabla probabilidad'!$B$5,I55)))</xm:f>
            <xm:f>'Tabla probabilidad'!$B$5</xm:f>
            <x14:dxf>
              <font>
                <color rgb="FF9C0006"/>
              </font>
              <fill>
                <patternFill>
                  <bgColor rgb="FFFFC7CE"/>
                </patternFill>
              </fill>
            </x14:dxf>
          </x14:cfRule>
          <xm:sqref>I55</xm:sqref>
        </x14:conditionalFormatting>
      </x14:conditionalFormattings>
    </ext>
    <ext xmlns:x14="http://schemas.microsoft.com/office/spreadsheetml/2009/9/main" uri="{CCE6A557-97BC-4b89-ADB6-D9C93CAAB3DF}">
      <x14:dataValidations xmlns:xm="http://schemas.microsoft.com/office/excel/2006/main" count="10">
        <x14:dataValidation type="list" allowBlank="1" showInputMessage="1" showErrorMessage="1" xr:uid="{00000000-0002-0000-0500-000001000000}">
          <x14:formula1>
            <xm:f>LISTA!$J$3:$J$4</xm:f>
          </x14:formula1>
          <xm:sqref>AN10 AN15 AN20 AN25 AN30 AN35 AN40 AN45 AN50 AN55</xm:sqref>
        </x14:dataValidation>
        <x14:dataValidation type="list" allowBlank="1" showInputMessage="1" showErrorMessage="1" xr:uid="{00000000-0002-0000-0500-000002000000}">
          <x14:formula1>
            <xm:f>LISTA!$K$3:$K$6</xm:f>
          </x14:formula1>
          <xm:sqref>AH10 AH15 AH20 AH25 AH30 AH35 AH40 AH45 AH50 AH55</xm:sqref>
        </x14:dataValidation>
        <x14:dataValidation type="list" allowBlank="1" showInputMessage="1" showErrorMessage="1" xr:uid="{00000000-0002-0000-0500-000003000000}">
          <x14:formula1>
            <xm:f>LISTA!$E$3:$E$5</xm:f>
          </x14:formula1>
          <xm:sqref>R10:R59</xm:sqref>
        </x14:dataValidation>
        <x14:dataValidation type="list" allowBlank="1" showInputMessage="1" showErrorMessage="1" xr:uid="{00000000-0002-0000-0500-000004000000}">
          <x14:formula1>
            <xm:f>LISTA!$F$3:$F$4</xm:f>
          </x14:formula1>
          <xm:sqref>S10:S59</xm:sqref>
        </x14:dataValidation>
        <x14:dataValidation type="list" allowBlank="1" showInputMessage="1" showErrorMessage="1" xr:uid="{00000000-0002-0000-0500-000005000000}">
          <x14:formula1>
            <xm:f>LISTA!$G$3:$G$4</xm:f>
          </x14:formula1>
          <xm:sqref>U10:U59</xm:sqref>
        </x14:dataValidation>
        <x14:dataValidation type="list" allowBlank="1" showInputMessage="1" showErrorMessage="1" xr:uid="{00000000-0002-0000-0500-000006000000}">
          <x14:formula1>
            <xm:f>LISTA!$H$3:$H$4</xm:f>
          </x14:formula1>
          <xm:sqref>V10:V59</xm:sqref>
        </x14:dataValidation>
        <x14:dataValidation type="list" allowBlank="1" showInputMessage="1" showErrorMessage="1" xr:uid="{00000000-0002-0000-0500-000007000000}">
          <x14:formula1>
            <xm:f>LISTA!$I$3:$I$4</xm:f>
          </x14:formula1>
          <xm:sqref>W10:W59</xm:sqref>
        </x14:dataValidation>
        <x14:dataValidation type="list" allowBlank="1" showInputMessage="1" showErrorMessage="1" xr:uid="{00000000-0002-0000-0500-000008000000}">
          <x14:formula1>
            <xm:f>LISTA!$C$3:$C$10</xm:f>
          </x14:formula1>
          <xm:sqref>G10:G59</xm:sqref>
        </x14:dataValidation>
        <x14:dataValidation type="list" allowBlank="1" showInputMessage="1" showErrorMessage="1" xr:uid="{00000000-0002-0000-0500-000009000000}">
          <x14:formula1>
            <xm:f>LISTA!$D$3:$D$31</xm:f>
          </x14:formula1>
          <xm:sqref>K10:K59</xm:sqref>
        </x14:dataValidation>
        <x14:dataValidation type="list" allowBlank="1" showInputMessage="1" showErrorMessage="1" xr:uid="{00000000-0002-0000-0500-00000A000000}">
          <x14:formula1>
            <xm:f>LISTA!$B$3:$B$9</xm:f>
          </x14:formula1>
          <xm:sqref>C10:C59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39997558519241921"/>
  </sheetPr>
  <dimension ref="A3:I7"/>
  <sheetViews>
    <sheetView zoomScale="69" zoomScaleNormal="69" workbookViewId="0">
      <selection activeCell="AU66" sqref="AU66"/>
    </sheetView>
  </sheetViews>
  <sheetFormatPr baseColWidth="10" defaultRowHeight="15.75" x14ac:dyDescent="0.25"/>
  <cols>
    <col min="1" max="1" width="27.42578125" style="20" customWidth="1"/>
    <col min="2" max="2" width="38.28515625" style="20" customWidth="1"/>
    <col min="3" max="3" width="26.42578125" style="20" customWidth="1"/>
    <col min="4" max="4" width="28.140625" style="20" customWidth="1"/>
    <col min="5" max="5" width="31.28515625" style="20" customWidth="1"/>
    <col min="6" max="6" width="67.42578125" style="20" customWidth="1"/>
    <col min="7" max="7" width="37.7109375" style="20" customWidth="1"/>
    <col min="8" max="8" width="30.85546875" style="20" customWidth="1"/>
    <col min="9" max="9" width="26.7109375" style="20" customWidth="1"/>
    <col min="10" max="16384" width="11.42578125" style="20"/>
  </cols>
  <sheetData>
    <row r="3" spans="1:9" x14ac:dyDescent="0.25">
      <c r="A3" s="477" t="s">
        <v>12</v>
      </c>
      <c r="B3" s="477"/>
      <c r="C3" s="477"/>
      <c r="D3" s="477"/>
      <c r="E3" s="477"/>
      <c r="F3" s="477"/>
      <c r="G3" s="477"/>
      <c r="H3" s="477"/>
    </row>
    <row r="4" spans="1:9" x14ac:dyDescent="0.25">
      <c r="A4" s="477"/>
      <c r="B4" s="477"/>
      <c r="C4" s="477"/>
      <c r="D4" s="477"/>
      <c r="E4" s="477"/>
      <c r="F4" s="477"/>
      <c r="G4" s="477"/>
      <c r="H4" s="477"/>
    </row>
    <row r="5" spans="1:9" x14ac:dyDescent="0.25">
      <c r="A5" s="157"/>
      <c r="B5" s="157"/>
      <c r="C5" s="157"/>
      <c r="D5" s="157"/>
      <c r="E5" s="157"/>
      <c r="F5" s="157"/>
      <c r="G5" s="157"/>
      <c r="H5" s="157"/>
    </row>
    <row r="6" spans="1:9" ht="71.25" customHeight="1" x14ac:dyDescent="0.25">
      <c r="A6" s="478" t="s">
        <v>12</v>
      </c>
      <c r="B6" s="159" t="s">
        <v>93</v>
      </c>
      <c r="C6" s="159" t="s">
        <v>94</v>
      </c>
      <c r="D6" s="159" t="s">
        <v>95</v>
      </c>
      <c r="E6" s="159" t="s">
        <v>96</v>
      </c>
      <c r="F6" s="159" t="s">
        <v>97</v>
      </c>
      <c r="G6" s="159" t="s">
        <v>98</v>
      </c>
      <c r="H6" s="159" t="s">
        <v>99</v>
      </c>
      <c r="I6" s="159" t="s">
        <v>364</v>
      </c>
    </row>
    <row r="7" spans="1:9" ht="214.5" customHeight="1" x14ac:dyDescent="0.25">
      <c r="A7" s="478"/>
      <c r="B7" s="158" t="s">
        <v>100</v>
      </c>
      <c r="C7" s="158" t="s">
        <v>101</v>
      </c>
      <c r="D7" s="158" t="s">
        <v>102</v>
      </c>
      <c r="E7" s="158" t="s">
        <v>103</v>
      </c>
      <c r="F7" s="158" t="s">
        <v>104</v>
      </c>
      <c r="G7" s="158" t="s">
        <v>105</v>
      </c>
      <c r="H7" s="158" t="s">
        <v>106</v>
      </c>
      <c r="I7" s="158" t="s">
        <v>365</v>
      </c>
    </row>
  </sheetData>
  <mergeCells count="2">
    <mergeCell ref="A3:H4"/>
    <mergeCell ref="A6:A7"/>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sheetPr>
  <dimension ref="A1:EG735"/>
  <sheetViews>
    <sheetView zoomScaleNormal="100" workbookViewId="0">
      <selection activeCell="AU66" sqref="AU66"/>
    </sheetView>
  </sheetViews>
  <sheetFormatPr baseColWidth="10" defaultRowHeight="18.75" x14ac:dyDescent="0.3"/>
  <cols>
    <col min="1" max="1" width="11.42578125" style="162"/>
    <col min="2" max="2" width="24.140625" style="162" customWidth="1"/>
    <col min="3" max="3" width="75.7109375" style="162" customWidth="1"/>
    <col min="4" max="4" width="29.85546875" style="162" customWidth="1"/>
    <col min="5" max="31" width="11.42578125" style="162"/>
    <col min="32" max="137" width="11.42578125" style="160"/>
    <col min="138" max="16384" width="11.42578125" style="162"/>
  </cols>
  <sheetData>
    <row r="1" spans="1:31" s="160" customFormat="1" x14ac:dyDescent="0.3"/>
    <row r="2" spans="1:31" x14ac:dyDescent="0.3">
      <c r="A2" s="161"/>
      <c r="B2" s="479" t="s">
        <v>107</v>
      </c>
      <c r="C2" s="479"/>
      <c r="D2" s="479"/>
      <c r="E2" s="161"/>
      <c r="F2" s="161"/>
      <c r="G2" s="161"/>
      <c r="H2" s="161"/>
      <c r="I2" s="161"/>
      <c r="J2" s="161"/>
      <c r="K2" s="161"/>
      <c r="L2" s="161"/>
      <c r="M2" s="161"/>
      <c r="N2" s="161"/>
      <c r="O2" s="161"/>
      <c r="P2" s="161"/>
      <c r="Q2" s="161"/>
      <c r="R2" s="161"/>
      <c r="S2" s="161"/>
      <c r="T2" s="161"/>
      <c r="U2" s="161"/>
      <c r="V2" s="161"/>
      <c r="W2" s="161"/>
      <c r="X2" s="161"/>
      <c r="Y2" s="161"/>
      <c r="Z2" s="161"/>
      <c r="AA2" s="161"/>
      <c r="AB2" s="161"/>
      <c r="AC2" s="161"/>
      <c r="AD2" s="161"/>
      <c r="AE2" s="161"/>
    </row>
    <row r="3" spans="1:31" x14ac:dyDescent="0.3">
      <c r="A3" s="161"/>
      <c r="B3" s="163"/>
      <c r="C3" s="163"/>
      <c r="D3" s="163"/>
      <c r="E3" s="161"/>
      <c r="F3" s="161"/>
      <c r="G3" s="161"/>
      <c r="H3" s="161"/>
      <c r="I3" s="161"/>
      <c r="J3" s="161"/>
      <c r="K3" s="161"/>
      <c r="L3" s="161"/>
      <c r="M3" s="161"/>
      <c r="N3" s="161"/>
      <c r="O3" s="161"/>
      <c r="P3" s="161"/>
      <c r="Q3" s="161"/>
      <c r="R3" s="161"/>
      <c r="S3" s="161"/>
      <c r="T3" s="161"/>
      <c r="U3" s="161"/>
      <c r="V3" s="161"/>
      <c r="W3" s="161"/>
      <c r="X3" s="161"/>
      <c r="Y3" s="161"/>
      <c r="Z3" s="161"/>
      <c r="AA3" s="161"/>
      <c r="AB3" s="161"/>
      <c r="AC3" s="161"/>
      <c r="AD3" s="161"/>
      <c r="AE3" s="161"/>
    </row>
    <row r="4" spans="1:31" x14ac:dyDescent="0.3">
      <c r="A4" s="161"/>
      <c r="B4" s="164"/>
      <c r="C4" s="165" t="s">
        <v>108</v>
      </c>
      <c r="D4" s="165" t="s">
        <v>109</v>
      </c>
      <c r="E4" s="161"/>
      <c r="F4" s="161"/>
      <c r="G4" s="161"/>
      <c r="H4" s="161"/>
      <c r="I4" s="161"/>
      <c r="J4" s="161"/>
      <c r="K4" s="161"/>
      <c r="L4" s="161"/>
      <c r="M4" s="161"/>
      <c r="N4" s="161"/>
      <c r="O4" s="161"/>
      <c r="P4" s="161"/>
      <c r="Q4" s="161"/>
      <c r="R4" s="161"/>
      <c r="S4" s="161"/>
      <c r="T4" s="161"/>
      <c r="U4" s="161"/>
      <c r="V4" s="161"/>
      <c r="W4" s="161"/>
      <c r="X4" s="161"/>
      <c r="Y4" s="161"/>
      <c r="Z4" s="161"/>
      <c r="AA4" s="161"/>
      <c r="AB4" s="161"/>
      <c r="AC4" s="161"/>
      <c r="AD4" s="161"/>
      <c r="AE4" s="161"/>
    </row>
    <row r="5" spans="1:31" ht="36" x14ac:dyDescent="0.3">
      <c r="A5" s="161"/>
      <c r="B5" s="166" t="s">
        <v>110</v>
      </c>
      <c r="C5" s="167" t="s">
        <v>388</v>
      </c>
      <c r="D5" s="168">
        <v>0.2</v>
      </c>
      <c r="E5" s="161"/>
      <c r="F5" s="161"/>
      <c r="G5" s="161"/>
      <c r="H5" s="161"/>
      <c r="I5" s="161"/>
      <c r="J5" s="161"/>
      <c r="K5" s="161"/>
      <c r="L5" s="161"/>
      <c r="M5" s="161"/>
      <c r="N5" s="161"/>
      <c r="O5" s="161"/>
      <c r="P5" s="161"/>
      <c r="Q5" s="161"/>
      <c r="R5" s="161"/>
      <c r="S5" s="161"/>
      <c r="T5" s="161"/>
      <c r="U5" s="161"/>
      <c r="V5" s="161"/>
      <c r="W5" s="161"/>
      <c r="X5" s="161"/>
      <c r="Y5" s="161"/>
      <c r="Z5" s="161"/>
      <c r="AA5" s="161"/>
      <c r="AB5" s="161"/>
      <c r="AC5" s="161"/>
      <c r="AD5" s="161"/>
      <c r="AE5" s="161"/>
    </row>
    <row r="6" spans="1:31" ht="36" x14ac:dyDescent="0.3">
      <c r="A6" s="161"/>
      <c r="B6" s="169" t="s">
        <v>111</v>
      </c>
      <c r="C6" s="170" t="s">
        <v>112</v>
      </c>
      <c r="D6" s="171">
        <v>0.4</v>
      </c>
      <c r="E6" s="161"/>
      <c r="F6" s="161"/>
      <c r="G6" s="161"/>
      <c r="H6" s="161"/>
      <c r="I6" s="161"/>
      <c r="J6" s="161"/>
      <c r="K6" s="161"/>
      <c r="L6" s="161"/>
      <c r="M6" s="161"/>
      <c r="N6" s="161"/>
      <c r="O6" s="161"/>
      <c r="P6" s="161"/>
      <c r="Q6" s="161"/>
      <c r="R6" s="161"/>
      <c r="S6" s="161"/>
      <c r="T6" s="161"/>
      <c r="U6" s="161"/>
      <c r="V6" s="161"/>
      <c r="W6" s="161"/>
      <c r="X6" s="161"/>
      <c r="Y6" s="161"/>
      <c r="Z6" s="161"/>
      <c r="AA6" s="161"/>
      <c r="AB6" s="161"/>
      <c r="AC6" s="161"/>
      <c r="AD6" s="161"/>
      <c r="AE6" s="161"/>
    </row>
    <row r="7" spans="1:31" ht="36" x14ac:dyDescent="0.3">
      <c r="A7" s="161"/>
      <c r="B7" s="172" t="s">
        <v>113</v>
      </c>
      <c r="C7" s="170" t="s">
        <v>114</v>
      </c>
      <c r="D7" s="171">
        <v>0.6</v>
      </c>
      <c r="E7" s="161"/>
      <c r="F7" s="161"/>
      <c r="G7" s="161"/>
      <c r="H7" s="161"/>
      <c r="I7" s="161"/>
      <c r="J7" s="161"/>
      <c r="K7" s="161"/>
      <c r="L7" s="161"/>
      <c r="M7" s="161"/>
      <c r="N7" s="161"/>
      <c r="O7" s="161"/>
      <c r="P7" s="161"/>
      <c r="Q7" s="161"/>
      <c r="R7" s="161"/>
      <c r="S7" s="161"/>
      <c r="T7" s="161"/>
      <c r="U7" s="161"/>
      <c r="V7" s="161"/>
      <c r="W7" s="161"/>
      <c r="X7" s="161"/>
      <c r="Y7" s="161"/>
      <c r="Z7" s="161"/>
      <c r="AA7" s="161"/>
      <c r="AB7" s="161"/>
      <c r="AC7" s="161"/>
      <c r="AD7" s="161"/>
      <c r="AE7" s="161"/>
    </row>
    <row r="8" spans="1:31" ht="36" x14ac:dyDescent="0.3">
      <c r="A8" s="161"/>
      <c r="B8" s="173" t="s">
        <v>115</v>
      </c>
      <c r="C8" s="170" t="s">
        <v>116</v>
      </c>
      <c r="D8" s="171">
        <v>0.8</v>
      </c>
      <c r="E8" s="161"/>
      <c r="F8" s="161"/>
      <c r="G8" s="161"/>
      <c r="H8" s="161"/>
      <c r="I8" s="161"/>
      <c r="J8" s="161"/>
      <c r="K8" s="161"/>
      <c r="L8" s="161"/>
      <c r="M8" s="161"/>
      <c r="N8" s="161"/>
      <c r="O8" s="161"/>
      <c r="P8" s="161"/>
      <c r="Q8" s="161"/>
      <c r="R8" s="161"/>
      <c r="S8" s="161"/>
      <c r="T8" s="161"/>
      <c r="U8" s="161"/>
      <c r="V8" s="161"/>
      <c r="W8" s="161"/>
      <c r="X8" s="161"/>
      <c r="Y8" s="161"/>
      <c r="Z8" s="161"/>
      <c r="AA8" s="161"/>
      <c r="AB8" s="161"/>
      <c r="AC8" s="161"/>
      <c r="AD8" s="161"/>
      <c r="AE8" s="161"/>
    </row>
    <row r="9" spans="1:31" ht="36" x14ac:dyDescent="0.3">
      <c r="A9" s="161"/>
      <c r="B9" s="174" t="s">
        <v>117</v>
      </c>
      <c r="C9" s="170" t="s">
        <v>118</v>
      </c>
      <c r="D9" s="171">
        <v>1</v>
      </c>
      <c r="E9" s="161"/>
      <c r="F9" s="161"/>
      <c r="G9" s="161"/>
      <c r="H9" s="161"/>
      <c r="I9" s="161"/>
      <c r="J9" s="161"/>
      <c r="K9" s="161"/>
      <c r="L9" s="161"/>
      <c r="M9" s="161"/>
      <c r="N9" s="161"/>
      <c r="O9" s="161"/>
      <c r="P9" s="161"/>
      <c r="Q9" s="161"/>
      <c r="R9" s="161"/>
      <c r="S9" s="161"/>
      <c r="T9" s="161"/>
      <c r="U9" s="161"/>
      <c r="V9" s="161"/>
      <c r="W9" s="161"/>
      <c r="X9" s="161"/>
      <c r="Y9" s="161"/>
      <c r="Z9" s="161"/>
      <c r="AA9" s="161"/>
      <c r="AB9" s="161"/>
      <c r="AC9" s="161"/>
      <c r="AD9" s="161"/>
      <c r="AE9" s="161"/>
    </row>
    <row r="10" spans="1:31" x14ac:dyDescent="0.3">
      <c r="A10" s="161"/>
      <c r="B10" s="175"/>
      <c r="C10" s="175"/>
      <c r="D10" s="175"/>
      <c r="E10" s="161"/>
      <c r="F10" s="161"/>
      <c r="G10" s="161"/>
      <c r="H10" s="161"/>
      <c r="I10" s="161"/>
      <c r="J10" s="161"/>
      <c r="K10" s="161"/>
      <c r="L10" s="161"/>
      <c r="M10" s="161"/>
      <c r="N10" s="161"/>
      <c r="O10" s="161"/>
      <c r="P10" s="161"/>
      <c r="Q10" s="161"/>
      <c r="R10" s="161"/>
      <c r="S10" s="161"/>
      <c r="T10" s="161"/>
      <c r="U10" s="161"/>
      <c r="V10" s="161"/>
      <c r="W10" s="161"/>
      <c r="X10" s="161"/>
      <c r="Y10" s="161"/>
      <c r="Z10" s="161"/>
      <c r="AA10" s="161"/>
      <c r="AB10" s="161"/>
      <c r="AC10" s="161"/>
      <c r="AD10" s="161"/>
      <c r="AE10" s="161"/>
    </row>
    <row r="11" spans="1:31" x14ac:dyDescent="0.3">
      <c r="A11" s="161"/>
      <c r="B11" s="176"/>
      <c r="C11" s="175"/>
      <c r="D11" s="175"/>
      <c r="E11" s="161"/>
      <c r="F11" s="161"/>
      <c r="G11" s="161"/>
      <c r="H11" s="161"/>
      <c r="I11" s="161"/>
      <c r="J11" s="161"/>
      <c r="K11" s="161"/>
      <c r="L11" s="161"/>
      <c r="M11" s="161"/>
      <c r="N11" s="161"/>
      <c r="O11" s="161"/>
      <c r="P11" s="161"/>
      <c r="Q11" s="161"/>
      <c r="R11" s="161"/>
      <c r="S11" s="161"/>
      <c r="T11" s="161"/>
      <c r="U11" s="161"/>
      <c r="V11" s="161"/>
      <c r="W11" s="161"/>
      <c r="X11" s="161"/>
      <c r="Y11" s="161"/>
      <c r="Z11" s="161"/>
      <c r="AA11" s="161"/>
      <c r="AB11" s="161"/>
      <c r="AC11" s="161"/>
      <c r="AD11" s="161"/>
      <c r="AE11" s="161"/>
    </row>
    <row r="12" spans="1:31" x14ac:dyDescent="0.3">
      <c r="A12" s="161"/>
      <c r="B12" s="175"/>
      <c r="C12" s="175"/>
      <c r="D12" s="175"/>
      <c r="E12" s="161"/>
      <c r="F12" s="161"/>
      <c r="G12" s="161"/>
      <c r="H12" s="161"/>
      <c r="I12" s="161"/>
      <c r="J12" s="161"/>
      <c r="K12" s="161"/>
      <c r="L12" s="161"/>
      <c r="M12" s="161"/>
      <c r="N12" s="161"/>
      <c r="O12" s="161"/>
      <c r="P12" s="161"/>
      <c r="Q12" s="161"/>
      <c r="R12" s="161"/>
      <c r="S12" s="161"/>
      <c r="T12" s="161"/>
      <c r="U12" s="161"/>
      <c r="V12" s="161"/>
      <c r="W12" s="161"/>
      <c r="X12" s="161"/>
      <c r="Y12" s="161"/>
      <c r="Z12" s="161"/>
      <c r="AA12" s="161"/>
      <c r="AB12" s="161"/>
      <c r="AC12" s="161"/>
      <c r="AD12" s="161"/>
      <c r="AE12" s="161"/>
    </row>
    <row r="13" spans="1:31" x14ac:dyDescent="0.3">
      <c r="A13" s="161"/>
      <c r="B13" s="175"/>
      <c r="C13" s="175"/>
      <c r="D13" s="175"/>
      <c r="E13" s="161"/>
      <c r="F13" s="161"/>
      <c r="G13" s="161"/>
      <c r="H13" s="161"/>
      <c r="I13" s="161"/>
      <c r="J13" s="161"/>
      <c r="K13" s="161"/>
      <c r="L13" s="161"/>
      <c r="M13" s="161"/>
      <c r="N13" s="161"/>
      <c r="O13" s="161"/>
      <c r="P13" s="161"/>
      <c r="Q13" s="161"/>
      <c r="R13" s="161"/>
      <c r="S13" s="161"/>
      <c r="T13" s="161"/>
      <c r="U13" s="161"/>
      <c r="V13" s="161"/>
      <c r="W13" s="161"/>
      <c r="X13" s="161"/>
      <c r="Y13" s="161"/>
      <c r="Z13" s="161"/>
      <c r="AA13" s="161"/>
      <c r="AB13" s="161"/>
      <c r="AC13" s="161"/>
      <c r="AD13" s="161"/>
      <c r="AE13" s="161"/>
    </row>
    <row r="14" spans="1:31" x14ac:dyDescent="0.3">
      <c r="A14" s="161"/>
      <c r="B14" s="175"/>
      <c r="C14" s="175"/>
      <c r="D14" s="175"/>
      <c r="E14" s="161"/>
      <c r="F14" s="161"/>
      <c r="G14" s="161"/>
      <c r="H14" s="161"/>
      <c r="I14" s="161"/>
      <c r="J14" s="161"/>
      <c r="K14" s="161"/>
      <c r="L14" s="161"/>
      <c r="M14" s="161"/>
      <c r="N14" s="161"/>
      <c r="O14" s="161"/>
      <c r="P14" s="161"/>
      <c r="Q14" s="161"/>
      <c r="R14" s="161"/>
      <c r="S14" s="161"/>
      <c r="T14" s="161"/>
      <c r="U14" s="161"/>
      <c r="V14" s="161"/>
      <c r="W14" s="161"/>
      <c r="X14" s="161"/>
      <c r="Y14" s="161"/>
      <c r="Z14" s="161"/>
      <c r="AA14" s="161"/>
      <c r="AB14" s="161"/>
      <c r="AC14" s="161"/>
      <c r="AD14" s="161"/>
      <c r="AE14" s="161"/>
    </row>
    <row r="15" spans="1:31" x14ac:dyDescent="0.3">
      <c r="A15" s="161"/>
      <c r="B15" s="175"/>
      <c r="C15" s="175"/>
      <c r="D15" s="175"/>
      <c r="E15" s="161"/>
      <c r="F15" s="161"/>
      <c r="G15" s="161"/>
      <c r="H15" s="161"/>
      <c r="I15" s="161"/>
      <c r="J15" s="161"/>
      <c r="K15" s="161"/>
      <c r="L15" s="161"/>
      <c r="M15" s="161"/>
      <c r="N15" s="161"/>
      <c r="O15" s="161"/>
      <c r="P15" s="161"/>
      <c r="Q15" s="161"/>
      <c r="R15" s="161"/>
      <c r="S15" s="161"/>
      <c r="T15" s="161"/>
      <c r="U15" s="161"/>
      <c r="V15" s="161"/>
      <c r="W15" s="161"/>
      <c r="X15" s="161"/>
      <c r="Y15" s="161"/>
      <c r="Z15" s="161"/>
      <c r="AA15" s="161"/>
      <c r="AB15" s="161"/>
      <c r="AC15" s="161"/>
      <c r="AD15" s="161"/>
      <c r="AE15" s="161"/>
    </row>
    <row r="16" spans="1:31" x14ac:dyDescent="0.3">
      <c r="A16" s="161"/>
      <c r="B16" s="175"/>
      <c r="C16" s="175"/>
      <c r="D16" s="175"/>
      <c r="E16" s="161"/>
      <c r="F16" s="161"/>
      <c r="G16" s="161"/>
      <c r="H16" s="161"/>
      <c r="I16" s="161"/>
      <c r="J16" s="161"/>
      <c r="K16" s="161"/>
      <c r="L16" s="161"/>
      <c r="M16" s="161"/>
      <c r="N16" s="161"/>
      <c r="O16" s="161"/>
      <c r="P16" s="161"/>
      <c r="Q16" s="161"/>
      <c r="R16" s="161"/>
      <c r="S16" s="161"/>
      <c r="T16" s="161"/>
      <c r="U16" s="161"/>
      <c r="V16" s="161"/>
      <c r="W16" s="161"/>
      <c r="X16" s="161"/>
      <c r="Y16" s="161"/>
      <c r="Z16" s="161"/>
      <c r="AA16" s="161"/>
      <c r="AB16" s="161"/>
      <c r="AC16" s="161"/>
      <c r="AD16" s="161"/>
      <c r="AE16" s="161"/>
    </row>
    <row r="17" spans="1:31" x14ac:dyDescent="0.3">
      <c r="A17" s="161"/>
      <c r="B17" s="175"/>
      <c r="C17" s="175"/>
      <c r="D17" s="175"/>
      <c r="E17" s="161"/>
      <c r="F17" s="161"/>
      <c r="G17" s="161"/>
      <c r="H17" s="161"/>
      <c r="I17" s="161"/>
      <c r="J17" s="161"/>
      <c r="K17" s="161"/>
      <c r="L17" s="161"/>
      <c r="M17" s="161"/>
      <c r="N17" s="161"/>
      <c r="O17" s="161"/>
      <c r="P17" s="161"/>
      <c r="Q17" s="161"/>
      <c r="R17" s="161"/>
      <c r="S17" s="161"/>
      <c r="T17" s="161"/>
      <c r="U17" s="161"/>
      <c r="V17" s="161"/>
      <c r="W17" s="161"/>
      <c r="X17" s="161"/>
      <c r="Y17" s="161"/>
      <c r="Z17" s="161"/>
      <c r="AA17" s="161"/>
      <c r="AB17" s="161"/>
      <c r="AC17" s="161"/>
      <c r="AD17" s="161"/>
      <c r="AE17" s="161"/>
    </row>
    <row r="18" spans="1:31" x14ac:dyDescent="0.3">
      <c r="A18" s="161"/>
      <c r="B18" s="175"/>
      <c r="C18" s="175"/>
      <c r="D18" s="175"/>
      <c r="E18" s="161"/>
      <c r="F18" s="161"/>
      <c r="G18" s="161"/>
      <c r="H18" s="161"/>
      <c r="I18" s="161"/>
      <c r="J18" s="161"/>
      <c r="K18" s="161"/>
      <c r="L18" s="161"/>
      <c r="M18" s="161"/>
      <c r="N18" s="161"/>
      <c r="O18" s="161"/>
      <c r="P18" s="161"/>
      <c r="Q18" s="161"/>
      <c r="R18" s="161"/>
      <c r="S18" s="161"/>
      <c r="T18" s="161"/>
      <c r="U18" s="161"/>
      <c r="V18" s="161"/>
      <c r="W18" s="161"/>
      <c r="X18" s="161"/>
      <c r="Y18" s="161"/>
      <c r="Z18" s="161"/>
      <c r="AA18" s="161"/>
      <c r="AB18" s="161"/>
      <c r="AC18" s="161"/>
      <c r="AD18" s="161"/>
      <c r="AE18" s="161"/>
    </row>
    <row r="19" spans="1:31" x14ac:dyDescent="0.3">
      <c r="A19" s="161"/>
      <c r="B19" s="175"/>
      <c r="C19" s="175"/>
      <c r="D19" s="175"/>
      <c r="E19" s="161"/>
      <c r="F19" s="161"/>
      <c r="G19" s="161"/>
      <c r="H19" s="161"/>
      <c r="I19" s="161"/>
      <c r="J19" s="161"/>
      <c r="K19" s="161"/>
      <c r="L19" s="161"/>
      <c r="M19" s="161"/>
      <c r="N19" s="161"/>
      <c r="O19" s="161"/>
      <c r="P19" s="161"/>
      <c r="Q19" s="161"/>
      <c r="R19" s="161"/>
      <c r="S19" s="161"/>
      <c r="T19" s="161"/>
      <c r="U19" s="161"/>
      <c r="V19" s="161"/>
      <c r="W19" s="161"/>
      <c r="X19" s="161"/>
      <c r="Y19" s="161"/>
      <c r="Z19" s="161"/>
      <c r="AA19" s="161"/>
      <c r="AB19" s="161"/>
      <c r="AC19" s="161"/>
      <c r="AD19" s="161"/>
      <c r="AE19" s="161"/>
    </row>
    <row r="20" spans="1:31" x14ac:dyDescent="0.3">
      <c r="A20" s="161"/>
      <c r="B20" s="161"/>
      <c r="C20" s="161"/>
      <c r="D20" s="161"/>
      <c r="E20" s="161"/>
      <c r="F20" s="161"/>
      <c r="G20" s="161"/>
      <c r="H20" s="161"/>
      <c r="I20" s="161"/>
      <c r="J20" s="161"/>
      <c r="K20" s="161"/>
      <c r="L20" s="161"/>
      <c r="M20" s="161"/>
      <c r="N20" s="161"/>
      <c r="O20" s="161"/>
      <c r="P20" s="161"/>
      <c r="Q20" s="161"/>
      <c r="R20" s="161"/>
      <c r="S20" s="161"/>
      <c r="T20" s="161"/>
      <c r="U20" s="161"/>
      <c r="V20" s="161"/>
      <c r="W20" s="161"/>
      <c r="X20" s="161"/>
      <c r="Y20" s="161"/>
      <c r="Z20" s="161"/>
      <c r="AA20" s="161"/>
      <c r="AB20" s="161"/>
      <c r="AC20" s="161"/>
      <c r="AD20" s="161"/>
      <c r="AE20" s="161"/>
    </row>
    <row r="21" spans="1:31" x14ac:dyDescent="0.3">
      <c r="A21" s="161"/>
      <c r="B21" s="161"/>
      <c r="C21" s="161"/>
      <c r="D21" s="161"/>
      <c r="E21" s="161"/>
      <c r="F21" s="161"/>
      <c r="G21" s="161"/>
      <c r="H21" s="161"/>
      <c r="I21" s="161"/>
      <c r="J21" s="161"/>
      <c r="K21" s="161"/>
      <c r="L21" s="161"/>
      <c r="M21" s="161"/>
      <c r="N21" s="161"/>
      <c r="O21" s="161"/>
      <c r="P21" s="161"/>
      <c r="Q21" s="161"/>
      <c r="R21" s="161"/>
      <c r="S21" s="161"/>
      <c r="T21" s="161"/>
      <c r="U21" s="161"/>
      <c r="V21" s="161"/>
      <c r="W21" s="161"/>
      <c r="X21" s="161"/>
      <c r="Y21" s="161"/>
      <c r="Z21" s="161"/>
      <c r="AA21" s="161"/>
      <c r="AB21" s="161"/>
      <c r="AC21" s="161"/>
      <c r="AD21" s="161"/>
      <c r="AE21" s="161"/>
    </row>
    <row r="22" spans="1:31" x14ac:dyDescent="0.3">
      <c r="A22" s="161"/>
      <c r="B22" s="161"/>
      <c r="C22" s="161"/>
      <c r="D22" s="161"/>
      <c r="E22" s="161"/>
      <c r="F22" s="161"/>
      <c r="G22" s="161"/>
      <c r="H22" s="161"/>
      <c r="I22" s="161"/>
      <c r="J22" s="161"/>
      <c r="K22" s="161"/>
      <c r="L22" s="161"/>
      <c r="M22" s="161"/>
      <c r="N22" s="161"/>
      <c r="O22" s="161"/>
      <c r="P22" s="161"/>
      <c r="Q22" s="161"/>
      <c r="R22" s="161"/>
      <c r="S22" s="161"/>
      <c r="T22" s="161"/>
      <c r="U22" s="161"/>
      <c r="V22" s="161"/>
      <c r="W22" s="161"/>
      <c r="X22" s="161"/>
      <c r="Y22" s="161"/>
      <c r="Z22" s="161"/>
      <c r="AA22" s="161"/>
      <c r="AB22" s="161"/>
      <c r="AC22" s="161"/>
      <c r="AD22" s="161"/>
      <c r="AE22" s="161"/>
    </row>
    <row r="23" spans="1:31" x14ac:dyDescent="0.3">
      <c r="A23" s="161"/>
      <c r="B23" s="161"/>
      <c r="C23" s="161"/>
      <c r="D23" s="161"/>
      <c r="E23" s="161"/>
      <c r="F23" s="161"/>
      <c r="G23" s="161"/>
      <c r="H23" s="161"/>
      <c r="I23" s="161"/>
      <c r="J23" s="161"/>
      <c r="K23" s="161"/>
      <c r="L23" s="161"/>
      <c r="M23" s="161"/>
      <c r="N23" s="161"/>
      <c r="O23" s="161"/>
      <c r="P23" s="161"/>
      <c r="Q23" s="161"/>
      <c r="R23" s="161"/>
      <c r="S23" s="161"/>
      <c r="T23" s="161"/>
      <c r="U23" s="161"/>
      <c r="V23" s="161"/>
      <c r="W23" s="161"/>
      <c r="X23" s="161"/>
      <c r="Y23" s="161"/>
      <c r="Z23" s="161"/>
      <c r="AA23" s="161"/>
      <c r="AB23" s="161"/>
      <c r="AC23" s="161"/>
      <c r="AD23" s="161"/>
      <c r="AE23" s="161"/>
    </row>
    <row r="24" spans="1:31" x14ac:dyDescent="0.3">
      <c r="A24" s="161"/>
      <c r="B24" s="161"/>
      <c r="C24" s="161"/>
      <c r="D24" s="161"/>
      <c r="E24" s="161"/>
      <c r="F24" s="161"/>
      <c r="G24" s="161"/>
      <c r="H24" s="161"/>
      <c r="I24" s="161"/>
      <c r="J24" s="161"/>
      <c r="K24" s="161"/>
      <c r="L24" s="161"/>
      <c r="M24" s="161"/>
      <c r="N24" s="161"/>
      <c r="O24" s="161"/>
      <c r="P24" s="161"/>
      <c r="Q24" s="161"/>
      <c r="R24" s="161"/>
      <c r="S24" s="161"/>
      <c r="T24" s="161"/>
      <c r="U24" s="161"/>
      <c r="V24" s="161"/>
      <c r="W24" s="161"/>
      <c r="X24" s="161"/>
      <c r="Y24" s="161"/>
      <c r="Z24" s="161"/>
      <c r="AA24" s="161"/>
      <c r="AB24" s="161"/>
      <c r="AC24" s="161"/>
      <c r="AD24" s="161"/>
      <c r="AE24" s="161"/>
    </row>
    <row r="25" spans="1:31" x14ac:dyDescent="0.3">
      <c r="A25" s="161"/>
      <c r="B25" s="161"/>
      <c r="C25" s="161"/>
      <c r="D25" s="161"/>
      <c r="E25" s="161"/>
      <c r="F25" s="161"/>
      <c r="G25" s="161"/>
      <c r="H25" s="161"/>
      <c r="I25" s="161"/>
      <c r="J25" s="161"/>
      <c r="K25" s="161"/>
      <c r="L25" s="161"/>
      <c r="M25" s="161"/>
      <c r="N25" s="161"/>
      <c r="O25" s="161"/>
      <c r="P25" s="161"/>
      <c r="Q25" s="161"/>
      <c r="R25" s="161"/>
      <c r="S25" s="161"/>
      <c r="T25" s="161"/>
      <c r="U25" s="161"/>
      <c r="V25" s="161"/>
      <c r="W25" s="161"/>
      <c r="X25" s="161"/>
      <c r="Y25" s="161"/>
      <c r="Z25" s="161"/>
      <c r="AA25" s="161"/>
      <c r="AB25" s="161"/>
      <c r="AC25" s="161"/>
      <c r="AD25" s="161"/>
      <c r="AE25" s="161"/>
    </row>
    <row r="26" spans="1:31" x14ac:dyDescent="0.3">
      <c r="A26" s="161"/>
      <c r="B26" s="161"/>
      <c r="C26" s="161"/>
      <c r="D26" s="161"/>
      <c r="E26" s="161"/>
      <c r="F26" s="161"/>
      <c r="G26" s="161"/>
      <c r="H26" s="161"/>
      <c r="I26" s="161"/>
      <c r="J26" s="161"/>
      <c r="K26" s="161"/>
      <c r="L26" s="161"/>
      <c r="M26" s="161"/>
      <c r="N26" s="161"/>
      <c r="O26" s="161"/>
      <c r="P26" s="161"/>
      <c r="Q26" s="161"/>
      <c r="R26" s="161"/>
      <c r="S26" s="161"/>
      <c r="T26" s="161"/>
      <c r="U26" s="161"/>
      <c r="V26" s="161"/>
      <c r="W26" s="161"/>
      <c r="X26" s="161"/>
      <c r="Y26" s="161"/>
      <c r="Z26" s="161"/>
      <c r="AA26" s="161"/>
      <c r="AB26" s="161"/>
      <c r="AC26" s="161"/>
      <c r="AD26" s="161"/>
      <c r="AE26" s="161"/>
    </row>
    <row r="27" spans="1:31" x14ac:dyDescent="0.3">
      <c r="A27" s="161"/>
      <c r="B27" s="161"/>
      <c r="C27" s="161"/>
      <c r="D27" s="161"/>
      <c r="E27" s="161"/>
      <c r="F27" s="161"/>
      <c r="G27" s="161"/>
      <c r="H27" s="161"/>
      <c r="I27" s="161"/>
      <c r="J27" s="161"/>
      <c r="K27" s="161"/>
      <c r="L27" s="161"/>
      <c r="M27" s="161"/>
      <c r="N27" s="161"/>
      <c r="O27" s="161"/>
      <c r="P27" s="161"/>
      <c r="Q27" s="161"/>
      <c r="R27" s="161"/>
      <c r="S27" s="161"/>
      <c r="T27" s="161"/>
      <c r="U27" s="161"/>
      <c r="V27" s="161"/>
      <c r="W27" s="161"/>
      <c r="X27" s="161"/>
      <c r="Y27" s="161"/>
      <c r="Z27" s="161"/>
      <c r="AA27" s="161"/>
      <c r="AB27" s="161"/>
      <c r="AC27" s="161"/>
      <c r="AD27" s="161"/>
      <c r="AE27" s="161"/>
    </row>
    <row r="28" spans="1:31" x14ac:dyDescent="0.3">
      <c r="A28" s="161"/>
      <c r="B28" s="161"/>
      <c r="C28" s="161"/>
      <c r="D28" s="161"/>
      <c r="E28" s="161"/>
      <c r="F28" s="161"/>
      <c r="G28" s="161"/>
      <c r="H28" s="161"/>
      <c r="I28" s="161"/>
      <c r="J28" s="161"/>
      <c r="K28" s="161"/>
      <c r="L28" s="161"/>
      <c r="M28" s="161"/>
      <c r="N28" s="161"/>
      <c r="O28" s="161"/>
      <c r="P28" s="161"/>
      <c r="Q28" s="161"/>
      <c r="R28" s="161"/>
      <c r="S28" s="161"/>
      <c r="T28" s="161"/>
      <c r="U28" s="161"/>
      <c r="V28" s="161"/>
      <c r="W28" s="161"/>
      <c r="X28" s="161"/>
      <c r="Y28" s="161"/>
      <c r="Z28" s="161"/>
      <c r="AA28" s="161"/>
      <c r="AB28" s="161"/>
      <c r="AC28" s="161"/>
      <c r="AD28" s="161"/>
      <c r="AE28" s="161"/>
    </row>
    <row r="29" spans="1:31" x14ac:dyDescent="0.3">
      <c r="A29" s="161"/>
      <c r="B29" s="161"/>
      <c r="C29" s="161"/>
      <c r="D29" s="161"/>
      <c r="E29" s="161"/>
      <c r="F29" s="161"/>
      <c r="G29" s="161"/>
      <c r="H29" s="161"/>
      <c r="I29" s="161"/>
      <c r="J29" s="161"/>
      <c r="K29" s="161"/>
      <c r="L29" s="161"/>
      <c r="M29" s="161"/>
      <c r="N29" s="161"/>
      <c r="O29" s="161"/>
      <c r="P29" s="161"/>
      <c r="Q29" s="161"/>
      <c r="R29" s="161"/>
      <c r="S29" s="161"/>
      <c r="T29" s="161"/>
      <c r="U29" s="161"/>
      <c r="V29" s="161"/>
      <c r="W29" s="161"/>
      <c r="X29" s="161"/>
      <c r="Y29" s="161"/>
      <c r="Z29" s="161"/>
      <c r="AA29" s="161"/>
      <c r="AB29" s="161"/>
      <c r="AC29" s="161"/>
      <c r="AD29" s="161"/>
      <c r="AE29" s="161"/>
    </row>
    <row r="30" spans="1:31" x14ac:dyDescent="0.3">
      <c r="A30" s="161"/>
      <c r="B30" s="161"/>
      <c r="C30" s="161"/>
      <c r="D30" s="161"/>
      <c r="E30" s="161"/>
      <c r="F30" s="161"/>
      <c r="G30" s="161"/>
      <c r="H30" s="161"/>
      <c r="I30" s="161"/>
      <c r="J30" s="161"/>
      <c r="K30" s="161"/>
      <c r="L30" s="161"/>
      <c r="M30" s="161"/>
      <c r="N30" s="161"/>
      <c r="O30" s="161"/>
      <c r="P30" s="161"/>
      <c r="Q30" s="161"/>
      <c r="R30" s="161"/>
      <c r="S30" s="161"/>
      <c r="T30" s="161"/>
      <c r="U30" s="161"/>
      <c r="V30" s="161"/>
      <c r="W30" s="161"/>
      <c r="X30" s="161"/>
      <c r="Y30" s="161"/>
      <c r="Z30" s="161"/>
      <c r="AA30" s="161"/>
      <c r="AB30" s="161"/>
      <c r="AC30" s="161"/>
      <c r="AD30" s="161"/>
      <c r="AE30" s="161"/>
    </row>
    <row r="31" spans="1:31" x14ac:dyDescent="0.3">
      <c r="A31" s="161"/>
      <c r="B31" s="161"/>
      <c r="C31" s="161"/>
      <c r="D31" s="161"/>
      <c r="E31" s="161"/>
      <c r="F31" s="161"/>
      <c r="G31" s="161"/>
      <c r="H31" s="161"/>
      <c r="I31" s="161"/>
      <c r="J31" s="161"/>
      <c r="K31" s="161"/>
      <c r="L31" s="161"/>
      <c r="M31" s="161"/>
      <c r="N31" s="161"/>
      <c r="O31" s="161"/>
      <c r="P31" s="161"/>
      <c r="Q31" s="161"/>
      <c r="R31" s="161"/>
      <c r="S31" s="161"/>
      <c r="T31" s="161"/>
      <c r="U31" s="161"/>
      <c r="V31" s="161"/>
      <c r="W31" s="161"/>
      <c r="X31" s="161"/>
      <c r="Y31" s="161"/>
      <c r="Z31" s="161"/>
      <c r="AA31" s="161"/>
      <c r="AB31" s="161"/>
      <c r="AC31" s="161"/>
      <c r="AD31" s="161"/>
      <c r="AE31" s="161"/>
    </row>
    <row r="32" spans="1:31" x14ac:dyDescent="0.3">
      <c r="A32" s="161"/>
      <c r="B32" s="161"/>
      <c r="C32" s="161"/>
      <c r="D32" s="161"/>
      <c r="E32" s="161"/>
      <c r="F32" s="161"/>
      <c r="G32" s="161"/>
      <c r="H32" s="161"/>
      <c r="I32" s="161"/>
      <c r="J32" s="161"/>
      <c r="K32" s="161"/>
      <c r="L32" s="161"/>
      <c r="M32" s="161"/>
      <c r="N32" s="161"/>
      <c r="O32" s="161"/>
      <c r="P32" s="161"/>
      <c r="Q32" s="161"/>
      <c r="R32" s="161"/>
      <c r="S32" s="161"/>
      <c r="T32" s="161"/>
      <c r="U32" s="161"/>
      <c r="V32" s="161"/>
      <c r="W32" s="161"/>
      <c r="X32" s="161"/>
      <c r="Y32" s="161"/>
      <c r="Z32" s="161"/>
      <c r="AA32" s="161"/>
      <c r="AB32" s="161"/>
      <c r="AC32" s="161"/>
      <c r="AD32" s="161"/>
      <c r="AE32" s="161"/>
    </row>
    <row r="33" spans="1:31" x14ac:dyDescent="0.3">
      <c r="A33" s="161"/>
      <c r="B33" s="161"/>
      <c r="C33" s="161"/>
      <c r="D33" s="161"/>
      <c r="E33" s="161"/>
      <c r="F33" s="161"/>
      <c r="G33" s="161"/>
      <c r="H33" s="161"/>
      <c r="I33" s="161"/>
      <c r="J33" s="161"/>
      <c r="K33" s="161"/>
      <c r="L33" s="161"/>
      <c r="M33" s="161"/>
      <c r="N33" s="161"/>
      <c r="O33" s="161"/>
      <c r="P33" s="161"/>
      <c r="Q33" s="161"/>
      <c r="R33" s="161"/>
      <c r="S33" s="161"/>
      <c r="T33" s="161"/>
      <c r="U33" s="161"/>
      <c r="V33" s="161"/>
      <c r="W33" s="161"/>
      <c r="X33" s="161"/>
      <c r="Y33" s="161"/>
      <c r="Z33" s="161"/>
      <c r="AA33" s="161"/>
      <c r="AB33" s="161"/>
      <c r="AC33" s="161"/>
      <c r="AD33" s="161"/>
      <c r="AE33" s="161"/>
    </row>
    <row r="34" spans="1:31" s="160" customFormat="1" x14ac:dyDescent="0.3"/>
    <row r="35" spans="1:31" s="160" customFormat="1" x14ac:dyDescent="0.3"/>
    <row r="36" spans="1:31" s="160" customFormat="1" x14ac:dyDescent="0.3"/>
    <row r="37" spans="1:31" s="160" customFormat="1" x14ac:dyDescent="0.3"/>
    <row r="38" spans="1:31" s="160" customFormat="1" x14ac:dyDescent="0.3"/>
    <row r="39" spans="1:31" s="160" customFormat="1" x14ac:dyDescent="0.3"/>
    <row r="40" spans="1:31" s="160" customFormat="1" x14ac:dyDescent="0.3"/>
    <row r="41" spans="1:31" s="160" customFormat="1" x14ac:dyDescent="0.3"/>
    <row r="42" spans="1:31" s="160" customFormat="1" x14ac:dyDescent="0.3"/>
    <row r="43" spans="1:31" s="160" customFormat="1" x14ac:dyDescent="0.3"/>
    <row r="44" spans="1:31" s="160" customFormat="1" x14ac:dyDescent="0.3"/>
    <row r="45" spans="1:31" s="160" customFormat="1" x14ac:dyDescent="0.3"/>
    <row r="46" spans="1:31" s="160" customFormat="1" x14ac:dyDescent="0.3"/>
    <row r="47" spans="1:31" s="160" customFormat="1" x14ac:dyDescent="0.3"/>
    <row r="48" spans="1:31" s="160" customFormat="1" x14ac:dyDescent="0.3"/>
    <row r="49" s="160" customFormat="1" x14ac:dyDescent="0.3"/>
    <row r="50" s="160" customFormat="1" x14ac:dyDescent="0.3"/>
    <row r="51" s="160" customFormat="1" x14ac:dyDescent="0.3"/>
    <row r="52" s="160" customFormat="1" x14ac:dyDescent="0.3"/>
    <row r="53" s="160" customFormat="1" x14ac:dyDescent="0.3"/>
    <row r="54" s="160" customFormat="1" x14ac:dyDescent="0.3"/>
    <row r="55" s="160" customFormat="1" x14ac:dyDescent="0.3"/>
    <row r="56" s="160" customFormat="1" x14ac:dyDescent="0.3"/>
    <row r="57" s="160" customFormat="1" x14ac:dyDescent="0.3"/>
    <row r="58" s="160" customFormat="1" x14ac:dyDescent="0.3"/>
    <row r="59" s="160" customFormat="1" x14ac:dyDescent="0.3"/>
    <row r="60" s="160" customFormat="1" x14ac:dyDescent="0.3"/>
    <row r="61" s="160" customFormat="1" x14ac:dyDescent="0.3"/>
    <row r="62" s="160" customFormat="1" x14ac:dyDescent="0.3"/>
    <row r="63" s="160" customFormat="1" x14ac:dyDescent="0.3"/>
    <row r="64" s="160" customFormat="1" x14ac:dyDescent="0.3"/>
    <row r="65" s="160" customFormat="1" x14ac:dyDescent="0.3"/>
    <row r="66" s="160" customFormat="1" x14ac:dyDescent="0.3"/>
    <row r="67" s="160" customFormat="1" x14ac:dyDescent="0.3"/>
    <row r="68" s="160" customFormat="1" x14ac:dyDescent="0.3"/>
    <row r="69" s="160" customFormat="1" x14ac:dyDescent="0.3"/>
    <row r="70" s="160" customFormat="1" x14ac:dyDescent="0.3"/>
    <row r="71" s="160" customFormat="1" x14ac:dyDescent="0.3"/>
    <row r="72" s="160" customFormat="1" x14ac:dyDescent="0.3"/>
    <row r="73" s="160" customFormat="1" x14ac:dyDescent="0.3"/>
    <row r="74" s="160" customFormat="1" x14ac:dyDescent="0.3"/>
    <row r="75" s="160" customFormat="1" x14ac:dyDescent="0.3"/>
    <row r="76" s="160" customFormat="1" x14ac:dyDescent="0.3"/>
    <row r="77" s="160" customFormat="1" x14ac:dyDescent="0.3"/>
    <row r="78" s="160" customFormat="1" x14ac:dyDescent="0.3"/>
    <row r="79" s="160" customFormat="1" x14ac:dyDescent="0.3"/>
    <row r="80" s="160" customFormat="1" x14ac:dyDescent="0.3"/>
    <row r="81" s="160" customFormat="1" x14ac:dyDescent="0.3"/>
    <row r="82" s="160" customFormat="1" x14ac:dyDescent="0.3"/>
    <row r="83" s="160" customFormat="1" x14ac:dyDescent="0.3"/>
    <row r="84" s="160" customFormat="1" x14ac:dyDescent="0.3"/>
    <row r="85" s="160" customFormat="1" x14ac:dyDescent="0.3"/>
    <row r="86" s="160" customFormat="1" x14ac:dyDescent="0.3"/>
    <row r="87" s="160" customFormat="1" x14ac:dyDescent="0.3"/>
    <row r="88" s="160" customFormat="1" x14ac:dyDescent="0.3"/>
    <row r="89" s="160" customFormat="1" x14ac:dyDescent="0.3"/>
    <row r="90" s="160" customFormat="1" x14ac:dyDescent="0.3"/>
    <row r="91" s="160" customFormat="1" x14ac:dyDescent="0.3"/>
    <row r="92" s="160" customFormat="1" x14ac:dyDescent="0.3"/>
    <row r="93" s="160" customFormat="1" x14ac:dyDescent="0.3"/>
    <row r="94" s="160" customFormat="1" x14ac:dyDescent="0.3"/>
    <row r="95" s="160" customFormat="1" x14ac:dyDescent="0.3"/>
    <row r="96" s="160" customFormat="1" x14ac:dyDescent="0.3"/>
    <row r="97" s="160" customFormat="1" x14ac:dyDescent="0.3"/>
    <row r="98" s="160" customFormat="1" x14ac:dyDescent="0.3"/>
    <row r="99" s="160" customFormat="1" x14ac:dyDescent="0.3"/>
    <row r="100" s="160" customFormat="1" x14ac:dyDescent="0.3"/>
    <row r="101" s="160" customFormat="1" x14ac:dyDescent="0.3"/>
    <row r="102" s="160" customFormat="1" x14ac:dyDescent="0.3"/>
    <row r="103" s="160" customFormat="1" x14ac:dyDescent="0.3"/>
    <row r="104" s="160" customFormat="1" x14ac:dyDescent="0.3"/>
    <row r="105" s="160" customFormat="1" x14ac:dyDescent="0.3"/>
    <row r="106" s="160" customFormat="1" x14ac:dyDescent="0.3"/>
    <row r="107" s="160" customFormat="1" x14ac:dyDescent="0.3"/>
    <row r="108" s="160" customFormat="1" x14ac:dyDescent="0.3"/>
    <row r="109" s="160" customFormat="1" x14ac:dyDescent="0.3"/>
    <row r="110" s="160" customFormat="1" x14ac:dyDescent="0.3"/>
    <row r="111" s="160" customFormat="1" x14ac:dyDescent="0.3"/>
    <row r="112" s="160" customFormat="1" x14ac:dyDescent="0.3"/>
    <row r="113" s="160" customFormat="1" x14ac:dyDescent="0.3"/>
    <row r="114" s="160" customFormat="1" x14ac:dyDescent="0.3"/>
    <row r="115" s="160" customFormat="1" x14ac:dyDescent="0.3"/>
    <row r="116" s="160" customFormat="1" x14ac:dyDescent="0.3"/>
    <row r="117" s="160" customFormat="1" x14ac:dyDescent="0.3"/>
    <row r="118" s="160" customFormat="1" x14ac:dyDescent="0.3"/>
    <row r="119" s="160" customFormat="1" x14ac:dyDescent="0.3"/>
    <row r="120" s="160" customFormat="1" x14ac:dyDescent="0.3"/>
    <row r="121" s="160" customFormat="1" x14ac:dyDescent="0.3"/>
    <row r="122" s="160" customFormat="1" x14ac:dyDescent="0.3"/>
    <row r="123" s="160" customFormat="1" x14ac:dyDescent="0.3"/>
    <row r="124" s="160" customFormat="1" x14ac:dyDescent="0.3"/>
    <row r="125" s="160" customFormat="1" x14ac:dyDescent="0.3"/>
    <row r="126" s="160" customFormat="1" x14ac:dyDescent="0.3"/>
    <row r="127" s="160" customFormat="1" x14ac:dyDescent="0.3"/>
    <row r="128" s="160" customFormat="1" x14ac:dyDescent="0.3"/>
    <row r="129" s="160" customFormat="1" x14ac:dyDescent="0.3"/>
    <row r="130" s="160" customFormat="1" x14ac:dyDescent="0.3"/>
    <row r="131" s="160" customFormat="1" x14ac:dyDescent="0.3"/>
    <row r="132" s="160" customFormat="1" x14ac:dyDescent="0.3"/>
    <row r="133" s="160" customFormat="1" x14ac:dyDescent="0.3"/>
    <row r="134" s="160" customFormat="1" x14ac:dyDescent="0.3"/>
    <row r="135" s="160" customFormat="1" x14ac:dyDescent="0.3"/>
    <row r="136" s="160" customFormat="1" x14ac:dyDescent="0.3"/>
    <row r="137" s="160" customFormat="1" x14ac:dyDescent="0.3"/>
    <row r="138" s="160" customFormat="1" x14ac:dyDescent="0.3"/>
    <row r="139" s="160" customFormat="1" x14ac:dyDescent="0.3"/>
    <row r="140" s="160" customFormat="1" x14ac:dyDescent="0.3"/>
    <row r="141" s="160" customFormat="1" x14ac:dyDescent="0.3"/>
    <row r="142" s="160" customFormat="1" x14ac:dyDescent="0.3"/>
    <row r="143" s="160" customFormat="1" x14ac:dyDescent="0.3"/>
    <row r="144" s="160" customFormat="1" x14ac:dyDescent="0.3"/>
    <row r="145" s="160" customFormat="1" x14ac:dyDescent="0.3"/>
    <row r="146" s="160" customFormat="1" x14ac:dyDescent="0.3"/>
    <row r="147" s="160" customFormat="1" x14ac:dyDescent="0.3"/>
    <row r="148" s="160" customFormat="1" x14ac:dyDescent="0.3"/>
    <row r="149" s="160" customFormat="1" x14ac:dyDescent="0.3"/>
    <row r="150" s="160" customFormat="1" x14ac:dyDescent="0.3"/>
    <row r="151" s="160" customFormat="1" x14ac:dyDescent="0.3"/>
    <row r="152" s="160" customFormat="1" x14ac:dyDescent="0.3"/>
    <row r="153" s="160" customFormat="1" x14ac:dyDescent="0.3"/>
    <row r="154" s="160" customFormat="1" x14ac:dyDescent="0.3"/>
    <row r="155" s="160" customFormat="1" x14ac:dyDescent="0.3"/>
    <row r="156" s="160" customFormat="1" x14ac:dyDescent="0.3"/>
    <row r="157" s="160" customFormat="1" x14ac:dyDescent="0.3"/>
    <row r="158" s="160" customFormat="1" x14ac:dyDescent="0.3"/>
    <row r="159" s="160" customFormat="1" x14ac:dyDescent="0.3"/>
    <row r="160" s="160" customFormat="1" x14ac:dyDescent="0.3"/>
    <row r="161" s="160" customFormat="1" x14ac:dyDescent="0.3"/>
    <row r="162" s="160" customFormat="1" x14ac:dyDescent="0.3"/>
    <row r="163" s="160" customFormat="1" x14ac:dyDescent="0.3"/>
    <row r="164" s="160" customFormat="1" x14ac:dyDescent="0.3"/>
    <row r="165" s="160" customFormat="1" x14ac:dyDescent="0.3"/>
    <row r="166" s="160" customFormat="1" x14ac:dyDescent="0.3"/>
    <row r="167" s="160" customFormat="1" x14ac:dyDescent="0.3"/>
    <row r="168" s="160" customFormat="1" x14ac:dyDescent="0.3"/>
    <row r="169" s="160" customFormat="1" x14ac:dyDescent="0.3"/>
    <row r="170" s="160" customFormat="1" x14ac:dyDescent="0.3"/>
    <row r="171" s="160" customFormat="1" x14ac:dyDescent="0.3"/>
    <row r="172" s="160" customFormat="1" x14ac:dyDescent="0.3"/>
    <row r="173" s="160" customFormat="1" x14ac:dyDescent="0.3"/>
    <row r="174" s="160" customFormat="1" x14ac:dyDescent="0.3"/>
    <row r="175" s="160" customFormat="1" x14ac:dyDescent="0.3"/>
    <row r="176" s="160" customFormat="1" x14ac:dyDescent="0.3"/>
    <row r="177" s="160" customFormat="1" x14ac:dyDescent="0.3"/>
    <row r="178" s="160" customFormat="1" x14ac:dyDescent="0.3"/>
    <row r="179" s="160" customFormat="1" x14ac:dyDescent="0.3"/>
    <row r="180" s="160" customFormat="1" x14ac:dyDescent="0.3"/>
    <row r="181" s="160" customFormat="1" x14ac:dyDescent="0.3"/>
    <row r="182" s="160" customFormat="1" x14ac:dyDescent="0.3"/>
    <row r="183" s="160" customFormat="1" x14ac:dyDescent="0.3"/>
    <row r="184" s="160" customFormat="1" x14ac:dyDescent="0.3"/>
    <row r="185" s="160" customFormat="1" x14ac:dyDescent="0.3"/>
    <row r="186" s="160" customFormat="1" x14ac:dyDescent="0.3"/>
    <row r="187" s="160" customFormat="1" x14ac:dyDescent="0.3"/>
    <row r="188" s="160" customFormat="1" x14ac:dyDescent="0.3"/>
    <row r="189" s="160" customFormat="1" x14ac:dyDescent="0.3"/>
    <row r="190" s="160" customFormat="1" x14ac:dyDescent="0.3"/>
    <row r="191" s="160" customFormat="1" x14ac:dyDescent="0.3"/>
    <row r="192" s="160" customFormat="1" x14ac:dyDescent="0.3"/>
    <row r="193" s="160" customFormat="1" x14ac:dyDescent="0.3"/>
    <row r="194" s="160" customFormat="1" x14ac:dyDescent="0.3"/>
    <row r="195" s="160" customFormat="1" x14ac:dyDescent="0.3"/>
    <row r="196" s="160" customFormat="1" x14ac:dyDescent="0.3"/>
    <row r="197" s="160" customFormat="1" x14ac:dyDescent="0.3"/>
    <row r="198" s="160" customFormat="1" x14ac:dyDescent="0.3"/>
    <row r="199" s="160" customFormat="1" x14ac:dyDescent="0.3"/>
    <row r="200" s="160" customFormat="1" x14ac:dyDescent="0.3"/>
    <row r="201" s="160" customFormat="1" x14ac:dyDescent="0.3"/>
    <row r="202" s="160" customFormat="1" x14ac:dyDescent="0.3"/>
    <row r="203" s="160" customFormat="1" x14ac:dyDescent="0.3"/>
    <row r="204" s="160" customFormat="1" x14ac:dyDescent="0.3"/>
    <row r="205" s="160" customFormat="1" x14ac:dyDescent="0.3"/>
    <row r="206" s="160" customFormat="1" x14ac:dyDescent="0.3"/>
    <row r="207" s="160" customFormat="1" x14ac:dyDescent="0.3"/>
    <row r="208" s="160" customFormat="1" x14ac:dyDescent="0.3"/>
    <row r="209" s="160" customFormat="1" x14ac:dyDescent="0.3"/>
    <row r="210" s="160" customFormat="1" x14ac:dyDescent="0.3"/>
    <row r="211" s="160" customFormat="1" x14ac:dyDescent="0.3"/>
    <row r="212" s="160" customFormat="1" x14ac:dyDescent="0.3"/>
    <row r="213" s="160" customFormat="1" x14ac:dyDescent="0.3"/>
    <row r="214" s="160" customFormat="1" x14ac:dyDescent="0.3"/>
    <row r="215" s="160" customFormat="1" x14ac:dyDescent="0.3"/>
    <row r="216" s="160" customFormat="1" x14ac:dyDescent="0.3"/>
    <row r="217" s="160" customFormat="1" x14ac:dyDescent="0.3"/>
    <row r="218" s="160" customFormat="1" x14ac:dyDescent="0.3"/>
    <row r="219" s="160" customFormat="1" x14ac:dyDescent="0.3"/>
    <row r="220" s="160" customFormat="1" x14ac:dyDescent="0.3"/>
    <row r="221" s="160" customFormat="1" x14ac:dyDescent="0.3"/>
    <row r="222" s="160" customFormat="1" x14ac:dyDescent="0.3"/>
    <row r="223" s="160" customFormat="1" x14ac:dyDescent="0.3"/>
    <row r="224" s="160" customFormat="1" x14ac:dyDescent="0.3"/>
    <row r="225" s="160" customFormat="1" x14ac:dyDescent="0.3"/>
    <row r="226" s="160" customFormat="1" x14ac:dyDescent="0.3"/>
    <row r="227" s="160" customFormat="1" x14ac:dyDescent="0.3"/>
    <row r="228" s="160" customFormat="1" x14ac:dyDescent="0.3"/>
    <row r="229" s="160" customFormat="1" x14ac:dyDescent="0.3"/>
    <row r="230" s="160" customFormat="1" x14ac:dyDescent="0.3"/>
    <row r="231" s="160" customFormat="1" x14ac:dyDescent="0.3"/>
    <row r="232" s="160" customFormat="1" x14ac:dyDescent="0.3"/>
    <row r="233" s="160" customFormat="1" x14ac:dyDescent="0.3"/>
    <row r="234" s="160" customFormat="1" x14ac:dyDescent="0.3"/>
    <row r="235" s="160" customFormat="1" x14ac:dyDescent="0.3"/>
    <row r="236" s="160" customFormat="1" x14ac:dyDescent="0.3"/>
    <row r="237" s="160" customFormat="1" x14ac:dyDescent="0.3"/>
    <row r="238" s="160" customFormat="1" x14ac:dyDescent="0.3"/>
    <row r="239" s="160" customFormat="1" x14ac:dyDescent="0.3"/>
    <row r="240" s="160" customFormat="1" x14ac:dyDescent="0.3"/>
    <row r="241" s="160" customFormat="1" x14ac:dyDescent="0.3"/>
    <row r="242" s="160" customFormat="1" x14ac:dyDescent="0.3"/>
    <row r="243" s="160" customFormat="1" x14ac:dyDescent="0.3"/>
    <row r="244" s="160" customFormat="1" x14ac:dyDescent="0.3"/>
    <row r="245" s="160" customFormat="1" x14ac:dyDescent="0.3"/>
    <row r="246" s="160" customFormat="1" x14ac:dyDescent="0.3"/>
    <row r="247" s="160" customFormat="1" x14ac:dyDescent="0.3"/>
    <row r="248" s="160" customFormat="1" x14ac:dyDescent="0.3"/>
    <row r="249" s="160" customFormat="1" x14ac:dyDescent="0.3"/>
    <row r="250" s="160" customFormat="1" x14ac:dyDescent="0.3"/>
    <row r="251" s="160" customFormat="1" x14ac:dyDescent="0.3"/>
    <row r="252" s="160" customFormat="1" x14ac:dyDescent="0.3"/>
    <row r="253" s="160" customFormat="1" x14ac:dyDescent="0.3"/>
    <row r="254" s="160" customFormat="1" x14ac:dyDescent="0.3"/>
    <row r="255" s="160" customFormat="1" x14ac:dyDescent="0.3"/>
    <row r="256" s="160" customFormat="1" x14ac:dyDescent="0.3"/>
    <row r="257" s="160" customFormat="1" x14ac:dyDescent="0.3"/>
    <row r="258" s="160" customFormat="1" x14ac:dyDescent="0.3"/>
    <row r="259" s="160" customFormat="1" x14ac:dyDescent="0.3"/>
    <row r="260" s="160" customFormat="1" x14ac:dyDescent="0.3"/>
    <row r="261" s="160" customFormat="1" x14ac:dyDescent="0.3"/>
    <row r="262" s="160" customFormat="1" x14ac:dyDescent="0.3"/>
    <row r="263" s="160" customFormat="1" x14ac:dyDescent="0.3"/>
    <row r="264" s="160" customFormat="1" x14ac:dyDescent="0.3"/>
    <row r="265" s="160" customFormat="1" x14ac:dyDescent="0.3"/>
    <row r="266" s="160" customFormat="1" x14ac:dyDescent="0.3"/>
    <row r="267" s="160" customFormat="1" x14ac:dyDescent="0.3"/>
    <row r="268" s="160" customFormat="1" x14ac:dyDescent="0.3"/>
    <row r="269" s="160" customFormat="1" x14ac:dyDescent="0.3"/>
    <row r="270" s="160" customFormat="1" x14ac:dyDescent="0.3"/>
    <row r="271" s="160" customFormat="1" x14ac:dyDescent="0.3"/>
    <row r="272" s="160" customFormat="1" x14ac:dyDescent="0.3"/>
    <row r="273" s="160" customFormat="1" x14ac:dyDescent="0.3"/>
    <row r="274" s="160" customFormat="1" x14ac:dyDescent="0.3"/>
    <row r="275" s="160" customFormat="1" x14ac:dyDescent="0.3"/>
    <row r="276" s="160" customFormat="1" x14ac:dyDescent="0.3"/>
    <row r="277" s="160" customFormat="1" x14ac:dyDescent="0.3"/>
    <row r="278" s="160" customFormat="1" x14ac:dyDescent="0.3"/>
    <row r="279" s="160" customFormat="1" x14ac:dyDescent="0.3"/>
    <row r="280" s="160" customFormat="1" x14ac:dyDescent="0.3"/>
    <row r="281" s="160" customFormat="1" x14ac:dyDescent="0.3"/>
    <row r="282" s="160" customFormat="1" x14ac:dyDescent="0.3"/>
    <row r="283" s="160" customFormat="1" x14ac:dyDescent="0.3"/>
    <row r="284" s="160" customFormat="1" x14ac:dyDescent="0.3"/>
    <row r="285" s="160" customFormat="1" x14ac:dyDescent="0.3"/>
    <row r="286" s="160" customFormat="1" x14ac:dyDescent="0.3"/>
    <row r="287" s="160" customFormat="1" x14ac:dyDescent="0.3"/>
    <row r="288" s="160" customFormat="1" x14ac:dyDescent="0.3"/>
    <row r="289" s="160" customFormat="1" x14ac:dyDescent="0.3"/>
    <row r="290" s="160" customFormat="1" x14ac:dyDescent="0.3"/>
    <row r="291" s="160" customFormat="1" x14ac:dyDescent="0.3"/>
    <row r="292" s="160" customFormat="1" x14ac:dyDescent="0.3"/>
    <row r="293" s="160" customFormat="1" x14ac:dyDescent="0.3"/>
    <row r="294" s="160" customFormat="1" x14ac:dyDescent="0.3"/>
    <row r="295" s="160" customFormat="1" x14ac:dyDescent="0.3"/>
    <row r="296" s="160" customFormat="1" x14ac:dyDescent="0.3"/>
    <row r="297" s="160" customFormat="1" x14ac:dyDescent="0.3"/>
    <row r="298" s="160" customFormat="1" x14ac:dyDescent="0.3"/>
    <row r="299" s="160" customFormat="1" x14ac:dyDescent="0.3"/>
    <row r="300" s="160" customFormat="1" x14ac:dyDescent="0.3"/>
    <row r="301" s="160" customFormat="1" x14ac:dyDescent="0.3"/>
    <row r="302" s="160" customFormat="1" x14ac:dyDescent="0.3"/>
    <row r="303" s="160" customFormat="1" x14ac:dyDescent="0.3"/>
    <row r="304" s="160" customFormat="1" x14ac:dyDescent="0.3"/>
    <row r="305" s="160" customFormat="1" x14ac:dyDescent="0.3"/>
    <row r="306" s="160" customFormat="1" x14ac:dyDescent="0.3"/>
    <row r="307" s="160" customFormat="1" x14ac:dyDescent="0.3"/>
    <row r="308" s="160" customFormat="1" x14ac:dyDescent="0.3"/>
    <row r="309" s="160" customFormat="1" x14ac:dyDescent="0.3"/>
    <row r="310" s="160" customFormat="1" x14ac:dyDescent="0.3"/>
    <row r="311" s="160" customFormat="1" x14ac:dyDescent="0.3"/>
    <row r="312" s="160" customFormat="1" x14ac:dyDescent="0.3"/>
    <row r="313" s="160" customFormat="1" x14ac:dyDescent="0.3"/>
    <row r="314" s="160" customFormat="1" x14ac:dyDescent="0.3"/>
    <row r="315" s="160" customFormat="1" x14ac:dyDescent="0.3"/>
    <row r="316" s="160" customFormat="1" x14ac:dyDescent="0.3"/>
    <row r="317" s="160" customFormat="1" x14ac:dyDescent="0.3"/>
    <row r="318" s="160" customFormat="1" x14ac:dyDescent="0.3"/>
    <row r="319" s="160" customFormat="1" x14ac:dyDescent="0.3"/>
    <row r="320" s="160" customFormat="1" x14ac:dyDescent="0.3"/>
    <row r="321" s="160" customFormat="1" x14ac:dyDescent="0.3"/>
    <row r="322" s="160" customFormat="1" x14ac:dyDescent="0.3"/>
    <row r="323" s="160" customFormat="1" x14ac:dyDescent="0.3"/>
    <row r="324" s="160" customFormat="1" x14ac:dyDescent="0.3"/>
    <row r="325" s="160" customFormat="1" x14ac:dyDescent="0.3"/>
    <row r="326" s="160" customFormat="1" x14ac:dyDescent="0.3"/>
    <row r="327" s="160" customFormat="1" x14ac:dyDescent="0.3"/>
    <row r="328" s="160" customFormat="1" x14ac:dyDescent="0.3"/>
    <row r="329" s="160" customFormat="1" x14ac:dyDescent="0.3"/>
    <row r="330" s="160" customFormat="1" x14ac:dyDescent="0.3"/>
    <row r="331" s="160" customFormat="1" x14ac:dyDescent="0.3"/>
    <row r="332" s="160" customFormat="1" x14ac:dyDescent="0.3"/>
    <row r="333" s="160" customFormat="1" x14ac:dyDescent="0.3"/>
    <row r="334" s="160" customFormat="1" x14ac:dyDescent="0.3"/>
    <row r="335" s="160" customFormat="1" x14ac:dyDescent="0.3"/>
    <row r="336" s="160" customFormat="1" x14ac:dyDescent="0.3"/>
    <row r="337" s="160" customFormat="1" x14ac:dyDescent="0.3"/>
    <row r="338" s="160" customFormat="1" x14ac:dyDescent="0.3"/>
    <row r="339" s="160" customFormat="1" x14ac:dyDescent="0.3"/>
    <row r="340" s="160" customFormat="1" x14ac:dyDescent="0.3"/>
    <row r="341" s="160" customFormat="1" x14ac:dyDescent="0.3"/>
    <row r="342" s="160" customFormat="1" x14ac:dyDescent="0.3"/>
    <row r="343" s="160" customFormat="1" x14ac:dyDescent="0.3"/>
    <row r="344" s="160" customFormat="1" x14ac:dyDescent="0.3"/>
    <row r="345" s="160" customFormat="1" x14ac:dyDescent="0.3"/>
    <row r="346" s="160" customFormat="1" x14ac:dyDescent="0.3"/>
    <row r="347" s="160" customFormat="1" x14ac:dyDescent="0.3"/>
    <row r="348" s="160" customFormat="1" x14ac:dyDescent="0.3"/>
    <row r="349" s="160" customFormat="1" x14ac:dyDescent="0.3"/>
    <row r="350" s="160" customFormat="1" x14ac:dyDescent="0.3"/>
    <row r="351" s="160" customFormat="1" x14ac:dyDescent="0.3"/>
    <row r="352" s="160" customFormat="1" x14ac:dyDescent="0.3"/>
    <row r="353" s="160" customFormat="1" x14ac:dyDescent="0.3"/>
    <row r="354" s="160" customFormat="1" x14ac:dyDescent="0.3"/>
    <row r="355" s="160" customFormat="1" x14ac:dyDescent="0.3"/>
    <row r="356" s="160" customFormat="1" x14ac:dyDescent="0.3"/>
    <row r="357" s="160" customFormat="1" x14ac:dyDescent="0.3"/>
    <row r="358" s="160" customFormat="1" x14ac:dyDescent="0.3"/>
    <row r="359" s="160" customFormat="1" x14ac:dyDescent="0.3"/>
    <row r="360" s="160" customFormat="1" x14ac:dyDescent="0.3"/>
    <row r="361" s="160" customFormat="1" x14ac:dyDescent="0.3"/>
    <row r="362" s="160" customFormat="1" x14ac:dyDescent="0.3"/>
    <row r="363" s="160" customFormat="1" x14ac:dyDescent="0.3"/>
    <row r="364" s="160" customFormat="1" x14ac:dyDescent="0.3"/>
    <row r="365" s="160" customFormat="1" x14ac:dyDescent="0.3"/>
    <row r="366" s="160" customFormat="1" x14ac:dyDescent="0.3"/>
    <row r="367" s="160" customFormat="1" x14ac:dyDescent="0.3"/>
    <row r="368" s="160" customFormat="1" x14ac:dyDescent="0.3"/>
    <row r="369" s="160" customFormat="1" x14ac:dyDescent="0.3"/>
    <row r="370" s="160" customFormat="1" x14ac:dyDescent="0.3"/>
    <row r="371" s="160" customFormat="1" x14ac:dyDescent="0.3"/>
    <row r="372" s="160" customFormat="1" x14ac:dyDescent="0.3"/>
    <row r="373" s="160" customFormat="1" x14ac:dyDescent="0.3"/>
    <row r="374" s="160" customFormat="1" x14ac:dyDescent="0.3"/>
    <row r="375" s="160" customFormat="1" x14ac:dyDescent="0.3"/>
    <row r="376" s="160" customFormat="1" x14ac:dyDescent="0.3"/>
    <row r="377" s="160" customFormat="1" x14ac:dyDescent="0.3"/>
    <row r="378" s="160" customFormat="1" x14ac:dyDescent="0.3"/>
    <row r="379" s="160" customFormat="1" x14ac:dyDescent="0.3"/>
    <row r="380" s="160" customFormat="1" x14ac:dyDescent="0.3"/>
    <row r="381" s="160" customFormat="1" x14ac:dyDescent="0.3"/>
    <row r="382" s="160" customFormat="1" x14ac:dyDescent="0.3"/>
    <row r="383" s="160" customFormat="1" x14ac:dyDescent="0.3"/>
    <row r="384" s="160" customFormat="1" x14ac:dyDescent="0.3"/>
    <row r="385" s="160" customFormat="1" x14ac:dyDescent="0.3"/>
    <row r="386" s="160" customFormat="1" x14ac:dyDescent="0.3"/>
    <row r="387" s="160" customFormat="1" x14ac:dyDescent="0.3"/>
    <row r="388" s="160" customFormat="1" x14ac:dyDescent="0.3"/>
    <row r="389" s="160" customFormat="1" x14ac:dyDescent="0.3"/>
    <row r="390" s="160" customFormat="1" x14ac:dyDescent="0.3"/>
    <row r="391" s="160" customFormat="1" x14ac:dyDescent="0.3"/>
    <row r="392" s="160" customFormat="1" x14ac:dyDescent="0.3"/>
    <row r="393" s="160" customFormat="1" x14ac:dyDescent="0.3"/>
    <row r="394" s="160" customFormat="1" x14ac:dyDescent="0.3"/>
    <row r="395" s="160" customFormat="1" x14ac:dyDescent="0.3"/>
    <row r="396" s="160" customFormat="1" x14ac:dyDescent="0.3"/>
    <row r="397" s="160" customFormat="1" x14ac:dyDescent="0.3"/>
    <row r="398" s="160" customFormat="1" x14ac:dyDescent="0.3"/>
    <row r="399" s="160" customFormat="1" x14ac:dyDescent="0.3"/>
    <row r="400" s="160" customFormat="1" x14ac:dyDescent="0.3"/>
    <row r="401" s="160" customFormat="1" x14ac:dyDescent="0.3"/>
    <row r="402" s="160" customFormat="1" x14ac:dyDescent="0.3"/>
    <row r="403" s="160" customFormat="1" x14ac:dyDescent="0.3"/>
    <row r="404" s="160" customFormat="1" x14ac:dyDescent="0.3"/>
    <row r="405" s="160" customFormat="1" x14ac:dyDescent="0.3"/>
    <row r="406" s="160" customFormat="1" x14ac:dyDescent="0.3"/>
    <row r="407" s="160" customFormat="1" x14ac:dyDescent="0.3"/>
    <row r="408" s="160" customFormat="1" x14ac:dyDescent="0.3"/>
    <row r="409" s="160" customFormat="1" x14ac:dyDescent="0.3"/>
    <row r="410" s="160" customFormat="1" x14ac:dyDescent="0.3"/>
    <row r="411" s="160" customFormat="1" x14ac:dyDescent="0.3"/>
    <row r="412" s="160" customFormat="1" x14ac:dyDescent="0.3"/>
    <row r="413" s="160" customFormat="1" x14ac:dyDescent="0.3"/>
    <row r="414" s="160" customFormat="1" x14ac:dyDescent="0.3"/>
    <row r="415" s="160" customFormat="1" x14ac:dyDescent="0.3"/>
    <row r="416" s="160" customFormat="1" x14ac:dyDescent="0.3"/>
    <row r="417" s="160" customFormat="1" x14ac:dyDescent="0.3"/>
    <row r="418" s="160" customFormat="1" x14ac:dyDescent="0.3"/>
    <row r="419" s="160" customFormat="1" x14ac:dyDescent="0.3"/>
    <row r="420" s="160" customFormat="1" x14ac:dyDescent="0.3"/>
    <row r="421" s="160" customFormat="1" x14ac:dyDescent="0.3"/>
    <row r="422" s="160" customFormat="1" x14ac:dyDescent="0.3"/>
    <row r="423" s="160" customFormat="1" x14ac:dyDescent="0.3"/>
    <row r="424" s="160" customFormat="1" x14ac:dyDescent="0.3"/>
    <row r="425" s="160" customFormat="1" x14ac:dyDescent="0.3"/>
    <row r="426" s="160" customFormat="1" x14ac:dyDescent="0.3"/>
    <row r="427" s="160" customFormat="1" x14ac:dyDescent="0.3"/>
    <row r="428" s="160" customFormat="1" x14ac:dyDescent="0.3"/>
    <row r="429" s="160" customFormat="1" x14ac:dyDescent="0.3"/>
    <row r="430" s="160" customFormat="1" x14ac:dyDescent="0.3"/>
    <row r="431" s="160" customFormat="1" x14ac:dyDescent="0.3"/>
    <row r="432" s="160" customFormat="1" x14ac:dyDescent="0.3"/>
    <row r="433" s="160" customFormat="1" x14ac:dyDescent="0.3"/>
    <row r="434" s="160" customFormat="1" x14ac:dyDescent="0.3"/>
    <row r="435" s="160" customFormat="1" x14ac:dyDescent="0.3"/>
    <row r="436" s="160" customFormat="1" x14ac:dyDescent="0.3"/>
    <row r="437" s="160" customFormat="1" x14ac:dyDescent="0.3"/>
    <row r="438" s="160" customFormat="1" x14ac:dyDescent="0.3"/>
    <row r="439" s="160" customFormat="1" x14ac:dyDescent="0.3"/>
    <row r="440" s="160" customFormat="1" x14ac:dyDescent="0.3"/>
    <row r="441" s="160" customFormat="1" x14ac:dyDescent="0.3"/>
    <row r="442" s="160" customFormat="1" x14ac:dyDescent="0.3"/>
    <row r="443" s="160" customFormat="1" x14ac:dyDescent="0.3"/>
    <row r="444" s="160" customFormat="1" x14ac:dyDescent="0.3"/>
    <row r="445" s="160" customFormat="1" x14ac:dyDescent="0.3"/>
    <row r="446" s="160" customFormat="1" x14ac:dyDescent="0.3"/>
    <row r="447" s="160" customFormat="1" x14ac:dyDescent="0.3"/>
    <row r="448" s="160" customFormat="1" x14ac:dyDescent="0.3"/>
    <row r="449" s="160" customFormat="1" x14ac:dyDescent="0.3"/>
    <row r="450" s="160" customFormat="1" x14ac:dyDescent="0.3"/>
    <row r="451" s="160" customFormat="1" x14ac:dyDescent="0.3"/>
    <row r="452" s="160" customFormat="1" x14ac:dyDescent="0.3"/>
    <row r="453" s="160" customFormat="1" x14ac:dyDescent="0.3"/>
    <row r="454" s="160" customFormat="1" x14ac:dyDescent="0.3"/>
    <row r="455" s="160" customFormat="1" x14ac:dyDescent="0.3"/>
    <row r="456" s="160" customFormat="1" x14ac:dyDescent="0.3"/>
    <row r="457" s="160" customFormat="1" x14ac:dyDescent="0.3"/>
    <row r="458" s="160" customFormat="1" x14ac:dyDescent="0.3"/>
    <row r="459" s="160" customFormat="1" x14ac:dyDescent="0.3"/>
    <row r="460" s="160" customFormat="1" x14ac:dyDescent="0.3"/>
    <row r="461" s="160" customFormat="1" x14ac:dyDescent="0.3"/>
    <row r="462" s="160" customFormat="1" x14ac:dyDescent="0.3"/>
    <row r="463" s="160" customFormat="1" x14ac:dyDescent="0.3"/>
    <row r="464" s="160" customFormat="1" x14ac:dyDescent="0.3"/>
    <row r="465" s="160" customFormat="1" x14ac:dyDescent="0.3"/>
    <row r="466" s="160" customFormat="1" x14ac:dyDescent="0.3"/>
    <row r="467" s="160" customFormat="1" x14ac:dyDescent="0.3"/>
    <row r="468" s="160" customFormat="1" x14ac:dyDescent="0.3"/>
    <row r="469" s="160" customFormat="1" x14ac:dyDescent="0.3"/>
    <row r="470" s="160" customFormat="1" x14ac:dyDescent="0.3"/>
    <row r="471" s="160" customFormat="1" x14ac:dyDescent="0.3"/>
    <row r="472" s="160" customFormat="1" x14ac:dyDescent="0.3"/>
    <row r="473" s="160" customFormat="1" x14ac:dyDescent="0.3"/>
    <row r="474" s="160" customFormat="1" x14ac:dyDescent="0.3"/>
    <row r="475" s="160" customFormat="1" x14ac:dyDescent="0.3"/>
    <row r="476" s="160" customFormat="1" x14ac:dyDescent="0.3"/>
    <row r="477" s="160" customFormat="1" x14ac:dyDescent="0.3"/>
    <row r="478" s="160" customFormat="1" x14ac:dyDescent="0.3"/>
    <row r="479" s="160" customFormat="1" x14ac:dyDescent="0.3"/>
    <row r="480" s="160" customFormat="1" x14ac:dyDescent="0.3"/>
    <row r="481" s="160" customFormat="1" x14ac:dyDescent="0.3"/>
    <row r="482" s="160" customFormat="1" x14ac:dyDescent="0.3"/>
    <row r="483" s="160" customFormat="1" x14ac:dyDescent="0.3"/>
    <row r="484" s="160" customFormat="1" x14ac:dyDescent="0.3"/>
    <row r="485" s="160" customFormat="1" x14ac:dyDescent="0.3"/>
    <row r="486" s="160" customFormat="1" x14ac:dyDescent="0.3"/>
    <row r="487" s="160" customFormat="1" x14ac:dyDescent="0.3"/>
    <row r="488" s="160" customFormat="1" x14ac:dyDescent="0.3"/>
    <row r="489" s="160" customFormat="1" x14ac:dyDescent="0.3"/>
    <row r="490" s="160" customFormat="1" x14ac:dyDescent="0.3"/>
    <row r="491" s="160" customFormat="1" x14ac:dyDescent="0.3"/>
    <row r="492" s="160" customFormat="1" x14ac:dyDescent="0.3"/>
    <row r="493" s="160" customFormat="1" x14ac:dyDescent="0.3"/>
    <row r="494" s="160" customFormat="1" x14ac:dyDescent="0.3"/>
    <row r="495" s="160" customFormat="1" x14ac:dyDescent="0.3"/>
    <row r="496" s="160" customFormat="1" x14ac:dyDescent="0.3"/>
    <row r="497" s="160" customFormat="1" x14ac:dyDescent="0.3"/>
    <row r="498" s="160" customFormat="1" x14ac:dyDescent="0.3"/>
    <row r="499" s="160" customFormat="1" x14ac:dyDescent="0.3"/>
    <row r="500" s="160" customFormat="1" x14ac:dyDescent="0.3"/>
    <row r="501" s="160" customFormat="1" x14ac:dyDescent="0.3"/>
    <row r="502" s="160" customFormat="1" x14ac:dyDescent="0.3"/>
    <row r="503" s="160" customFormat="1" x14ac:dyDescent="0.3"/>
    <row r="504" s="160" customFormat="1" x14ac:dyDescent="0.3"/>
    <row r="505" s="160" customFormat="1" x14ac:dyDescent="0.3"/>
    <row r="506" s="160" customFormat="1" x14ac:dyDescent="0.3"/>
    <row r="507" s="160" customFormat="1" x14ac:dyDescent="0.3"/>
    <row r="508" s="160" customFormat="1" x14ac:dyDescent="0.3"/>
    <row r="509" s="160" customFormat="1" x14ac:dyDescent="0.3"/>
    <row r="510" s="160" customFormat="1" x14ac:dyDescent="0.3"/>
    <row r="511" s="160" customFormat="1" x14ac:dyDescent="0.3"/>
    <row r="512" s="160" customFormat="1" x14ac:dyDescent="0.3"/>
    <row r="513" s="160" customFormat="1" x14ac:dyDescent="0.3"/>
    <row r="514" s="160" customFormat="1" x14ac:dyDescent="0.3"/>
    <row r="515" s="160" customFormat="1" x14ac:dyDescent="0.3"/>
    <row r="516" s="160" customFormat="1" x14ac:dyDescent="0.3"/>
    <row r="517" s="160" customFormat="1" x14ac:dyDescent="0.3"/>
    <row r="518" s="160" customFormat="1" x14ac:dyDescent="0.3"/>
    <row r="519" s="160" customFormat="1" x14ac:dyDescent="0.3"/>
    <row r="520" s="160" customFormat="1" x14ac:dyDescent="0.3"/>
    <row r="521" s="160" customFormat="1" x14ac:dyDescent="0.3"/>
    <row r="522" s="160" customFormat="1" x14ac:dyDescent="0.3"/>
    <row r="523" s="160" customFormat="1" x14ac:dyDescent="0.3"/>
    <row r="524" s="160" customFormat="1" x14ac:dyDescent="0.3"/>
    <row r="525" s="160" customFormat="1" x14ac:dyDescent="0.3"/>
    <row r="526" s="160" customFormat="1" x14ac:dyDescent="0.3"/>
    <row r="527" s="160" customFormat="1" x14ac:dyDescent="0.3"/>
    <row r="528" s="160" customFormat="1" x14ac:dyDescent="0.3"/>
    <row r="529" s="160" customFormat="1" x14ac:dyDescent="0.3"/>
    <row r="530" s="160" customFormat="1" x14ac:dyDescent="0.3"/>
    <row r="531" s="160" customFormat="1" x14ac:dyDescent="0.3"/>
    <row r="532" s="160" customFormat="1" x14ac:dyDescent="0.3"/>
    <row r="533" s="160" customFormat="1" x14ac:dyDescent="0.3"/>
    <row r="534" s="160" customFormat="1" x14ac:dyDescent="0.3"/>
    <row r="535" s="160" customFormat="1" x14ac:dyDescent="0.3"/>
    <row r="536" s="160" customFormat="1" x14ac:dyDescent="0.3"/>
    <row r="537" s="160" customFormat="1" x14ac:dyDescent="0.3"/>
    <row r="538" s="160" customFormat="1" x14ac:dyDescent="0.3"/>
    <row r="539" s="160" customFormat="1" x14ac:dyDescent="0.3"/>
    <row r="540" s="160" customFormat="1" x14ac:dyDescent="0.3"/>
    <row r="541" s="160" customFormat="1" x14ac:dyDescent="0.3"/>
    <row r="542" s="160" customFormat="1" x14ac:dyDescent="0.3"/>
    <row r="543" s="160" customFormat="1" x14ac:dyDescent="0.3"/>
    <row r="544" s="160" customFormat="1" x14ac:dyDescent="0.3"/>
    <row r="545" s="160" customFormat="1" x14ac:dyDescent="0.3"/>
    <row r="546" s="160" customFormat="1" x14ac:dyDescent="0.3"/>
    <row r="547" s="160" customFormat="1" x14ac:dyDescent="0.3"/>
    <row r="548" s="160" customFormat="1" x14ac:dyDescent="0.3"/>
    <row r="549" s="160" customFormat="1" x14ac:dyDescent="0.3"/>
    <row r="550" s="160" customFormat="1" x14ac:dyDescent="0.3"/>
    <row r="551" s="160" customFormat="1" x14ac:dyDescent="0.3"/>
    <row r="552" s="160" customFormat="1" x14ac:dyDescent="0.3"/>
    <row r="553" s="160" customFormat="1" x14ac:dyDescent="0.3"/>
    <row r="554" s="160" customFormat="1" x14ac:dyDescent="0.3"/>
    <row r="555" s="160" customFormat="1" x14ac:dyDescent="0.3"/>
    <row r="556" s="160" customFormat="1" x14ac:dyDescent="0.3"/>
    <row r="557" s="160" customFormat="1" x14ac:dyDescent="0.3"/>
    <row r="558" s="160" customFormat="1" x14ac:dyDescent="0.3"/>
    <row r="559" s="160" customFormat="1" x14ac:dyDescent="0.3"/>
    <row r="560" s="160" customFormat="1" x14ac:dyDescent="0.3"/>
    <row r="561" s="160" customFormat="1" x14ac:dyDescent="0.3"/>
    <row r="562" s="160" customFormat="1" x14ac:dyDescent="0.3"/>
    <row r="563" s="160" customFormat="1" x14ac:dyDescent="0.3"/>
    <row r="564" s="160" customFormat="1" x14ac:dyDescent="0.3"/>
    <row r="565" s="160" customFormat="1" x14ac:dyDescent="0.3"/>
    <row r="566" s="160" customFormat="1" x14ac:dyDescent="0.3"/>
    <row r="567" s="160" customFormat="1" x14ac:dyDescent="0.3"/>
    <row r="568" s="160" customFormat="1" x14ac:dyDescent="0.3"/>
    <row r="569" s="160" customFormat="1" x14ac:dyDescent="0.3"/>
    <row r="570" s="160" customFormat="1" x14ac:dyDescent="0.3"/>
    <row r="571" s="160" customFormat="1" x14ac:dyDescent="0.3"/>
    <row r="572" s="160" customFormat="1" x14ac:dyDescent="0.3"/>
    <row r="573" s="160" customFormat="1" x14ac:dyDescent="0.3"/>
    <row r="574" s="160" customFormat="1" x14ac:dyDescent="0.3"/>
    <row r="575" s="160" customFormat="1" x14ac:dyDescent="0.3"/>
    <row r="576" s="160" customFormat="1" x14ac:dyDescent="0.3"/>
    <row r="577" s="160" customFormat="1" x14ac:dyDescent="0.3"/>
    <row r="578" s="160" customFormat="1" x14ac:dyDescent="0.3"/>
    <row r="579" s="160" customFormat="1" x14ac:dyDescent="0.3"/>
    <row r="580" s="160" customFormat="1" x14ac:dyDescent="0.3"/>
    <row r="581" s="160" customFormat="1" x14ac:dyDescent="0.3"/>
    <row r="582" s="160" customFormat="1" x14ac:dyDescent="0.3"/>
    <row r="583" s="160" customFormat="1" x14ac:dyDescent="0.3"/>
    <row r="584" s="160" customFormat="1" x14ac:dyDescent="0.3"/>
    <row r="585" s="160" customFormat="1" x14ac:dyDescent="0.3"/>
    <row r="586" s="160" customFormat="1" x14ac:dyDescent="0.3"/>
    <row r="587" s="160" customFormat="1" x14ac:dyDescent="0.3"/>
    <row r="588" s="160" customFormat="1" x14ac:dyDescent="0.3"/>
    <row r="589" s="160" customFormat="1" x14ac:dyDescent="0.3"/>
    <row r="590" s="160" customFormat="1" x14ac:dyDescent="0.3"/>
    <row r="591" s="160" customFormat="1" x14ac:dyDescent="0.3"/>
    <row r="592" s="160" customFormat="1" x14ac:dyDescent="0.3"/>
    <row r="593" s="160" customFormat="1" x14ac:dyDescent="0.3"/>
    <row r="594" s="160" customFormat="1" x14ac:dyDescent="0.3"/>
    <row r="595" s="160" customFormat="1" x14ac:dyDescent="0.3"/>
    <row r="596" s="160" customFormat="1" x14ac:dyDescent="0.3"/>
    <row r="597" s="160" customFormat="1" x14ac:dyDescent="0.3"/>
    <row r="598" s="160" customFormat="1" x14ac:dyDescent="0.3"/>
    <row r="599" s="160" customFormat="1" x14ac:dyDescent="0.3"/>
    <row r="600" s="160" customFormat="1" x14ac:dyDescent="0.3"/>
    <row r="601" s="160" customFormat="1" x14ac:dyDescent="0.3"/>
    <row r="602" s="160" customFormat="1" x14ac:dyDescent="0.3"/>
    <row r="603" s="160" customFormat="1" x14ac:dyDescent="0.3"/>
    <row r="604" s="160" customFormat="1" x14ac:dyDescent="0.3"/>
    <row r="605" s="160" customFormat="1" x14ac:dyDescent="0.3"/>
    <row r="606" s="160" customFormat="1" x14ac:dyDescent="0.3"/>
    <row r="607" s="160" customFormat="1" x14ac:dyDescent="0.3"/>
    <row r="608" s="160" customFormat="1" x14ac:dyDescent="0.3"/>
    <row r="609" s="160" customFormat="1" x14ac:dyDescent="0.3"/>
    <row r="610" s="160" customFormat="1" x14ac:dyDescent="0.3"/>
    <row r="611" s="160" customFormat="1" x14ac:dyDescent="0.3"/>
    <row r="612" s="160" customFormat="1" x14ac:dyDescent="0.3"/>
    <row r="613" s="160" customFormat="1" x14ac:dyDescent="0.3"/>
    <row r="614" s="160" customFormat="1" x14ac:dyDescent="0.3"/>
    <row r="615" s="160" customFormat="1" x14ac:dyDescent="0.3"/>
    <row r="616" s="160" customFormat="1" x14ac:dyDescent="0.3"/>
    <row r="617" s="160" customFormat="1" x14ac:dyDescent="0.3"/>
    <row r="618" s="160" customFormat="1" x14ac:dyDescent="0.3"/>
    <row r="619" s="160" customFormat="1" x14ac:dyDescent="0.3"/>
    <row r="620" s="160" customFormat="1" x14ac:dyDescent="0.3"/>
    <row r="621" s="160" customFormat="1" x14ac:dyDescent="0.3"/>
    <row r="622" s="160" customFormat="1" x14ac:dyDescent="0.3"/>
    <row r="623" s="160" customFormat="1" x14ac:dyDescent="0.3"/>
    <row r="624" s="160" customFormat="1" x14ac:dyDescent="0.3"/>
    <row r="625" s="160" customFormat="1" x14ac:dyDescent="0.3"/>
    <row r="626" s="160" customFormat="1" x14ac:dyDescent="0.3"/>
    <row r="627" s="160" customFormat="1" x14ac:dyDescent="0.3"/>
    <row r="628" s="160" customFormat="1" x14ac:dyDescent="0.3"/>
    <row r="629" s="160" customFormat="1" x14ac:dyDescent="0.3"/>
    <row r="630" s="160" customFormat="1" x14ac:dyDescent="0.3"/>
    <row r="631" s="160" customFormat="1" x14ac:dyDescent="0.3"/>
    <row r="632" s="160" customFormat="1" x14ac:dyDescent="0.3"/>
    <row r="633" s="160" customFormat="1" x14ac:dyDescent="0.3"/>
    <row r="634" s="160" customFormat="1" x14ac:dyDescent="0.3"/>
    <row r="635" s="160" customFormat="1" x14ac:dyDescent="0.3"/>
    <row r="636" s="160" customFormat="1" x14ac:dyDescent="0.3"/>
    <row r="637" s="160" customFormat="1" x14ac:dyDescent="0.3"/>
    <row r="638" s="160" customFormat="1" x14ac:dyDescent="0.3"/>
    <row r="639" s="160" customFormat="1" x14ac:dyDescent="0.3"/>
    <row r="640" s="160" customFormat="1" x14ac:dyDescent="0.3"/>
    <row r="641" s="160" customFormat="1" x14ac:dyDescent="0.3"/>
    <row r="642" s="160" customFormat="1" x14ac:dyDescent="0.3"/>
    <row r="643" s="160" customFormat="1" x14ac:dyDescent="0.3"/>
    <row r="644" s="160" customFormat="1" x14ac:dyDescent="0.3"/>
    <row r="645" s="160" customFormat="1" x14ac:dyDescent="0.3"/>
    <row r="646" s="160" customFormat="1" x14ac:dyDescent="0.3"/>
    <row r="647" s="160" customFormat="1" x14ac:dyDescent="0.3"/>
    <row r="648" s="160" customFormat="1" x14ac:dyDescent="0.3"/>
    <row r="649" s="160" customFormat="1" x14ac:dyDescent="0.3"/>
    <row r="650" s="160" customFormat="1" x14ac:dyDescent="0.3"/>
    <row r="651" s="160" customFormat="1" x14ac:dyDescent="0.3"/>
    <row r="652" s="160" customFormat="1" x14ac:dyDescent="0.3"/>
    <row r="653" s="160" customFormat="1" x14ac:dyDescent="0.3"/>
    <row r="654" s="160" customFormat="1" x14ac:dyDescent="0.3"/>
    <row r="655" s="160" customFormat="1" x14ac:dyDescent="0.3"/>
    <row r="656" s="160" customFormat="1" x14ac:dyDescent="0.3"/>
    <row r="657" s="160" customFormat="1" x14ac:dyDescent="0.3"/>
    <row r="658" s="160" customFormat="1" x14ac:dyDescent="0.3"/>
    <row r="659" s="160" customFormat="1" x14ac:dyDescent="0.3"/>
    <row r="660" s="160" customFormat="1" x14ac:dyDescent="0.3"/>
    <row r="661" s="160" customFormat="1" x14ac:dyDescent="0.3"/>
    <row r="662" s="160" customFormat="1" x14ac:dyDescent="0.3"/>
    <row r="663" s="160" customFormat="1" x14ac:dyDescent="0.3"/>
    <row r="664" s="160" customFormat="1" x14ac:dyDescent="0.3"/>
    <row r="665" s="160" customFormat="1" x14ac:dyDescent="0.3"/>
    <row r="666" s="160" customFormat="1" x14ac:dyDescent="0.3"/>
    <row r="667" s="160" customFormat="1" x14ac:dyDescent="0.3"/>
    <row r="668" s="160" customFormat="1" x14ac:dyDescent="0.3"/>
    <row r="669" s="160" customFormat="1" x14ac:dyDescent="0.3"/>
    <row r="670" s="160" customFormat="1" x14ac:dyDescent="0.3"/>
    <row r="671" s="160" customFormat="1" x14ac:dyDescent="0.3"/>
    <row r="672" s="160" customFormat="1" x14ac:dyDescent="0.3"/>
    <row r="673" s="160" customFormat="1" x14ac:dyDescent="0.3"/>
    <row r="674" s="160" customFormat="1" x14ac:dyDescent="0.3"/>
    <row r="675" s="160" customFormat="1" x14ac:dyDescent="0.3"/>
    <row r="676" s="160" customFormat="1" x14ac:dyDescent="0.3"/>
    <row r="677" s="160" customFormat="1" x14ac:dyDescent="0.3"/>
    <row r="678" s="160" customFormat="1" x14ac:dyDescent="0.3"/>
    <row r="679" s="160" customFormat="1" x14ac:dyDescent="0.3"/>
    <row r="680" s="160" customFormat="1" x14ac:dyDescent="0.3"/>
    <row r="681" s="160" customFormat="1" x14ac:dyDescent="0.3"/>
    <row r="682" s="160" customFormat="1" x14ac:dyDescent="0.3"/>
    <row r="683" s="160" customFormat="1" x14ac:dyDescent="0.3"/>
    <row r="684" s="160" customFormat="1" x14ac:dyDescent="0.3"/>
    <row r="685" s="160" customFormat="1" x14ac:dyDescent="0.3"/>
    <row r="686" s="160" customFormat="1" x14ac:dyDescent="0.3"/>
    <row r="687" s="160" customFormat="1" x14ac:dyDescent="0.3"/>
    <row r="688" s="160" customFormat="1" x14ac:dyDescent="0.3"/>
    <row r="689" s="160" customFormat="1" x14ac:dyDescent="0.3"/>
    <row r="690" s="160" customFormat="1" x14ac:dyDescent="0.3"/>
    <row r="691" s="160" customFormat="1" x14ac:dyDescent="0.3"/>
    <row r="692" s="160" customFormat="1" x14ac:dyDescent="0.3"/>
    <row r="693" s="160" customFormat="1" x14ac:dyDescent="0.3"/>
    <row r="694" s="160" customFormat="1" x14ac:dyDescent="0.3"/>
    <row r="695" s="160" customFormat="1" x14ac:dyDescent="0.3"/>
    <row r="696" s="160" customFormat="1" x14ac:dyDescent="0.3"/>
    <row r="697" s="160" customFormat="1" x14ac:dyDescent="0.3"/>
    <row r="698" s="160" customFormat="1" x14ac:dyDescent="0.3"/>
    <row r="699" s="160" customFormat="1" x14ac:dyDescent="0.3"/>
    <row r="700" s="160" customFormat="1" x14ac:dyDescent="0.3"/>
    <row r="701" s="160" customFormat="1" x14ac:dyDescent="0.3"/>
    <row r="702" s="160" customFormat="1" x14ac:dyDescent="0.3"/>
    <row r="703" s="160" customFormat="1" x14ac:dyDescent="0.3"/>
    <row r="704" s="160" customFormat="1" x14ac:dyDescent="0.3"/>
    <row r="705" s="160" customFormat="1" x14ac:dyDescent="0.3"/>
    <row r="706" s="160" customFormat="1" x14ac:dyDescent="0.3"/>
    <row r="707" s="160" customFormat="1" x14ac:dyDescent="0.3"/>
    <row r="708" s="160" customFormat="1" x14ac:dyDescent="0.3"/>
    <row r="709" s="160" customFormat="1" x14ac:dyDescent="0.3"/>
    <row r="710" s="160" customFormat="1" x14ac:dyDescent="0.3"/>
    <row r="711" s="160" customFormat="1" x14ac:dyDescent="0.3"/>
    <row r="712" s="160" customFormat="1" x14ac:dyDescent="0.3"/>
    <row r="713" s="160" customFormat="1" x14ac:dyDescent="0.3"/>
    <row r="714" s="160" customFormat="1" x14ac:dyDescent="0.3"/>
    <row r="715" s="160" customFormat="1" x14ac:dyDescent="0.3"/>
    <row r="716" s="160" customFormat="1" x14ac:dyDescent="0.3"/>
    <row r="717" s="160" customFormat="1" x14ac:dyDescent="0.3"/>
    <row r="718" s="160" customFormat="1" x14ac:dyDescent="0.3"/>
    <row r="719" s="160" customFormat="1" x14ac:dyDescent="0.3"/>
    <row r="720" s="160" customFormat="1" x14ac:dyDescent="0.3"/>
    <row r="721" s="160" customFormat="1" x14ac:dyDescent="0.3"/>
    <row r="722" s="160" customFormat="1" x14ac:dyDescent="0.3"/>
    <row r="723" s="160" customFormat="1" x14ac:dyDescent="0.3"/>
    <row r="724" s="160" customFormat="1" x14ac:dyDescent="0.3"/>
    <row r="725" s="160" customFormat="1" x14ac:dyDescent="0.3"/>
    <row r="726" s="160" customFormat="1" x14ac:dyDescent="0.3"/>
    <row r="727" s="160" customFormat="1" x14ac:dyDescent="0.3"/>
    <row r="728" s="160" customFormat="1" x14ac:dyDescent="0.3"/>
    <row r="729" s="160" customFormat="1" x14ac:dyDescent="0.3"/>
    <row r="730" s="160" customFormat="1" x14ac:dyDescent="0.3"/>
    <row r="731" s="160" customFormat="1" x14ac:dyDescent="0.3"/>
    <row r="732" s="160" customFormat="1" x14ac:dyDescent="0.3"/>
    <row r="733" s="160" customFormat="1" x14ac:dyDescent="0.3"/>
    <row r="734" s="160" customFormat="1" x14ac:dyDescent="0.3"/>
    <row r="735" s="160" customFormat="1" x14ac:dyDescent="0.3"/>
  </sheetData>
  <mergeCells count="1">
    <mergeCell ref="B2:D2"/>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6" tint="-0.249977111117893"/>
  </sheetPr>
  <dimension ref="A1:IX260"/>
  <sheetViews>
    <sheetView topLeftCell="A22" zoomScale="90" zoomScaleNormal="90" workbookViewId="0">
      <selection activeCell="AU66" sqref="AU66"/>
    </sheetView>
  </sheetViews>
  <sheetFormatPr baseColWidth="10" defaultRowHeight="15.75" x14ac:dyDescent="0.25"/>
  <cols>
    <col min="1" max="1" width="11.42578125" style="117"/>
    <col min="2" max="2" width="20" style="117" customWidth="1"/>
    <col min="3" max="3" width="30.85546875" style="117" hidden="1" customWidth="1"/>
    <col min="4" max="4" width="115" style="149" customWidth="1"/>
    <col min="5" max="5" width="13.140625" style="154" customWidth="1"/>
    <col min="6" max="10" width="11.42578125" style="117"/>
    <col min="11" max="258" width="11.42578125" style="116"/>
    <col min="259" max="16384" width="11.42578125" style="117"/>
  </cols>
  <sheetData>
    <row r="1" spans="1:10" s="116" customFormat="1" x14ac:dyDescent="0.25">
      <c r="D1" s="143"/>
      <c r="E1" s="151"/>
    </row>
    <row r="2" spans="1:10" x14ac:dyDescent="0.25">
      <c r="A2" s="20"/>
      <c r="B2" s="480" t="s">
        <v>119</v>
      </c>
      <c r="C2" s="480"/>
      <c r="D2" s="480"/>
      <c r="E2" s="480"/>
      <c r="F2" s="20"/>
      <c r="G2" s="20"/>
      <c r="H2" s="20"/>
      <c r="I2" s="20"/>
      <c r="J2" s="20"/>
    </row>
    <row r="3" spans="1:10" x14ac:dyDescent="0.25">
      <c r="A3" s="20"/>
      <c r="B3" s="118"/>
      <c r="C3" s="118"/>
      <c r="D3" s="144"/>
      <c r="E3" s="152"/>
      <c r="F3" s="20"/>
      <c r="G3" s="20"/>
      <c r="H3" s="20"/>
      <c r="I3" s="20"/>
      <c r="J3" s="20"/>
    </row>
    <row r="4" spans="1:10" ht="31.5" x14ac:dyDescent="0.25">
      <c r="A4" s="20"/>
      <c r="B4" s="119"/>
      <c r="C4" s="120" t="s">
        <v>120</v>
      </c>
      <c r="D4" s="120" t="s">
        <v>121</v>
      </c>
      <c r="E4" s="152"/>
      <c r="F4" s="20"/>
      <c r="G4" s="20"/>
      <c r="H4" s="20"/>
      <c r="I4" s="20"/>
      <c r="J4" s="20"/>
    </row>
    <row r="5" spans="1:10" ht="27" customHeight="1" x14ac:dyDescent="0.25">
      <c r="A5" s="121" t="s">
        <v>122</v>
      </c>
      <c r="B5" s="122" t="s">
        <v>279</v>
      </c>
      <c r="C5" s="123" t="s">
        <v>123</v>
      </c>
      <c r="D5" s="124" t="s">
        <v>47</v>
      </c>
      <c r="E5" s="153">
        <v>0.2</v>
      </c>
      <c r="F5" s="20"/>
      <c r="G5" s="20"/>
      <c r="H5" s="20"/>
      <c r="I5" s="20"/>
      <c r="J5" s="20"/>
    </row>
    <row r="6" spans="1:10" ht="30" x14ac:dyDescent="0.25">
      <c r="A6" s="121" t="s">
        <v>124</v>
      </c>
      <c r="B6" s="125" t="s">
        <v>124</v>
      </c>
      <c r="C6" s="126" t="s">
        <v>125</v>
      </c>
      <c r="D6" s="127" t="s">
        <v>48</v>
      </c>
      <c r="E6" s="153">
        <v>0.4</v>
      </c>
      <c r="F6" s="20"/>
      <c r="G6" s="20"/>
      <c r="H6" s="20"/>
      <c r="I6" s="20"/>
      <c r="J6" s="20"/>
    </row>
    <row r="7" spans="1:10" x14ac:dyDescent="0.25">
      <c r="A7" s="121" t="s">
        <v>127</v>
      </c>
      <c r="B7" s="128" t="s">
        <v>280</v>
      </c>
      <c r="C7" s="126" t="s">
        <v>128</v>
      </c>
      <c r="D7" s="127" t="s">
        <v>129</v>
      </c>
      <c r="E7" s="153">
        <v>0.6</v>
      </c>
      <c r="F7" s="20"/>
      <c r="G7" s="20"/>
      <c r="H7" s="20"/>
      <c r="I7" s="20"/>
      <c r="J7" s="20"/>
    </row>
    <row r="8" spans="1:10" x14ac:dyDescent="0.25">
      <c r="A8" s="121" t="s">
        <v>130</v>
      </c>
      <c r="B8" s="129" t="s">
        <v>281</v>
      </c>
      <c r="C8" s="126" t="s">
        <v>131</v>
      </c>
      <c r="D8" s="127" t="s">
        <v>310</v>
      </c>
      <c r="E8" s="153">
        <v>0.8</v>
      </c>
      <c r="F8" s="20"/>
      <c r="G8" s="20"/>
      <c r="H8" s="20"/>
      <c r="I8" s="20"/>
      <c r="J8" s="20"/>
    </row>
    <row r="9" spans="1:10" x14ac:dyDescent="0.25">
      <c r="A9" s="121" t="s">
        <v>132</v>
      </c>
      <c r="B9" s="130" t="s">
        <v>282</v>
      </c>
      <c r="C9" s="126" t="s">
        <v>133</v>
      </c>
      <c r="D9" s="127" t="s">
        <v>50</v>
      </c>
      <c r="E9" s="153">
        <v>1</v>
      </c>
      <c r="F9" s="20"/>
      <c r="G9" s="20"/>
      <c r="H9" s="20"/>
      <c r="I9" s="20"/>
      <c r="J9" s="20"/>
    </row>
    <row r="10" spans="1:10" x14ac:dyDescent="0.25">
      <c r="A10" s="121"/>
      <c r="B10" s="121"/>
      <c r="C10" s="131"/>
      <c r="D10" s="131"/>
      <c r="E10" s="152"/>
      <c r="F10" s="20"/>
      <c r="G10" s="20"/>
      <c r="H10" s="20"/>
      <c r="I10" s="20"/>
      <c r="J10" s="20"/>
    </row>
    <row r="11" spans="1:10" ht="31.5" x14ac:dyDescent="0.25">
      <c r="A11" s="121"/>
      <c r="B11" s="119"/>
      <c r="C11" s="120" t="s">
        <v>120</v>
      </c>
      <c r="D11" s="120" t="s">
        <v>295</v>
      </c>
      <c r="E11" s="152"/>
      <c r="F11" s="20"/>
      <c r="G11" s="20"/>
      <c r="H11" s="20"/>
      <c r="I11" s="20"/>
      <c r="J11" s="20"/>
    </row>
    <row r="12" spans="1:10" ht="17.25" customHeight="1" x14ac:dyDescent="0.25">
      <c r="A12" s="121"/>
      <c r="B12" s="122" t="s">
        <v>279</v>
      </c>
      <c r="C12" s="123" t="s">
        <v>123</v>
      </c>
      <c r="D12" s="132" t="s">
        <v>301</v>
      </c>
      <c r="E12" s="153">
        <v>0.2</v>
      </c>
      <c r="F12" s="20"/>
      <c r="G12" s="20"/>
      <c r="H12" s="20"/>
      <c r="I12" s="20"/>
      <c r="J12" s="20"/>
    </row>
    <row r="13" spans="1:10" x14ac:dyDescent="0.25">
      <c r="A13" s="121"/>
      <c r="B13" s="125" t="s">
        <v>124</v>
      </c>
      <c r="C13" s="126" t="s">
        <v>125</v>
      </c>
      <c r="D13" s="132" t="s">
        <v>302</v>
      </c>
      <c r="E13" s="153">
        <v>0.4</v>
      </c>
      <c r="F13" s="20"/>
      <c r="G13" s="20"/>
      <c r="H13" s="20"/>
      <c r="I13" s="20"/>
      <c r="J13" s="20"/>
    </row>
    <row r="14" spans="1:10" x14ac:dyDescent="0.25">
      <c r="A14" s="121"/>
      <c r="B14" s="128" t="s">
        <v>280</v>
      </c>
      <c r="C14" s="126" t="s">
        <v>128</v>
      </c>
      <c r="D14" s="132" t="s">
        <v>303</v>
      </c>
      <c r="E14" s="153">
        <v>0.6</v>
      </c>
      <c r="F14" s="20"/>
      <c r="G14" s="20"/>
      <c r="H14" s="20"/>
      <c r="I14" s="20"/>
      <c r="J14" s="20"/>
    </row>
    <row r="15" spans="1:10" x14ac:dyDescent="0.25">
      <c r="A15" s="121"/>
      <c r="B15" s="129" t="s">
        <v>281</v>
      </c>
      <c r="C15" s="126" t="s">
        <v>131</v>
      </c>
      <c r="D15" s="132" t="s">
        <v>304</v>
      </c>
      <c r="E15" s="153">
        <v>0.8</v>
      </c>
      <c r="F15" s="20"/>
      <c r="G15" s="20"/>
      <c r="H15" s="20"/>
      <c r="I15" s="20"/>
      <c r="J15" s="20"/>
    </row>
    <row r="16" spans="1:10" ht="20.25" customHeight="1" x14ac:dyDescent="0.25">
      <c r="A16" s="121"/>
      <c r="B16" s="130" t="s">
        <v>282</v>
      </c>
      <c r="C16" s="126" t="s">
        <v>133</v>
      </c>
      <c r="D16" s="132" t="s">
        <v>305</v>
      </c>
      <c r="E16" s="153">
        <v>1</v>
      </c>
      <c r="F16" s="20"/>
      <c r="G16" s="20"/>
      <c r="H16" s="20"/>
      <c r="I16" s="20"/>
      <c r="J16" s="20"/>
    </row>
    <row r="17" spans="1:10" x14ac:dyDescent="0.25">
      <c r="A17" s="121"/>
      <c r="B17" s="121"/>
      <c r="C17" s="131"/>
      <c r="D17" s="131"/>
      <c r="E17" s="152"/>
      <c r="F17" s="20"/>
      <c r="G17" s="20"/>
      <c r="H17" s="20"/>
      <c r="I17" s="20"/>
      <c r="J17" s="20"/>
    </row>
    <row r="18" spans="1:10" x14ac:dyDescent="0.25">
      <c r="A18" s="121"/>
      <c r="B18" s="133"/>
      <c r="C18" s="133"/>
      <c r="D18" s="145"/>
      <c r="E18" s="152"/>
      <c r="F18" s="20"/>
      <c r="G18" s="20"/>
      <c r="H18" s="20"/>
      <c r="I18" s="20"/>
      <c r="J18" s="20"/>
    </row>
    <row r="19" spans="1:10" ht="31.5" x14ac:dyDescent="0.25">
      <c r="A19" s="121"/>
      <c r="B19" s="119"/>
      <c r="C19" s="120" t="s">
        <v>120</v>
      </c>
      <c r="D19" s="120" t="s">
        <v>308</v>
      </c>
      <c r="E19" s="152"/>
      <c r="F19" s="20"/>
      <c r="G19" s="20"/>
      <c r="H19" s="20"/>
      <c r="I19" s="20"/>
      <c r="J19" s="20"/>
    </row>
    <row r="20" spans="1:10" ht="26.25" customHeight="1" x14ac:dyDescent="0.25">
      <c r="A20" s="121"/>
      <c r="B20" s="122" t="s">
        <v>279</v>
      </c>
      <c r="C20" s="123" t="s">
        <v>123</v>
      </c>
      <c r="D20" s="132" t="s">
        <v>296</v>
      </c>
      <c r="E20" s="153">
        <v>0.2</v>
      </c>
      <c r="F20" s="20"/>
      <c r="G20" s="20"/>
      <c r="H20" s="20"/>
      <c r="I20" s="20"/>
      <c r="J20" s="20"/>
    </row>
    <row r="21" spans="1:10" ht="26.25" customHeight="1" x14ac:dyDescent="0.25">
      <c r="A21" s="121"/>
      <c r="B21" s="125" t="s">
        <v>124</v>
      </c>
      <c r="C21" s="126" t="s">
        <v>125</v>
      </c>
      <c r="D21" s="132" t="s">
        <v>297</v>
      </c>
      <c r="E21" s="153">
        <v>0.4</v>
      </c>
      <c r="F21" s="20"/>
      <c r="G21" s="20"/>
      <c r="H21" s="20"/>
      <c r="I21" s="20"/>
      <c r="J21" s="20"/>
    </row>
    <row r="22" spans="1:10" ht="26.25" customHeight="1" x14ac:dyDescent="0.25">
      <c r="A22" s="121"/>
      <c r="B22" s="128" t="s">
        <v>280</v>
      </c>
      <c r="C22" s="126" t="s">
        <v>128</v>
      </c>
      <c r="D22" s="132" t="s">
        <v>298</v>
      </c>
      <c r="E22" s="153">
        <v>0.6</v>
      </c>
      <c r="F22" s="20"/>
      <c r="G22" s="20"/>
      <c r="H22" s="20"/>
      <c r="I22" s="20"/>
      <c r="J22" s="20"/>
    </row>
    <row r="23" spans="1:10" ht="26.25" customHeight="1" x14ac:dyDescent="0.25">
      <c r="A23" s="121"/>
      <c r="B23" s="129" t="s">
        <v>281</v>
      </c>
      <c r="C23" s="126" t="s">
        <v>131</v>
      </c>
      <c r="D23" s="132" t="s">
        <v>299</v>
      </c>
      <c r="E23" s="153">
        <v>0.8</v>
      </c>
      <c r="F23" s="20"/>
      <c r="G23" s="20"/>
      <c r="H23" s="20"/>
      <c r="I23" s="20"/>
      <c r="J23" s="20"/>
    </row>
    <row r="24" spans="1:10" ht="26.25" customHeight="1" x14ac:dyDescent="0.25">
      <c r="A24" s="121"/>
      <c r="B24" s="130" t="s">
        <v>282</v>
      </c>
      <c r="C24" s="126" t="s">
        <v>133</v>
      </c>
      <c r="D24" s="132" t="s">
        <v>300</v>
      </c>
      <c r="E24" s="153">
        <v>1</v>
      </c>
      <c r="F24" s="20"/>
      <c r="G24" s="20"/>
      <c r="H24" s="20"/>
      <c r="I24" s="20"/>
      <c r="J24" s="20"/>
    </row>
    <row r="25" spans="1:10" x14ac:dyDescent="0.25">
      <c r="A25" s="121"/>
      <c r="B25" s="133"/>
      <c r="C25" s="133"/>
      <c r="D25" s="145"/>
      <c r="E25" s="152"/>
      <c r="F25" s="20"/>
      <c r="G25" s="20"/>
      <c r="H25" s="20"/>
      <c r="I25" s="20"/>
      <c r="J25" s="20"/>
    </row>
    <row r="26" spans="1:10" x14ac:dyDescent="0.25">
      <c r="A26" s="121"/>
      <c r="B26" s="133"/>
      <c r="C26" s="133"/>
      <c r="D26" s="145"/>
      <c r="E26" s="152"/>
      <c r="F26" s="20"/>
      <c r="G26" s="20"/>
      <c r="H26" s="20"/>
      <c r="I26" s="20"/>
      <c r="J26" s="20"/>
    </row>
    <row r="27" spans="1:10" x14ac:dyDescent="0.25">
      <c r="A27" s="121"/>
      <c r="B27" s="133"/>
      <c r="C27" s="133"/>
      <c r="D27" s="145"/>
      <c r="E27" s="152"/>
      <c r="F27" s="20"/>
      <c r="G27" s="20"/>
      <c r="H27" s="20"/>
      <c r="I27" s="20"/>
      <c r="J27" s="20"/>
    </row>
    <row r="28" spans="1:10" x14ac:dyDescent="0.25">
      <c r="A28" s="121"/>
      <c r="B28" s="133"/>
      <c r="C28" s="133"/>
      <c r="D28" s="145"/>
      <c r="E28" s="152"/>
      <c r="F28" s="20"/>
      <c r="G28" s="20"/>
      <c r="H28" s="20"/>
      <c r="I28" s="20"/>
      <c r="J28" s="20"/>
    </row>
    <row r="29" spans="1:10" ht="31.5" x14ac:dyDescent="0.25">
      <c r="A29" s="121"/>
      <c r="B29" s="119"/>
      <c r="C29" s="120" t="s">
        <v>120</v>
      </c>
      <c r="D29" s="120" t="s">
        <v>306</v>
      </c>
      <c r="E29" s="152"/>
      <c r="F29" s="20"/>
      <c r="G29" s="20"/>
      <c r="H29" s="20"/>
      <c r="I29" s="20"/>
      <c r="J29" s="20"/>
    </row>
    <row r="30" spans="1:10" ht="24.75" customHeight="1" x14ac:dyDescent="0.25">
      <c r="A30" s="121"/>
      <c r="B30" s="122" t="s">
        <v>279</v>
      </c>
      <c r="C30" s="123" t="s">
        <v>123</v>
      </c>
      <c r="D30" s="132" t="s">
        <v>313</v>
      </c>
      <c r="E30" s="153">
        <v>0.2</v>
      </c>
      <c r="F30" s="20"/>
      <c r="G30" s="20"/>
      <c r="H30" s="20"/>
      <c r="I30" s="20"/>
      <c r="J30" s="20"/>
    </row>
    <row r="31" spans="1:10" ht="24.75" customHeight="1" x14ac:dyDescent="0.25">
      <c r="A31" s="121"/>
      <c r="B31" s="125" t="s">
        <v>124</v>
      </c>
      <c r="C31" s="126" t="s">
        <v>125</v>
      </c>
      <c r="D31" s="132" t="s">
        <v>314</v>
      </c>
      <c r="E31" s="153">
        <v>0.4</v>
      </c>
      <c r="F31" s="20"/>
      <c r="G31" s="20"/>
      <c r="H31" s="20"/>
      <c r="I31" s="20"/>
      <c r="J31" s="20"/>
    </row>
    <row r="32" spans="1:10" ht="24.75" customHeight="1" x14ac:dyDescent="0.25">
      <c r="A32" s="121"/>
      <c r="B32" s="128" t="s">
        <v>280</v>
      </c>
      <c r="C32" s="126" t="s">
        <v>128</v>
      </c>
      <c r="D32" s="132" t="s">
        <v>307</v>
      </c>
      <c r="E32" s="153">
        <v>0.6</v>
      </c>
      <c r="F32" s="20"/>
      <c r="G32" s="20"/>
      <c r="H32" s="20"/>
      <c r="I32" s="20"/>
      <c r="J32" s="20"/>
    </row>
    <row r="33" spans="1:10" ht="24.75" customHeight="1" x14ac:dyDescent="0.25">
      <c r="A33" s="121"/>
      <c r="B33" s="129" t="s">
        <v>281</v>
      </c>
      <c r="C33" s="126" t="s">
        <v>131</v>
      </c>
      <c r="D33" s="132" t="s">
        <v>315</v>
      </c>
      <c r="E33" s="153">
        <v>0.8</v>
      </c>
      <c r="F33" s="20"/>
      <c r="G33" s="20"/>
      <c r="H33" s="20"/>
      <c r="I33" s="20"/>
      <c r="J33" s="20"/>
    </row>
    <row r="34" spans="1:10" ht="24.75" customHeight="1" x14ac:dyDescent="0.25">
      <c r="A34" s="121"/>
      <c r="B34" s="130" t="s">
        <v>282</v>
      </c>
      <c r="C34" s="126" t="s">
        <v>133</v>
      </c>
      <c r="D34" s="132" t="s">
        <v>316</v>
      </c>
      <c r="E34" s="153">
        <v>1</v>
      </c>
      <c r="F34" s="20"/>
      <c r="G34" s="20"/>
      <c r="H34" s="20"/>
      <c r="I34" s="20"/>
      <c r="J34" s="20"/>
    </row>
    <row r="35" spans="1:10" x14ac:dyDescent="0.25">
      <c r="A35" s="121"/>
      <c r="B35" s="121"/>
      <c r="C35" s="121" t="s">
        <v>134</v>
      </c>
      <c r="D35" s="146" t="s">
        <v>135</v>
      </c>
      <c r="E35" s="152"/>
      <c r="F35" s="20"/>
      <c r="G35" s="20"/>
      <c r="H35" s="20"/>
      <c r="I35" s="20"/>
      <c r="J35" s="20"/>
    </row>
    <row r="36" spans="1:10" x14ac:dyDescent="0.25">
      <c r="A36" s="121"/>
      <c r="B36" s="121"/>
      <c r="C36" s="121"/>
      <c r="D36" s="146"/>
      <c r="E36" s="152"/>
      <c r="F36" s="20"/>
      <c r="G36" s="20"/>
      <c r="H36" s="20"/>
      <c r="I36" s="20"/>
      <c r="J36" s="20"/>
    </row>
    <row r="37" spans="1:10" x14ac:dyDescent="0.25">
      <c r="A37" s="121"/>
      <c r="B37" s="121"/>
      <c r="C37" s="121"/>
      <c r="D37" s="146"/>
      <c r="E37" s="152"/>
      <c r="F37" s="20"/>
      <c r="G37" s="20"/>
      <c r="H37" s="20"/>
      <c r="I37" s="20"/>
      <c r="J37" s="20"/>
    </row>
    <row r="38" spans="1:10" ht="31.5" x14ac:dyDescent="0.25">
      <c r="A38" s="121"/>
      <c r="B38" s="119"/>
      <c r="C38" s="120" t="s">
        <v>120</v>
      </c>
      <c r="D38" s="120" t="s">
        <v>326</v>
      </c>
      <c r="E38" s="152"/>
      <c r="F38" s="20"/>
      <c r="G38" s="20"/>
      <c r="H38" s="20"/>
      <c r="I38" s="20"/>
      <c r="J38" s="20"/>
    </row>
    <row r="39" spans="1:10" ht="30" x14ac:dyDescent="0.25">
      <c r="A39" s="121"/>
      <c r="B39" s="122" t="s">
        <v>279</v>
      </c>
      <c r="C39" s="123" t="s">
        <v>123</v>
      </c>
      <c r="D39" s="134" t="s">
        <v>465</v>
      </c>
      <c r="E39" s="153">
        <v>0.2</v>
      </c>
      <c r="F39" s="20"/>
      <c r="G39" s="20"/>
      <c r="H39" s="20"/>
      <c r="I39" s="20"/>
      <c r="J39" s="20"/>
    </row>
    <row r="40" spans="1:10" x14ac:dyDescent="0.25">
      <c r="A40" s="121"/>
      <c r="B40" s="125" t="s">
        <v>124</v>
      </c>
      <c r="C40" s="126" t="s">
        <v>125</v>
      </c>
      <c r="D40" s="134" t="s">
        <v>466</v>
      </c>
      <c r="E40" s="153">
        <v>0.4</v>
      </c>
      <c r="F40" s="20"/>
      <c r="G40" s="20"/>
      <c r="H40" s="20"/>
      <c r="I40" s="20"/>
      <c r="J40" s="20"/>
    </row>
    <row r="41" spans="1:10" x14ac:dyDescent="0.25">
      <c r="A41" s="121"/>
      <c r="B41" s="128" t="s">
        <v>280</v>
      </c>
      <c r="C41" s="126" t="s">
        <v>128</v>
      </c>
      <c r="D41" s="134" t="s">
        <v>467</v>
      </c>
      <c r="E41" s="153">
        <v>0.6</v>
      </c>
      <c r="F41" s="20"/>
      <c r="G41" s="20"/>
      <c r="H41" s="20"/>
      <c r="I41" s="20"/>
      <c r="J41" s="20"/>
    </row>
    <row r="42" spans="1:10" x14ac:dyDescent="0.25">
      <c r="A42" s="121"/>
      <c r="B42" s="129" t="s">
        <v>281</v>
      </c>
      <c r="C42" s="126" t="s">
        <v>131</v>
      </c>
      <c r="D42" s="134" t="s">
        <v>327</v>
      </c>
      <c r="E42" s="153">
        <v>0.8</v>
      </c>
      <c r="F42" s="20"/>
      <c r="G42" s="20"/>
      <c r="H42" s="20"/>
      <c r="I42" s="20"/>
      <c r="J42" s="20"/>
    </row>
    <row r="43" spans="1:10" x14ac:dyDescent="0.25">
      <c r="A43" s="121"/>
      <c r="B43" s="130" t="s">
        <v>282</v>
      </c>
      <c r="C43" s="126" t="s">
        <v>133</v>
      </c>
      <c r="D43" s="134" t="s">
        <v>468</v>
      </c>
      <c r="E43" s="153">
        <v>1</v>
      </c>
      <c r="F43" s="20"/>
      <c r="G43" s="20"/>
      <c r="H43" s="20"/>
      <c r="I43" s="20"/>
      <c r="J43" s="20"/>
    </row>
    <row r="44" spans="1:10" x14ac:dyDescent="0.25">
      <c r="A44" s="121"/>
      <c r="B44" s="121"/>
      <c r="C44" s="121"/>
      <c r="D44" s="146"/>
      <c r="E44" s="152"/>
      <c r="F44" s="20"/>
      <c r="G44" s="20"/>
      <c r="H44" s="20"/>
      <c r="I44" s="20"/>
      <c r="J44" s="20"/>
    </row>
    <row r="45" spans="1:10" ht="56.25" customHeight="1" x14ac:dyDescent="0.25">
      <c r="A45" s="121"/>
      <c r="B45" s="121"/>
      <c r="C45" s="121"/>
      <c r="D45" s="120" t="s">
        <v>294</v>
      </c>
      <c r="E45" s="152"/>
      <c r="F45" s="20"/>
      <c r="G45" s="20"/>
      <c r="H45" s="20"/>
      <c r="I45" s="20"/>
      <c r="J45" s="20"/>
    </row>
    <row r="46" spans="1:10" ht="32.25" customHeight="1" x14ac:dyDescent="0.25">
      <c r="A46" s="121"/>
      <c r="B46" s="129" t="s">
        <v>281</v>
      </c>
      <c r="C46" s="121"/>
      <c r="D46" s="127" t="s">
        <v>403</v>
      </c>
      <c r="E46" s="153">
        <v>0.8</v>
      </c>
      <c r="F46" s="20"/>
      <c r="G46" s="20"/>
      <c r="H46" s="20"/>
      <c r="I46" s="20"/>
      <c r="J46" s="20"/>
    </row>
    <row r="47" spans="1:10" ht="35.25" customHeight="1" x14ac:dyDescent="0.25">
      <c r="A47" s="121"/>
      <c r="B47" s="130" t="s">
        <v>282</v>
      </c>
      <c r="C47" s="131"/>
      <c r="D47" s="127" t="s">
        <v>399</v>
      </c>
      <c r="E47" s="153">
        <v>1</v>
      </c>
      <c r="F47" s="20"/>
      <c r="G47" s="20"/>
      <c r="H47" s="20"/>
      <c r="I47" s="20"/>
      <c r="J47" s="20"/>
    </row>
    <row r="48" spans="1:10" x14ac:dyDescent="0.25">
      <c r="A48" s="121"/>
      <c r="B48" s="135"/>
      <c r="C48" s="135"/>
      <c r="D48" s="147"/>
      <c r="E48" s="152"/>
      <c r="F48" s="20"/>
      <c r="G48" s="20"/>
      <c r="H48" s="20"/>
      <c r="I48" s="20"/>
      <c r="J48" s="20"/>
    </row>
    <row r="49" spans="1:10" x14ac:dyDescent="0.25">
      <c r="A49" s="121"/>
      <c r="B49" s="135"/>
      <c r="C49" s="135"/>
      <c r="D49" s="147"/>
      <c r="E49" s="152"/>
      <c r="F49" s="20"/>
      <c r="G49" s="20"/>
      <c r="H49" s="20"/>
      <c r="I49" s="20"/>
      <c r="J49" s="20"/>
    </row>
    <row r="50" spans="1:10" x14ac:dyDescent="0.25">
      <c r="A50" s="121"/>
      <c r="B50" s="121"/>
      <c r="C50" s="131"/>
      <c r="D50" s="131"/>
      <c r="E50" s="152"/>
      <c r="F50" s="20"/>
      <c r="G50" s="20"/>
      <c r="H50" s="20"/>
      <c r="I50" s="20"/>
      <c r="J50" s="20"/>
    </row>
    <row r="51" spans="1:10" ht="46.5" customHeight="1" x14ac:dyDescent="0.25">
      <c r="A51" s="121"/>
      <c r="B51" s="121"/>
      <c r="C51" s="121"/>
      <c r="D51" s="120" t="s">
        <v>409</v>
      </c>
      <c r="E51" s="152"/>
      <c r="F51" s="20"/>
      <c r="G51" s="20"/>
      <c r="H51" s="20"/>
      <c r="I51" s="20"/>
      <c r="J51" s="20"/>
    </row>
    <row r="52" spans="1:10" ht="30.75" customHeight="1" x14ac:dyDescent="0.25">
      <c r="A52" s="121"/>
      <c r="B52" s="129" t="s">
        <v>281</v>
      </c>
      <c r="C52" s="121"/>
      <c r="D52" s="127" t="s">
        <v>311</v>
      </c>
      <c r="E52" s="153">
        <v>0.8</v>
      </c>
      <c r="F52" s="20"/>
      <c r="G52" s="20"/>
      <c r="H52" s="20"/>
      <c r="I52" s="20"/>
      <c r="J52" s="20"/>
    </row>
    <row r="53" spans="1:10" x14ac:dyDescent="0.25">
      <c r="A53" s="121"/>
      <c r="B53" s="130" t="s">
        <v>282</v>
      </c>
      <c r="C53" s="131"/>
      <c r="D53" s="127" t="s">
        <v>312</v>
      </c>
      <c r="E53" s="153">
        <v>1</v>
      </c>
      <c r="F53" s="20"/>
      <c r="G53" s="20"/>
      <c r="H53" s="20"/>
      <c r="I53" s="20"/>
      <c r="J53" s="20"/>
    </row>
    <row r="54" spans="1:10" x14ac:dyDescent="0.25">
      <c r="A54" s="121"/>
      <c r="B54" s="121"/>
      <c r="C54" s="131"/>
      <c r="D54" s="131"/>
      <c r="E54" s="152"/>
      <c r="F54" s="20"/>
      <c r="G54" s="20"/>
      <c r="H54" s="20"/>
      <c r="I54" s="20"/>
      <c r="J54" s="20"/>
    </row>
    <row r="55" spans="1:10" x14ac:dyDescent="0.25">
      <c r="A55" s="121"/>
      <c r="B55" s="121"/>
      <c r="C55" s="131"/>
      <c r="D55" s="131"/>
      <c r="E55" s="152"/>
      <c r="F55" s="20"/>
      <c r="G55" s="20"/>
      <c r="H55" s="20"/>
      <c r="I55" s="20"/>
      <c r="J55" s="20"/>
    </row>
    <row r="56" spans="1:10" x14ac:dyDescent="0.25">
      <c r="A56" s="121"/>
      <c r="B56" s="121"/>
      <c r="C56" s="131"/>
      <c r="D56" s="131"/>
      <c r="E56" s="152"/>
      <c r="F56" s="20"/>
      <c r="G56" s="20"/>
      <c r="H56" s="20"/>
      <c r="I56" s="20"/>
      <c r="J56" s="20"/>
    </row>
    <row r="57" spans="1:10" x14ac:dyDescent="0.25">
      <c r="A57" s="121"/>
      <c r="B57" s="121"/>
      <c r="C57" s="131"/>
      <c r="D57" s="131"/>
      <c r="E57" s="152"/>
      <c r="F57" s="20"/>
      <c r="G57" s="20"/>
      <c r="H57" s="20"/>
      <c r="I57" s="20"/>
      <c r="J57" s="20"/>
    </row>
    <row r="58" spans="1:10" x14ac:dyDescent="0.25">
      <c r="A58" s="121"/>
      <c r="B58" s="121"/>
      <c r="C58" s="131"/>
      <c r="D58" s="131"/>
      <c r="E58" s="152"/>
      <c r="F58" s="20"/>
      <c r="G58" s="20"/>
      <c r="H58" s="20"/>
      <c r="I58" s="20"/>
      <c r="J58" s="20"/>
    </row>
    <row r="59" spans="1:10" x14ac:dyDescent="0.25">
      <c r="A59" s="121"/>
      <c r="B59" s="121"/>
      <c r="C59" s="131"/>
      <c r="D59" s="131"/>
      <c r="E59" s="152"/>
      <c r="F59" s="20"/>
      <c r="G59" s="20"/>
      <c r="H59" s="20"/>
      <c r="I59" s="20"/>
      <c r="J59" s="20"/>
    </row>
    <row r="60" spans="1:10" x14ac:dyDescent="0.25">
      <c r="A60" s="121"/>
      <c r="B60" s="121"/>
      <c r="C60" s="131"/>
      <c r="D60" s="131"/>
      <c r="E60" s="152"/>
      <c r="F60" s="20"/>
      <c r="G60" s="20"/>
      <c r="H60" s="20"/>
      <c r="I60" s="20"/>
      <c r="J60" s="20"/>
    </row>
    <row r="61" spans="1:10" x14ac:dyDescent="0.25">
      <c r="A61" s="121"/>
      <c r="B61" s="121"/>
      <c r="C61" s="131"/>
      <c r="D61" s="131"/>
      <c r="E61" s="152"/>
      <c r="F61" s="20"/>
      <c r="G61" s="20"/>
      <c r="H61" s="20"/>
      <c r="I61" s="20"/>
      <c r="J61" s="20"/>
    </row>
    <row r="62" spans="1:10" x14ac:dyDescent="0.25">
      <c r="A62" s="121"/>
      <c r="B62" s="121"/>
      <c r="C62" s="131"/>
      <c r="D62" s="131"/>
      <c r="E62" s="152"/>
      <c r="F62" s="20"/>
      <c r="G62" s="20"/>
      <c r="H62" s="20"/>
      <c r="I62" s="20"/>
      <c r="J62" s="20"/>
    </row>
    <row r="63" spans="1:10" x14ac:dyDescent="0.25">
      <c r="A63" s="121"/>
      <c r="B63" s="121"/>
      <c r="C63" s="131"/>
      <c r="D63" s="131"/>
      <c r="E63" s="152"/>
      <c r="F63" s="20"/>
      <c r="G63" s="20"/>
      <c r="H63" s="20"/>
      <c r="I63" s="20"/>
      <c r="J63" s="20"/>
    </row>
    <row r="64" spans="1:10" x14ac:dyDescent="0.25">
      <c r="A64" s="121"/>
      <c r="B64" s="121"/>
      <c r="C64" s="131"/>
      <c r="D64" s="131"/>
      <c r="E64" s="152"/>
      <c r="F64" s="20"/>
      <c r="G64" s="20"/>
      <c r="H64" s="20"/>
      <c r="I64" s="20"/>
      <c r="J64" s="20"/>
    </row>
    <row r="65" spans="1:10" x14ac:dyDescent="0.25">
      <c r="A65" s="121"/>
      <c r="B65" s="121"/>
      <c r="C65" s="131"/>
      <c r="D65" s="131"/>
      <c r="E65" s="152"/>
      <c r="F65" s="20"/>
      <c r="G65" s="20"/>
      <c r="H65" s="20"/>
      <c r="I65" s="20"/>
      <c r="J65" s="20"/>
    </row>
    <row r="66" spans="1:10" x14ac:dyDescent="0.25">
      <c r="A66" s="121"/>
      <c r="B66" s="121"/>
      <c r="C66" s="131"/>
      <c r="D66" s="131"/>
      <c r="E66" s="152"/>
      <c r="F66" s="20"/>
      <c r="G66" s="20"/>
      <c r="H66" s="20"/>
      <c r="I66" s="20"/>
      <c r="J66" s="20"/>
    </row>
    <row r="67" spans="1:10" x14ac:dyDescent="0.25">
      <c r="A67" s="121"/>
      <c r="B67" s="121"/>
      <c r="C67" s="131"/>
      <c r="D67" s="131"/>
      <c r="E67" s="152"/>
      <c r="F67" s="20"/>
      <c r="G67" s="20"/>
      <c r="H67" s="20"/>
      <c r="I67" s="20"/>
      <c r="J67" s="20"/>
    </row>
    <row r="68" spans="1:10" x14ac:dyDescent="0.25">
      <c r="A68" s="121"/>
      <c r="B68" s="121"/>
      <c r="C68" s="131"/>
      <c r="D68" s="131"/>
      <c r="E68" s="152"/>
      <c r="F68" s="20"/>
      <c r="G68" s="20"/>
      <c r="H68" s="20"/>
      <c r="I68" s="20"/>
      <c r="J68" s="20"/>
    </row>
    <row r="69" spans="1:10" x14ac:dyDescent="0.25">
      <c r="A69" s="121"/>
      <c r="B69" s="121"/>
      <c r="C69" s="131"/>
      <c r="D69" s="131"/>
      <c r="E69" s="152"/>
      <c r="F69" s="20"/>
      <c r="G69" s="20"/>
      <c r="H69" s="20"/>
      <c r="I69" s="20"/>
      <c r="J69" s="20"/>
    </row>
    <row r="70" spans="1:10" x14ac:dyDescent="0.25">
      <c r="A70" s="121"/>
      <c r="B70" s="121"/>
      <c r="C70" s="131"/>
      <c r="D70" s="131"/>
      <c r="E70" s="152"/>
      <c r="F70" s="20"/>
      <c r="G70" s="20"/>
      <c r="H70" s="20"/>
      <c r="I70" s="20"/>
      <c r="J70" s="20"/>
    </row>
    <row r="71" spans="1:10" x14ac:dyDescent="0.25">
      <c r="A71" s="121"/>
      <c r="B71" s="121"/>
      <c r="C71" s="131"/>
      <c r="D71" s="131"/>
      <c r="E71" s="152"/>
      <c r="F71" s="20"/>
      <c r="G71" s="20"/>
      <c r="H71" s="20"/>
      <c r="I71" s="20"/>
      <c r="J71" s="20"/>
    </row>
    <row r="72" spans="1:10" x14ac:dyDescent="0.25">
      <c r="A72" s="121"/>
      <c r="B72" s="121"/>
      <c r="C72" s="131"/>
      <c r="D72" s="131"/>
      <c r="E72" s="152"/>
      <c r="F72" s="20"/>
      <c r="G72" s="20"/>
      <c r="H72" s="20"/>
      <c r="I72" s="20"/>
      <c r="J72" s="20"/>
    </row>
    <row r="73" spans="1:10" x14ac:dyDescent="0.25">
      <c r="A73" s="121"/>
      <c r="B73" s="121"/>
      <c r="C73" s="131"/>
      <c r="D73" s="131"/>
      <c r="E73" s="152"/>
      <c r="F73" s="20"/>
      <c r="G73" s="20"/>
      <c r="H73" s="20"/>
      <c r="I73" s="20"/>
      <c r="J73" s="20"/>
    </row>
    <row r="74" spans="1:10" x14ac:dyDescent="0.25">
      <c r="A74" s="121"/>
      <c r="B74" s="121"/>
      <c r="C74" s="131"/>
      <c r="D74" s="131"/>
      <c r="E74" s="152"/>
      <c r="F74" s="20"/>
      <c r="G74" s="20"/>
      <c r="H74" s="20"/>
      <c r="I74" s="20"/>
      <c r="J74" s="20"/>
    </row>
    <row r="75" spans="1:10" x14ac:dyDescent="0.25">
      <c r="A75" s="121"/>
      <c r="B75" s="121"/>
      <c r="C75" s="131"/>
      <c r="D75" s="131"/>
      <c r="E75" s="152"/>
      <c r="F75" s="20"/>
      <c r="G75" s="20"/>
      <c r="H75" s="20"/>
      <c r="I75" s="20"/>
      <c r="J75" s="20"/>
    </row>
    <row r="76" spans="1:10" x14ac:dyDescent="0.25">
      <c r="A76" s="121"/>
      <c r="B76" s="121"/>
      <c r="C76" s="131"/>
      <c r="D76" s="131"/>
      <c r="E76" s="152"/>
      <c r="F76" s="20"/>
      <c r="G76" s="20"/>
      <c r="H76" s="20"/>
      <c r="I76" s="20"/>
      <c r="J76" s="20"/>
    </row>
    <row r="77" spans="1:10" x14ac:dyDescent="0.25">
      <c r="A77" s="121"/>
      <c r="B77" s="121"/>
      <c r="C77" s="131"/>
      <c r="D77" s="131"/>
      <c r="E77" s="152"/>
      <c r="F77" s="20"/>
      <c r="G77" s="20"/>
      <c r="H77" s="20"/>
      <c r="I77" s="20"/>
      <c r="J77" s="20"/>
    </row>
    <row r="78" spans="1:10" x14ac:dyDescent="0.25">
      <c r="A78" s="121"/>
      <c r="B78" s="121"/>
      <c r="C78" s="131"/>
      <c r="D78" s="131"/>
      <c r="E78" s="152"/>
      <c r="F78" s="20"/>
      <c r="G78" s="20"/>
      <c r="H78" s="20"/>
      <c r="I78" s="20"/>
      <c r="J78" s="20"/>
    </row>
    <row r="79" spans="1:10" x14ac:dyDescent="0.25">
      <c r="A79" s="121"/>
      <c r="B79" s="121"/>
      <c r="C79" s="131"/>
      <c r="D79" s="131"/>
      <c r="E79" s="152"/>
      <c r="F79" s="20"/>
      <c r="G79" s="20"/>
      <c r="H79" s="20"/>
      <c r="I79" s="20"/>
      <c r="J79" s="20"/>
    </row>
    <row r="80" spans="1:10" s="116" customFormat="1" x14ac:dyDescent="0.25">
      <c r="A80" s="136"/>
      <c r="B80" s="136"/>
      <c r="C80" s="137"/>
      <c r="D80" s="137"/>
      <c r="E80" s="151"/>
    </row>
    <row r="81" spans="1:5" s="116" customFormat="1" x14ac:dyDescent="0.25">
      <c r="A81" s="136"/>
      <c r="B81" s="136"/>
      <c r="C81" s="137"/>
      <c r="D81" s="137"/>
      <c r="E81" s="151"/>
    </row>
    <row r="82" spans="1:5" s="116" customFormat="1" x14ac:dyDescent="0.25">
      <c r="A82" s="136"/>
      <c r="B82" s="136"/>
      <c r="C82" s="137"/>
      <c r="D82" s="137"/>
      <c r="E82" s="151"/>
    </row>
    <row r="83" spans="1:5" s="116" customFormat="1" x14ac:dyDescent="0.25">
      <c r="A83" s="136"/>
      <c r="B83" s="136"/>
      <c r="C83" s="137"/>
      <c r="D83" s="137"/>
      <c r="E83" s="151"/>
    </row>
    <row r="84" spans="1:5" s="116" customFormat="1" x14ac:dyDescent="0.25">
      <c r="A84" s="136"/>
      <c r="B84" s="136"/>
      <c r="C84" s="137"/>
      <c r="D84" s="137"/>
      <c r="E84" s="151"/>
    </row>
    <row r="85" spans="1:5" s="116" customFormat="1" x14ac:dyDescent="0.25">
      <c r="A85" s="136"/>
      <c r="B85" s="136"/>
      <c r="C85" s="137"/>
      <c r="D85" s="137"/>
      <c r="E85" s="151"/>
    </row>
    <row r="86" spans="1:5" s="116" customFormat="1" x14ac:dyDescent="0.25">
      <c r="A86" s="136"/>
      <c r="B86" s="136"/>
      <c r="C86" s="137"/>
      <c r="D86" s="137"/>
      <c r="E86" s="151"/>
    </row>
    <row r="87" spans="1:5" s="116" customFormat="1" x14ac:dyDescent="0.25">
      <c r="A87" s="136"/>
      <c r="B87" s="136"/>
      <c r="C87" s="137"/>
      <c r="D87" s="137"/>
      <c r="E87" s="151"/>
    </row>
    <row r="88" spans="1:5" s="116" customFormat="1" x14ac:dyDescent="0.25">
      <c r="A88" s="136"/>
      <c r="B88" s="136"/>
      <c r="C88" s="137"/>
      <c r="D88" s="137"/>
      <c r="E88" s="151"/>
    </row>
    <row r="89" spans="1:5" s="116" customFormat="1" x14ac:dyDescent="0.25">
      <c r="A89" s="136"/>
      <c r="B89" s="136"/>
      <c r="C89" s="137"/>
      <c r="D89" s="137"/>
      <c r="E89" s="151"/>
    </row>
    <row r="90" spans="1:5" s="116" customFormat="1" x14ac:dyDescent="0.25">
      <c r="A90" s="136"/>
      <c r="B90" s="136"/>
      <c r="C90" s="137"/>
      <c r="D90" s="137"/>
      <c r="E90" s="151"/>
    </row>
    <row r="91" spans="1:5" s="116" customFormat="1" x14ac:dyDescent="0.25">
      <c r="A91" s="136"/>
      <c r="B91" s="136"/>
      <c r="C91" s="137"/>
      <c r="D91" s="137"/>
      <c r="E91" s="151"/>
    </row>
    <row r="92" spans="1:5" s="116" customFormat="1" x14ac:dyDescent="0.25">
      <c r="A92" s="136"/>
      <c r="B92" s="136"/>
      <c r="C92" s="137"/>
      <c r="D92" s="137"/>
      <c r="E92" s="151"/>
    </row>
    <row r="93" spans="1:5" s="116" customFormat="1" x14ac:dyDescent="0.25">
      <c r="A93" s="136"/>
      <c r="B93" s="136"/>
      <c r="C93" s="137"/>
      <c r="D93" s="137"/>
      <c r="E93" s="151"/>
    </row>
    <row r="94" spans="1:5" s="116" customFormat="1" x14ac:dyDescent="0.25">
      <c r="A94" s="136"/>
      <c r="B94" s="136"/>
      <c r="C94" s="137"/>
      <c r="D94" s="137"/>
      <c r="E94" s="151"/>
    </row>
    <row r="95" spans="1:5" s="116" customFormat="1" x14ac:dyDescent="0.25">
      <c r="A95" s="136"/>
      <c r="B95" s="136"/>
      <c r="C95" s="137"/>
      <c r="D95" s="137"/>
      <c r="E95" s="151"/>
    </row>
    <row r="96" spans="1:5" s="116" customFormat="1" x14ac:dyDescent="0.25">
      <c r="A96" s="136"/>
      <c r="B96" s="136"/>
      <c r="C96" s="137"/>
      <c r="D96" s="137"/>
      <c r="E96" s="151"/>
    </row>
    <row r="97" spans="1:5" s="116" customFormat="1" x14ac:dyDescent="0.25">
      <c r="A97" s="136"/>
      <c r="B97" s="136"/>
      <c r="C97" s="137"/>
      <c r="D97" s="137"/>
      <c r="E97" s="151"/>
    </row>
    <row r="98" spans="1:5" s="116" customFormat="1" x14ac:dyDescent="0.25">
      <c r="A98" s="136"/>
      <c r="B98" s="136"/>
      <c r="C98" s="137"/>
      <c r="D98" s="137"/>
      <c r="E98" s="151"/>
    </row>
    <row r="99" spans="1:5" s="116" customFormat="1" x14ac:dyDescent="0.25">
      <c r="A99" s="136"/>
      <c r="B99" s="136"/>
      <c r="C99" s="137"/>
      <c r="D99" s="137"/>
      <c r="E99" s="151"/>
    </row>
    <row r="100" spans="1:5" s="116" customFormat="1" x14ac:dyDescent="0.25">
      <c r="A100" s="136"/>
      <c r="B100" s="136"/>
      <c r="C100" s="137"/>
      <c r="D100" s="137"/>
      <c r="E100" s="151"/>
    </row>
    <row r="101" spans="1:5" s="116" customFormat="1" x14ac:dyDescent="0.25">
      <c r="A101" s="136"/>
      <c r="B101" s="136"/>
      <c r="C101" s="137"/>
      <c r="D101" s="137"/>
      <c r="E101" s="151"/>
    </row>
    <row r="102" spans="1:5" s="116" customFormat="1" x14ac:dyDescent="0.25">
      <c r="A102" s="136"/>
      <c r="B102" s="136"/>
      <c r="C102" s="137"/>
      <c r="D102" s="137"/>
      <c r="E102" s="151"/>
    </row>
    <row r="103" spans="1:5" s="116" customFormat="1" x14ac:dyDescent="0.25">
      <c r="A103" s="136"/>
      <c r="B103" s="136"/>
      <c r="C103" s="137"/>
      <c r="D103" s="137"/>
      <c r="E103" s="151"/>
    </row>
    <row r="104" spans="1:5" s="116" customFormat="1" x14ac:dyDescent="0.25">
      <c r="A104" s="136"/>
      <c r="B104" s="136"/>
      <c r="C104" s="137"/>
      <c r="D104" s="137"/>
      <c r="E104" s="151"/>
    </row>
    <row r="105" spans="1:5" s="116" customFormat="1" x14ac:dyDescent="0.25">
      <c r="A105" s="136"/>
      <c r="B105" s="136"/>
      <c r="C105" s="137"/>
      <c r="D105" s="137"/>
      <c r="E105" s="151"/>
    </row>
    <row r="106" spans="1:5" s="116" customFormat="1" x14ac:dyDescent="0.25">
      <c r="A106" s="136"/>
      <c r="B106" s="136"/>
      <c r="C106" s="137"/>
      <c r="D106" s="137"/>
      <c r="E106" s="151"/>
    </row>
    <row r="107" spans="1:5" s="116" customFormat="1" x14ac:dyDescent="0.25">
      <c r="A107" s="136"/>
      <c r="B107" s="136"/>
      <c r="C107" s="137"/>
      <c r="D107" s="137"/>
      <c r="E107" s="151"/>
    </row>
    <row r="108" spans="1:5" s="116" customFormat="1" x14ac:dyDescent="0.25">
      <c r="A108" s="136"/>
      <c r="B108" s="136"/>
      <c r="C108" s="137"/>
      <c r="D108" s="137"/>
      <c r="E108" s="151"/>
    </row>
    <row r="109" spans="1:5" s="116" customFormat="1" x14ac:dyDescent="0.25">
      <c r="A109" s="136"/>
      <c r="B109" s="136"/>
      <c r="C109" s="137"/>
      <c r="D109" s="137"/>
      <c r="E109" s="151"/>
    </row>
    <row r="110" spans="1:5" s="116" customFormat="1" x14ac:dyDescent="0.25">
      <c r="A110" s="136"/>
      <c r="B110" s="136"/>
      <c r="C110" s="137"/>
      <c r="D110" s="137"/>
      <c r="E110" s="151"/>
    </row>
    <row r="111" spans="1:5" s="116" customFormat="1" x14ac:dyDescent="0.25">
      <c r="A111" s="136"/>
      <c r="B111" s="136"/>
      <c r="C111" s="137"/>
      <c r="D111" s="137"/>
      <c r="E111" s="151"/>
    </row>
    <row r="112" spans="1:5" s="116" customFormat="1" x14ac:dyDescent="0.25">
      <c r="A112" s="136"/>
      <c r="B112" s="136"/>
      <c r="C112" s="137"/>
      <c r="D112" s="137"/>
      <c r="E112" s="151"/>
    </row>
    <row r="113" spans="1:5" s="116" customFormat="1" x14ac:dyDescent="0.25">
      <c r="A113" s="136"/>
      <c r="B113" s="136"/>
      <c r="C113" s="137"/>
      <c r="D113" s="137"/>
      <c r="E113" s="151"/>
    </row>
    <row r="114" spans="1:5" s="116" customFormat="1" x14ac:dyDescent="0.25">
      <c r="A114" s="136"/>
      <c r="B114" s="136"/>
      <c r="C114" s="137"/>
      <c r="D114" s="137"/>
      <c r="E114" s="151"/>
    </row>
    <row r="115" spans="1:5" s="116" customFormat="1" x14ac:dyDescent="0.25">
      <c r="A115" s="136"/>
      <c r="B115" s="136"/>
      <c r="C115" s="137"/>
      <c r="D115" s="137"/>
      <c r="E115" s="151"/>
    </row>
    <row r="116" spans="1:5" s="116" customFormat="1" x14ac:dyDescent="0.25">
      <c r="A116" s="136"/>
      <c r="B116" s="136"/>
      <c r="C116" s="137"/>
      <c r="D116" s="137"/>
      <c r="E116" s="151"/>
    </row>
    <row r="117" spans="1:5" s="116" customFormat="1" x14ac:dyDescent="0.25">
      <c r="A117" s="136"/>
      <c r="B117" s="136"/>
      <c r="C117" s="137"/>
      <c r="D117" s="137"/>
      <c r="E117" s="151"/>
    </row>
    <row r="118" spans="1:5" s="116" customFormat="1" x14ac:dyDescent="0.25">
      <c r="A118" s="136"/>
      <c r="B118" s="136"/>
      <c r="C118" s="137"/>
      <c r="D118" s="137"/>
      <c r="E118" s="151"/>
    </row>
    <row r="119" spans="1:5" s="116" customFormat="1" x14ac:dyDescent="0.25">
      <c r="A119" s="136"/>
      <c r="B119" s="136"/>
      <c r="C119" s="137"/>
      <c r="D119" s="137"/>
      <c r="E119" s="151"/>
    </row>
    <row r="120" spans="1:5" s="116" customFormat="1" x14ac:dyDescent="0.25">
      <c r="A120" s="136"/>
      <c r="B120" s="136"/>
      <c r="C120" s="137"/>
      <c r="D120" s="137"/>
      <c r="E120" s="151"/>
    </row>
    <row r="121" spans="1:5" s="116" customFormat="1" x14ac:dyDescent="0.25">
      <c r="A121" s="136"/>
      <c r="B121" s="136"/>
      <c r="C121" s="137"/>
      <c r="D121" s="137"/>
      <c r="E121" s="151"/>
    </row>
    <row r="122" spans="1:5" s="116" customFormat="1" x14ac:dyDescent="0.25">
      <c r="A122" s="136"/>
      <c r="B122" s="136"/>
      <c r="C122" s="137"/>
      <c r="D122" s="137"/>
      <c r="E122" s="151"/>
    </row>
    <row r="123" spans="1:5" s="116" customFormat="1" x14ac:dyDescent="0.25">
      <c r="A123" s="136"/>
      <c r="B123" s="136"/>
      <c r="C123" s="137"/>
      <c r="D123" s="137"/>
      <c r="E123" s="151"/>
    </row>
    <row r="124" spans="1:5" s="116" customFormat="1" x14ac:dyDescent="0.25">
      <c r="A124" s="136"/>
      <c r="B124" s="136"/>
      <c r="C124" s="137"/>
      <c r="D124" s="137"/>
      <c r="E124" s="151"/>
    </row>
    <row r="125" spans="1:5" s="116" customFormat="1" x14ac:dyDescent="0.25">
      <c r="A125" s="136"/>
      <c r="B125" s="136"/>
      <c r="C125" s="137"/>
      <c r="D125" s="137"/>
      <c r="E125" s="151"/>
    </row>
    <row r="126" spans="1:5" s="116" customFormat="1" x14ac:dyDescent="0.25">
      <c r="A126" s="136"/>
      <c r="B126" s="136"/>
      <c r="C126" s="137"/>
      <c r="D126" s="137"/>
      <c r="E126" s="151"/>
    </row>
    <row r="127" spans="1:5" s="116" customFormat="1" x14ac:dyDescent="0.25">
      <c r="A127" s="136"/>
      <c r="B127" s="136"/>
      <c r="C127" s="137"/>
      <c r="D127" s="137"/>
      <c r="E127" s="151"/>
    </row>
    <row r="128" spans="1:5" s="116" customFormat="1" x14ac:dyDescent="0.25">
      <c r="A128" s="136"/>
      <c r="B128" s="136"/>
      <c r="C128" s="137"/>
      <c r="D128" s="137"/>
      <c r="E128" s="151"/>
    </row>
    <row r="129" spans="1:5" s="116" customFormat="1" x14ac:dyDescent="0.25">
      <c r="A129" s="136"/>
      <c r="B129" s="136"/>
      <c r="C129" s="137"/>
      <c r="D129" s="137"/>
      <c r="E129" s="151"/>
    </row>
    <row r="130" spans="1:5" s="116" customFormat="1" x14ac:dyDescent="0.25">
      <c r="A130" s="136"/>
      <c r="B130" s="136"/>
      <c r="C130" s="137"/>
      <c r="D130" s="137"/>
      <c r="E130" s="151"/>
    </row>
    <row r="131" spans="1:5" s="116" customFormat="1" x14ac:dyDescent="0.25">
      <c r="A131" s="136"/>
      <c r="B131" s="136"/>
      <c r="C131" s="137"/>
      <c r="D131" s="137"/>
      <c r="E131" s="151"/>
    </row>
    <row r="132" spans="1:5" s="116" customFormat="1" x14ac:dyDescent="0.25">
      <c r="A132" s="136"/>
      <c r="B132" s="136"/>
      <c r="C132" s="137"/>
      <c r="D132" s="137"/>
      <c r="E132" s="151"/>
    </row>
    <row r="133" spans="1:5" s="116" customFormat="1" x14ac:dyDescent="0.25">
      <c r="A133" s="136"/>
      <c r="B133" s="136"/>
      <c r="C133" s="137"/>
      <c r="D133" s="137"/>
      <c r="E133" s="151"/>
    </row>
    <row r="134" spans="1:5" s="116" customFormat="1" x14ac:dyDescent="0.25">
      <c r="A134" s="136"/>
      <c r="B134" s="136"/>
      <c r="C134" s="137"/>
      <c r="D134" s="137"/>
      <c r="E134" s="151"/>
    </row>
    <row r="135" spans="1:5" s="116" customFormat="1" x14ac:dyDescent="0.25">
      <c r="A135" s="136"/>
      <c r="B135" s="136"/>
      <c r="C135" s="137"/>
      <c r="D135" s="137"/>
      <c r="E135" s="151"/>
    </row>
    <row r="136" spans="1:5" s="116" customFormat="1" x14ac:dyDescent="0.25">
      <c r="A136" s="136"/>
      <c r="B136" s="136"/>
      <c r="C136" s="137"/>
      <c r="D136" s="137"/>
      <c r="E136" s="151"/>
    </row>
    <row r="137" spans="1:5" s="116" customFormat="1" x14ac:dyDescent="0.25">
      <c r="A137" s="136"/>
      <c r="B137" s="136"/>
      <c r="C137" s="137"/>
      <c r="D137" s="137"/>
      <c r="E137" s="151"/>
    </row>
    <row r="138" spans="1:5" s="116" customFormat="1" x14ac:dyDescent="0.25">
      <c r="A138" s="136"/>
      <c r="B138" s="136"/>
      <c r="C138" s="137"/>
      <c r="D138" s="137"/>
      <c r="E138" s="151"/>
    </row>
    <row r="139" spans="1:5" s="116" customFormat="1" x14ac:dyDescent="0.25">
      <c r="A139" s="136"/>
      <c r="B139" s="136"/>
      <c r="C139" s="137"/>
      <c r="D139" s="137"/>
      <c r="E139" s="151"/>
    </row>
    <row r="140" spans="1:5" s="116" customFormat="1" x14ac:dyDescent="0.25">
      <c r="A140" s="136"/>
      <c r="B140" s="136"/>
      <c r="C140" s="137"/>
      <c r="D140" s="137"/>
      <c r="E140" s="151"/>
    </row>
    <row r="141" spans="1:5" s="116" customFormat="1" x14ac:dyDescent="0.25">
      <c r="A141" s="136"/>
      <c r="B141" s="136"/>
      <c r="C141" s="137"/>
      <c r="D141" s="137"/>
      <c r="E141" s="151"/>
    </row>
    <row r="142" spans="1:5" s="116" customFormat="1" x14ac:dyDescent="0.25">
      <c r="A142" s="136"/>
      <c r="B142" s="136"/>
      <c r="C142" s="137"/>
      <c r="D142" s="137"/>
      <c r="E142" s="151"/>
    </row>
    <row r="143" spans="1:5" s="116" customFormat="1" x14ac:dyDescent="0.25">
      <c r="A143" s="136"/>
      <c r="B143" s="136"/>
      <c r="C143" s="137"/>
      <c r="D143" s="137"/>
      <c r="E143" s="151"/>
    </row>
    <row r="144" spans="1:5" s="116" customFormat="1" x14ac:dyDescent="0.25">
      <c r="A144" s="136"/>
      <c r="B144" s="136"/>
      <c r="C144" s="137"/>
      <c r="D144" s="137"/>
      <c r="E144" s="151"/>
    </row>
    <row r="145" spans="1:5" s="116" customFormat="1" x14ac:dyDescent="0.25">
      <c r="A145" s="136"/>
      <c r="B145" s="136"/>
      <c r="C145" s="137"/>
      <c r="D145" s="137"/>
      <c r="E145" s="151"/>
    </row>
    <row r="146" spans="1:5" s="116" customFormat="1" x14ac:dyDescent="0.25">
      <c r="A146" s="136"/>
      <c r="B146" s="136"/>
      <c r="C146" s="137"/>
      <c r="D146" s="137"/>
      <c r="E146" s="151"/>
    </row>
    <row r="147" spans="1:5" s="116" customFormat="1" x14ac:dyDescent="0.25">
      <c r="A147" s="136"/>
      <c r="B147" s="136"/>
      <c r="C147" s="137"/>
      <c r="D147" s="137"/>
      <c r="E147" s="151"/>
    </row>
    <row r="148" spans="1:5" s="116" customFormat="1" x14ac:dyDescent="0.25">
      <c r="A148" s="136"/>
      <c r="B148" s="136"/>
      <c r="C148" s="137"/>
      <c r="D148" s="137"/>
      <c r="E148" s="151"/>
    </row>
    <row r="149" spans="1:5" s="116" customFormat="1" x14ac:dyDescent="0.25">
      <c r="A149" s="136"/>
      <c r="B149" s="136"/>
      <c r="C149" s="137"/>
      <c r="D149" s="137"/>
      <c r="E149" s="151"/>
    </row>
    <row r="150" spans="1:5" s="116" customFormat="1" x14ac:dyDescent="0.25">
      <c r="A150" s="136"/>
      <c r="B150" s="136"/>
      <c r="C150" s="137"/>
      <c r="D150" s="137"/>
      <c r="E150" s="151"/>
    </row>
    <row r="151" spans="1:5" s="116" customFormat="1" x14ac:dyDescent="0.25">
      <c r="A151" s="136"/>
      <c r="B151" s="136"/>
      <c r="C151" s="137"/>
      <c r="D151" s="137"/>
      <c r="E151" s="151"/>
    </row>
    <row r="152" spans="1:5" s="116" customFormat="1" x14ac:dyDescent="0.25">
      <c r="A152" s="136"/>
      <c r="B152" s="136"/>
      <c r="C152" s="137"/>
      <c r="D152" s="137"/>
      <c r="E152" s="151"/>
    </row>
    <row r="153" spans="1:5" s="116" customFormat="1" x14ac:dyDescent="0.25">
      <c r="A153" s="136"/>
      <c r="B153" s="136"/>
      <c r="C153" s="137"/>
      <c r="D153" s="137"/>
      <c r="E153" s="151"/>
    </row>
    <row r="154" spans="1:5" s="116" customFormat="1" x14ac:dyDescent="0.25">
      <c r="A154" s="136"/>
      <c r="B154" s="136"/>
      <c r="C154" s="137"/>
      <c r="D154" s="137"/>
      <c r="E154" s="151"/>
    </row>
    <row r="155" spans="1:5" s="116" customFormat="1" x14ac:dyDescent="0.25">
      <c r="A155" s="136"/>
      <c r="B155" s="136"/>
      <c r="C155" s="137"/>
      <c r="D155" s="137"/>
      <c r="E155" s="151"/>
    </row>
    <row r="156" spans="1:5" s="116" customFormat="1" x14ac:dyDescent="0.25">
      <c r="A156" s="136"/>
      <c r="B156" s="136"/>
      <c r="C156" s="137"/>
      <c r="D156" s="137"/>
      <c r="E156" s="151"/>
    </row>
    <row r="157" spans="1:5" s="116" customFormat="1" x14ac:dyDescent="0.25">
      <c r="A157" s="136"/>
      <c r="B157" s="136"/>
      <c r="C157" s="137"/>
      <c r="D157" s="137"/>
      <c r="E157" s="151"/>
    </row>
    <row r="158" spans="1:5" s="116" customFormat="1" x14ac:dyDescent="0.25">
      <c r="A158" s="136"/>
      <c r="B158" s="136"/>
      <c r="C158" s="137"/>
      <c r="D158" s="137"/>
      <c r="E158" s="151"/>
    </row>
    <row r="159" spans="1:5" s="116" customFormat="1" x14ac:dyDescent="0.25">
      <c r="A159" s="136"/>
      <c r="B159" s="136"/>
      <c r="C159" s="137"/>
      <c r="D159" s="137"/>
      <c r="E159" s="151"/>
    </row>
    <row r="160" spans="1:5" s="116" customFormat="1" x14ac:dyDescent="0.25">
      <c r="A160" s="136"/>
      <c r="B160" s="136"/>
      <c r="C160" s="137"/>
      <c r="D160" s="137"/>
      <c r="E160" s="151"/>
    </row>
    <row r="161" spans="1:5" s="116" customFormat="1" x14ac:dyDescent="0.25">
      <c r="A161" s="136"/>
      <c r="B161" s="136"/>
      <c r="C161" s="137"/>
      <c r="D161" s="137"/>
      <c r="E161" s="151"/>
    </row>
    <row r="162" spans="1:5" s="116" customFormat="1" x14ac:dyDescent="0.25">
      <c r="A162" s="136"/>
      <c r="B162" s="136"/>
      <c r="C162" s="137"/>
      <c r="D162" s="137"/>
      <c r="E162" s="151"/>
    </row>
    <row r="163" spans="1:5" s="116" customFormat="1" x14ac:dyDescent="0.25">
      <c r="A163" s="136"/>
      <c r="B163" s="136"/>
      <c r="C163" s="137"/>
      <c r="D163" s="137"/>
      <c r="E163" s="151"/>
    </row>
    <row r="164" spans="1:5" s="116" customFormat="1" x14ac:dyDescent="0.25">
      <c r="A164" s="136"/>
      <c r="B164" s="136"/>
      <c r="C164" s="137"/>
      <c r="D164" s="137"/>
      <c r="E164" s="151"/>
    </row>
    <row r="165" spans="1:5" s="116" customFormat="1" x14ac:dyDescent="0.25">
      <c r="A165" s="136"/>
      <c r="B165" s="136"/>
      <c r="C165" s="137"/>
      <c r="D165" s="137"/>
      <c r="E165" s="151"/>
    </row>
    <row r="166" spans="1:5" s="116" customFormat="1" x14ac:dyDescent="0.25">
      <c r="A166" s="136"/>
      <c r="B166" s="136"/>
      <c r="C166" s="137"/>
      <c r="D166" s="137"/>
      <c r="E166" s="151"/>
    </row>
    <row r="167" spans="1:5" s="116" customFormat="1" x14ac:dyDescent="0.25">
      <c r="A167" s="136"/>
      <c r="B167" s="136"/>
      <c r="C167" s="137"/>
      <c r="D167" s="137"/>
      <c r="E167" s="151"/>
    </row>
    <row r="168" spans="1:5" s="116" customFormat="1" x14ac:dyDescent="0.25">
      <c r="A168" s="136"/>
      <c r="B168" s="136"/>
      <c r="C168" s="137"/>
      <c r="D168" s="137"/>
      <c r="E168" s="151"/>
    </row>
    <row r="169" spans="1:5" s="116" customFormat="1" x14ac:dyDescent="0.25">
      <c r="A169" s="136"/>
      <c r="B169" s="136"/>
      <c r="C169" s="137"/>
      <c r="D169" s="137"/>
      <c r="E169" s="151"/>
    </row>
    <row r="170" spans="1:5" s="116" customFormat="1" x14ac:dyDescent="0.25">
      <c r="A170" s="136"/>
      <c r="B170" s="136"/>
      <c r="C170" s="137"/>
      <c r="D170" s="137"/>
      <c r="E170" s="151"/>
    </row>
    <row r="171" spans="1:5" s="116" customFormat="1" x14ac:dyDescent="0.25">
      <c r="A171" s="136"/>
      <c r="B171" s="136"/>
      <c r="C171" s="137"/>
      <c r="D171" s="137"/>
      <c r="E171" s="151"/>
    </row>
    <row r="172" spans="1:5" s="116" customFormat="1" x14ac:dyDescent="0.25">
      <c r="A172" s="136"/>
      <c r="B172" s="136"/>
      <c r="C172" s="137"/>
      <c r="D172" s="137"/>
      <c r="E172" s="151"/>
    </row>
    <row r="173" spans="1:5" s="116" customFormat="1" x14ac:dyDescent="0.25">
      <c r="A173" s="136"/>
      <c r="B173" s="136"/>
      <c r="C173" s="137"/>
      <c r="D173" s="137"/>
      <c r="E173" s="151"/>
    </row>
    <row r="174" spans="1:5" s="116" customFormat="1" x14ac:dyDescent="0.25">
      <c r="A174" s="136"/>
      <c r="B174" s="136"/>
      <c r="C174" s="137"/>
      <c r="D174" s="137"/>
      <c r="E174" s="151"/>
    </row>
    <row r="175" spans="1:5" s="116" customFormat="1" x14ac:dyDescent="0.25">
      <c r="A175" s="136"/>
      <c r="B175" s="136"/>
      <c r="C175" s="137"/>
      <c r="D175" s="137"/>
      <c r="E175" s="151"/>
    </row>
    <row r="176" spans="1:5" s="116" customFormat="1" x14ac:dyDescent="0.25">
      <c r="A176" s="136"/>
      <c r="B176" s="136"/>
      <c r="C176" s="137"/>
      <c r="D176" s="137"/>
      <c r="E176" s="151"/>
    </row>
    <row r="177" spans="1:5" s="116" customFormat="1" x14ac:dyDescent="0.25">
      <c r="A177" s="136"/>
      <c r="B177" s="136"/>
      <c r="C177" s="137"/>
      <c r="D177" s="137"/>
      <c r="E177" s="151"/>
    </row>
    <row r="178" spans="1:5" s="116" customFormat="1" x14ac:dyDescent="0.25">
      <c r="A178" s="136"/>
      <c r="B178" s="136"/>
      <c r="C178" s="137"/>
      <c r="D178" s="137"/>
      <c r="E178" s="151"/>
    </row>
    <row r="179" spans="1:5" s="116" customFormat="1" x14ac:dyDescent="0.25">
      <c r="A179" s="136"/>
      <c r="B179" s="136"/>
      <c r="C179" s="137"/>
      <c r="D179" s="137"/>
      <c r="E179" s="151"/>
    </row>
    <row r="180" spans="1:5" s="116" customFormat="1" x14ac:dyDescent="0.25">
      <c r="A180" s="136"/>
      <c r="B180" s="136"/>
      <c r="C180" s="137"/>
      <c r="D180" s="137"/>
      <c r="E180" s="151"/>
    </row>
    <row r="181" spans="1:5" s="116" customFormat="1" x14ac:dyDescent="0.25">
      <c r="A181" s="136"/>
      <c r="B181" s="136"/>
      <c r="C181" s="137"/>
      <c r="D181" s="137"/>
      <c r="E181" s="151"/>
    </row>
    <row r="182" spans="1:5" s="116" customFormat="1" x14ac:dyDescent="0.25">
      <c r="A182" s="136"/>
      <c r="B182" s="136"/>
      <c r="C182" s="137"/>
      <c r="D182" s="137"/>
      <c r="E182" s="151"/>
    </row>
    <row r="183" spans="1:5" s="116" customFormat="1" x14ac:dyDescent="0.25">
      <c r="A183" s="136"/>
      <c r="B183" s="136"/>
      <c r="C183" s="137"/>
      <c r="D183" s="137"/>
      <c r="E183" s="151"/>
    </row>
    <row r="184" spans="1:5" s="116" customFormat="1" x14ac:dyDescent="0.25">
      <c r="A184" s="136"/>
      <c r="B184" s="136"/>
      <c r="C184" s="137"/>
      <c r="D184" s="137"/>
      <c r="E184" s="151"/>
    </row>
    <row r="185" spans="1:5" s="116" customFormat="1" x14ac:dyDescent="0.25">
      <c r="A185" s="136"/>
      <c r="B185" s="136"/>
      <c r="C185" s="137"/>
      <c r="D185" s="137"/>
      <c r="E185" s="151"/>
    </row>
    <row r="186" spans="1:5" s="116" customFormat="1" x14ac:dyDescent="0.25">
      <c r="A186" s="136"/>
      <c r="B186" s="136"/>
      <c r="C186" s="137"/>
      <c r="D186" s="137"/>
      <c r="E186" s="151"/>
    </row>
    <row r="187" spans="1:5" s="116" customFormat="1" x14ac:dyDescent="0.25">
      <c r="A187" s="136"/>
      <c r="B187" s="136"/>
      <c r="C187" s="137"/>
      <c r="D187" s="137"/>
      <c r="E187" s="151"/>
    </row>
    <row r="188" spans="1:5" s="116" customFormat="1" x14ac:dyDescent="0.25">
      <c r="A188" s="136"/>
      <c r="B188" s="136"/>
      <c r="C188" s="137"/>
      <c r="D188" s="137"/>
      <c r="E188" s="151"/>
    </row>
    <row r="189" spans="1:5" s="116" customFormat="1" x14ac:dyDescent="0.25">
      <c r="A189" s="136"/>
      <c r="B189" s="136"/>
      <c r="C189" s="137"/>
      <c r="D189" s="137"/>
      <c r="E189" s="151"/>
    </row>
    <row r="190" spans="1:5" s="116" customFormat="1" x14ac:dyDescent="0.25">
      <c r="A190" s="136"/>
      <c r="B190" s="136"/>
      <c r="C190" s="137"/>
      <c r="D190" s="137"/>
      <c r="E190" s="151"/>
    </row>
    <row r="191" spans="1:5" s="116" customFormat="1" x14ac:dyDescent="0.25">
      <c r="A191" s="136"/>
      <c r="B191" s="136"/>
      <c r="C191" s="137"/>
      <c r="D191" s="137"/>
      <c r="E191" s="151"/>
    </row>
    <row r="192" spans="1:5" s="116" customFormat="1" x14ac:dyDescent="0.25">
      <c r="A192" s="136"/>
      <c r="B192" s="136"/>
      <c r="C192" s="137"/>
      <c r="D192" s="137"/>
      <c r="E192" s="151"/>
    </row>
    <row r="193" spans="1:5" s="116" customFormat="1" x14ac:dyDescent="0.25">
      <c r="A193" s="136"/>
      <c r="B193" s="136"/>
      <c r="C193" s="137"/>
      <c r="D193" s="137"/>
      <c r="E193" s="151"/>
    </row>
    <row r="194" spans="1:5" s="116" customFormat="1" x14ac:dyDescent="0.25">
      <c r="A194" s="136"/>
      <c r="B194" s="136"/>
      <c r="C194" s="137"/>
      <c r="D194" s="137"/>
      <c r="E194" s="151"/>
    </row>
    <row r="195" spans="1:5" s="116" customFormat="1" x14ac:dyDescent="0.25">
      <c r="A195" s="136"/>
      <c r="B195" s="136"/>
      <c r="C195" s="137"/>
      <c r="D195" s="137"/>
      <c r="E195" s="151"/>
    </row>
    <row r="196" spans="1:5" s="116" customFormat="1" x14ac:dyDescent="0.25">
      <c r="A196" s="136"/>
      <c r="B196" s="136"/>
      <c r="C196" s="137"/>
      <c r="D196" s="137"/>
      <c r="E196" s="151"/>
    </row>
    <row r="197" spans="1:5" s="116" customFormat="1" x14ac:dyDescent="0.25">
      <c r="A197" s="136"/>
      <c r="B197" s="136"/>
      <c r="C197" s="137"/>
      <c r="D197" s="137"/>
      <c r="E197" s="151"/>
    </row>
    <row r="198" spans="1:5" s="116" customFormat="1" x14ac:dyDescent="0.25">
      <c r="A198" s="136"/>
      <c r="B198" s="136"/>
      <c r="C198" s="137"/>
      <c r="D198" s="137"/>
      <c r="E198" s="151"/>
    </row>
    <row r="199" spans="1:5" s="116" customFormat="1" x14ac:dyDescent="0.25">
      <c r="A199" s="136"/>
      <c r="B199" s="136"/>
      <c r="C199" s="137"/>
      <c r="D199" s="137"/>
      <c r="E199" s="151"/>
    </row>
    <row r="200" spans="1:5" s="116" customFormat="1" x14ac:dyDescent="0.25">
      <c r="A200" s="136"/>
      <c r="B200" s="136"/>
      <c r="C200" s="137"/>
      <c r="D200" s="137"/>
      <c r="E200" s="151"/>
    </row>
    <row r="201" spans="1:5" s="116" customFormat="1" x14ac:dyDescent="0.25">
      <c r="A201" s="136"/>
      <c r="B201" s="136"/>
      <c r="C201" s="137"/>
      <c r="D201" s="137"/>
      <c r="E201" s="151"/>
    </row>
    <row r="202" spans="1:5" s="116" customFormat="1" x14ac:dyDescent="0.25">
      <c r="A202" s="136"/>
      <c r="B202" s="136"/>
      <c r="C202" s="137"/>
      <c r="D202" s="137"/>
      <c r="E202" s="151"/>
    </row>
    <row r="203" spans="1:5" s="116" customFormat="1" x14ac:dyDescent="0.25">
      <c r="A203" s="136"/>
      <c r="B203" s="136"/>
      <c r="C203" s="137"/>
      <c r="D203" s="137"/>
      <c r="E203" s="151"/>
    </row>
    <row r="204" spans="1:5" s="116" customFormat="1" x14ac:dyDescent="0.25">
      <c r="A204" s="136"/>
      <c r="B204" s="136"/>
      <c r="C204" s="137"/>
      <c r="D204" s="137"/>
      <c r="E204" s="151"/>
    </row>
    <row r="205" spans="1:5" s="116" customFormat="1" x14ac:dyDescent="0.25">
      <c r="A205" s="136"/>
      <c r="B205" s="136"/>
      <c r="C205" s="137"/>
      <c r="D205" s="137"/>
      <c r="E205" s="151"/>
    </row>
    <row r="206" spans="1:5" s="116" customFormat="1" x14ac:dyDescent="0.25">
      <c r="A206" s="136"/>
      <c r="B206" s="136"/>
      <c r="C206" s="137"/>
      <c r="D206" s="137"/>
      <c r="E206" s="151"/>
    </row>
    <row r="207" spans="1:5" s="116" customFormat="1" x14ac:dyDescent="0.25">
      <c r="A207" s="136"/>
      <c r="B207" s="136"/>
      <c r="C207" s="137"/>
      <c r="D207" s="137"/>
      <c r="E207" s="151"/>
    </row>
    <row r="208" spans="1:5" s="116" customFormat="1" x14ac:dyDescent="0.25">
      <c r="A208" s="136"/>
      <c r="B208" s="136"/>
      <c r="C208" s="137"/>
      <c r="D208" s="137"/>
      <c r="E208" s="151"/>
    </row>
    <row r="209" spans="1:5" s="116" customFormat="1" x14ac:dyDescent="0.25">
      <c r="A209" s="136"/>
      <c r="B209" s="136"/>
      <c r="C209" s="137"/>
      <c r="D209" s="137"/>
      <c r="E209" s="151"/>
    </row>
    <row r="210" spans="1:5" s="116" customFormat="1" x14ac:dyDescent="0.25">
      <c r="A210" s="136"/>
      <c r="B210" s="136"/>
      <c r="C210" s="137"/>
      <c r="D210" s="137"/>
      <c r="E210" s="151"/>
    </row>
    <row r="211" spans="1:5" s="116" customFormat="1" x14ac:dyDescent="0.25">
      <c r="A211" s="136"/>
      <c r="B211" s="136"/>
      <c r="C211" s="137"/>
      <c r="D211" s="137"/>
      <c r="E211" s="151"/>
    </row>
    <row r="212" spans="1:5" s="116" customFormat="1" x14ac:dyDescent="0.25">
      <c r="A212" s="136"/>
      <c r="B212" s="136"/>
      <c r="C212" s="137"/>
      <c r="D212" s="137"/>
      <c r="E212" s="151"/>
    </row>
    <row r="213" spans="1:5" s="116" customFormat="1" x14ac:dyDescent="0.25">
      <c r="A213" s="136"/>
      <c r="B213" s="136"/>
      <c r="C213" s="137"/>
      <c r="D213" s="137"/>
      <c r="E213" s="151"/>
    </row>
    <row r="214" spans="1:5" s="116" customFormat="1" x14ac:dyDescent="0.25">
      <c r="A214" s="136"/>
      <c r="B214" s="136"/>
      <c r="C214" s="137"/>
      <c r="D214" s="137"/>
      <c r="E214" s="151"/>
    </row>
    <row r="215" spans="1:5" s="116" customFormat="1" x14ac:dyDescent="0.25">
      <c r="A215" s="136"/>
      <c r="B215" s="136"/>
      <c r="C215" s="137"/>
      <c r="D215" s="137"/>
      <c r="E215" s="151"/>
    </row>
    <row r="216" spans="1:5" s="116" customFormat="1" x14ac:dyDescent="0.25">
      <c r="A216" s="136"/>
      <c r="B216" s="136"/>
      <c r="C216" s="137"/>
      <c r="D216" s="137"/>
      <c r="E216" s="151"/>
    </row>
    <row r="217" spans="1:5" s="116" customFormat="1" x14ac:dyDescent="0.25">
      <c r="A217" s="136"/>
      <c r="B217" s="136"/>
      <c r="C217" s="137"/>
      <c r="D217" s="137"/>
      <c r="E217" s="151"/>
    </row>
    <row r="218" spans="1:5" s="116" customFormat="1" x14ac:dyDescent="0.25">
      <c r="A218" s="136"/>
      <c r="B218" s="136"/>
      <c r="C218" s="137"/>
      <c r="D218" s="137"/>
      <c r="E218" s="151"/>
    </row>
    <row r="219" spans="1:5" s="116" customFormat="1" x14ac:dyDescent="0.25">
      <c r="A219" s="136"/>
      <c r="B219" s="136"/>
      <c r="C219" s="137"/>
      <c r="D219" s="137"/>
      <c r="E219" s="151"/>
    </row>
    <row r="220" spans="1:5" s="116" customFormat="1" x14ac:dyDescent="0.25">
      <c r="A220" s="136"/>
      <c r="B220" s="136"/>
      <c r="C220" s="137"/>
      <c r="D220" s="137"/>
      <c r="E220" s="151"/>
    </row>
    <row r="221" spans="1:5" s="116" customFormat="1" x14ac:dyDescent="0.25">
      <c r="A221" s="136"/>
      <c r="B221" s="136"/>
      <c r="C221" s="137"/>
      <c r="D221" s="137"/>
      <c r="E221" s="151"/>
    </row>
    <row r="222" spans="1:5" s="116" customFormat="1" x14ac:dyDescent="0.25">
      <c r="A222" s="136"/>
      <c r="B222" s="136"/>
      <c r="C222" s="137"/>
      <c r="D222" s="137"/>
      <c r="E222" s="151"/>
    </row>
    <row r="223" spans="1:5" s="116" customFormat="1" x14ac:dyDescent="0.25">
      <c r="A223" s="136"/>
      <c r="B223" s="136"/>
      <c r="C223" s="137"/>
      <c r="D223" s="137"/>
      <c r="E223" s="151"/>
    </row>
    <row r="224" spans="1:5" s="116" customFormat="1" x14ac:dyDescent="0.25">
      <c r="A224" s="136"/>
      <c r="B224" s="136"/>
      <c r="C224" s="137"/>
      <c r="D224" s="137"/>
      <c r="E224" s="151"/>
    </row>
    <row r="225" spans="1:7" s="116" customFormat="1" x14ac:dyDescent="0.25">
      <c r="A225" s="136"/>
      <c r="B225" s="136"/>
      <c r="C225" s="137"/>
      <c r="D225" s="137"/>
      <c r="E225" s="151"/>
    </row>
    <row r="226" spans="1:7" s="116" customFormat="1" x14ac:dyDescent="0.25">
      <c r="A226" s="136"/>
      <c r="B226" s="136"/>
      <c r="C226" s="137"/>
      <c r="D226" s="137"/>
      <c r="E226" s="151"/>
    </row>
    <row r="227" spans="1:7" s="116" customFormat="1" x14ac:dyDescent="0.25">
      <c r="A227" s="136"/>
      <c r="B227" s="136"/>
      <c r="C227" s="137"/>
      <c r="D227" s="137"/>
      <c r="E227" s="151"/>
    </row>
    <row r="228" spans="1:7" s="116" customFormat="1" x14ac:dyDescent="0.25">
      <c r="A228" s="136"/>
      <c r="B228" s="136"/>
      <c r="C228" s="137"/>
      <c r="D228" s="137"/>
      <c r="E228" s="151"/>
    </row>
    <row r="229" spans="1:7" s="116" customFormat="1" x14ac:dyDescent="0.25">
      <c r="A229" s="136"/>
      <c r="B229" s="136"/>
      <c r="C229" s="137"/>
      <c r="D229" s="137"/>
      <c r="E229" s="151"/>
    </row>
    <row r="230" spans="1:7" s="116" customFormat="1" x14ac:dyDescent="0.25">
      <c r="A230" s="136"/>
      <c r="B230" s="136"/>
      <c r="C230" s="137"/>
      <c r="D230" s="137"/>
      <c r="E230" s="151"/>
    </row>
    <row r="231" spans="1:7" x14ac:dyDescent="0.25">
      <c r="A231" s="121"/>
      <c r="B231" s="138"/>
      <c r="C231" s="139"/>
      <c r="D231" s="139"/>
    </row>
    <row r="232" spans="1:7" x14ac:dyDescent="0.25">
      <c r="A232" s="121"/>
      <c r="B232" s="138"/>
      <c r="C232" s="139"/>
      <c r="D232" s="139"/>
    </row>
    <row r="233" spans="1:7" x14ac:dyDescent="0.25">
      <c r="A233" s="121"/>
      <c r="B233" s="138"/>
      <c r="C233" s="139"/>
      <c r="D233" s="139"/>
    </row>
    <row r="234" spans="1:7" x14ac:dyDescent="0.25">
      <c r="A234" s="121"/>
      <c r="B234" s="138"/>
      <c r="C234" s="139"/>
      <c r="D234" s="139"/>
    </row>
    <row r="235" spans="1:7" x14ac:dyDescent="0.25">
      <c r="A235" s="121"/>
      <c r="B235" s="138"/>
      <c r="C235" s="139"/>
      <c r="D235" s="139"/>
    </row>
    <row r="236" spans="1:7" x14ac:dyDescent="0.25">
      <c r="A236" s="20"/>
      <c r="B236" s="138"/>
      <c r="C236" s="138"/>
      <c r="D236" s="148"/>
    </row>
    <row r="237" spans="1:7" x14ac:dyDescent="0.25">
      <c r="A237" s="20"/>
      <c r="B237" s="140" t="s">
        <v>136</v>
      </c>
      <c r="C237" s="140" t="s">
        <v>137</v>
      </c>
      <c r="D237" s="149" t="s">
        <v>136</v>
      </c>
      <c r="E237" s="154" t="s">
        <v>137</v>
      </c>
    </row>
    <row r="238" spans="1:7" x14ac:dyDescent="0.25">
      <c r="A238" s="20"/>
      <c r="B238" s="141" t="s">
        <v>138</v>
      </c>
      <c r="C238" s="141" t="s">
        <v>139</v>
      </c>
      <c r="D238" s="149" t="s">
        <v>138</v>
      </c>
      <c r="F238" s="117" t="s">
        <v>138</v>
      </c>
      <c r="G238" s="117" t="e">
        <f>IF(NOT(ISERROR(MATCH(F238,_xlfn.ANCHORARRAY(B249),0))),#REF!&amp;"Por favor no seleccionar los criterios de impacto",F238)</f>
        <v>#REF!</v>
      </c>
    </row>
    <row r="239" spans="1:7" x14ac:dyDescent="0.25">
      <c r="A239" s="20"/>
      <c r="B239" s="141" t="s">
        <v>138</v>
      </c>
      <c r="C239" s="141" t="s">
        <v>125</v>
      </c>
      <c r="E239" s="154" t="s">
        <v>139</v>
      </c>
    </row>
    <row r="240" spans="1:7" x14ac:dyDescent="0.25">
      <c r="A240" s="20"/>
      <c r="B240" s="141" t="s">
        <v>138</v>
      </c>
      <c r="C240" s="141" t="s">
        <v>128</v>
      </c>
      <c r="E240" s="154" t="s">
        <v>125</v>
      </c>
    </row>
    <row r="241" spans="1:5" x14ac:dyDescent="0.25">
      <c r="A241" s="20"/>
      <c r="B241" s="141" t="s">
        <v>138</v>
      </c>
      <c r="C241" s="141" t="s">
        <v>131</v>
      </c>
      <c r="E241" s="154" t="s">
        <v>128</v>
      </c>
    </row>
    <row r="242" spans="1:5" x14ac:dyDescent="0.25">
      <c r="A242" s="20"/>
      <c r="B242" s="141" t="s">
        <v>138</v>
      </c>
      <c r="C242" s="141" t="s">
        <v>133</v>
      </c>
      <c r="E242" s="154" t="s">
        <v>131</v>
      </c>
    </row>
    <row r="243" spans="1:5" x14ac:dyDescent="0.25">
      <c r="A243" s="20"/>
      <c r="B243" s="141" t="s">
        <v>121</v>
      </c>
      <c r="C243" s="141" t="s">
        <v>47</v>
      </c>
      <c r="E243" s="154" t="s">
        <v>133</v>
      </c>
    </row>
    <row r="244" spans="1:5" x14ac:dyDescent="0.25">
      <c r="A244" s="20"/>
      <c r="B244" s="141" t="s">
        <v>121</v>
      </c>
      <c r="C244" s="141" t="s">
        <v>126</v>
      </c>
      <c r="D244" s="149" t="s">
        <v>121</v>
      </c>
    </row>
    <row r="245" spans="1:5" x14ac:dyDescent="0.25">
      <c r="A245" s="20"/>
      <c r="B245" s="141" t="s">
        <v>121</v>
      </c>
      <c r="C245" s="141" t="s">
        <v>129</v>
      </c>
      <c r="E245" s="154" t="s">
        <v>47</v>
      </c>
    </row>
    <row r="246" spans="1:5" x14ac:dyDescent="0.25">
      <c r="A246" s="20"/>
      <c r="B246" s="141" t="s">
        <v>121</v>
      </c>
      <c r="C246" s="141" t="s">
        <v>49</v>
      </c>
      <c r="E246" s="154" t="s">
        <v>126</v>
      </c>
    </row>
    <row r="247" spans="1:5" x14ac:dyDescent="0.25">
      <c r="A247" s="20"/>
      <c r="B247" s="141" t="s">
        <v>121</v>
      </c>
      <c r="C247" s="141" t="s">
        <v>50</v>
      </c>
      <c r="E247" s="154" t="s">
        <v>129</v>
      </c>
    </row>
    <row r="248" spans="1:5" x14ac:dyDescent="0.25">
      <c r="A248" s="20"/>
      <c r="B248" s="141"/>
      <c r="C248" s="141"/>
      <c r="E248" s="154" t="s">
        <v>49</v>
      </c>
    </row>
    <row r="249" spans="1:5" x14ac:dyDescent="0.25">
      <c r="A249" s="20"/>
      <c r="B249" s="141" t="str">
        <f t="array" ref="B249:B251">_xlfn.UNIQUE(Tabla1[[#All],[Criterios]])</f>
        <v>Criterios</v>
      </c>
      <c r="C249" s="141"/>
      <c r="E249" s="154" t="s">
        <v>50</v>
      </c>
    </row>
    <row r="250" spans="1:5" x14ac:dyDescent="0.25">
      <c r="A250" s="20"/>
      <c r="B250" s="141" t="str">
        <v>Afectación Económica o presupuestal</v>
      </c>
      <c r="C250" s="141"/>
    </row>
    <row r="251" spans="1:5" x14ac:dyDescent="0.25">
      <c r="B251" s="141" t="str">
        <v>Pérdida Reputacional</v>
      </c>
      <c r="C251" s="141"/>
    </row>
    <row r="252" spans="1:5" x14ac:dyDescent="0.25">
      <c r="B252" s="142"/>
      <c r="C252" s="142"/>
    </row>
    <row r="253" spans="1:5" x14ac:dyDescent="0.25">
      <c r="B253" s="142"/>
      <c r="C253" s="142"/>
    </row>
    <row r="254" spans="1:5" x14ac:dyDescent="0.25">
      <c r="B254" s="142"/>
      <c r="C254" s="142"/>
    </row>
    <row r="255" spans="1:5" x14ac:dyDescent="0.25">
      <c r="B255" s="142"/>
      <c r="C255" s="142"/>
      <c r="D255" s="150"/>
    </row>
    <row r="256" spans="1:5" x14ac:dyDescent="0.25">
      <c r="B256" s="142"/>
      <c r="C256" s="142"/>
      <c r="D256" s="150"/>
    </row>
    <row r="257" spans="2:4" x14ac:dyDescent="0.25">
      <c r="B257" s="142"/>
      <c r="C257" s="142"/>
      <c r="D257" s="150"/>
    </row>
    <row r="258" spans="2:4" x14ac:dyDescent="0.25">
      <c r="B258" s="142"/>
      <c r="C258" s="142"/>
      <c r="D258" s="150"/>
    </row>
    <row r="259" spans="2:4" x14ac:dyDescent="0.25">
      <c r="B259" s="142"/>
      <c r="C259" s="142"/>
      <c r="D259" s="150"/>
    </row>
    <row r="260" spans="2:4" x14ac:dyDescent="0.25">
      <c r="B260" s="142"/>
      <c r="C260" s="142"/>
      <c r="D260" s="150"/>
    </row>
  </sheetData>
  <mergeCells count="1">
    <mergeCell ref="B2:E2"/>
  </mergeCells>
  <dataValidations count="1">
    <dataValidation type="list" allowBlank="1" showInputMessage="1" showErrorMessage="1" sqref="F238" xr:uid="{00000000-0002-0000-0800-000000000000}">
      <formula1>#REF!</formula1>
    </dataValidation>
  </dataValidations>
  <pageMargins left="0.7" right="0.7" top="0.75" bottom="0.75" header="0.3" footer="0.3"/>
  <pageSetup orientation="portrait"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7" tint="-0.249977111117893"/>
  </sheetPr>
  <dimension ref="B1:K16"/>
  <sheetViews>
    <sheetView topLeftCell="B1" workbookViewId="0">
      <selection activeCell="AU66" sqref="AU66"/>
    </sheetView>
  </sheetViews>
  <sheetFormatPr baseColWidth="10" defaultColWidth="14.28515625" defaultRowHeight="12.75" x14ac:dyDescent="0.2"/>
  <cols>
    <col min="1" max="2" width="14.28515625" style="19"/>
    <col min="3" max="3" width="17" style="19" customWidth="1"/>
    <col min="4" max="4" width="14.28515625" style="19"/>
    <col min="5" max="5" width="66" style="19" customWidth="1"/>
    <col min="6" max="6" width="14.28515625" style="19"/>
    <col min="7" max="8" width="5.85546875" style="19" customWidth="1"/>
    <col min="9" max="16384" width="14.28515625" style="19"/>
  </cols>
  <sheetData>
    <row r="1" spans="2:11" ht="24" customHeight="1" thickBot="1" x14ac:dyDescent="0.25">
      <c r="B1" s="482" t="s">
        <v>140</v>
      </c>
      <c r="C1" s="483"/>
      <c r="D1" s="483"/>
      <c r="E1" s="483"/>
      <c r="F1" s="484"/>
    </row>
    <row r="2" spans="2:11" ht="16.5" thickBot="1" x14ac:dyDescent="0.3">
      <c r="B2" s="20"/>
      <c r="C2" s="20"/>
      <c r="D2" s="20"/>
      <c r="E2" s="20"/>
      <c r="F2" s="20"/>
      <c r="I2" s="70"/>
      <c r="J2" s="83" t="s">
        <v>56</v>
      </c>
      <c r="K2" s="83" t="s">
        <v>57</v>
      </c>
    </row>
    <row r="3" spans="2:11" ht="16.5" thickBot="1" x14ac:dyDescent="0.25">
      <c r="B3" s="485" t="s">
        <v>141</v>
      </c>
      <c r="C3" s="486"/>
      <c r="D3" s="486"/>
      <c r="E3" s="21" t="s">
        <v>142</v>
      </c>
      <c r="F3" s="22" t="s">
        <v>143</v>
      </c>
      <c r="I3" s="82" t="s">
        <v>52</v>
      </c>
      <c r="J3" s="177">
        <v>0.5</v>
      </c>
      <c r="K3" s="177">
        <v>0.45</v>
      </c>
    </row>
    <row r="4" spans="2:11" ht="15.75" x14ac:dyDescent="0.2">
      <c r="B4" s="487" t="s">
        <v>144</v>
      </c>
      <c r="C4" s="489" t="s">
        <v>31</v>
      </c>
      <c r="D4" s="23" t="s">
        <v>52</v>
      </c>
      <c r="E4" s="24" t="s">
        <v>145</v>
      </c>
      <c r="F4" s="25">
        <v>0.25</v>
      </c>
      <c r="I4" s="83" t="s">
        <v>53</v>
      </c>
      <c r="J4" s="177">
        <v>0.4</v>
      </c>
      <c r="K4" s="177">
        <v>0.35</v>
      </c>
    </row>
    <row r="5" spans="2:11" ht="28.5" customHeight="1" x14ac:dyDescent="0.2">
      <c r="B5" s="488"/>
      <c r="C5" s="490"/>
      <c r="D5" s="26" t="s">
        <v>53</v>
      </c>
      <c r="E5" s="27" t="s">
        <v>146</v>
      </c>
      <c r="F5" s="28">
        <v>0.15</v>
      </c>
      <c r="I5" s="83" t="s">
        <v>54</v>
      </c>
      <c r="J5" s="177">
        <v>0.35</v>
      </c>
      <c r="K5" s="177">
        <v>0.3</v>
      </c>
    </row>
    <row r="6" spans="2:11" ht="31.5" x14ac:dyDescent="0.2">
      <c r="B6" s="488"/>
      <c r="C6" s="490"/>
      <c r="D6" s="26" t="s">
        <v>54</v>
      </c>
      <c r="E6" s="27" t="s">
        <v>147</v>
      </c>
      <c r="F6" s="28">
        <v>0.1</v>
      </c>
    </row>
    <row r="7" spans="2:11" ht="47.25" x14ac:dyDescent="0.2">
      <c r="B7" s="488"/>
      <c r="C7" s="490" t="s">
        <v>32</v>
      </c>
      <c r="D7" s="26" t="s">
        <v>56</v>
      </c>
      <c r="E7" s="27" t="s">
        <v>148</v>
      </c>
      <c r="F7" s="28">
        <v>0.25</v>
      </c>
      <c r="G7" s="71"/>
    </row>
    <row r="8" spans="2:11" ht="31.5" x14ac:dyDescent="0.2">
      <c r="B8" s="488"/>
      <c r="C8" s="490"/>
      <c r="D8" s="26" t="s">
        <v>57</v>
      </c>
      <c r="E8" s="27" t="s">
        <v>149</v>
      </c>
      <c r="F8" s="28">
        <v>0.2</v>
      </c>
      <c r="G8" s="71"/>
    </row>
    <row r="9" spans="2:11" ht="47.25" x14ac:dyDescent="0.2">
      <c r="B9" s="488" t="s">
        <v>150</v>
      </c>
      <c r="C9" s="490" t="s">
        <v>34</v>
      </c>
      <c r="D9" s="26" t="s">
        <v>59</v>
      </c>
      <c r="E9" s="27" t="s">
        <v>151</v>
      </c>
      <c r="F9" s="29" t="s">
        <v>152</v>
      </c>
    </row>
    <row r="10" spans="2:11" ht="31.5" x14ac:dyDescent="0.2">
      <c r="B10" s="488"/>
      <c r="C10" s="490"/>
      <c r="D10" s="26" t="s">
        <v>153</v>
      </c>
      <c r="E10" s="27" t="s">
        <v>154</v>
      </c>
      <c r="F10" s="29" t="s">
        <v>152</v>
      </c>
    </row>
    <row r="11" spans="2:11" ht="31.5" x14ac:dyDescent="0.2">
      <c r="B11" s="488"/>
      <c r="C11" s="490" t="s">
        <v>35</v>
      </c>
      <c r="D11" s="26" t="s">
        <v>62</v>
      </c>
      <c r="E11" s="27" t="s">
        <v>155</v>
      </c>
      <c r="F11" s="29" t="s">
        <v>152</v>
      </c>
    </row>
    <row r="12" spans="2:11" ht="31.5" x14ac:dyDescent="0.2">
      <c r="B12" s="488"/>
      <c r="C12" s="490"/>
      <c r="D12" s="26" t="s">
        <v>63</v>
      </c>
      <c r="E12" s="27" t="s">
        <v>156</v>
      </c>
      <c r="F12" s="29" t="s">
        <v>152</v>
      </c>
    </row>
    <row r="13" spans="2:11" ht="15.75" x14ac:dyDescent="0.2">
      <c r="B13" s="488"/>
      <c r="C13" s="490" t="s">
        <v>36</v>
      </c>
      <c r="D13" s="26" t="s">
        <v>65</v>
      </c>
      <c r="E13" s="27" t="s">
        <v>157</v>
      </c>
      <c r="F13" s="29" t="s">
        <v>152</v>
      </c>
    </row>
    <row r="14" spans="2:11" ht="16.5" thickBot="1" x14ac:dyDescent="0.25">
      <c r="B14" s="491"/>
      <c r="C14" s="492"/>
      <c r="D14" s="30" t="s">
        <v>66</v>
      </c>
      <c r="E14" s="31" t="s">
        <v>158</v>
      </c>
      <c r="F14" s="32" t="s">
        <v>152</v>
      </c>
    </row>
    <row r="15" spans="2:11" ht="49.5" customHeight="1" x14ac:dyDescent="0.2">
      <c r="B15" s="481" t="s">
        <v>159</v>
      </c>
      <c r="C15" s="481"/>
      <c r="D15" s="481"/>
      <c r="E15" s="481"/>
      <c r="F15" s="481"/>
    </row>
    <row r="16" spans="2:11" ht="27" customHeight="1" x14ac:dyDescent="0.25">
      <c r="B16" s="33"/>
    </row>
  </sheetData>
  <mergeCells count="10">
    <mergeCell ref="B15:F15"/>
    <mergeCell ref="B1:F1"/>
    <mergeCell ref="B3:D3"/>
    <mergeCell ref="B4:B8"/>
    <mergeCell ref="C4:C6"/>
    <mergeCell ref="C7:C8"/>
    <mergeCell ref="B9:B14"/>
    <mergeCell ref="C9:C10"/>
    <mergeCell ref="C11:C12"/>
    <mergeCell ref="C13:C14"/>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7030A0"/>
  </sheetPr>
  <dimension ref="B4:AU63"/>
  <sheetViews>
    <sheetView zoomScale="90" zoomScaleNormal="90" workbookViewId="0">
      <selection activeCell="AU66" sqref="AU66"/>
    </sheetView>
  </sheetViews>
  <sheetFormatPr baseColWidth="10" defaultRowHeight="12.75" x14ac:dyDescent="0.2"/>
  <cols>
    <col min="1" max="1" width="3.7109375" style="19" customWidth="1"/>
    <col min="2" max="2" width="6.7109375" style="19" customWidth="1"/>
    <col min="3" max="3" width="0.5703125" style="19" hidden="1" customWidth="1"/>
    <col min="4" max="4" width="11.42578125" style="19" hidden="1" customWidth="1"/>
    <col min="5" max="5" width="9.85546875" style="19" customWidth="1"/>
    <col min="6" max="8" width="11.42578125" style="19" hidden="1" customWidth="1"/>
    <col min="9" max="9" width="8.42578125" style="19" customWidth="1"/>
    <col min="10" max="11" width="11.42578125" style="19"/>
    <col min="12" max="12" width="0.140625" style="19" customWidth="1"/>
    <col min="13" max="13" width="0.28515625" style="19" hidden="1" customWidth="1"/>
    <col min="14" max="15" width="11.42578125" style="19" hidden="1" customWidth="1"/>
    <col min="16" max="16" width="11.42578125" style="19"/>
    <col min="17" max="17" width="10.28515625" style="19" customWidth="1"/>
    <col min="18" max="18" width="11.42578125" style="19" hidden="1" customWidth="1"/>
    <col min="19" max="19" width="0.85546875" style="19" hidden="1" customWidth="1"/>
    <col min="20" max="20" width="11.42578125" style="19" hidden="1" customWidth="1"/>
    <col min="21" max="21" width="0.140625" style="19" hidden="1" customWidth="1"/>
    <col min="22" max="22" width="11.42578125" style="19"/>
    <col min="23" max="23" width="10.140625" style="19" customWidth="1"/>
    <col min="24" max="24" width="3.85546875" style="19" hidden="1" customWidth="1"/>
    <col min="25" max="25" width="4.42578125" style="19" hidden="1" customWidth="1"/>
    <col min="26" max="27" width="11.42578125" style="19" hidden="1" customWidth="1"/>
    <col min="28" max="28" width="11.42578125" style="19"/>
    <col min="29" max="29" width="9.7109375" style="19" customWidth="1"/>
    <col min="30" max="30" width="1.5703125" style="19" hidden="1" customWidth="1"/>
    <col min="31" max="32" width="11.42578125" style="19" hidden="1" customWidth="1"/>
    <col min="33" max="33" width="0.85546875" style="19" hidden="1" customWidth="1"/>
    <col min="34" max="34" width="11.42578125" style="19"/>
    <col min="35" max="35" width="13" style="19" customWidth="1"/>
    <col min="36" max="37" width="1.5703125" style="19" hidden="1" customWidth="1"/>
    <col min="38" max="38" width="1" style="19" customWidth="1"/>
    <col min="39" max="39" width="11.42578125" style="19"/>
    <col min="40" max="40" width="6.85546875" style="19" customWidth="1"/>
    <col min="41" max="41" width="4.5703125" style="19" customWidth="1"/>
    <col min="42" max="42" width="2.42578125" style="19" hidden="1" customWidth="1"/>
    <col min="43" max="45" width="11.42578125" style="19" hidden="1" customWidth="1"/>
    <col min="46" max="46" width="11.42578125" style="19"/>
    <col min="47" max="47" width="15.7109375" style="19" customWidth="1"/>
    <col min="48" max="16384" width="11.42578125" style="19"/>
  </cols>
  <sheetData>
    <row r="4" spans="2:47" x14ac:dyDescent="0.2">
      <c r="B4" s="493" t="s">
        <v>363</v>
      </c>
      <c r="C4" s="493"/>
      <c r="D4" s="493"/>
      <c r="E4" s="493"/>
      <c r="F4" s="493"/>
      <c r="G4" s="493"/>
      <c r="H4" s="493"/>
      <c r="I4" s="493"/>
      <c r="J4" s="494" t="s">
        <v>8</v>
      </c>
      <c r="K4" s="494"/>
      <c r="L4" s="494"/>
      <c r="M4" s="494"/>
      <c r="N4" s="494"/>
      <c r="O4" s="494"/>
      <c r="P4" s="494"/>
      <c r="Q4" s="494"/>
      <c r="R4" s="494"/>
      <c r="S4" s="494"/>
      <c r="T4" s="494"/>
      <c r="U4" s="494"/>
      <c r="V4" s="494"/>
      <c r="W4" s="494"/>
      <c r="X4" s="494"/>
      <c r="Y4" s="494"/>
      <c r="Z4" s="494"/>
      <c r="AA4" s="494"/>
      <c r="AB4" s="494"/>
      <c r="AC4" s="494"/>
      <c r="AD4" s="494"/>
      <c r="AE4" s="494"/>
      <c r="AF4" s="494"/>
      <c r="AG4" s="494"/>
      <c r="AH4" s="494"/>
      <c r="AI4" s="494"/>
      <c r="AJ4" s="494"/>
      <c r="AK4" s="494"/>
      <c r="AL4" s="494"/>
      <c r="AT4" s="495" t="s">
        <v>25</v>
      </c>
      <c r="AU4" s="495"/>
    </row>
    <row r="5" spans="2:47" x14ac:dyDescent="0.2">
      <c r="B5" s="493"/>
      <c r="C5" s="493"/>
      <c r="D5" s="493"/>
      <c r="E5" s="493"/>
      <c r="F5" s="493"/>
      <c r="G5" s="493"/>
      <c r="H5" s="493"/>
      <c r="I5" s="493"/>
      <c r="J5" s="494"/>
      <c r="K5" s="494"/>
      <c r="L5" s="494"/>
      <c r="M5" s="494"/>
      <c r="N5" s="494"/>
      <c r="O5" s="494"/>
      <c r="P5" s="494"/>
      <c r="Q5" s="494"/>
      <c r="R5" s="494"/>
      <c r="S5" s="494"/>
      <c r="T5" s="494"/>
      <c r="U5" s="494"/>
      <c r="V5" s="494"/>
      <c r="W5" s="494"/>
      <c r="X5" s="494"/>
      <c r="Y5" s="494"/>
      <c r="Z5" s="494"/>
      <c r="AA5" s="494"/>
      <c r="AB5" s="494"/>
      <c r="AC5" s="494"/>
      <c r="AD5" s="494"/>
      <c r="AE5" s="494"/>
      <c r="AF5" s="494"/>
      <c r="AG5" s="494"/>
      <c r="AH5" s="494"/>
      <c r="AI5" s="494"/>
      <c r="AJ5" s="494"/>
      <c r="AK5" s="494"/>
      <c r="AL5" s="494"/>
      <c r="AT5" s="495"/>
      <c r="AU5" s="495"/>
    </row>
    <row r="6" spans="2:47" x14ac:dyDescent="0.2">
      <c r="B6" s="493"/>
      <c r="C6" s="493"/>
      <c r="D6" s="493"/>
      <c r="E6" s="493"/>
      <c r="F6" s="493"/>
      <c r="G6" s="493"/>
      <c r="H6" s="493"/>
      <c r="I6" s="493"/>
      <c r="J6" s="494"/>
      <c r="K6" s="494"/>
      <c r="L6" s="494"/>
      <c r="M6" s="494"/>
      <c r="N6" s="494"/>
      <c r="O6" s="494"/>
      <c r="P6" s="494"/>
      <c r="Q6" s="494"/>
      <c r="R6" s="494"/>
      <c r="S6" s="494"/>
      <c r="T6" s="494"/>
      <c r="U6" s="494"/>
      <c r="V6" s="494"/>
      <c r="W6" s="494"/>
      <c r="X6" s="494"/>
      <c r="Y6" s="494"/>
      <c r="Z6" s="494"/>
      <c r="AA6" s="494"/>
      <c r="AB6" s="494"/>
      <c r="AC6" s="494"/>
      <c r="AD6" s="494"/>
      <c r="AE6" s="494"/>
      <c r="AF6" s="494"/>
      <c r="AG6" s="494"/>
      <c r="AH6" s="494"/>
      <c r="AI6" s="494"/>
      <c r="AJ6" s="494"/>
      <c r="AK6" s="494"/>
      <c r="AL6" s="494"/>
      <c r="AT6" s="495"/>
      <c r="AU6" s="495"/>
    </row>
    <row r="7" spans="2:47" ht="13.5" thickBot="1" x14ac:dyDescent="0.25"/>
    <row r="8" spans="2:47" ht="8.25" customHeight="1" x14ac:dyDescent="0.2">
      <c r="B8" s="496" t="s">
        <v>109</v>
      </c>
      <c r="C8" s="496"/>
      <c r="D8" s="497"/>
      <c r="E8" s="498" t="s">
        <v>160</v>
      </c>
      <c r="F8" s="499"/>
      <c r="G8" s="499"/>
      <c r="H8" s="499"/>
      <c r="I8" s="500"/>
      <c r="J8" s="178" t="s">
        <v>360</v>
      </c>
      <c r="K8" s="179" t="s">
        <v>360</v>
      </c>
      <c r="L8" s="179" t="s">
        <v>360</v>
      </c>
      <c r="M8" s="179" t="s">
        <v>360</v>
      </c>
      <c r="N8" s="179" t="s">
        <v>360</v>
      </c>
      <c r="O8" s="180" t="s">
        <v>360</v>
      </c>
      <c r="P8" s="178" t="s">
        <v>360</v>
      </c>
      <c r="Q8" s="179" t="s">
        <v>360</v>
      </c>
      <c r="R8" s="179" t="s">
        <v>360</v>
      </c>
      <c r="S8" s="179" t="s">
        <v>360</v>
      </c>
      <c r="T8" s="179" t="s">
        <v>360</v>
      </c>
      <c r="U8" s="180" t="s">
        <v>360</v>
      </c>
      <c r="V8" s="178" t="s">
        <v>360</v>
      </c>
      <c r="W8" s="179" t="s">
        <v>360</v>
      </c>
      <c r="X8" s="179" t="s">
        <v>360</v>
      </c>
      <c r="Y8" s="179" t="s">
        <v>360</v>
      </c>
      <c r="Z8" s="179" t="s">
        <v>360</v>
      </c>
      <c r="AA8" s="180" t="s">
        <v>360</v>
      </c>
      <c r="AB8" s="178" t="s">
        <v>360</v>
      </c>
      <c r="AC8" s="179" t="s">
        <v>360</v>
      </c>
      <c r="AD8" s="179" t="s">
        <v>360</v>
      </c>
      <c r="AE8" s="179" t="s">
        <v>360</v>
      </c>
      <c r="AF8" s="179" t="s">
        <v>360</v>
      </c>
      <c r="AG8" s="180" t="s">
        <v>360</v>
      </c>
      <c r="AH8" s="181" t="s">
        <v>360</v>
      </c>
      <c r="AI8" s="182" t="s">
        <v>360</v>
      </c>
      <c r="AJ8" s="182" t="s">
        <v>360</v>
      </c>
      <c r="AK8" s="182" t="s">
        <v>360</v>
      </c>
      <c r="AL8" s="224" t="s">
        <v>360</v>
      </c>
      <c r="AN8" s="507" t="s">
        <v>161</v>
      </c>
      <c r="AO8" s="508"/>
      <c r="AP8" s="508"/>
      <c r="AQ8" s="508"/>
      <c r="AR8" s="508"/>
      <c r="AS8" s="509"/>
      <c r="AT8" s="516" t="s">
        <v>362</v>
      </c>
      <c r="AU8" s="516"/>
    </row>
    <row r="9" spans="2:47" ht="8.25" customHeight="1" x14ac:dyDescent="0.2">
      <c r="B9" s="496"/>
      <c r="C9" s="496"/>
      <c r="D9" s="497"/>
      <c r="E9" s="501"/>
      <c r="F9" s="502"/>
      <c r="G9" s="502"/>
      <c r="H9" s="502"/>
      <c r="I9" s="503"/>
      <c r="J9" s="183" t="s">
        <v>360</v>
      </c>
      <c r="K9" s="184" t="s">
        <v>360</v>
      </c>
      <c r="L9" s="184" t="s">
        <v>360</v>
      </c>
      <c r="M9" s="184" t="s">
        <v>360</v>
      </c>
      <c r="N9" s="184" t="s">
        <v>360</v>
      </c>
      <c r="O9" s="185" t="s">
        <v>360</v>
      </c>
      <c r="P9" s="183" t="s">
        <v>360</v>
      </c>
      <c r="Q9" s="184" t="s">
        <v>360</v>
      </c>
      <c r="R9" s="184" t="s">
        <v>360</v>
      </c>
      <c r="S9" s="184" t="s">
        <v>360</v>
      </c>
      <c r="T9" s="184" t="s">
        <v>360</v>
      </c>
      <c r="U9" s="185" t="s">
        <v>360</v>
      </c>
      <c r="V9" s="183" t="s">
        <v>360</v>
      </c>
      <c r="W9" s="184" t="s">
        <v>360</v>
      </c>
      <c r="X9" s="184" t="s">
        <v>360</v>
      </c>
      <c r="Y9" s="184" t="s">
        <v>360</v>
      </c>
      <c r="Z9" s="184" t="s">
        <v>360</v>
      </c>
      <c r="AA9" s="185" t="s">
        <v>360</v>
      </c>
      <c r="AB9" s="183" t="s">
        <v>360</v>
      </c>
      <c r="AC9" s="184" t="s">
        <v>360</v>
      </c>
      <c r="AD9" s="184" t="s">
        <v>360</v>
      </c>
      <c r="AE9" s="184" t="s">
        <v>360</v>
      </c>
      <c r="AF9" s="184" t="s">
        <v>360</v>
      </c>
      <c r="AG9" s="185" t="s">
        <v>360</v>
      </c>
      <c r="AH9" s="186" t="s">
        <v>360</v>
      </c>
      <c r="AI9" s="223" t="s">
        <v>360</v>
      </c>
      <c r="AJ9" s="223" t="s">
        <v>360</v>
      </c>
      <c r="AK9" s="223" t="s">
        <v>360</v>
      </c>
      <c r="AL9" s="225" t="s">
        <v>360</v>
      </c>
      <c r="AN9" s="510"/>
      <c r="AO9" s="511"/>
      <c r="AP9" s="511"/>
      <c r="AQ9" s="511"/>
      <c r="AR9" s="511"/>
      <c r="AS9" s="512"/>
      <c r="AT9" s="516"/>
      <c r="AU9" s="516"/>
    </row>
    <row r="10" spans="2:47" ht="8.25" customHeight="1" x14ac:dyDescent="0.2">
      <c r="B10" s="496"/>
      <c r="C10" s="496"/>
      <c r="D10" s="497"/>
      <c r="E10" s="501"/>
      <c r="F10" s="502"/>
      <c r="G10" s="502"/>
      <c r="H10" s="502"/>
      <c r="I10" s="503"/>
      <c r="J10" s="183" t="s">
        <v>360</v>
      </c>
      <c r="K10" s="184" t="s">
        <v>360</v>
      </c>
      <c r="L10" s="184" t="s">
        <v>360</v>
      </c>
      <c r="M10" s="184" t="s">
        <v>360</v>
      </c>
      <c r="N10" s="184" t="s">
        <v>360</v>
      </c>
      <c r="O10" s="185" t="s">
        <v>360</v>
      </c>
      <c r="P10" s="183" t="s">
        <v>360</v>
      </c>
      <c r="Q10" s="184" t="s">
        <v>360</v>
      </c>
      <c r="R10" s="184" t="s">
        <v>360</v>
      </c>
      <c r="S10" s="184" t="s">
        <v>360</v>
      </c>
      <c r="T10" s="184" t="s">
        <v>360</v>
      </c>
      <c r="U10" s="185" t="s">
        <v>360</v>
      </c>
      <c r="V10" s="183" t="s">
        <v>360</v>
      </c>
      <c r="W10" s="184" t="s">
        <v>360</v>
      </c>
      <c r="X10" s="184" t="s">
        <v>360</v>
      </c>
      <c r="Y10" s="184" t="s">
        <v>360</v>
      </c>
      <c r="Z10" s="184" t="s">
        <v>360</v>
      </c>
      <c r="AA10" s="185" t="s">
        <v>360</v>
      </c>
      <c r="AB10" s="183" t="s">
        <v>360</v>
      </c>
      <c r="AC10" s="184" t="s">
        <v>360</v>
      </c>
      <c r="AD10" s="184" t="s">
        <v>360</v>
      </c>
      <c r="AE10" s="184" t="s">
        <v>360</v>
      </c>
      <c r="AF10" s="184" t="s">
        <v>360</v>
      </c>
      <c r="AG10" s="185" t="s">
        <v>360</v>
      </c>
      <c r="AH10" s="186" t="s">
        <v>360</v>
      </c>
      <c r="AI10" s="223" t="s">
        <v>360</v>
      </c>
      <c r="AJ10" s="223" t="s">
        <v>360</v>
      </c>
      <c r="AK10" s="223" t="s">
        <v>360</v>
      </c>
      <c r="AL10" s="225" t="s">
        <v>360</v>
      </c>
      <c r="AN10" s="510"/>
      <c r="AO10" s="511"/>
      <c r="AP10" s="511"/>
      <c r="AQ10" s="511"/>
      <c r="AR10" s="511"/>
      <c r="AS10" s="512"/>
      <c r="AT10" s="516"/>
      <c r="AU10" s="516"/>
    </row>
    <row r="11" spans="2:47" ht="8.25" customHeight="1" x14ac:dyDescent="0.2">
      <c r="B11" s="496"/>
      <c r="C11" s="496"/>
      <c r="D11" s="497"/>
      <c r="E11" s="501"/>
      <c r="F11" s="502"/>
      <c r="G11" s="502"/>
      <c r="H11" s="502"/>
      <c r="I11" s="503"/>
      <c r="J11" s="183" t="s">
        <v>360</v>
      </c>
      <c r="K11" s="184" t="s">
        <v>360</v>
      </c>
      <c r="L11" s="184" t="s">
        <v>360</v>
      </c>
      <c r="M11" s="184" t="s">
        <v>360</v>
      </c>
      <c r="N11" s="184" t="s">
        <v>360</v>
      </c>
      <c r="O11" s="185" t="s">
        <v>360</v>
      </c>
      <c r="P11" s="183" t="s">
        <v>360</v>
      </c>
      <c r="Q11" s="184" t="s">
        <v>360</v>
      </c>
      <c r="R11" s="184" t="s">
        <v>360</v>
      </c>
      <c r="S11" s="184" t="s">
        <v>360</v>
      </c>
      <c r="T11" s="184" t="s">
        <v>360</v>
      </c>
      <c r="U11" s="185" t="s">
        <v>360</v>
      </c>
      <c r="V11" s="183" t="s">
        <v>360</v>
      </c>
      <c r="W11" s="184" t="s">
        <v>360</v>
      </c>
      <c r="X11" s="184" t="s">
        <v>360</v>
      </c>
      <c r="Y11" s="184" t="s">
        <v>360</v>
      </c>
      <c r="Z11" s="184" t="s">
        <v>360</v>
      </c>
      <c r="AA11" s="185" t="s">
        <v>360</v>
      </c>
      <c r="AB11" s="183" t="s">
        <v>360</v>
      </c>
      <c r="AC11" s="184" t="s">
        <v>360</v>
      </c>
      <c r="AD11" s="184" t="s">
        <v>360</v>
      </c>
      <c r="AE11" s="184" t="s">
        <v>360</v>
      </c>
      <c r="AF11" s="184" t="s">
        <v>360</v>
      </c>
      <c r="AG11" s="185" t="s">
        <v>360</v>
      </c>
      <c r="AH11" s="186" t="s">
        <v>360</v>
      </c>
      <c r="AI11" s="223" t="s">
        <v>360</v>
      </c>
      <c r="AJ11" s="223" t="s">
        <v>360</v>
      </c>
      <c r="AK11" s="223" t="s">
        <v>360</v>
      </c>
      <c r="AL11" s="225" t="s">
        <v>360</v>
      </c>
      <c r="AN11" s="510"/>
      <c r="AO11" s="511"/>
      <c r="AP11" s="511"/>
      <c r="AQ11" s="511"/>
      <c r="AR11" s="511"/>
      <c r="AS11" s="512"/>
      <c r="AT11" s="516"/>
      <c r="AU11" s="516"/>
    </row>
    <row r="12" spans="2:47" ht="8.25" customHeight="1" x14ac:dyDescent="0.2">
      <c r="B12" s="496"/>
      <c r="C12" s="496"/>
      <c r="D12" s="497"/>
      <c r="E12" s="501"/>
      <c r="F12" s="502"/>
      <c r="G12" s="502"/>
      <c r="H12" s="502"/>
      <c r="I12" s="503"/>
      <c r="J12" s="183" t="s">
        <v>360</v>
      </c>
      <c r="K12" s="184" t="s">
        <v>360</v>
      </c>
      <c r="L12" s="184" t="s">
        <v>360</v>
      </c>
      <c r="M12" s="184" t="s">
        <v>360</v>
      </c>
      <c r="N12" s="184" t="s">
        <v>360</v>
      </c>
      <c r="O12" s="185" t="s">
        <v>360</v>
      </c>
      <c r="P12" s="183" t="s">
        <v>360</v>
      </c>
      <c r="Q12" s="184" t="s">
        <v>360</v>
      </c>
      <c r="R12" s="184" t="s">
        <v>360</v>
      </c>
      <c r="S12" s="184" t="s">
        <v>360</v>
      </c>
      <c r="T12" s="184" t="s">
        <v>360</v>
      </c>
      <c r="U12" s="185" t="s">
        <v>360</v>
      </c>
      <c r="V12" s="183" t="s">
        <v>360</v>
      </c>
      <c r="W12" s="184" t="s">
        <v>360</v>
      </c>
      <c r="X12" s="184" t="s">
        <v>360</v>
      </c>
      <c r="Y12" s="184" t="s">
        <v>360</v>
      </c>
      <c r="Z12" s="184" t="s">
        <v>360</v>
      </c>
      <c r="AA12" s="185" t="s">
        <v>360</v>
      </c>
      <c r="AB12" s="183" t="s">
        <v>360</v>
      </c>
      <c r="AC12" s="184" t="s">
        <v>360</v>
      </c>
      <c r="AD12" s="184" t="s">
        <v>360</v>
      </c>
      <c r="AE12" s="184" t="s">
        <v>360</v>
      </c>
      <c r="AF12" s="184" t="s">
        <v>360</v>
      </c>
      <c r="AG12" s="185" t="s">
        <v>360</v>
      </c>
      <c r="AH12" s="186" t="s">
        <v>360</v>
      </c>
      <c r="AI12" s="223" t="s">
        <v>360</v>
      </c>
      <c r="AJ12" s="223" t="s">
        <v>360</v>
      </c>
      <c r="AK12" s="223" t="s">
        <v>360</v>
      </c>
      <c r="AL12" s="225" t="s">
        <v>360</v>
      </c>
      <c r="AN12" s="510"/>
      <c r="AO12" s="511"/>
      <c r="AP12" s="511"/>
      <c r="AQ12" s="511"/>
      <c r="AR12" s="511"/>
      <c r="AS12" s="512"/>
      <c r="AT12" s="516"/>
      <c r="AU12" s="516"/>
    </row>
    <row r="13" spans="2:47" ht="8.25" customHeight="1" x14ac:dyDescent="0.2">
      <c r="B13" s="496"/>
      <c r="C13" s="496"/>
      <c r="D13" s="497"/>
      <c r="E13" s="501"/>
      <c r="F13" s="502"/>
      <c r="G13" s="502"/>
      <c r="H13" s="502"/>
      <c r="I13" s="503"/>
      <c r="J13" s="183" t="s">
        <v>360</v>
      </c>
      <c r="K13" s="184" t="s">
        <v>360</v>
      </c>
      <c r="L13" s="184" t="s">
        <v>360</v>
      </c>
      <c r="M13" s="184" t="s">
        <v>360</v>
      </c>
      <c r="N13" s="184" t="s">
        <v>360</v>
      </c>
      <c r="O13" s="185" t="s">
        <v>360</v>
      </c>
      <c r="P13" s="183" t="s">
        <v>360</v>
      </c>
      <c r="Q13" s="184" t="s">
        <v>360</v>
      </c>
      <c r="R13" s="184" t="s">
        <v>360</v>
      </c>
      <c r="S13" s="184" t="s">
        <v>360</v>
      </c>
      <c r="T13" s="184" t="s">
        <v>360</v>
      </c>
      <c r="U13" s="185" t="s">
        <v>360</v>
      </c>
      <c r="V13" s="183" t="s">
        <v>360</v>
      </c>
      <c r="W13" s="184" t="s">
        <v>360</v>
      </c>
      <c r="X13" s="184" t="s">
        <v>360</v>
      </c>
      <c r="Y13" s="184" t="s">
        <v>360</v>
      </c>
      <c r="Z13" s="184" t="s">
        <v>360</v>
      </c>
      <c r="AA13" s="185" t="s">
        <v>360</v>
      </c>
      <c r="AB13" s="183" t="s">
        <v>360</v>
      </c>
      <c r="AC13" s="184" t="s">
        <v>360</v>
      </c>
      <c r="AD13" s="184" t="s">
        <v>360</v>
      </c>
      <c r="AE13" s="184" t="s">
        <v>360</v>
      </c>
      <c r="AF13" s="184" t="s">
        <v>360</v>
      </c>
      <c r="AG13" s="185" t="s">
        <v>360</v>
      </c>
      <c r="AH13" s="186" t="s">
        <v>360</v>
      </c>
      <c r="AI13" s="223" t="s">
        <v>360</v>
      </c>
      <c r="AJ13" s="223" t="s">
        <v>360</v>
      </c>
      <c r="AK13" s="223" t="s">
        <v>360</v>
      </c>
      <c r="AL13" s="225" t="s">
        <v>360</v>
      </c>
      <c r="AN13" s="510"/>
      <c r="AO13" s="511"/>
      <c r="AP13" s="511"/>
      <c r="AQ13" s="511"/>
      <c r="AR13" s="511"/>
      <c r="AS13" s="512"/>
      <c r="AT13" s="516"/>
      <c r="AU13" s="516"/>
    </row>
    <row r="14" spans="2:47" ht="8.25" customHeight="1" thickBot="1" x14ac:dyDescent="0.25">
      <c r="B14" s="496"/>
      <c r="C14" s="496"/>
      <c r="D14" s="497"/>
      <c r="E14" s="501"/>
      <c r="F14" s="502"/>
      <c r="G14" s="502"/>
      <c r="H14" s="502"/>
      <c r="I14" s="503"/>
      <c r="J14" s="183" t="s">
        <v>360</v>
      </c>
      <c r="K14" s="184" t="s">
        <v>360</v>
      </c>
      <c r="L14" s="184" t="s">
        <v>360</v>
      </c>
      <c r="M14" s="184" t="s">
        <v>360</v>
      </c>
      <c r="N14" s="184" t="s">
        <v>360</v>
      </c>
      <c r="O14" s="185" t="s">
        <v>360</v>
      </c>
      <c r="P14" s="183" t="s">
        <v>360</v>
      </c>
      <c r="Q14" s="184" t="s">
        <v>360</v>
      </c>
      <c r="R14" s="184" t="s">
        <v>360</v>
      </c>
      <c r="S14" s="184" t="s">
        <v>360</v>
      </c>
      <c r="T14" s="184" t="s">
        <v>360</v>
      </c>
      <c r="U14" s="185" t="s">
        <v>360</v>
      </c>
      <c r="V14" s="183" t="s">
        <v>360</v>
      </c>
      <c r="W14" s="184" t="s">
        <v>360</v>
      </c>
      <c r="X14" s="184" t="s">
        <v>360</v>
      </c>
      <c r="Y14" s="184" t="s">
        <v>360</v>
      </c>
      <c r="Z14" s="184" t="s">
        <v>360</v>
      </c>
      <c r="AA14" s="185" t="s">
        <v>360</v>
      </c>
      <c r="AB14" s="183" t="s">
        <v>360</v>
      </c>
      <c r="AC14" s="184" t="s">
        <v>360</v>
      </c>
      <c r="AD14" s="184" t="s">
        <v>360</v>
      </c>
      <c r="AE14" s="184" t="s">
        <v>360</v>
      </c>
      <c r="AF14" s="184" t="s">
        <v>360</v>
      </c>
      <c r="AG14" s="185" t="s">
        <v>360</v>
      </c>
      <c r="AH14" s="186" t="s">
        <v>360</v>
      </c>
      <c r="AI14" s="223" t="s">
        <v>360</v>
      </c>
      <c r="AJ14" s="223" t="s">
        <v>360</v>
      </c>
      <c r="AK14" s="223" t="s">
        <v>360</v>
      </c>
      <c r="AL14" s="225" t="s">
        <v>360</v>
      </c>
      <c r="AN14" s="510"/>
      <c r="AO14" s="511"/>
      <c r="AP14" s="511"/>
      <c r="AQ14" s="511"/>
      <c r="AR14" s="511"/>
      <c r="AS14" s="512"/>
      <c r="AT14" s="516"/>
      <c r="AU14" s="516"/>
    </row>
    <row r="15" spans="2:47" ht="13.5" hidden="1" thickBot="1" x14ac:dyDescent="0.25">
      <c r="B15" s="496"/>
      <c r="C15" s="496"/>
      <c r="D15" s="497"/>
      <c r="E15" s="501"/>
      <c r="F15" s="502"/>
      <c r="G15" s="502"/>
      <c r="H15" s="502"/>
      <c r="I15" s="503"/>
      <c r="J15" s="183" t="s">
        <v>360</v>
      </c>
      <c r="K15" s="184" t="s">
        <v>360</v>
      </c>
      <c r="L15" s="184" t="s">
        <v>360</v>
      </c>
      <c r="M15" s="184" t="s">
        <v>360</v>
      </c>
      <c r="N15" s="184" t="s">
        <v>360</v>
      </c>
      <c r="O15" s="185" t="s">
        <v>360</v>
      </c>
      <c r="P15" s="183" t="s">
        <v>360</v>
      </c>
      <c r="Q15" s="184" t="s">
        <v>360</v>
      </c>
      <c r="R15" s="184" t="s">
        <v>360</v>
      </c>
      <c r="S15" s="184" t="s">
        <v>360</v>
      </c>
      <c r="T15" s="184" t="s">
        <v>360</v>
      </c>
      <c r="U15" s="185" t="s">
        <v>360</v>
      </c>
      <c r="V15" s="183" t="s">
        <v>360</v>
      </c>
      <c r="W15" s="184" t="s">
        <v>360</v>
      </c>
      <c r="X15" s="184" t="s">
        <v>360</v>
      </c>
      <c r="Y15" s="184" t="s">
        <v>360</v>
      </c>
      <c r="Z15" s="184" t="s">
        <v>360</v>
      </c>
      <c r="AA15" s="185" t="s">
        <v>360</v>
      </c>
      <c r="AB15" s="183" t="s">
        <v>360</v>
      </c>
      <c r="AC15" s="184" t="s">
        <v>360</v>
      </c>
      <c r="AD15" s="184" t="s">
        <v>360</v>
      </c>
      <c r="AE15" s="184" t="s">
        <v>360</v>
      </c>
      <c r="AF15" s="184" t="s">
        <v>360</v>
      </c>
      <c r="AG15" s="185" t="s">
        <v>360</v>
      </c>
      <c r="AH15" s="186" t="s">
        <v>360</v>
      </c>
      <c r="AI15" s="223" t="s">
        <v>360</v>
      </c>
      <c r="AJ15" s="223" t="s">
        <v>360</v>
      </c>
      <c r="AK15" s="223" t="s">
        <v>360</v>
      </c>
      <c r="AL15" s="225" t="s">
        <v>360</v>
      </c>
      <c r="AN15" s="510"/>
      <c r="AO15" s="511"/>
      <c r="AP15" s="511"/>
      <c r="AQ15" s="511"/>
      <c r="AR15" s="511"/>
      <c r="AS15" s="512"/>
    </row>
    <row r="16" spans="2:47" ht="13.5" hidden="1" thickBot="1" x14ac:dyDescent="0.25">
      <c r="B16" s="496"/>
      <c r="C16" s="496"/>
      <c r="D16" s="497"/>
      <c r="E16" s="501"/>
      <c r="F16" s="502"/>
      <c r="G16" s="502"/>
      <c r="H16" s="502"/>
      <c r="I16" s="503"/>
      <c r="J16" s="183" t="s">
        <v>360</v>
      </c>
      <c r="K16" s="184" t="s">
        <v>360</v>
      </c>
      <c r="L16" s="184" t="s">
        <v>360</v>
      </c>
      <c r="M16" s="184" t="s">
        <v>360</v>
      </c>
      <c r="N16" s="184" t="s">
        <v>360</v>
      </c>
      <c r="O16" s="185" t="s">
        <v>360</v>
      </c>
      <c r="P16" s="183" t="s">
        <v>360</v>
      </c>
      <c r="Q16" s="184" t="s">
        <v>360</v>
      </c>
      <c r="R16" s="184" t="s">
        <v>360</v>
      </c>
      <c r="S16" s="184" t="s">
        <v>360</v>
      </c>
      <c r="T16" s="184" t="s">
        <v>360</v>
      </c>
      <c r="U16" s="185" t="s">
        <v>360</v>
      </c>
      <c r="V16" s="183" t="s">
        <v>360</v>
      </c>
      <c r="W16" s="184" t="s">
        <v>360</v>
      </c>
      <c r="X16" s="184" t="s">
        <v>360</v>
      </c>
      <c r="Y16" s="184" t="s">
        <v>360</v>
      </c>
      <c r="Z16" s="184" t="s">
        <v>360</v>
      </c>
      <c r="AA16" s="185" t="s">
        <v>360</v>
      </c>
      <c r="AB16" s="183" t="s">
        <v>360</v>
      </c>
      <c r="AC16" s="184" t="s">
        <v>360</v>
      </c>
      <c r="AD16" s="184" t="s">
        <v>360</v>
      </c>
      <c r="AE16" s="184" t="s">
        <v>360</v>
      </c>
      <c r="AF16" s="184" t="s">
        <v>360</v>
      </c>
      <c r="AG16" s="185" t="s">
        <v>360</v>
      </c>
      <c r="AH16" s="186" t="s">
        <v>360</v>
      </c>
      <c r="AI16" s="223" t="s">
        <v>360</v>
      </c>
      <c r="AJ16" s="223" t="s">
        <v>360</v>
      </c>
      <c r="AK16" s="223" t="s">
        <v>360</v>
      </c>
      <c r="AL16" s="225" t="s">
        <v>360</v>
      </c>
      <c r="AN16" s="510"/>
      <c r="AO16" s="511"/>
      <c r="AP16" s="511"/>
      <c r="AQ16" s="511"/>
      <c r="AR16" s="511"/>
      <c r="AS16" s="512"/>
    </row>
    <row r="17" spans="2:47" ht="13.5" hidden="1" thickBot="1" x14ac:dyDescent="0.25">
      <c r="B17" s="496"/>
      <c r="C17" s="496"/>
      <c r="D17" s="497"/>
      <c r="E17" s="504"/>
      <c r="F17" s="505"/>
      <c r="G17" s="505"/>
      <c r="H17" s="505"/>
      <c r="I17" s="506"/>
      <c r="J17" s="187" t="s">
        <v>360</v>
      </c>
      <c r="K17" s="188" t="s">
        <v>360</v>
      </c>
      <c r="L17" s="188" t="s">
        <v>360</v>
      </c>
      <c r="M17" s="188" t="s">
        <v>360</v>
      </c>
      <c r="N17" s="188" t="s">
        <v>360</v>
      </c>
      <c r="O17" s="189" t="s">
        <v>360</v>
      </c>
      <c r="P17" s="183" t="s">
        <v>360</v>
      </c>
      <c r="Q17" s="184" t="s">
        <v>360</v>
      </c>
      <c r="R17" s="184" t="s">
        <v>360</v>
      </c>
      <c r="S17" s="184" t="s">
        <v>360</v>
      </c>
      <c r="T17" s="184" t="s">
        <v>360</v>
      </c>
      <c r="U17" s="185" t="s">
        <v>360</v>
      </c>
      <c r="V17" s="187" t="s">
        <v>360</v>
      </c>
      <c r="W17" s="188" t="s">
        <v>360</v>
      </c>
      <c r="X17" s="188" t="s">
        <v>360</v>
      </c>
      <c r="Y17" s="188" t="s">
        <v>360</v>
      </c>
      <c r="Z17" s="188" t="s">
        <v>360</v>
      </c>
      <c r="AA17" s="189" t="s">
        <v>360</v>
      </c>
      <c r="AB17" s="183" t="s">
        <v>360</v>
      </c>
      <c r="AC17" s="184" t="s">
        <v>360</v>
      </c>
      <c r="AD17" s="184" t="s">
        <v>360</v>
      </c>
      <c r="AE17" s="184" t="s">
        <v>360</v>
      </c>
      <c r="AF17" s="184" t="s">
        <v>360</v>
      </c>
      <c r="AG17" s="185" t="s">
        <v>360</v>
      </c>
      <c r="AH17" s="190" t="s">
        <v>360</v>
      </c>
      <c r="AI17" s="191" t="s">
        <v>360</v>
      </c>
      <c r="AJ17" s="191" t="s">
        <v>360</v>
      </c>
      <c r="AK17" s="191" t="s">
        <v>360</v>
      </c>
      <c r="AL17" s="226" t="s">
        <v>360</v>
      </c>
      <c r="AN17" s="513"/>
      <c r="AO17" s="514"/>
      <c r="AP17" s="514"/>
      <c r="AQ17" s="514"/>
      <c r="AR17" s="514"/>
      <c r="AS17" s="515"/>
    </row>
    <row r="18" spans="2:47" ht="6" customHeight="1" x14ac:dyDescent="0.2">
      <c r="B18" s="496"/>
      <c r="C18" s="496"/>
      <c r="D18" s="497"/>
      <c r="E18" s="498" t="s">
        <v>162</v>
      </c>
      <c r="F18" s="499"/>
      <c r="G18" s="499"/>
      <c r="H18" s="499"/>
      <c r="I18" s="499"/>
      <c r="J18" s="192" t="s">
        <v>360</v>
      </c>
      <c r="K18" s="193" t="s">
        <v>360</v>
      </c>
      <c r="L18" s="193" t="s">
        <v>360</v>
      </c>
      <c r="M18" s="193" t="s">
        <v>360</v>
      </c>
      <c r="N18" s="193" t="s">
        <v>360</v>
      </c>
      <c r="O18" s="194" t="s">
        <v>360</v>
      </c>
      <c r="P18" s="192" t="s">
        <v>360</v>
      </c>
      <c r="Q18" s="193" t="s">
        <v>360</v>
      </c>
      <c r="R18" s="195" t="s">
        <v>360</v>
      </c>
      <c r="S18" s="195" t="s">
        <v>360</v>
      </c>
      <c r="T18" s="195" t="s">
        <v>360</v>
      </c>
      <c r="U18" s="196" t="s">
        <v>360</v>
      </c>
      <c r="V18" s="178" t="s">
        <v>360</v>
      </c>
      <c r="W18" s="179" t="s">
        <v>360</v>
      </c>
      <c r="X18" s="179" t="s">
        <v>360</v>
      </c>
      <c r="Y18" s="179" t="s">
        <v>360</v>
      </c>
      <c r="Z18" s="179" t="s">
        <v>360</v>
      </c>
      <c r="AA18" s="180" t="s">
        <v>360</v>
      </c>
      <c r="AB18" s="178" t="s">
        <v>360</v>
      </c>
      <c r="AC18" s="179" t="s">
        <v>360</v>
      </c>
      <c r="AD18" s="179" t="s">
        <v>360</v>
      </c>
      <c r="AE18" s="179" t="s">
        <v>360</v>
      </c>
      <c r="AF18" s="179" t="s">
        <v>360</v>
      </c>
      <c r="AG18" s="180" t="s">
        <v>360</v>
      </c>
      <c r="AH18" s="181" t="s">
        <v>360</v>
      </c>
      <c r="AI18" s="182" t="s">
        <v>360</v>
      </c>
      <c r="AJ18" s="182" t="s">
        <v>360</v>
      </c>
      <c r="AK18" s="182" t="s">
        <v>360</v>
      </c>
      <c r="AL18" s="224" t="s">
        <v>360</v>
      </c>
      <c r="AN18" s="518" t="s">
        <v>163</v>
      </c>
      <c r="AO18" s="519"/>
      <c r="AP18" s="519"/>
      <c r="AQ18" s="519"/>
      <c r="AR18" s="519"/>
      <c r="AS18" s="519"/>
      <c r="AT18" s="524" t="s">
        <v>361</v>
      </c>
      <c r="AU18" s="525"/>
    </row>
    <row r="19" spans="2:47" ht="6" customHeight="1" x14ac:dyDescent="0.2">
      <c r="B19" s="496"/>
      <c r="C19" s="496"/>
      <c r="D19" s="497"/>
      <c r="E19" s="517"/>
      <c r="F19" s="502"/>
      <c r="G19" s="502"/>
      <c r="H19" s="502"/>
      <c r="I19" s="502"/>
      <c r="J19" s="197" t="s">
        <v>360</v>
      </c>
      <c r="K19" s="198" t="s">
        <v>360</v>
      </c>
      <c r="L19" s="198" t="s">
        <v>360</v>
      </c>
      <c r="M19" s="198" t="s">
        <v>360</v>
      </c>
      <c r="N19" s="198" t="s">
        <v>360</v>
      </c>
      <c r="O19" s="199" t="s">
        <v>360</v>
      </c>
      <c r="P19" s="197" t="s">
        <v>360</v>
      </c>
      <c r="Q19" s="198" t="s">
        <v>360</v>
      </c>
      <c r="R19" s="200" t="s">
        <v>360</v>
      </c>
      <c r="S19" s="200" t="s">
        <v>360</v>
      </c>
      <c r="T19" s="200" t="s">
        <v>360</v>
      </c>
      <c r="U19" s="201" t="s">
        <v>360</v>
      </c>
      <c r="V19" s="183" t="s">
        <v>360</v>
      </c>
      <c r="W19" s="184" t="s">
        <v>360</v>
      </c>
      <c r="X19" s="184" t="s">
        <v>360</v>
      </c>
      <c r="Y19" s="184" t="s">
        <v>360</v>
      </c>
      <c r="Z19" s="184" t="s">
        <v>360</v>
      </c>
      <c r="AA19" s="185" t="s">
        <v>360</v>
      </c>
      <c r="AB19" s="183" t="s">
        <v>360</v>
      </c>
      <c r="AC19" s="184" t="s">
        <v>360</v>
      </c>
      <c r="AD19" s="184" t="s">
        <v>360</v>
      </c>
      <c r="AE19" s="184" t="s">
        <v>360</v>
      </c>
      <c r="AF19" s="184" t="s">
        <v>360</v>
      </c>
      <c r="AG19" s="185" t="s">
        <v>360</v>
      </c>
      <c r="AH19" s="186" t="s">
        <v>360</v>
      </c>
      <c r="AI19" s="223" t="s">
        <v>360</v>
      </c>
      <c r="AJ19" s="223" t="s">
        <v>360</v>
      </c>
      <c r="AK19" s="223" t="s">
        <v>360</v>
      </c>
      <c r="AL19" s="225" t="s">
        <v>360</v>
      </c>
      <c r="AN19" s="520"/>
      <c r="AO19" s="521"/>
      <c r="AP19" s="521"/>
      <c r="AQ19" s="521"/>
      <c r="AR19" s="521"/>
      <c r="AS19" s="521"/>
      <c r="AT19" s="526"/>
      <c r="AU19" s="527"/>
    </row>
    <row r="20" spans="2:47" ht="6" customHeight="1" x14ac:dyDescent="0.2">
      <c r="B20" s="496"/>
      <c r="C20" s="496"/>
      <c r="D20" s="497"/>
      <c r="E20" s="501"/>
      <c r="F20" s="502"/>
      <c r="G20" s="502"/>
      <c r="H20" s="502"/>
      <c r="I20" s="502"/>
      <c r="J20" s="197" t="s">
        <v>360</v>
      </c>
      <c r="K20" s="198" t="s">
        <v>360</v>
      </c>
      <c r="L20" s="198" t="s">
        <v>360</v>
      </c>
      <c r="M20" s="198" t="s">
        <v>360</v>
      </c>
      <c r="N20" s="198" t="s">
        <v>360</v>
      </c>
      <c r="O20" s="199" t="s">
        <v>360</v>
      </c>
      <c r="P20" s="197" t="s">
        <v>360</v>
      </c>
      <c r="Q20" s="198" t="s">
        <v>360</v>
      </c>
      <c r="R20" s="200" t="s">
        <v>360</v>
      </c>
      <c r="S20" s="200" t="s">
        <v>360</v>
      </c>
      <c r="T20" s="200" t="s">
        <v>360</v>
      </c>
      <c r="U20" s="201" t="s">
        <v>360</v>
      </c>
      <c r="V20" s="183" t="s">
        <v>360</v>
      </c>
      <c r="W20" s="184" t="s">
        <v>360</v>
      </c>
      <c r="X20" s="184" t="s">
        <v>360</v>
      </c>
      <c r="Y20" s="184" t="s">
        <v>360</v>
      </c>
      <c r="Z20" s="184" t="s">
        <v>360</v>
      </c>
      <c r="AA20" s="185" t="s">
        <v>360</v>
      </c>
      <c r="AB20" s="183" t="s">
        <v>360</v>
      </c>
      <c r="AC20" s="184" t="s">
        <v>360</v>
      </c>
      <c r="AD20" s="184" t="s">
        <v>360</v>
      </c>
      <c r="AE20" s="184" t="s">
        <v>360</v>
      </c>
      <c r="AF20" s="184" t="s">
        <v>360</v>
      </c>
      <c r="AG20" s="185" t="s">
        <v>360</v>
      </c>
      <c r="AH20" s="186" t="s">
        <v>360</v>
      </c>
      <c r="AI20" s="223" t="s">
        <v>360</v>
      </c>
      <c r="AJ20" s="223" t="s">
        <v>360</v>
      </c>
      <c r="AK20" s="223" t="s">
        <v>360</v>
      </c>
      <c r="AL20" s="225" t="s">
        <v>360</v>
      </c>
      <c r="AN20" s="520"/>
      <c r="AO20" s="521"/>
      <c r="AP20" s="521"/>
      <c r="AQ20" s="521"/>
      <c r="AR20" s="521"/>
      <c r="AS20" s="521"/>
      <c r="AT20" s="526"/>
      <c r="AU20" s="527"/>
    </row>
    <row r="21" spans="2:47" ht="6" customHeight="1" x14ac:dyDescent="0.2">
      <c r="B21" s="496"/>
      <c r="C21" s="496"/>
      <c r="D21" s="497"/>
      <c r="E21" s="501"/>
      <c r="F21" s="502"/>
      <c r="G21" s="502"/>
      <c r="H21" s="502"/>
      <c r="I21" s="502"/>
      <c r="J21" s="197" t="s">
        <v>360</v>
      </c>
      <c r="K21" s="198" t="s">
        <v>360</v>
      </c>
      <c r="L21" s="198" t="s">
        <v>360</v>
      </c>
      <c r="M21" s="198" t="s">
        <v>360</v>
      </c>
      <c r="N21" s="198" t="s">
        <v>360</v>
      </c>
      <c r="O21" s="199" t="s">
        <v>360</v>
      </c>
      <c r="P21" s="197" t="s">
        <v>360</v>
      </c>
      <c r="Q21" s="198" t="s">
        <v>360</v>
      </c>
      <c r="R21" s="200" t="s">
        <v>360</v>
      </c>
      <c r="S21" s="200" t="s">
        <v>360</v>
      </c>
      <c r="T21" s="200" t="s">
        <v>360</v>
      </c>
      <c r="U21" s="201" t="s">
        <v>360</v>
      </c>
      <c r="V21" s="183" t="s">
        <v>360</v>
      </c>
      <c r="W21" s="184" t="s">
        <v>360</v>
      </c>
      <c r="X21" s="184" t="s">
        <v>360</v>
      </c>
      <c r="Y21" s="184" t="s">
        <v>360</v>
      </c>
      <c r="Z21" s="184" t="s">
        <v>360</v>
      </c>
      <c r="AA21" s="185" t="s">
        <v>360</v>
      </c>
      <c r="AB21" s="183" t="s">
        <v>360</v>
      </c>
      <c r="AC21" s="184" t="s">
        <v>360</v>
      </c>
      <c r="AD21" s="184" t="s">
        <v>360</v>
      </c>
      <c r="AE21" s="184" t="s">
        <v>360</v>
      </c>
      <c r="AF21" s="184" t="s">
        <v>360</v>
      </c>
      <c r="AG21" s="185" t="s">
        <v>360</v>
      </c>
      <c r="AH21" s="186" t="s">
        <v>360</v>
      </c>
      <c r="AI21" s="223" t="s">
        <v>360</v>
      </c>
      <c r="AJ21" s="223" t="s">
        <v>360</v>
      </c>
      <c r="AK21" s="223" t="s">
        <v>360</v>
      </c>
      <c r="AL21" s="225" t="s">
        <v>360</v>
      </c>
      <c r="AN21" s="520"/>
      <c r="AO21" s="521"/>
      <c r="AP21" s="521"/>
      <c r="AQ21" s="521"/>
      <c r="AR21" s="521"/>
      <c r="AS21" s="521"/>
      <c r="AT21" s="526"/>
      <c r="AU21" s="527"/>
    </row>
    <row r="22" spans="2:47" ht="6" customHeight="1" x14ac:dyDescent="0.2">
      <c r="B22" s="496"/>
      <c r="C22" s="496"/>
      <c r="D22" s="497"/>
      <c r="E22" s="501"/>
      <c r="F22" s="502"/>
      <c r="G22" s="502"/>
      <c r="H22" s="502"/>
      <c r="I22" s="502"/>
      <c r="J22" s="197" t="s">
        <v>360</v>
      </c>
      <c r="K22" s="198" t="s">
        <v>360</v>
      </c>
      <c r="L22" s="198" t="s">
        <v>360</v>
      </c>
      <c r="M22" s="198" t="s">
        <v>360</v>
      </c>
      <c r="N22" s="198" t="s">
        <v>360</v>
      </c>
      <c r="O22" s="199" t="s">
        <v>360</v>
      </c>
      <c r="P22" s="197" t="s">
        <v>360</v>
      </c>
      <c r="Q22" s="198" t="s">
        <v>360</v>
      </c>
      <c r="R22" s="200" t="s">
        <v>360</v>
      </c>
      <c r="S22" s="200" t="s">
        <v>360</v>
      </c>
      <c r="T22" s="200" t="s">
        <v>360</v>
      </c>
      <c r="U22" s="201" t="s">
        <v>360</v>
      </c>
      <c r="V22" s="183" t="s">
        <v>360</v>
      </c>
      <c r="W22" s="184" t="s">
        <v>360</v>
      </c>
      <c r="X22" s="184" t="s">
        <v>360</v>
      </c>
      <c r="Y22" s="184" t="s">
        <v>360</v>
      </c>
      <c r="Z22" s="184" t="s">
        <v>360</v>
      </c>
      <c r="AA22" s="185" t="s">
        <v>360</v>
      </c>
      <c r="AB22" s="183" t="s">
        <v>360</v>
      </c>
      <c r="AC22" s="184" t="s">
        <v>360</v>
      </c>
      <c r="AD22" s="184" t="s">
        <v>360</v>
      </c>
      <c r="AE22" s="184" t="s">
        <v>360</v>
      </c>
      <c r="AF22" s="184" t="s">
        <v>360</v>
      </c>
      <c r="AG22" s="185" t="s">
        <v>360</v>
      </c>
      <c r="AH22" s="186" t="s">
        <v>360</v>
      </c>
      <c r="AI22" s="223" t="s">
        <v>360</v>
      </c>
      <c r="AJ22" s="223" t="s">
        <v>360</v>
      </c>
      <c r="AK22" s="223" t="s">
        <v>360</v>
      </c>
      <c r="AL22" s="225" t="s">
        <v>360</v>
      </c>
      <c r="AN22" s="520"/>
      <c r="AO22" s="521"/>
      <c r="AP22" s="521"/>
      <c r="AQ22" s="521"/>
      <c r="AR22" s="521"/>
      <c r="AS22" s="521"/>
      <c r="AT22" s="526"/>
      <c r="AU22" s="527"/>
    </row>
    <row r="23" spans="2:47" ht="6" customHeight="1" x14ac:dyDescent="0.2">
      <c r="B23" s="496"/>
      <c r="C23" s="496"/>
      <c r="D23" s="497"/>
      <c r="E23" s="501"/>
      <c r="F23" s="502"/>
      <c r="G23" s="502"/>
      <c r="H23" s="502"/>
      <c r="I23" s="502"/>
      <c r="J23" s="197" t="s">
        <v>360</v>
      </c>
      <c r="K23" s="198" t="s">
        <v>360</v>
      </c>
      <c r="L23" s="198" t="s">
        <v>360</v>
      </c>
      <c r="M23" s="198" t="s">
        <v>360</v>
      </c>
      <c r="N23" s="198" t="s">
        <v>360</v>
      </c>
      <c r="O23" s="199" t="s">
        <v>360</v>
      </c>
      <c r="P23" s="197" t="s">
        <v>360</v>
      </c>
      <c r="Q23" s="198" t="s">
        <v>360</v>
      </c>
      <c r="R23" s="200" t="s">
        <v>360</v>
      </c>
      <c r="S23" s="200" t="s">
        <v>360</v>
      </c>
      <c r="T23" s="200" t="s">
        <v>360</v>
      </c>
      <c r="U23" s="201" t="s">
        <v>360</v>
      </c>
      <c r="V23" s="183" t="s">
        <v>360</v>
      </c>
      <c r="W23" s="184" t="s">
        <v>360</v>
      </c>
      <c r="X23" s="184" t="s">
        <v>360</v>
      </c>
      <c r="Y23" s="184" t="s">
        <v>360</v>
      </c>
      <c r="Z23" s="184" t="s">
        <v>360</v>
      </c>
      <c r="AA23" s="185" t="s">
        <v>360</v>
      </c>
      <c r="AB23" s="183" t="s">
        <v>360</v>
      </c>
      <c r="AC23" s="184" t="s">
        <v>360</v>
      </c>
      <c r="AD23" s="184" t="s">
        <v>360</v>
      </c>
      <c r="AE23" s="184" t="s">
        <v>360</v>
      </c>
      <c r="AF23" s="184" t="s">
        <v>360</v>
      </c>
      <c r="AG23" s="185" t="s">
        <v>360</v>
      </c>
      <c r="AH23" s="186" t="s">
        <v>360</v>
      </c>
      <c r="AI23" s="223" t="s">
        <v>360</v>
      </c>
      <c r="AJ23" s="223" t="s">
        <v>360</v>
      </c>
      <c r="AK23" s="223" t="s">
        <v>360</v>
      </c>
      <c r="AL23" s="225" t="s">
        <v>360</v>
      </c>
      <c r="AN23" s="520"/>
      <c r="AO23" s="521"/>
      <c r="AP23" s="521"/>
      <c r="AQ23" s="521"/>
      <c r="AR23" s="521"/>
      <c r="AS23" s="521"/>
      <c r="AT23" s="526"/>
      <c r="AU23" s="527"/>
    </row>
    <row r="24" spans="2:47" ht="6" customHeight="1" x14ac:dyDescent="0.2">
      <c r="B24" s="496"/>
      <c r="C24" s="496"/>
      <c r="D24" s="497"/>
      <c r="E24" s="501"/>
      <c r="F24" s="502"/>
      <c r="G24" s="502"/>
      <c r="H24" s="502"/>
      <c r="I24" s="502"/>
      <c r="J24" s="197" t="s">
        <v>360</v>
      </c>
      <c r="K24" s="198" t="s">
        <v>360</v>
      </c>
      <c r="L24" s="198" t="s">
        <v>360</v>
      </c>
      <c r="M24" s="198" t="s">
        <v>360</v>
      </c>
      <c r="N24" s="198" t="s">
        <v>360</v>
      </c>
      <c r="O24" s="199" t="s">
        <v>360</v>
      </c>
      <c r="P24" s="197" t="s">
        <v>360</v>
      </c>
      <c r="Q24" s="198" t="s">
        <v>360</v>
      </c>
      <c r="R24" s="200" t="s">
        <v>360</v>
      </c>
      <c r="S24" s="200" t="s">
        <v>360</v>
      </c>
      <c r="T24" s="200" t="s">
        <v>360</v>
      </c>
      <c r="U24" s="201" t="s">
        <v>360</v>
      </c>
      <c r="V24" s="183" t="s">
        <v>360</v>
      </c>
      <c r="W24" s="184" t="s">
        <v>360</v>
      </c>
      <c r="X24" s="184" t="s">
        <v>360</v>
      </c>
      <c r="Y24" s="184" t="s">
        <v>360</v>
      </c>
      <c r="Z24" s="184" t="s">
        <v>360</v>
      </c>
      <c r="AA24" s="185" t="s">
        <v>360</v>
      </c>
      <c r="AB24" s="183" t="s">
        <v>360</v>
      </c>
      <c r="AC24" s="184" t="s">
        <v>360</v>
      </c>
      <c r="AD24" s="184" t="s">
        <v>360</v>
      </c>
      <c r="AE24" s="184" t="s">
        <v>360</v>
      </c>
      <c r="AF24" s="184" t="s">
        <v>360</v>
      </c>
      <c r="AG24" s="185" t="s">
        <v>360</v>
      </c>
      <c r="AH24" s="186" t="s">
        <v>360</v>
      </c>
      <c r="AI24" s="223" t="s">
        <v>360</v>
      </c>
      <c r="AJ24" s="223" t="s">
        <v>360</v>
      </c>
      <c r="AK24" s="223" t="s">
        <v>360</v>
      </c>
      <c r="AL24" s="225" t="s">
        <v>360</v>
      </c>
      <c r="AN24" s="520"/>
      <c r="AO24" s="521"/>
      <c r="AP24" s="521"/>
      <c r="AQ24" s="521"/>
      <c r="AR24" s="521"/>
      <c r="AS24" s="521"/>
      <c r="AT24" s="526"/>
      <c r="AU24" s="527"/>
    </row>
    <row r="25" spans="2:47" ht="6" customHeight="1" x14ac:dyDescent="0.2">
      <c r="B25" s="496"/>
      <c r="C25" s="496"/>
      <c r="D25" s="497"/>
      <c r="E25" s="501"/>
      <c r="F25" s="502"/>
      <c r="G25" s="502"/>
      <c r="H25" s="502"/>
      <c r="I25" s="502"/>
      <c r="J25" s="197" t="s">
        <v>360</v>
      </c>
      <c r="K25" s="198" t="s">
        <v>360</v>
      </c>
      <c r="L25" s="198" t="s">
        <v>360</v>
      </c>
      <c r="M25" s="198" t="s">
        <v>360</v>
      </c>
      <c r="N25" s="198" t="s">
        <v>360</v>
      </c>
      <c r="O25" s="199" t="s">
        <v>360</v>
      </c>
      <c r="P25" s="197" t="s">
        <v>360</v>
      </c>
      <c r="Q25" s="198" t="s">
        <v>360</v>
      </c>
      <c r="R25" s="200" t="s">
        <v>360</v>
      </c>
      <c r="S25" s="200" t="s">
        <v>360</v>
      </c>
      <c r="T25" s="200" t="s">
        <v>360</v>
      </c>
      <c r="U25" s="201" t="s">
        <v>360</v>
      </c>
      <c r="V25" s="183" t="s">
        <v>360</v>
      </c>
      <c r="W25" s="184" t="s">
        <v>360</v>
      </c>
      <c r="X25" s="184" t="s">
        <v>360</v>
      </c>
      <c r="Y25" s="184" t="s">
        <v>360</v>
      </c>
      <c r="Z25" s="184" t="s">
        <v>360</v>
      </c>
      <c r="AA25" s="185" t="s">
        <v>360</v>
      </c>
      <c r="AB25" s="183" t="s">
        <v>360</v>
      </c>
      <c r="AC25" s="184" t="s">
        <v>360</v>
      </c>
      <c r="AD25" s="184" t="s">
        <v>360</v>
      </c>
      <c r="AE25" s="184" t="s">
        <v>360</v>
      </c>
      <c r="AF25" s="184" t="s">
        <v>360</v>
      </c>
      <c r="AG25" s="185" t="s">
        <v>360</v>
      </c>
      <c r="AH25" s="186" t="s">
        <v>360</v>
      </c>
      <c r="AI25" s="223" t="s">
        <v>360</v>
      </c>
      <c r="AJ25" s="223" t="s">
        <v>360</v>
      </c>
      <c r="AK25" s="223" t="s">
        <v>360</v>
      </c>
      <c r="AL25" s="225" t="s">
        <v>360</v>
      </c>
      <c r="AN25" s="520"/>
      <c r="AO25" s="521"/>
      <c r="AP25" s="521"/>
      <c r="AQ25" s="521"/>
      <c r="AR25" s="521"/>
      <c r="AS25" s="521"/>
      <c r="AT25" s="526"/>
      <c r="AU25" s="527"/>
    </row>
    <row r="26" spans="2:47" ht="6" customHeight="1" x14ac:dyDescent="0.2">
      <c r="B26" s="496"/>
      <c r="C26" s="496"/>
      <c r="D26" s="497"/>
      <c r="E26" s="501"/>
      <c r="F26" s="502"/>
      <c r="G26" s="502"/>
      <c r="H26" s="502"/>
      <c r="I26" s="502"/>
      <c r="J26" s="197" t="s">
        <v>360</v>
      </c>
      <c r="K26" s="198" t="s">
        <v>360</v>
      </c>
      <c r="L26" s="198" t="s">
        <v>360</v>
      </c>
      <c r="M26" s="198" t="s">
        <v>360</v>
      </c>
      <c r="N26" s="198" t="s">
        <v>360</v>
      </c>
      <c r="O26" s="199" t="s">
        <v>360</v>
      </c>
      <c r="P26" s="197" t="s">
        <v>360</v>
      </c>
      <c r="Q26" s="198" t="s">
        <v>360</v>
      </c>
      <c r="R26" s="200" t="s">
        <v>360</v>
      </c>
      <c r="S26" s="200" t="s">
        <v>360</v>
      </c>
      <c r="T26" s="200" t="s">
        <v>360</v>
      </c>
      <c r="U26" s="201" t="s">
        <v>360</v>
      </c>
      <c r="V26" s="183" t="s">
        <v>360</v>
      </c>
      <c r="W26" s="184" t="s">
        <v>360</v>
      </c>
      <c r="X26" s="184" t="s">
        <v>360</v>
      </c>
      <c r="Y26" s="184" t="s">
        <v>360</v>
      </c>
      <c r="Z26" s="184" t="s">
        <v>360</v>
      </c>
      <c r="AA26" s="185" t="s">
        <v>360</v>
      </c>
      <c r="AB26" s="183" t="s">
        <v>360</v>
      </c>
      <c r="AC26" s="184" t="s">
        <v>360</v>
      </c>
      <c r="AD26" s="184" t="s">
        <v>360</v>
      </c>
      <c r="AE26" s="184" t="s">
        <v>360</v>
      </c>
      <c r="AF26" s="184" t="s">
        <v>360</v>
      </c>
      <c r="AG26" s="185" t="s">
        <v>360</v>
      </c>
      <c r="AH26" s="186" t="s">
        <v>360</v>
      </c>
      <c r="AI26" s="223" t="s">
        <v>360</v>
      </c>
      <c r="AJ26" s="223" t="s">
        <v>360</v>
      </c>
      <c r="AK26" s="223" t="s">
        <v>360</v>
      </c>
      <c r="AL26" s="225" t="s">
        <v>360</v>
      </c>
      <c r="AN26" s="520"/>
      <c r="AO26" s="521"/>
      <c r="AP26" s="521"/>
      <c r="AQ26" s="521"/>
      <c r="AR26" s="521"/>
      <c r="AS26" s="521"/>
      <c r="AT26" s="526"/>
      <c r="AU26" s="527"/>
    </row>
    <row r="27" spans="2:47" ht="6" customHeight="1" thickBot="1" x14ac:dyDescent="0.25">
      <c r="B27" s="496"/>
      <c r="C27" s="496"/>
      <c r="D27" s="497"/>
      <c r="E27" s="504"/>
      <c r="F27" s="505"/>
      <c r="G27" s="505"/>
      <c r="H27" s="505"/>
      <c r="I27" s="505"/>
      <c r="J27" s="202" t="s">
        <v>360</v>
      </c>
      <c r="K27" s="203" t="s">
        <v>360</v>
      </c>
      <c r="L27" s="203" t="s">
        <v>360</v>
      </c>
      <c r="M27" s="203" t="s">
        <v>360</v>
      </c>
      <c r="N27" s="203" t="s">
        <v>360</v>
      </c>
      <c r="O27" s="204" t="s">
        <v>360</v>
      </c>
      <c r="P27" s="202" t="s">
        <v>360</v>
      </c>
      <c r="Q27" s="203" t="s">
        <v>360</v>
      </c>
      <c r="R27" s="205" t="s">
        <v>360</v>
      </c>
      <c r="S27" s="205" t="s">
        <v>360</v>
      </c>
      <c r="T27" s="205" t="s">
        <v>360</v>
      </c>
      <c r="U27" s="206" t="s">
        <v>360</v>
      </c>
      <c r="V27" s="187" t="s">
        <v>360</v>
      </c>
      <c r="W27" s="188" t="s">
        <v>360</v>
      </c>
      <c r="X27" s="188" t="s">
        <v>360</v>
      </c>
      <c r="Y27" s="188" t="s">
        <v>360</v>
      </c>
      <c r="Z27" s="188" t="s">
        <v>360</v>
      </c>
      <c r="AA27" s="189" t="s">
        <v>360</v>
      </c>
      <c r="AB27" s="187" t="s">
        <v>360</v>
      </c>
      <c r="AC27" s="188" t="s">
        <v>360</v>
      </c>
      <c r="AD27" s="188" t="s">
        <v>360</v>
      </c>
      <c r="AE27" s="188" t="s">
        <v>360</v>
      </c>
      <c r="AF27" s="188" t="s">
        <v>360</v>
      </c>
      <c r="AG27" s="189" t="s">
        <v>360</v>
      </c>
      <c r="AH27" s="190" t="s">
        <v>360</v>
      </c>
      <c r="AI27" s="191" t="s">
        <v>360</v>
      </c>
      <c r="AJ27" s="191" t="s">
        <v>360</v>
      </c>
      <c r="AK27" s="191" t="s">
        <v>360</v>
      </c>
      <c r="AL27" s="226" t="s">
        <v>360</v>
      </c>
      <c r="AN27" s="522"/>
      <c r="AO27" s="523"/>
      <c r="AP27" s="523"/>
      <c r="AQ27" s="523"/>
      <c r="AR27" s="523"/>
      <c r="AS27" s="523"/>
      <c r="AT27" s="528"/>
      <c r="AU27" s="529"/>
    </row>
    <row r="28" spans="2:47" ht="7.5" customHeight="1" x14ac:dyDescent="0.2">
      <c r="B28" s="496"/>
      <c r="C28" s="496"/>
      <c r="D28" s="497"/>
      <c r="E28" s="498" t="s">
        <v>164</v>
      </c>
      <c r="F28" s="499"/>
      <c r="G28" s="499"/>
      <c r="H28" s="499"/>
      <c r="I28" s="500"/>
      <c r="J28" s="192" t="s">
        <v>360</v>
      </c>
      <c r="K28" s="193" t="s">
        <v>360</v>
      </c>
      <c r="L28" s="193" t="s">
        <v>360</v>
      </c>
      <c r="M28" s="193" t="s">
        <v>360</v>
      </c>
      <c r="N28" s="193" t="s">
        <v>360</v>
      </c>
      <c r="O28" s="194" t="s">
        <v>360</v>
      </c>
      <c r="P28" s="192" t="s">
        <v>360</v>
      </c>
      <c r="Q28" s="193" t="s">
        <v>360</v>
      </c>
      <c r="R28" s="193" t="s">
        <v>360</v>
      </c>
      <c r="S28" s="193" t="s">
        <v>360</v>
      </c>
      <c r="T28" s="193" t="s">
        <v>360</v>
      </c>
      <c r="U28" s="194" t="s">
        <v>360</v>
      </c>
      <c r="V28" s="192" t="s">
        <v>360</v>
      </c>
      <c r="W28" s="193" t="s">
        <v>360</v>
      </c>
      <c r="X28" s="195" t="s">
        <v>360</v>
      </c>
      <c r="Y28" s="195" t="s">
        <v>360</v>
      </c>
      <c r="Z28" s="195" t="s">
        <v>360</v>
      </c>
      <c r="AA28" s="196" t="s">
        <v>360</v>
      </c>
      <c r="AB28" s="178" t="s">
        <v>360</v>
      </c>
      <c r="AC28" s="179" t="s">
        <v>360</v>
      </c>
      <c r="AD28" s="179" t="s">
        <v>360</v>
      </c>
      <c r="AE28" s="179" t="s">
        <v>360</v>
      </c>
      <c r="AF28" s="179" t="s">
        <v>360</v>
      </c>
      <c r="AG28" s="180" t="s">
        <v>360</v>
      </c>
      <c r="AH28" s="181" t="s">
        <v>360</v>
      </c>
      <c r="AI28" s="182" t="s">
        <v>360</v>
      </c>
      <c r="AJ28" s="182" t="s">
        <v>360</v>
      </c>
      <c r="AK28" s="182" t="s">
        <v>360</v>
      </c>
      <c r="AL28" s="224" t="s">
        <v>360</v>
      </c>
      <c r="AN28" s="531" t="s">
        <v>127</v>
      </c>
      <c r="AO28" s="532"/>
      <c r="AP28" s="532"/>
      <c r="AQ28" s="532"/>
      <c r="AR28" s="532"/>
      <c r="AS28" s="532"/>
      <c r="AT28" s="516" t="s">
        <v>384</v>
      </c>
      <c r="AU28" s="516"/>
    </row>
    <row r="29" spans="2:47" ht="7.5" customHeight="1" x14ac:dyDescent="0.2">
      <c r="B29" s="496"/>
      <c r="C29" s="496"/>
      <c r="D29" s="497"/>
      <c r="E29" s="517"/>
      <c r="F29" s="502"/>
      <c r="G29" s="502"/>
      <c r="H29" s="502"/>
      <c r="I29" s="503"/>
      <c r="J29" s="197" t="s">
        <v>360</v>
      </c>
      <c r="K29" s="198" t="s">
        <v>360</v>
      </c>
      <c r="L29" s="198" t="s">
        <v>360</v>
      </c>
      <c r="M29" s="198" t="s">
        <v>360</v>
      </c>
      <c r="N29" s="198" t="s">
        <v>360</v>
      </c>
      <c r="O29" s="199" t="s">
        <v>360</v>
      </c>
      <c r="P29" s="197" t="s">
        <v>360</v>
      </c>
      <c r="Q29" s="198" t="s">
        <v>360</v>
      </c>
      <c r="R29" s="198" t="s">
        <v>360</v>
      </c>
      <c r="S29" s="198" t="s">
        <v>360</v>
      </c>
      <c r="T29" s="198" t="s">
        <v>360</v>
      </c>
      <c r="U29" s="199" t="s">
        <v>360</v>
      </c>
      <c r="V29" s="197" t="s">
        <v>360</v>
      </c>
      <c r="W29" s="198" t="s">
        <v>360</v>
      </c>
      <c r="X29" s="200" t="s">
        <v>360</v>
      </c>
      <c r="Y29" s="200" t="s">
        <v>360</v>
      </c>
      <c r="Z29" s="200" t="s">
        <v>360</v>
      </c>
      <c r="AA29" s="201" t="s">
        <v>360</v>
      </c>
      <c r="AB29" s="183" t="s">
        <v>360</v>
      </c>
      <c r="AC29" s="184" t="s">
        <v>360</v>
      </c>
      <c r="AD29" s="184" t="s">
        <v>360</v>
      </c>
      <c r="AE29" s="184" t="s">
        <v>360</v>
      </c>
      <c r="AF29" s="184" t="s">
        <v>360</v>
      </c>
      <c r="AG29" s="185" t="s">
        <v>360</v>
      </c>
      <c r="AH29" s="186" t="s">
        <v>360</v>
      </c>
      <c r="AI29" s="223" t="s">
        <v>360</v>
      </c>
      <c r="AJ29" s="223" t="s">
        <v>360</v>
      </c>
      <c r="AK29" s="223" t="s">
        <v>360</v>
      </c>
      <c r="AL29" s="225" t="s">
        <v>360</v>
      </c>
      <c r="AN29" s="533"/>
      <c r="AO29" s="534"/>
      <c r="AP29" s="534"/>
      <c r="AQ29" s="534"/>
      <c r="AR29" s="534"/>
      <c r="AS29" s="534"/>
      <c r="AT29" s="516"/>
      <c r="AU29" s="516"/>
    </row>
    <row r="30" spans="2:47" ht="7.5" customHeight="1" x14ac:dyDescent="0.2">
      <c r="B30" s="496"/>
      <c r="C30" s="496"/>
      <c r="D30" s="497"/>
      <c r="E30" s="501"/>
      <c r="F30" s="502"/>
      <c r="G30" s="502"/>
      <c r="H30" s="502"/>
      <c r="I30" s="503"/>
      <c r="J30" s="197" t="s">
        <v>360</v>
      </c>
      <c r="K30" s="198" t="s">
        <v>360</v>
      </c>
      <c r="L30" s="198" t="s">
        <v>360</v>
      </c>
      <c r="M30" s="198" t="s">
        <v>360</v>
      </c>
      <c r="N30" s="198" t="s">
        <v>360</v>
      </c>
      <c r="O30" s="199" t="s">
        <v>360</v>
      </c>
      <c r="P30" s="197" t="s">
        <v>360</v>
      </c>
      <c r="Q30" s="198" t="s">
        <v>360</v>
      </c>
      <c r="R30" s="198" t="s">
        <v>360</v>
      </c>
      <c r="S30" s="198" t="s">
        <v>360</v>
      </c>
      <c r="T30" s="198" t="s">
        <v>360</v>
      </c>
      <c r="U30" s="199" t="s">
        <v>360</v>
      </c>
      <c r="V30" s="197" t="s">
        <v>360</v>
      </c>
      <c r="W30" s="198" t="s">
        <v>360</v>
      </c>
      <c r="X30" s="200" t="s">
        <v>360</v>
      </c>
      <c r="Y30" s="200" t="s">
        <v>360</v>
      </c>
      <c r="Z30" s="200" t="s">
        <v>360</v>
      </c>
      <c r="AA30" s="201" t="s">
        <v>360</v>
      </c>
      <c r="AB30" s="183" t="s">
        <v>360</v>
      </c>
      <c r="AC30" s="184" t="s">
        <v>360</v>
      </c>
      <c r="AD30" s="184" t="s">
        <v>360</v>
      </c>
      <c r="AE30" s="184" t="s">
        <v>360</v>
      </c>
      <c r="AF30" s="184" t="s">
        <v>360</v>
      </c>
      <c r="AG30" s="185" t="s">
        <v>360</v>
      </c>
      <c r="AH30" s="186" t="s">
        <v>360</v>
      </c>
      <c r="AI30" s="223" t="s">
        <v>360</v>
      </c>
      <c r="AJ30" s="223" t="s">
        <v>360</v>
      </c>
      <c r="AK30" s="223" t="s">
        <v>360</v>
      </c>
      <c r="AL30" s="225" t="s">
        <v>360</v>
      </c>
      <c r="AN30" s="533"/>
      <c r="AO30" s="534"/>
      <c r="AP30" s="534"/>
      <c r="AQ30" s="534"/>
      <c r="AR30" s="534"/>
      <c r="AS30" s="534"/>
      <c r="AT30" s="516"/>
      <c r="AU30" s="516"/>
    </row>
    <row r="31" spans="2:47" ht="7.5" customHeight="1" x14ac:dyDescent="0.2">
      <c r="B31" s="496"/>
      <c r="C31" s="496"/>
      <c r="D31" s="497"/>
      <c r="E31" s="501"/>
      <c r="F31" s="502"/>
      <c r="G31" s="502"/>
      <c r="H31" s="502"/>
      <c r="I31" s="503"/>
      <c r="J31" s="197" t="s">
        <v>360</v>
      </c>
      <c r="K31" s="198" t="s">
        <v>360</v>
      </c>
      <c r="L31" s="198" t="s">
        <v>360</v>
      </c>
      <c r="M31" s="198" t="s">
        <v>360</v>
      </c>
      <c r="N31" s="198" t="s">
        <v>360</v>
      </c>
      <c r="O31" s="199" t="s">
        <v>360</v>
      </c>
      <c r="P31" s="197" t="s">
        <v>360</v>
      </c>
      <c r="Q31" s="198" t="s">
        <v>360</v>
      </c>
      <c r="R31" s="198" t="s">
        <v>360</v>
      </c>
      <c r="S31" s="198" t="s">
        <v>360</v>
      </c>
      <c r="T31" s="198" t="s">
        <v>360</v>
      </c>
      <c r="U31" s="199" t="s">
        <v>360</v>
      </c>
      <c r="V31" s="197" t="s">
        <v>360</v>
      </c>
      <c r="W31" s="198" t="s">
        <v>360</v>
      </c>
      <c r="X31" s="200" t="s">
        <v>360</v>
      </c>
      <c r="Y31" s="200" t="s">
        <v>360</v>
      </c>
      <c r="Z31" s="200" t="s">
        <v>360</v>
      </c>
      <c r="AA31" s="201" t="s">
        <v>360</v>
      </c>
      <c r="AB31" s="183" t="s">
        <v>360</v>
      </c>
      <c r="AC31" s="184" t="s">
        <v>360</v>
      </c>
      <c r="AD31" s="184" t="s">
        <v>360</v>
      </c>
      <c r="AE31" s="184" t="s">
        <v>360</v>
      </c>
      <c r="AF31" s="184" t="s">
        <v>360</v>
      </c>
      <c r="AG31" s="185" t="s">
        <v>360</v>
      </c>
      <c r="AH31" s="186" t="s">
        <v>360</v>
      </c>
      <c r="AI31" s="223" t="s">
        <v>360</v>
      </c>
      <c r="AJ31" s="223" t="s">
        <v>360</v>
      </c>
      <c r="AK31" s="223" t="s">
        <v>360</v>
      </c>
      <c r="AL31" s="225" t="s">
        <v>360</v>
      </c>
      <c r="AN31" s="533"/>
      <c r="AO31" s="534"/>
      <c r="AP31" s="534"/>
      <c r="AQ31" s="534"/>
      <c r="AR31" s="534"/>
      <c r="AS31" s="534"/>
      <c r="AT31" s="516"/>
      <c r="AU31" s="516"/>
    </row>
    <row r="32" spans="2:47" ht="7.5" customHeight="1" x14ac:dyDescent="0.2">
      <c r="B32" s="496"/>
      <c r="C32" s="496"/>
      <c r="D32" s="497"/>
      <c r="E32" s="501"/>
      <c r="F32" s="502"/>
      <c r="G32" s="502"/>
      <c r="H32" s="502"/>
      <c r="I32" s="503"/>
      <c r="J32" s="197" t="s">
        <v>360</v>
      </c>
      <c r="K32" s="198" t="s">
        <v>360</v>
      </c>
      <c r="L32" s="198" t="s">
        <v>360</v>
      </c>
      <c r="M32" s="198" t="s">
        <v>360</v>
      </c>
      <c r="N32" s="198" t="s">
        <v>360</v>
      </c>
      <c r="O32" s="199" t="s">
        <v>360</v>
      </c>
      <c r="P32" s="197" t="s">
        <v>360</v>
      </c>
      <c r="Q32" s="198" t="s">
        <v>360</v>
      </c>
      <c r="R32" s="198" t="s">
        <v>360</v>
      </c>
      <c r="S32" s="198" t="s">
        <v>360</v>
      </c>
      <c r="T32" s="198" t="s">
        <v>360</v>
      </c>
      <c r="U32" s="199" t="s">
        <v>360</v>
      </c>
      <c r="V32" s="197" t="s">
        <v>360</v>
      </c>
      <c r="W32" s="198" t="s">
        <v>360</v>
      </c>
      <c r="X32" s="200" t="s">
        <v>360</v>
      </c>
      <c r="Y32" s="200" t="s">
        <v>360</v>
      </c>
      <c r="Z32" s="200" t="s">
        <v>360</v>
      </c>
      <c r="AA32" s="201" t="s">
        <v>360</v>
      </c>
      <c r="AB32" s="183" t="s">
        <v>360</v>
      </c>
      <c r="AC32" s="184" t="s">
        <v>360</v>
      </c>
      <c r="AD32" s="184" t="s">
        <v>360</v>
      </c>
      <c r="AE32" s="184" t="s">
        <v>360</v>
      </c>
      <c r="AF32" s="184" t="s">
        <v>360</v>
      </c>
      <c r="AG32" s="185" t="s">
        <v>360</v>
      </c>
      <c r="AH32" s="186" t="s">
        <v>360</v>
      </c>
      <c r="AI32" s="223" t="s">
        <v>360</v>
      </c>
      <c r="AJ32" s="223" t="s">
        <v>360</v>
      </c>
      <c r="AK32" s="223" t="s">
        <v>360</v>
      </c>
      <c r="AL32" s="225" t="s">
        <v>360</v>
      </c>
      <c r="AN32" s="533"/>
      <c r="AO32" s="534"/>
      <c r="AP32" s="534"/>
      <c r="AQ32" s="534"/>
      <c r="AR32" s="534"/>
      <c r="AS32" s="534"/>
      <c r="AT32" s="516"/>
      <c r="AU32" s="516"/>
    </row>
    <row r="33" spans="2:47" ht="7.5" customHeight="1" x14ac:dyDescent="0.2">
      <c r="B33" s="496"/>
      <c r="C33" s="496"/>
      <c r="D33" s="497"/>
      <c r="E33" s="501"/>
      <c r="F33" s="502"/>
      <c r="G33" s="502"/>
      <c r="H33" s="502"/>
      <c r="I33" s="503"/>
      <c r="J33" s="197" t="s">
        <v>360</v>
      </c>
      <c r="K33" s="198" t="s">
        <v>360</v>
      </c>
      <c r="L33" s="198" t="s">
        <v>360</v>
      </c>
      <c r="M33" s="198" t="s">
        <v>360</v>
      </c>
      <c r="N33" s="198" t="s">
        <v>360</v>
      </c>
      <c r="O33" s="199" t="s">
        <v>360</v>
      </c>
      <c r="P33" s="197" t="s">
        <v>360</v>
      </c>
      <c r="Q33" s="198" t="s">
        <v>360</v>
      </c>
      <c r="R33" s="198" t="s">
        <v>360</v>
      </c>
      <c r="S33" s="198" t="s">
        <v>360</v>
      </c>
      <c r="T33" s="198" t="s">
        <v>360</v>
      </c>
      <c r="U33" s="199" t="s">
        <v>360</v>
      </c>
      <c r="V33" s="197" t="s">
        <v>360</v>
      </c>
      <c r="W33" s="198" t="s">
        <v>360</v>
      </c>
      <c r="X33" s="200" t="s">
        <v>360</v>
      </c>
      <c r="Y33" s="200" t="s">
        <v>360</v>
      </c>
      <c r="Z33" s="200" t="s">
        <v>360</v>
      </c>
      <c r="AA33" s="201" t="s">
        <v>360</v>
      </c>
      <c r="AB33" s="183" t="s">
        <v>360</v>
      </c>
      <c r="AC33" s="184" t="s">
        <v>360</v>
      </c>
      <c r="AD33" s="184" t="s">
        <v>360</v>
      </c>
      <c r="AE33" s="184" t="s">
        <v>360</v>
      </c>
      <c r="AF33" s="184" t="s">
        <v>360</v>
      </c>
      <c r="AG33" s="185" t="s">
        <v>360</v>
      </c>
      <c r="AH33" s="186" t="s">
        <v>360</v>
      </c>
      <c r="AI33" s="223" t="s">
        <v>360</v>
      </c>
      <c r="AJ33" s="223" t="s">
        <v>360</v>
      </c>
      <c r="AK33" s="223" t="s">
        <v>360</v>
      </c>
      <c r="AL33" s="225" t="s">
        <v>360</v>
      </c>
      <c r="AN33" s="533"/>
      <c r="AO33" s="534"/>
      <c r="AP33" s="534"/>
      <c r="AQ33" s="534"/>
      <c r="AR33" s="534"/>
      <c r="AS33" s="534"/>
      <c r="AT33" s="516"/>
      <c r="AU33" s="516"/>
    </row>
    <row r="34" spans="2:47" ht="7.5" customHeight="1" x14ac:dyDescent="0.2">
      <c r="B34" s="496"/>
      <c r="C34" s="496"/>
      <c r="D34" s="497"/>
      <c r="E34" s="501"/>
      <c r="F34" s="502"/>
      <c r="G34" s="502"/>
      <c r="H34" s="502"/>
      <c r="I34" s="503"/>
      <c r="J34" s="197" t="s">
        <v>360</v>
      </c>
      <c r="K34" s="198" t="s">
        <v>360</v>
      </c>
      <c r="L34" s="198" t="s">
        <v>360</v>
      </c>
      <c r="M34" s="198" t="s">
        <v>360</v>
      </c>
      <c r="N34" s="198" t="s">
        <v>360</v>
      </c>
      <c r="O34" s="199" t="s">
        <v>360</v>
      </c>
      <c r="P34" s="197" t="s">
        <v>360</v>
      </c>
      <c r="Q34" s="198" t="s">
        <v>360</v>
      </c>
      <c r="R34" s="198" t="s">
        <v>360</v>
      </c>
      <c r="S34" s="198" t="s">
        <v>360</v>
      </c>
      <c r="T34" s="198" t="s">
        <v>360</v>
      </c>
      <c r="U34" s="199" t="s">
        <v>360</v>
      </c>
      <c r="V34" s="197" t="s">
        <v>360</v>
      </c>
      <c r="W34" s="198" t="s">
        <v>360</v>
      </c>
      <c r="X34" s="200" t="s">
        <v>360</v>
      </c>
      <c r="Y34" s="200" t="s">
        <v>360</v>
      </c>
      <c r="Z34" s="200" t="s">
        <v>360</v>
      </c>
      <c r="AA34" s="201" t="s">
        <v>360</v>
      </c>
      <c r="AB34" s="183" t="s">
        <v>360</v>
      </c>
      <c r="AC34" s="184" t="s">
        <v>360</v>
      </c>
      <c r="AD34" s="184" t="s">
        <v>360</v>
      </c>
      <c r="AE34" s="184" t="s">
        <v>360</v>
      </c>
      <c r="AF34" s="184" t="s">
        <v>360</v>
      </c>
      <c r="AG34" s="185" t="s">
        <v>360</v>
      </c>
      <c r="AH34" s="186" t="s">
        <v>360</v>
      </c>
      <c r="AI34" s="223" t="s">
        <v>360</v>
      </c>
      <c r="AJ34" s="223" t="s">
        <v>360</v>
      </c>
      <c r="AK34" s="223" t="s">
        <v>360</v>
      </c>
      <c r="AL34" s="225" t="s">
        <v>360</v>
      </c>
      <c r="AN34" s="533"/>
      <c r="AO34" s="534"/>
      <c r="AP34" s="534"/>
      <c r="AQ34" s="534"/>
      <c r="AR34" s="534"/>
      <c r="AS34" s="534"/>
      <c r="AT34" s="516"/>
      <c r="AU34" s="516"/>
    </row>
    <row r="35" spans="2:47" ht="7.5" customHeight="1" thickBot="1" x14ac:dyDescent="0.25">
      <c r="B35" s="496"/>
      <c r="C35" s="496"/>
      <c r="D35" s="497"/>
      <c r="E35" s="501"/>
      <c r="F35" s="502"/>
      <c r="G35" s="502"/>
      <c r="H35" s="502"/>
      <c r="I35" s="503"/>
      <c r="J35" s="197" t="s">
        <v>360</v>
      </c>
      <c r="K35" s="198" t="s">
        <v>360</v>
      </c>
      <c r="L35" s="198" t="s">
        <v>360</v>
      </c>
      <c r="M35" s="198" t="s">
        <v>360</v>
      </c>
      <c r="N35" s="198" t="s">
        <v>360</v>
      </c>
      <c r="O35" s="199" t="s">
        <v>360</v>
      </c>
      <c r="P35" s="197" t="s">
        <v>360</v>
      </c>
      <c r="Q35" s="198" t="s">
        <v>360</v>
      </c>
      <c r="R35" s="198" t="s">
        <v>360</v>
      </c>
      <c r="S35" s="198" t="s">
        <v>360</v>
      </c>
      <c r="T35" s="198" t="s">
        <v>360</v>
      </c>
      <c r="U35" s="199" t="s">
        <v>360</v>
      </c>
      <c r="V35" s="197" t="s">
        <v>360</v>
      </c>
      <c r="W35" s="198" t="s">
        <v>360</v>
      </c>
      <c r="X35" s="200" t="s">
        <v>360</v>
      </c>
      <c r="Y35" s="200" t="s">
        <v>360</v>
      </c>
      <c r="Z35" s="200" t="s">
        <v>360</v>
      </c>
      <c r="AA35" s="201" t="s">
        <v>360</v>
      </c>
      <c r="AB35" s="183" t="s">
        <v>360</v>
      </c>
      <c r="AC35" s="184" t="s">
        <v>360</v>
      </c>
      <c r="AD35" s="184" t="s">
        <v>360</v>
      </c>
      <c r="AE35" s="184" t="s">
        <v>360</v>
      </c>
      <c r="AF35" s="184" t="s">
        <v>360</v>
      </c>
      <c r="AG35" s="185" t="s">
        <v>360</v>
      </c>
      <c r="AH35" s="186" t="s">
        <v>360</v>
      </c>
      <c r="AI35" s="223" t="s">
        <v>360</v>
      </c>
      <c r="AJ35" s="223" t="s">
        <v>360</v>
      </c>
      <c r="AK35" s="223" t="s">
        <v>360</v>
      </c>
      <c r="AL35" s="225" t="s">
        <v>360</v>
      </c>
      <c r="AN35" s="533"/>
      <c r="AO35" s="534"/>
      <c r="AP35" s="534"/>
      <c r="AQ35" s="534"/>
      <c r="AR35" s="534"/>
      <c r="AS35" s="534"/>
      <c r="AT35" s="516"/>
      <c r="AU35" s="516"/>
    </row>
    <row r="36" spans="2:47" ht="13.5" hidden="1" thickBot="1" x14ac:dyDescent="0.25">
      <c r="B36" s="496"/>
      <c r="C36" s="496"/>
      <c r="D36" s="497"/>
      <c r="E36" s="501"/>
      <c r="F36" s="502"/>
      <c r="G36" s="502"/>
      <c r="H36" s="502"/>
      <c r="I36" s="503"/>
      <c r="J36" s="207" t="s">
        <v>360</v>
      </c>
      <c r="K36" s="200" t="s">
        <v>360</v>
      </c>
      <c r="L36" s="200" t="s">
        <v>360</v>
      </c>
      <c r="M36" s="200" t="s">
        <v>360</v>
      </c>
      <c r="N36" s="200" t="s">
        <v>360</v>
      </c>
      <c r="O36" s="201" t="s">
        <v>360</v>
      </c>
      <c r="P36" s="207" t="s">
        <v>360</v>
      </c>
      <c r="Q36" s="200" t="s">
        <v>360</v>
      </c>
      <c r="R36" s="200" t="s">
        <v>360</v>
      </c>
      <c r="S36" s="200" t="s">
        <v>360</v>
      </c>
      <c r="T36" s="200" t="s">
        <v>360</v>
      </c>
      <c r="U36" s="201" t="s">
        <v>360</v>
      </c>
      <c r="V36" s="207" t="s">
        <v>360</v>
      </c>
      <c r="W36" s="200" t="s">
        <v>360</v>
      </c>
      <c r="X36" s="200" t="s">
        <v>360</v>
      </c>
      <c r="Y36" s="200" t="s">
        <v>360</v>
      </c>
      <c r="Z36" s="200" t="s">
        <v>360</v>
      </c>
      <c r="AA36" s="201" t="s">
        <v>360</v>
      </c>
      <c r="AB36" s="183" t="s">
        <v>360</v>
      </c>
      <c r="AC36" s="184" t="s">
        <v>360</v>
      </c>
      <c r="AD36" s="184" t="s">
        <v>360</v>
      </c>
      <c r="AE36" s="184" t="s">
        <v>360</v>
      </c>
      <c r="AF36" s="184" t="s">
        <v>360</v>
      </c>
      <c r="AG36" s="185" t="s">
        <v>360</v>
      </c>
      <c r="AH36" s="186" t="s">
        <v>360</v>
      </c>
      <c r="AI36" s="223" t="s">
        <v>360</v>
      </c>
      <c r="AJ36" s="223" t="s">
        <v>360</v>
      </c>
      <c r="AK36" s="223" t="s">
        <v>360</v>
      </c>
      <c r="AL36" s="225" t="s">
        <v>360</v>
      </c>
      <c r="AN36" s="533"/>
      <c r="AO36" s="534"/>
      <c r="AP36" s="534"/>
      <c r="AQ36" s="534"/>
      <c r="AR36" s="534"/>
      <c r="AS36" s="535"/>
    </row>
    <row r="37" spans="2:47" ht="13.5" hidden="1" thickBot="1" x14ac:dyDescent="0.25">
      <c r="B37" s="496"/>
      <c r="C37" s="496"/>
      <c r="D37" s="497"/>
      <c r="E37" s="504"/>
      <c r="F37" s="505"/>
      <c r="G37" s="505"/>
      <c r="H37" s="505"/>
      <c r="I37" s="506"/>
      <c r="J37" s="207" t="s">
        <v>360</v>
      </c>
      <c r="K37" s="200" t="s">
        <v>360</v>
      </c>
      <c r="L37" s="200" t="s">
        <v>360</v>
      </c>
      <c r="M37" s="200" t="s">
        <v>360</v>
      </c>
      <c r="N37" s="200" t="s">
        <v>360</v>
      </c>
      <c r="O37" s="201" t="s">
        <v>360</v>
      </c>
      <c r="P37" s="207" t="s">
        <v>360</v>
      </c>
      <c r="Q37" s="200" t="s">
        <v>360</v>
      </c>
      <c r="R37" s="200" t="s">
        <v>360</v>
      </c>
      <c r="S37" s="200" t="s">
        <v>360</v>
      </c>
      <c r="T37" s="200" t="s">
        <v>360</v>
      </c>
      <c r="U37" s="201" t="s">
        <v>360</v>
      </c>
      <c r="V37" s="207" t="s">
        <v>360</v>
      </c>
      <c r="W37" s="200" t="s">
        <v>360</v>
      </c>
      <c r="X37" s="200" t="s">
        <v>360</v>
      </c>
      <c r="Y37" s="200" t="s">
        <v>360</v>
      </c>
      <c r="Z37" s="200" t="s">
        <v>360</v>
      </c>
      <c r="AA37" s="201" t="s">
        <v>360</v>
      </c>
      <c r="AB37" s="187" t="s">
        <v>360</v>
      </c>
      <c r="AC37" s="188" t="s">
        <v>360</v>
      </c>
      <c r="AD37" s="188" t="s">
        <v>360</v>
      </c>
      <c r="AE37" s="188" t="s">
        <v>360</v>
      </c>
      <c r="AF37" s="188" t="s">
        <v>360</v>
      </c>
      <c r="AG37" s="189" t="s">
        <v>360</v>
      </c>
      <c r="AH37" s="190" t="s">
        <v>360</v>
      </c>
      <c r="AI37" s="191" t="s">
        <v>360</v>
      </c>
      <c r="AJ37" s="191" t="s">
        <v>360</v>
      </c>
      <c r="AK37" s="191" t="s">
        <v>360</v>
      </c>
      <c r="AL37" s="226" t="s">
        <v>360</v>
      </c>
      <c r="AN37" s="536"/>
      <c r="AO37" s="537"/>
      <c r="AP37" s="537"/>
      <c r="AQ37" s="537"/>
      <c r="AR37" s="537"/>
      <c r="AS37" s="538"/>
    </row>
    <row r="38" spans="2:47" ht="7.5" customHeight="1" x14ac:dyDescent="0.2">
      <c r="B38" s="496"/>
      <c r="C38" s="496"/>
      <c r="D38" s="497"/>
      <c r="E38" s="498" t="s">
        <v>165</v>
      </c>
      <c r="F38" s="499"/>
      <c r="G38" s="499"/>
      <c r="H38" s="499"/>
      <c r="I38" s="499"/>
      <c r="J38" s="208" t="s">
        <v>360</v>
      </c>
      <c r="K38" s="209" t="s">
        <v>360</v>
      </c>
      <c r="L38" s="209" t="s">
        <v>360</v>
      </c>
      <c r="M38" s="209" t="s">
        <v>360</v>
      </c>
      <c r="N38" s="209" t="s">
        <v>360</v>
      </c>
      <c r="O38" s="210" t="s">
        <v>360</v>
      </c>
      <c r="P38" s="192" t="s">
        <v>360</v>
      </c>
      <c r="Q38" s="193" t="s">
        <v>360</v>
      </c>
      <c r="R38" s="193" t="s">
        <v>360</v>
      </c>
      <c r="S38" s="193" t="s">
        <v>360</v>
      </c>
      <c r="T38" s="193" t="s">
        <v>360</v>
      </c>
      <c r="U38" s="194" t="s">
        <v>360</v>
      </c>
      <c r="V38" s="192"/>
      <c r="W38" s="193"/>
      <c r="X38" s="195" t="s">
        <v>360</v>
      </c>
      <c r="Y38" s="195" t="s">
        <v>360</v>
      </c>
      <c r="Z38" s="195" t="s">
        <v>360</v>
      </c>
      <c r="AA38" s="196" t="s">
        <v>360</v>
      </c>
      <c r="AB38" s="178" t="s">
        <v>360</v>
      </c>
      <c r="AC38" s="179" t="s">
        <v>360</v>
      </c>
      <c r="AD38" s="179" t="s">
        <v>360</v>
      </c>
      <c r="AE38" s="179" t="s">
        <v>360</v>
      </c>
      <c r="AF38" s="179" t="s">
        <v>360</v>
      </c>
      <c r="AG38" s="180" t="s">
        <v>360</v>
      </c>
      <c r="AH38" s="181" t="s">
        <v>360</v>
      </c>
      <c r="AI38" s="182" t="s">
        <v>360</v>
      </c>
      <c r="AJ38" s="182" t="s">
        <v>360</v>
      </c>
      <c r="AK38" s="182" t="s">
        <v>360</v>
      </c>
      <c r="AL38" s="224" t="s">
        <v>360</v>
      </c>
      <c r="AN38" s="539" t="s">
        <v>166</v>
      </c>
      <c r="AO38" s="540"/>
      <c r="AP38" s="540"/>
      <c r="AQ38" s="540"/>
      <c r="AR38" s="540"/>
      <c r="AS38" s="540"/>
      <c r="AT38" s="524" t="s">
        <v>383</v>
      </c>
      <c r="AU38" s="525"/>
    </row>
    <row r="39" spans="2:47" ht="7.5" customHeight="1" x14ac:dyDescent="0.2">
      <c r="B39" s="496"/>
      <c r="C39" s="496"/>
      <c r="D39" s="497"/>
      <c r="E39" s="517"/>
      <c r="F39" s="502"/>
      <c r="G39" s="502"/>
      <c r="H39" s="502"/>
      <c r="I39" s="502"/>
      <c r="J39" s="211" t="s">
        <v>360</v>
      </c>
      <c r="K39" s="212" t="s">
        <v>360</v>
      </c>
      <c r="L39" s="212" t="s">
        <v>360</v>
      </c>
      <c r="M39" s="212" t="s">
        <v>360</v>
      </c>
      <c r="N39" s="212" t="s">
        <v>360</v>
      </c>
      <c r="O39" s="213" t="s">
        <v>360</v>
      </c>
      <c r="P39" s="197" t="s">
        <v>360</v>
      </c>
      <c r="Q39" s="198" t="s">
        <v>360</v>
      </c>
      <c r="R39" s="198" t="s">
        <v>360</v>
      </c>
      <c r="S39" s="198" t="s">
        <v>360</v>
      </c>
      <c r="T39" s="198" t="s">
        <v>360</v>
      </c>
      <c r="U39" s="199" t="s">
        <v>360</v>
      </c>
      <c r="V39" s="197" t="s">
        <v>360</v>
      </c>
      <c r="W39" s="198" t="s">
        <v>360</v>
      </c>
      <c r="X39" s="200" t="s">
        <v>360</v>
      </c>
      <c r="Y39" s="200" t="s">
        <v>360</v>
      </c>
      <c r="Z39" s="200" t="s">
        <v>360</v>
      </c>
      <c r="AA39" s="201" t="s">
        <v>360</v>
      </c>
      <c r="AB39" s="183" t="s">
        <v>360</v>
      </c>
      <c r="AC39" s="184" t="s">
        <v>360</v>
      </c>
      <c r="AD39" s="184" t="s">
        <v>360</v>
      </c>
      <c r="AE39" s="184" t="s">
        <v>360</v>
      </c>
      <c r="AF39" s="184" t="s">
        <v>360</v>
      </c>
      <c r="AG39" s="185" t="s">
        <v>360</v>
      </c>
      <c r="AH39" s="186" t="s">
        <v>360</v>
      </c>
      <c r="AI39" s="223" t="s">
        <v>360</v>
      </c>
      <c r="AJ39" s="223" t="s">
        <v>360</v>
      </c>
      <c r="AK39" s="223" t="s">
        <v>360</v>
      </c>
      <c r="AL39" s="225" t="s">
        <v>360</v>
      </c>
      <c r="AN39" s="541"/>
      <c r="AO39" s="542"/>
      <c r="AP39" s="542"/>
      <c r="AQ39" s="542"/>
      <c r="AR39" s="542"/>
      <c r="AS39" s="542"/>
      <c r="AT39" s="526"/>
      <c r="AU39" s="527"/>
    </row>
    <row r="40" spans="2:47" ht="7.5" customHeight="1" x14ac:dyDescent="0.2">
      <c r="B40" s="496"/>
      <c r="C40" s="496"/>
      <c r="D40" s="497"/>
      <c r="E40" s="501"/>
      <c r="F40" s="502"/>
      <c r="G40" s="502"/>
      <c r="H40" s="502"/>
      <c r="I40" s="502"/>
      <c r="J40" s="211" t="s">
        <v>360</v>
      </c>
      <c r="K40" s="212" t="s">
        <v>360</v>
      </c>
      <c r="L40" s="212" t="s">
        <v>360</v>
      </c>
      <c r="M40" s="212" t="s">
        <v>360</v>
      </c>
      <c r="N40" s="212" t="s">
        <v>360</v>
      </c>
      <c r="O40" s="213" t="s">
        <v>360</v>
      </c>
      <c r="P40" s="197" t="s">
        <v>360</v>
      </c>
      <c r="Q40" s="198" t="s">
        <v>360</v>
      </c>
      <c r="R40" s="198" t="s">
        <v>360</v>
      </c>
      <c r="S40" s="198" t="s">
        <v>360</v>
      </c>
      <c r="T40" s="198" t="s">
        <v>360</v>
      </c>
      <c r="U40" s="199" t="s">
        <v>360</v>
      </c>
      <c r="V40" s="197" t="s">
        <v>360</v>
      </c>
      <c r="W40" s="198" t="s">
        <v>360</v>
      </c>
      <c r="X40" s="200" t="s">
        <v>360</v>
      </c>
      <c r="Y40" s="200" t="s">
        <v>360</v>
      </c>
      <c r="Z40" s="200" t="s">
        <v>360</v>
      </c>
      <c r="AA40" s="201" t="s">
        <v>360</v>
      </c>
      <c r="AB40" s="183" t="s">
        <v>360</v>
      </c>
      <c r="AC40" s="184" t="s">
        <v>360</v>
      </c>
      <c r="AD40" s="184" t="s">
        <v>360</v>
      </c>
      <c r="AE40" s="184" t="s">
        <v>360</v>
      </c>
      <c r="AF40" s="184" t="s">
        <v>360</v>
      </c>
      <c r="AG40" s="185" t="s">
        <v>360</v>
      </c>
      <c r="AH40" s="186" t="s">
        <v>360</v>
      </c>
      <c r="AI40" s="223" t="s">
        <v>360</v>
      </c>
      <c r="AJ40" s="223" t="s">
        <v>360</v>
      </c>
      <c r="AK40" s="223" t="s">
        <v>360</v>
      </c>
      <c r="AL40" s="225" t="s">
        <v>360</v>
      </c>
      <c r="AN40" s="541"/>
      <c r="AO40" s="542"/>
      <c r="AP40" s="542"/>
      <c r="AQ40" s="542"/>
      <c r="AR40" s="542"/>
      <c r="AS40" s="542"/>
      <c r="AT40" s="526"/>
      <c r="AU40" s="527"/>
    </row>
    <row r="41" spans="2:47" ht="7.5" customHeight="1" x14ac:dyDescent="0.2">
      <c r="B41" s="496"/>
      <c r="C41" s="496"/>
      <c r="D41" s="497"/>
      <c r="E41" s="501"/>
      <c r="F41" s="502"/>
      <c r="G41" s="502"/>
      <c r="H41" s="502"/>
      <c r="I41" s="502"/>
      <c r="J41" s="211" t="s">
        <v>360</v>
      </c>
      <c r="K41" s="212" t="s">
        <v>360</v>
      </c>
      <c r="L41" s="212" t="s">
        <v>360</v>
      </c>
      <c r="M41" s="212" t="s">
        <v>360</v>
      </c>
      <c r="N41" s="212" t="s">
        <v>360</v>
      </c>
      <c r="O41" s="213" t="s">
        <v>360</v>
      </c>
      <c r="P41" s="197" t="s">
        <v>360</v>
      </c>
      <c r="Q41" s="198" t="s">
        <v>360</v>
      </c>
      <c r="R41" s="198" t="s">
        <v>360</v>
      </c>
      <c r="S41" s="198" t="s">
        <v>360</v>
      </c>
      <c r="T41" s="198" t="s">
        <v>360</v>
      </c>
      <c r="U41" s="199" t="s">
        <v>360</v>
      </c>
      <c r="V41" s="197" t="s">
        <v>360</v>
      </c>
      <c r="W41" s="198" t="s">
        <v>360</v>
      </c>
      <c r="X41" s="200" t="s">
        <v>360</v>
      </c>
      <c r="Y41" s="200" t="s">
        <v>360</v>
      </c>
      <c r="Z41" s="200" t="s">
        <v>360</v>
      </c>
      <c r="AA41" s="201" t="s">
        <v>360</v>
      </c>
      <c r="AB41" s="183" t="s">
        <v>360</v>
      </c>
      <c r="AC41" s="184" t="s">
        <v>360</v>
      </c>
      <c r="AD41" s="184" t="s">
        <v>360</v>
      </c>
      <c r="AE41" s="184" t="s">
        <v>360</v>
      </c>
      <c r="AF41" s="184" t="s">
        <v>360</v>
      </c>
      <c r="AG41" s="185" t="s">
        <v>360</v>
      </c>
      <c r="AH41" s="186" t="s">
        <v>360</v>
      </c>
      <c r="AI41" s="223" t="s">
        <v>360</v>
      </c>
      <c r="AJ41" s="223" t="s">
        <v>360</v>
      </c>
      <c r="AK41" s="223" t="s">
        <v>360</v>
      </c>
      <c r="AL41" s="225" t="s">
        <v>360</v>
      </c>
      <c r="AN41" s="541"/>
      <c r="AO41" s="542"/>
      <c r="AP41" s="542"/>
      <c r="AQ41" s="542"/>
      <c r="AR41" s="542"/>
      <c r="AS41" s="542"/>
      <c r="AT41" s="526"/>
      <c r="AU41" s="527"/>
    </row>
    <row r="42" spans="2:47" ht="7.5" customHeight="1" x14ac:dyDescent="0.2">
      <c r="B42" s="496"/>
      <c r="C42" s="496"/>
      <c r="D42" s="497"/>
      <c r="E42" s="501"/>
      <c r="F42" s="502"/>
      <c r="G42" s="502"/>
      <c r="H42" s="502"/>
      <c r="I42" s="502"/>
      <c r="J42" s="211" t="s">
        <v>360</v>
      </c>
      <c r="K42" s="212" t="s">
        <v>360</v>
      </c>
      <c r="L42" s="212" t="s">
        <v>360</v>
      </c>
      <c r="M42" s="212" t="s">
        <v>360</v>
      </c>
      <c r="N42" s="212" t="s">
        <v>360</v>
      </c>
      <c r="O42" s="213" t="s">
        <v>360</v>
      </c>
      <c r="P42" s="197" t="s">
        <v>360</v>
      </c>
      <c r="Q42" s="198" t="s">
        <v>360</v>
      </c>
      <c r="R42" s="198" t="s">
        <v>360</v>
      </c>
      <c r="S42" s="198" t="s">
        <v>360</v>
      </c>
      <c r="T42" s="198" t="s">
        <v>360</v>
      </c>
      <c r="U42" s="199" t="s">
        <v>360</v>
      </c>
      <c r="V42" s="197" t="s">
        <v>360</v>
      </c>
      <c r="W42" s="198" t="s">
        <v>360</v>
      </c>
      <c r="X42" s="200" t="s">
        <v>360</v>
      </c>
      <c r="Y42" s="200" t="s">
        <v>360</v>
      </c>
      <c r="Z42" s="200" t="s">
        <v>360</v>
      </c>
      <c r="AA42" s="201" t="s">
        <v>360</v>
      </c>
      <c r="AB42" s="183" t="s">
        <v>360</v>
      </c>
      <c r="AC42" s="184" t="s">
        <v>360</v>
      </c>
      <c r="AD42" s="184" t="s">
        <v>360</v>
      </c>
      <c r="AE42" s="184" t="s">
        <v>360</v>
      </c>
      <c r="AF42" s="184" t="s">
        <v>360</v>
      </c>
      <c r="AG42" s="185" t="s">
        <v>360</v>
      </c>
      <c r="AH42" s="186" t="s">
        <v>360</v>
      </c>
      <c r="AI42" s="223" t="s">
        <v>360</v>
      </c>
      <c r="AJ42" s="223" t="s">
        <v>360</v>
      </c>
      <c r="AK42" s="223" t="s">
        <v>360</v>
      </c>
      <c r="AL42" s="225" t="s">
        <v>360</v>
      </c>
      <c r="AN42" s="541"/>
      <c r="AO42" s="542"/>
      <c r="AP42" s="542"/>
      <c r="AQ42" s="542"/>
      <c r="AR42" s="542"/>
      <c r="AS42" s="542"/>
      <c r="AT42" s="526"/>
      <c r="AU42" s="527"/>
    </row>
    <row r="43" spans="2:47" ht="7.5" customHeight="1" x14ac:dyDescent="0.2">
      <c r="B43" s="496"/>
      <c r="C43" s="496"/>
      <c r="D43" s="497"/>
      <c r="E43" s="501"/>
      <c r="F43" s="502"/>
      <c r="G43" s="502"/>
      <c r="H43" s="502"/>
      <c r="I43" s="502"/>
      <c r="J43" s="211" t="s">
        <v>360</v>
      </c>
      <c r="K43" s="212" t="s">
        <v>360</v>
      </c>
      <c r="L43" s="212" t="s">
        <v>360</v>
      </c>
      <c r="M43" s="212" t="s">
        <v>360</v>
      </c>
      <c r="N43" s="212" t="s">
        <v>360</v>
      </c>
      <c r="O43" s="213" t="s">
        <v>360</v>
      </c>
      <c r="P43" s="197" t="s">
        <v>360</v>
      </c>
      <c r="Q43" s="198" t="s">
        <v>360</v>
      </c>
      <c r="R43" s="198" t="s">
        <v>360</v>
      </c>
      <c r="S43" s="198" t="s">
        <v>360</v>
      </c>
      <c r="T43" s="198" t="s">
        <v>360</v>
      </c>
      <c r="U43" s="199" t="s">
        <v>360</v>
      </c>
      <c r="V43" s="197" t="s">
        <v>360</v>
      </c>
      <c r="W43" s="198" t="s">
        <v>360</v>
      </c>
      <c r="X43" s="200" t="s">
        <v>360</v>
      </c>
      <c r="Y43" s="200" t="s">
        <v>360</v>
      </c>
      <c r="Z43" s="200" t="s">
        <v>360</v>
      </c>
      <c r="AA43" s="201" t="s">
        <v>360</v>
      </c>
      <c r="AB43" s="183" t="s">
        <v>360</v>
      </c>
      <c r="AC43" s="184" t="s">
        <v>360</v>
      </c>
      <c r="AD43" s="184" t="s">
        <v>360</v>
      </c>
      <c r="AE43" s="184" t="s">
        <v>360</v>
      </c>
      <c r="AF43" s="184" t="s">
        <v>360</v>
      </c>
      <c r="AG43" s="185" t="s">
        <v>360</v>
      </c>
      <c r="AH43" s="186" t="s">
        <v>360</v>
      </c>
      <c r="AI43" s="223" t="s">
        <v>360</v>
      </c>
      <c r="AJ43" s="223" t="s">
        <v>360</v>
      </c>
      <c r="AK43" s="223" t="s">
        <v>360</v>
      </c>
      <c r="AL43" s="225" t="s">
        <v>360</v>
      </c>
      <c r="AN43" s="541"/>
      <c r="AO43" s="542"/>
      <c r="AP43" s="542"/>
      <c r="AQ43" s="542"/>
      <c r="AR43" s="542"/>
      <c r="AS43" s="542"/>
      <c r="AT43" s="526"/>
      <c r="AU43" s="527"/>
    </row>
    <row r="44" spans="2:47" ht="7.5" customHeight="1" x14ac:dyDescent="0.2">
      <c r="B44" s="496"/>
      <c r="C44" s="496"/>
      <c r="D44" s="497"/>
      <c r="E44" s="501"/>
      <c r="F44" s="502"/>
      <c r="G44" s="502"/>
      <c r="H44" s="502"/>
      <c r="I44" s="502"/>
      <c r="J44" s="211" t="s">
        <v>360</v>
      </c>
      <c r="K44" s="212" t="s">
        <v>360</v>
      </c>
      <c r="L44" s="212" t="s">
        <v>360</v>
      </c>
      <c r="M44" s="212" t="s">
        <v>360</v>
      </c>
      <c r="N44" s="212" t="s">
        <v>360</v>
      </c>
      <c r="O44" s="213" t="s">
        <v>360</v>
      </c>
      <c r="P44" s="197" t="s">
        <v>360</v>
      </c>
      <c r="Q44" s="198" t="s">
        <v>360</v>
      </c>
      <c r="R44" s="198" t="s">
        <v>360</v>
      </c>
      <c r="S44" s="198" t="s">
        <v>360</v>
      </c>
      <c r="T44" s="198" t="s">
        <v>360</v>
      </c>
      <c r="U44" s="199" t="s">
        <v>360</v>
      </c>
      <c r="V44" s="197" t="s">
        <v>360</v>
      </c>
      <c r="W44" s="198" t="s">
        <v>360</v>
      </c>
      <c r="X44" s="200" t="s">
        <v>360</v>
      </c>
      <c r="Y44" s="200" t="s">
        <v>360</v>
      </c>
      <c r="Z44" s="200" t="s">
        <v>360</v>
      </c>
      <c r="AA44" s="201" t="s">
        <v>360</v>
      </c>
      <c r="AB44" s="183" t="s">
        <v>360</v>
      </c>
      <c r="AC44" s="184" t="s">
        <v>360</v>
      </c>
      <c r="AD44" s="184" t="s">
        <v>360</v>
      </c>
      <c r="AE44" s="184" t="s">
        <v>360</v>
      </c>
      <c r="AF44" s="184" t="s">
        <v>360</v>
      </c>
      <c r="AG44" s="185" t="s">
        <v>360</v>
      </c>
      <c r="AH44" s="186" t="s">
        <v>360</v>
      </c>
      <c r="AI44" s="223" t="s">
        <v>360</v>
      </c>
      <c r="AJ44" s="223" t="s">
        <v>360</v>
      </c>
      <c r="AK44" s="223" t="s">
        <v>360</v>
      </c>
      <c r="AL44" s="225" t="s">
        <v>360</v>
      </c>
      <c r="AN44" s="541"/>
      <c r="AO44" s="542"/>
      <c r="AP44" s="542"/>
      <c r="AQ44" s="542"/>
      <c r="AR44" s="542"/>
      <c r="AS44" s="542"/>
      <c r="AT44" s="526"/>
      <c r="AU44" s="527"/>
    </row>
    <row r="45" spans="2:47" ht="7.5" customHeight="1" thickBot="1" x14ac:dyDescent="0.25">
      <c r="B45" s="496"/>
      <c r="C45" s="496"/>
      <c r="D45" s="497"/>
      <c r="E45" s="501"/>
      <c r="F45" s="502"/>
      <c r="G45" s="502"/>
      <c r="H45" s="502"/>
      <c r="I45" s="502"/>
      <c r="J45" s="211" t="s">
        <v>360</v>
      </c>
      <c r="K45" s="212" t="s">
        <v>360</v>
      </c>
      <c r="L45" s="212" t="s">
        <v>360</v>
      </c>
      <c r="M45" s="212" t="s">
        <v>360</v>
      </c>
      <c r="N45" s="212" t="s">
        <v>360</v>
      </c>
      <c r="O45" s="213" t="s">
        <v>360</v>
      </c>
      <c r="P45" s="197" t="s">
        <v>360</v>
      </c>
      <c r="Q45" s="198" t="s">
        <v>360</v>
      </c>
      <c r="R45" s="198" t="s">
        <v>360</v>
      </c>
      <c r="S45" s="198" t="s">
        <v>360</v>
      </c>
      <c r="T45" s="198" t="s">
        <v>360</v>
      </c>
      <c r="U45" s="199" t="s">
        <v>360</v>
      </c>
      <c r="V45" s="197" t="s">
        <v>360</v>
      </c>
      <c r="W45" s="198" t="s">
        <v>360</v>
      </c>
      <c r="X45" s="200" t="s">
        <v>360</v>
      </c>
      <c r="Y45" s="200" t="s">
        <v>360</v>
      </c>
      <c r="Z45" s="200" t="s">
        <v>360</v>
      </c>
      <c r="AA45" s="201" t="s">
        <v>360</v>
      </c>
      <c r="AB45" s="183" t="s">
        <v>360</v>
      </c>
      <c r="AC45" s="184" t="s">
        <v>360</v>
      </c>
      <c r="AD45" s="184" t="s">
        <v>360</v>
      </c>
      <c r="AE45" s="184" t="s">
        <v>360</v>
      </c>
      <c r="AF45" s="184" t="s">
        <v>360</v>
      </c>
      <c r="AG45" s="185" t="s">
        <v>360</v>
      </c>
      <c r="AH45" s="186" t="s">
        <v>360</v>
      </c>
      <c r="AI45" s="223" t="s">
        <v>360</v>
      </c>
      <c r="AJ45" s="223" t="s">
        <v>360</v>
      </c>
      <c r="AK45" s="223" t="s">
        <v>360</v>
      </c>
      <c r="AL45" s="225" t="s">
        <v>360</v>
      </c>
      <c r="AN45" s="541"/>
      <c r="AO45" s="542"/>
      <c r="AP45" s="542"/>
      <c r="AQ45" s="542"/>
      <c r="AR45" s="542"/>
      <c r="AS45" s="543"/>
      <c r="AT45" s="528"/>
      <c r="AU45" s="529"/>
    </row>
    <row r="46" spans="2:47" ht="13.5" hidden="1" thickBot="1" x14ac:dyDescent="0.25">
      <c r="B46" s="496"/>
      <c r="C46" s="496"/>
      <c r="D46" s="497"/>
      <c r="E46" s="501"/>
      <c r="F46" s="502"/>
      <c r="G46" s="502"/>
      <c r="H46" s="502"/>
      <c r="I46" s="502"/>
      <c r="J46" s="211" t="s">
        <v>360</v>
      </c>
      <c r="K46" s="212" t="s">
        <v>360</v>
      </c>
      <c r="L46" s="212" t="s">
        <v>360</v>
      </c>
      <c r="M46" s="212" t="s">
        <v>360</v>
      </c>
      <c r="N46" s="212" t="s">
        <v>360</v>
      </c>
      <c r="O46" s="213" t="s">
        <v>360</v>
      </c>
      <c r="P46" s="207" t="s">
        <v>360</v>
      </c>
      <c r="Q46" s="200" t="s">
        <v>360</v>
      </c>
      <c r="R46" s="200" t="s">
        <v>360</v>
      </c>
      <c r="S46" s="200" t="s">
        <v>360</v>
      </c>
      <c r="T46" s="200" t="s">
        <v>360</v>
      </c>
      <c r="U46" s="201" t="s">
        <v>360</v>
      </c>
      <c r="V46" s="207" t="s">
        <v>360</v>
      </c>
      <c r="W46" s="200" t="s">
        <v>360</v>
      </c>
      <c r="X46" s="200" t="s">
        <v>360</v>
      </c>
      <c r="Y46" s="200" t="s">
        <v>360</v>
      </c>
      <c r="Z46" s="200" t="s">
        <v>360</v>
      </c>
      <c r="AA46" s="201" t="s">
        <v>360</v>
      </c>
      <c r="AB46" s="183" t="s">
        <v>360</v>
      </c>
      <c r="AC46" s="184" t="s">
        <v>360</v>
      </c>
      <c r="AD46" s="184" t="s">
        <v>360</v>
      </c>
      <c r="AE46" s="184" t="s">
        <v>360</v>
      </c>
      <c r="AF46" s="184" t="s">
        <v>360</v>
      </c>
      <c r="AG46" s="185" t="s">
        <v>360</v>
      </c>
      <c r="AH46" s="186" t="s">
        <v>360</v>
      </c>
      <c r="AI46" s="223" t="s">
        <v>360</v>
      </c>
      <c r="AJ46" s="223" t="s">
        <v>360</v>
      </c>
      <c r="AK46" s="223" t="s">
        <v>360</v>
      </c>
      <c r="AL46" s="225" t="s">
        <v>360</v>
      </c>
      <c r="AN46" s="541"/>
      <c r="AO46" s="542"/>
      <c r="AP46" s="542"/>
      <c r="AQ46" s="542"/>
      <c r="AR46" s="542"/>
      <c r="AS46" s="544"/>
    </row>
    <row r="47" spans="2:47" ht="13.5" hidden="1" thickBot="1" x14ac:dyDescent="0.25">
      <c r="B47" s="496"/>
      <c r="C47" s="496"/>
      <c r="D47" s="497"/>
      <c r="E47" s="504"/>
      <c r="F47" s="505"/>
      <c r="G47" s="505"/>
      <c r="H47" s="505"/>
      <c r="I47" s="505"/>
      <c r="J47" s="214" t="s">
        <v>360</v>
      </c>
      <c r="K47" s="215" t="s">
        <v>360</v>
      </c>
      <c r="L47" s="215" t="s">
        <v>360</v>
      </c>
      <c r="M47" s="215" t="s">
        <v>360</v>
      </c>
      <c r="N47" s="215" t="s">
        <v>360</v>
      </c>
      <c r="O47" s="216" t="s">
        <v>360</v>
      </c>
      <c r="P47" s="207" t="s">
        <v>360</v>
      </c>
      <c r="Q47" s="200" t="s">
        <v>360</v>
      </c>
      <c r="R47" s="200" t="s">
        <v>360</v>
      </c>
      <c r="S47" s="200" t="s">
        <v>360</v>
      </c>
      <c r="T47" s="200" t="s">
        <v>360</v>
      </c>
      <c r="U47" s="201" t="s">
        <v>360</v>
      </c>
      <c r="V47" s="217" t="s">
        <v>360</v>
      </c>
      <c r="W47" s="205" t="s">
        <v>360</v>
      </c>
      <c r="X47" s="205" t="s">
        <v>360</v>
      </c>
      <c r="Y47" s="205" t="s">
        <v>360</v>
      </c>
      <c r="Z47" s="205" t="s">
        <v>360</v>
      </c>
      <c r="AA47" s="206" t="s">
        <v>360</v>
      </c>
      <c r="AB47" s="187" t="s">
        <v>360</v>
      </c>
      <c r="AC47" s="188" t="s">
        <v>360</v>
      </c>
      <c r="AD47" s="188" t="s">
        <v>360</v>
      </c>
      <c r="AE47" s="188" t="s">
        <v>360</v>
      </c>
      <c r="AF47" s="188" t="s">
        <v>360</v>
      </c>
      <c r="AG47" s="189" t="s">
        <v>360</v>
      </c>
      <c r="AH47" s="190" t="s">
        <v>360</v>
      </c>
      <c r="AI47" s="191" t="s">
        <v>360</v>
      </c>
      <c r="AJ47" s="191" t="s">
        <v>360</v>
      </c>
      <c r="AK47" s="191" t="s">
        <v>360</v>
      </c>
      <c r="AL47" s="226" t="s">
        <v>360</v>
      </c>
      <c r="AN47" s="545"/>
      <c r="AO47" s="546"/>
      <c r="AP47" s="546"/>
      <c r="AQ47" s="546"/>
      <c r="AR47" s="546"/>
      <c r="AS47" s="547"/>
    </row>
    <row r="48" spans="2:47" ht="6" customHeight="1" x14ac:dyDescent="0.2">
      <c r="B48" s="496"/>
      <c r="C48" s="496"/>
      <c r="D48" s="497"/>
      <c r="E48" s="498" t="s">
        <v>167</v>
      </c>
      <c r="F48" s="499"/>
      <c r="G48" s="499"/>
      <c r="H48" s="499"/>
      <c r="I48" s="500"/>
      <c r="J48" s="208" t="s">
        <v>360</v>
      </c>
      <c r="K48" s="209" t="s">
        <v>360</v>
      </c>
      <c r="L48" s="209" t="s">
        <v>360</v>
      </c>
      <c r="M48" s="209" t="s">
        <v>360</v>
      </c>
      <c r="N48" s="209" t="s">
        <v>360</v>
      </c>
      <c r="O48" s="210" t="s">
        <v>360</v>
      </c>
      <c r="P48" s="208" t="s">
        <v>360</v>
      </c>
      <c r="Q48" s="209" t="s">
        <v>360</v>
      </c>
      <c r="R48" s="209" t="s">
        <v>360</v>
      </c>
      <c r="S48" s="209" t="s">
        <v>360</v>
      </c>
      <c r="T48" s="209" t="s">
        <v>360</v>
      </c>
      <c r="U48" s="210" t="s">
        <v>360</v>
      </c>
      <c r="V48" s="192" t="s">
        <v>360</v>
      </c>
      <c r="W48" s="193" t="s">
        <v>360</v>
      </c>
      <c r="X48" s="195" t="s">
        <v>360</v>
      </c>
      <c r="Y48" s="195" t="s">
        <v>360</v>
      </c>
      <c r="Z48" s="195" t="s">
        <v>360</v>
      </c>
      <c r="AA48" s="196" t="s">
        <v>360</v>
      </c>
      <c r="AB48" s="178" t="s">
        <v>360</v>
      </c>
      <c r="AC48" s="179" t="s">
        <v>360</v>
      </c>
      <c r="AD48" s="179" t="s">
        <v>360</v>
      </c>
      <c r="AE48" s="179" t="s">
        <v>360</v>
      </c>
      <c r="AF48" s="179" t="s">
        <v>360</v>
      </c>
      <c r="AG48" s="180" t="s">
        <v>360</v>
      </c>
      <c r="AH48" s="181" t="s">
        <v>360</v>
      </c>
      <c r="AI48" s="182" t="s">
        <v>360</v>
      </c>
      <c r="AJ48" s="182" t="s">
        <v>360</v>
      </c>
      <c r="AK48" s="182" t="s">
        <v>360</v>
      </c>
      <c r="AL48" s="224" t="s">
        <v>360</v>
      </c>
    </row>
    <row r="49" spans="2:38" ht="6" customHeight="1" x14ac:dyDescent="0.2">
      <c r="B49" s="496"/>
      <c r="C49" s="496"/>
      <c r="D49" s="497"/>
      <c r="E49" s="517"/>
      <c r="F49" s="502"/>
      <c r="G49" s="502"/>
      <c r="H49" s="502"/>
      <c r="I49" s="503"/>
      <c r="J49" s="211" t="s">
        <v>360</v>
      </c>
      <c r="K49" s="212" t="s">
        <v>360</v>
      </c>
      <c r="L49" s="212" t="s">
        <v>360</v>
      </c>
      <c r="M49" s="212" t="s">
        <v>360</v>
      </c>
      <c r="N49" s="212" t="s">
        <v>360</v>
      </c>
      <c r="O49" s="213" t="s">
        <v>360</v>
      </c>
      <c r="P49" s="211" t="s">
        <v>360</v>
      </c>
      <c r="Q49" s="212" t="s">
        <v>360</v>
      </c>
      <c r="R49" s="212" t="s">
        <v>360</v>
      </c>
      <c r="S49" s="212" t="s">
        <v>360</v>
      </c>
      <c r="T49" s="212" t="s">
        <v>360</v>
      </c>
      <c r="U49" s="213" t="s">
        <v>360</v>
      </c>
      <c r="V49" s="197" t="s">
        <v>360</v>
      </c>
      <c r="W49" s="198" t="s">
        <v>360</v>
      </c>
      <c r="X49" s="200" t="s">
        <v>360</v>
      </c>
      <c r="Y49" s="200" t="s">
        <v>360</v>
      </c>
      <c r="Z49" s="200" t="s">
        <v>360</v>
      </c>
      <c r="AA49" s="201" t="s">
        <v>360</v>
      </c>
      <c r="AB49" s="183" t="s">
        <v>360</v>
      </c>
      <c r="AC49" s="184" t="s">
        <v>360</v>
      </c>
      <c r="AD49" s="184" t="s">
        <v>360</v>
      </c>
      <c r="AE49" s="184" t="s">
        <v>360</v>
      </c>
      <c r="AF49" s="184" t="s">
        <v>360</v>
      </c>
      <c r="AG49" s="185" t="s">
        <v>360</v>
      </c>
      <c r="AH49" s="186" t="s">
        <v>360</v>
      </c>
      <c r="AI49" s="223" t="s">
        <v>360</v>
      </c>
      <c r="AJ49" s="223" t="s">
        <v>360</v>
      </c>
      <c r="AK49" s="223" t="s">
        <v>360</v>
      </c>
      <c r="AL49" s="225" t="s">
        <v>360</v>
      </c>
    </row>
    <row r="50" spans="2:38" ht="6" customHeight="1" x14ac:dyDescent="0.2">
      <c r="B50" s="496"/>
      <c r="C50" s="496"/>
      <c r="D50" s="497"/>
      <c r="E50" s="517"/>
      <c r="F50" s="502"/>
      <c r="G50" s="502"/>
      <c r="H50" s="502"/>
      <c r="I50" s="503"/>
      <c r="J50" s="211" t="s">
        <v>360</v>
      </c>
      <c r="K50" s="212" t="s">
        <v>360</v>
      </c>
      <c r="L50" s="212" t="s">
        <v>360</v>
      </c>
      <c r="M50" s="212" t="s">
        <v>360</v>
      </c>
      <c r="N50" s="212" t="s">
        <v>360</v>
      </c>
      <c r="O50" s="213" t="s">
        <v>360</v>
      </c>
      <c r="P50" s="211" t="s">
        <v>360</v>
      </c>
      <c r="Q50" s="212" t="s">
        <v>360</v>
      </c>
      <c r="R50" s="212" t="s">
        <v>360</v>
      </c>
      <c r="S50" s="212" t="s">
        <v>360</v>
      </c>
      <c r="T50" s="212" t="s">
        <v>360</v>
      </c>
      <c r="U50" s="213" t="s">
        <v>360</v>
      </c>
      <c r="V50" s="197" t="s">
        <v>360</v>
      </c>
      <c r="W50" s="198" t="s">
        <v>360</v>
      </c>
      <c r="X50" s="200" t="s">
        <v>360</v>
      </c>
      <c r="Y50" s="200" t="s">
        <v>360</v>
      </c>
      <c r="Z50" s="200" t="s">
        <v>360</v>
      </c>
      <c r="AA50" s="201" t="s">
        <v>360</v>
      </c>
      <c r="AB50" s="183" t="s">
        <v>360</v>
      </c>
      <c r="AC50" s="184" t="s">
        <v>360</v>
      </c>
      <c r="AD50" s="184" t="s">
        <v>360</v>
      </c>
      <c r="AE50" s="184" t="s">
        <v>360</v>
      </c>
      <c r="AF50" s="184" t="s">
        <v>360</v>
      </c>
      <c r="AG50" s="185" t="s">
        <v>360</v>
      </c>
      <c r="AH50" s="186" t="s">
        <v>360</v>
      </c>
      <c r="AI50" s="223" t="s">
        <v>360</v>
      </c>
      <c r="AJ50" s="223" t="s">
        <v>360</v>
      </c>
      <c r="AK50" s="223" t="s">
        <v>360</v>
      </c>
      <c r="AL50" s="225" t="s">
        <v>360</v>
      </c>
    </row>
    <row r="51" spans="2:38" ht="6" customHeight="1" x14ac:dyDescent="0.2">
      <c r="B51" s="496"/>
      <c r="C51" s="496"/>
      <c r="D51" s="497"/>
      <c r="E51" s="501"/>
      <c r="F51" s="502"/>
      <c r="G51" s="502"/>
      <c r="H51" s="502"/>
      <c r="I51" s="503"/>
      <c r="J51" s="211" t="s">
        <v>360</v>
      </c>
      <c r="K51" s="212" t="s">
        <v>360</v>
      </c>
      <c r="L51" s="212" t="s">
        <v>360</v>
      </c>
      <c r="M51" s="212" t="s">
        <v>360</v>
      </c>
      <c r="N51" s="212" t="s">
        <v>360</v>
      </c>
      <c r="O51" s="213" t="s">
        <v>360</v>
      </c>
      <c r="P51" s="211" t="s">
        <v>360</v>
      </c>
      <c r="Q51" s="212" t="s">
        <v>360</v>
      </c>
      <c r="R51" s="212" t="s">
        <v>360</v>
      </c>
      <c r="S51" s="212" t="s">
        <v>360</v>
      </c>
      <c r="T51" s="212" t="s">
        <v>360</v>
      </c>
      <c r="U51" s="213" t="s">
        <v>360</v>
      </c>
      <c r="V51" s="197" t="s">
        <v>360</v>
      </c>
      <c r="W51" s="198" t="s">
        <v>360</v>
      </c>
      <c r="X51" s="200" t="s">
        <v>360</v>
      </c>
      <c r="Y51" s="200" t="s">
        <v>360</v>
      </c>
      <c r="Z51" s="200" t="s">
        <v>360</v>
      </c>
      <c r="AA51" s="201" t="s">
        <v>360</v>
      </c>
      <c r="AB51" s="183" t="s">
        <v>360</v>
      </c>
      <c r="AC51" s="184" t="s">
        <v>360</v>
      </c>
      <c r="AD51" s="184" t="s">
        <v>360</v>
      </c>
      <c r="AE51" s="184" t="s">
        <v>360</v>
      </c>
      <c r="AF51" s="184" t="s">
        <v>360</v>
      </c>
      <c r="AG51" s="185" t="s">
        <v>360</v>
      </c>
      <c r="AH51" s="186" t="s">
        <v>360</v>
      </c>
      <c r="AI51" s="223" t="s">
        <v>360</v>
      </c>
      <c r="AJ51" s="223" t="s">
        <v>360</v>
      </c>
      <c r="AK51" s="223" t="s">
        <v>360</v>
      </c>
      <c r="AL51" s="225" t="s">
        <v>360</v>
      </c>
    </row>
    <row r="52" spans="2:38" ht="6" customHeight="1" x14ac:dyDescent="0.2">
      <c r="B52" s="496"/>
      <c r="C52" s="496"/>
      <c r="D52" s="497"/>
      <c r="E52" s="501"/>
      <c r="F52" s="502"/>
      <c r="G52" s="502"/>
      <c r="H52" s="502"/>
      <c r="I52" s="503"/>
      <c r="J52" s="211" t="s">
        <v>360</v>
      </c>
      <c r="K52" s="212" t="s">
        <v>360</v>
      </c>
      <c r="L52" s="212" t="s">
        <v>360</v>
      </c>
      <c r="M52" s="212" t="s">
        <v>360</v>
      </c>
      <c r="N52" s="212" t="s">
        <v>360</v>
      </c>
      <c r="O52" s="213" t="s">
        <v>360</v>
      </c>
      <c r="P52" s="211" t="s">
        <v>360</v>
      </c>
      <c r="Q52" s="212" t="s">
        <v>360</v>
      </c>
      <c r="R52" s="212" t="s">
        <v>360</v>
      </c>
      <c r="S52" s="212" t="s">
        <v>360</v>
      </c>
      <c r="T52" s="212" t="s">
        <v>360</v>
      </c>
      <c r="U52" s="213" t="s">
        <v>360</v>
      </c>
      <c r="V52" s="197" t="s">
        <v>360</v>
      </c>
      <c r="W52" s="198" t="s">
        <v>360</v>
      </c>
      <c r="X52" s="200" t="s">
        <v>360</v>
      </c>
      <c r="Y52" s="200" t="s">
        <v>360</v>
      </c>
      <c r="Z52" s="200" t="s">
        <v>360</v>
      </c>
      <c r="AA52" s="201" t="s">
        <v>360</v>
      </c>
      <c r="AB52" s="183" t="s">
        <v>360</v>
      </c>
      <c r="AC52" s="184" t="s">
        <v>360</v>
      </c>
      <c r="AD52" s="184" t="s">
        <v>360</v>
      </c>
      <c r="AE52" s="184" t="s">
        <v>360</v>
      </c>
      <c r="AF52" s="184" t="s">
        <v>360</v>
      </c>
      <c r="AG52" s="185" t="s">
        <v>360</v>
      </c>
      <c r="AH52" s="186" t="s">
        <v>360</v>
      </c>
      <c r="AI52" s="223" t="s">
        <v>360</v>
      </c>
      <c r="AJ52" s="223" t="s">
        <v>360</v>
      </c>
      <c r="AK52" s="223" t="s">
        <v>360</v>
      </c>
      <c r="AL52" s="225" t="s">
        <v>360</v>
      </c>
    </row>
    <row r="53" spans="2:38" ht="6" customHeight="1" x14ac:dyDescent="0.2">
      <c r="B53" s="496"/>
      <c r="C53" s="496"/>
      <c r="D53" s="497"/>
      <c r="E53" s="501"/>
      <c r="F53" s="502"/>
      <c r="G53" s="502"/>
      <c r="H53" s="502"/>
      <c r="I53" s="503"/>
      <c r="J53" s="211" t="s">
        <v>360</v>
      </c>
      <c r="K53" s="212" t="s">
        <v>360</v>
      </c>
      <c r="L53" s="212" t="s">
        <v>360</v>
      </c>
      <c r="M53" s="212" t="s">
        <v>360</v>
      </c>
      <c r="N53" s="212" t="s">
        <v>360</v>
      </c>
      <c r="O53" s="213" t="s">
        <v>360</v>
      </c>
      <c r="P53" s="211" t="s">
        <v>360</v>
      </c>
      <c r="Q53" s="212" t="s">
        <v>360</v>
      </c>
      <c r="R53" s="212" t="s">
        <v>360</v>
      </c>
      <c r="S53" s="212" t="s">
        <v>360</v>
      </c>
      <c r="T53" s="212" t="s">
        <v>360</v>
      </c>
      <c r="U53" s="213" t="s">
        <v>360</v>
      </c>
      <c r="V53" s="197" t="s">
        <v>360</v>
      </c>
      <c r="W53" s="198" t="s">
        <v>360</v>
      </c>
      <c r="X53" s="200" t="s">
        <v>360</v>
      </c>
      <c r="Y53" s="200" t="s">
        <v>360</v>
      </c>
      <c r="Z53" s="200" t="s">
        <v>360</v>
      </c>
      <c r="AA53" s="201" t="s">
        <v>360</v>
      </c>
      <c r="AB53" s="183" t="s">
        <v>360</v>
      </c>
      <c r="AC53" s="184" t="s">
        <v>360</v>
      </c>
      <c r="AD53" s="184" t="s">
        <v>360</v>
      </c>
      <c r="AE53" s="184" t="s">
        <v>360</v>
      </c>
      <c r="AF53" s="184" t="s">
        <v>360</v>
      </c>
      <c r="AG53" s="185" t="s">
        <v>360</v>
      </c>
      <c r="AH53" s="186" t="s">
        <v>360</v>
      </c>
      <c r="AI53" s="223" t="s">
        <v>360</v>
      </c>
      <c r="AJ53" s="223" t="s">
        <v>360</v>
      </c>
      <c r="AK53" s="223" t="s">
        <v>360</v>
      </c>
      <c r="AL53" s="225" t="s">
        <v>360</v>
      </c>
    </row>
    <row r="54" spans="2:38" ht="6" customHeight="1" x14ac:dyDescent="0.2">
      <c r="B54" s="496"/>
      <c r="C54" s="496"/>
      <c r="D54" s="497"/>
      <c r="E54" s="501"/>
      <c r="F54" s="502"/>
      <c r="G54" s="502"/>
      <c r="H54" s="502"/>
      <c r="I54" s="503"/>
      <c r="J54" s="211" t="s">
        <v>360</v>
      </c>
      <c r="K54" s="212" t="s">
        <v>360</v>
      </c>
      <c r="L54" s="212" t="s">
        <v>360</v>
      </c>
      <c r="M54" s="212" t="s">
        <v>360</v>
      </c>
      <c r="N54" s="212" t="s">
        <v>360</v>
      </c>
      <c r="O54" s="213" t="s">
        <v>360</v>
      </c>
      <c r="P54" s="211" t="s">
        <v>360</v>
      </c>
      <c r="Q54" s="212" t="s">
        <v>360</v>
      </c>
      <c r="R54" s="212" t="s">
        <v>360</v>
      </c>
      <c r="S54" s="212" t="s">
        <v>360</v>
      </c>
      <c r="T54" s="212" t="s">
        <v>360</v>
      </c>
      <c r="U54" s="213" t="s">
        <v>360</v>
      </c>
      <c r="V54" s="197" t="s">
        <v>360</v>
      </c>
      <c r="W54" s="198" t="s">
        <v>360</v>
      </c>
      <c r="X54" s="200" t="s">
        <v>360</v>
      </c>
      <c r="Y54" s="200" t="s">
        <v>360</v>
      </c>
      <c r="Z54" s="200" t="s">
        <v>360</v>
      </c>
      <c r="AA54" s="201" t="s">
        <v>360</v>
      </c>
      <c r="AB54" s="183" t="s">
        <v>360</v>
      </c>
      <c r="AC54" s="184" t="s">
        <v>360</v>
      </c>
      <c r="AD54" s="184" t="s">
        <v>360</v>
      </c>
      <c r="AE54" s="184" t="s">
        <v>360</v>
      </c>
      <c r="AF54" s="184" t="s">
        <v>360</v>
      </c>
      <c r="AG54" s="185" t="s">
        <v>360</v>
      </c>
      <c r="AH54" s="186" t="s">
        <v>360</v>
      </c>
      <c r="AI54" s="223" t="s">
        <v>360</v>
      </c>
      <c r="AJ54" s="223" t="s">
        <v>360</v>
      </c>
      <c r="AK54" s="223" t="s">
        <v>360</v>
      </c>
      <c r="AL54" s="225" t="s">
        <v>360</v>
      </c>
    </row>
    <row r="55" spans="2:38" ht="6" customHeight="1" x14ac:dyDescent="0.2">
      <c r="B55" s="496"/>
      <c r="C55" s="496"/>
      <c r="D55" s="497"/>
      <c r="E55" s="501"/>
      <c r="F55" s="502"/>
      <c r="G55" s="502"/>
      <c r="H55" s="502"/>
      <c r="I55" s="503"/>
      <c r="J55" s="211" t="s">
        <v>360</v>
      </c>
      <c r="K55" s="212" t="s">
        <v>360</v>
      </c>
      <c r="L55" s="212" t="s">
        <v>360</v>
      </c>
      <c r="M55" s="212" t="s">
        <v>360</v>
      </c>
      <c r="N55" s="212" t="s">
        <v>360</v>
      </c>
      <c r="O55" s="213" t="s">
        <v>360</v>
      </c>
      <c r="P55" s="211" t="s">
        <v>360</v>
      </c>
      <c r="Q55" s="212" t="s">
        <v>360</v>
      </c>
      <c r="R55" s="212" t="s">
        <v>360</v>
      </c>
      <c r="S55" s="212" t="s">
        <v>360</v>
      </c>
      <c r="T55" s="212" t="s">
        <v>360</v>
      </c>
      <c r="U55" s="213" t="s">
        <v>360</v>
      </c>
      <c r="V55" s="197" t="s">
        <v>360</v>
      </c>
      <c r="W55" s="198" t="s">
        <v>360</v>
      </c>
      <c r="X55" s="200" t="s">
        <v>360</v>
      </c>
      <c r="Y55" s="200" t="s">
        <v>360</v>
      </c>
      <c r="Z55" s="200" t="s">
        <v>360</v>
      </c>
      <c r="AA55" s="201" t="s">
        <v>360</v>
      </c>
      <c r="AB55" s="183" t="s">
        <v>360</v>
      </c>
      <c r="AC55" s="184" t="s">
        <v>360</v>
      </c>
      <c r="AD55" s="184" t="s">
        <v>360</v>
      </c>
      <c r="AE55" s="184" t="s">
        <v>360</v>
      </c>
      <c r="AF55" s="184" t="s">
        <v>360</v>
      </c>
      <c r="AG55" s="185" t="s">
        <v>360</v>
      </c>
      <c r="AH55" s="186" t="s">
        <v>360</v>
      </c>
      <c r="AI55" s="223" t="s">
        <v>360</v>
      </c>
      <c r="AJ55" s="223" t="s">
        <v>360</v>
      </c>
      <c r="AK55" s="223" t="s">
        <v>360</v>
      </c>
      <c r="AL55" s="225" t="s">
        <v>360</v>
      </c>
    </row>
    <row r="56" spans="2:38" ht="6" customHeight="1" x14ac:dyDescent="0.2">
      <c r="B56" s="496"/>
      <c r="C56" s="496"/>
      <c r="D56" s="497"/>
      <c r="E56" s="501"/>
      <c r="F56" s="502"/>
      <c r="G56" s="502"/>
      <c r="H56" s="502"/>
      <c r="I56" s="503"/>
      <c r="J56" s="211" t="s">
        <v>360</v>
      </c>
      <c r="K56" s="212" t="s">
        <v>360</v>
      </c>
      <c r="L56" s="212" t="s">
        <v>360</v>
      </c>
      <c r="M56" s="212" t="s">
        <v>360</v>
      </c>
      <c r="N56" s="212" t="s">
        <v>360</v>
      </c>
      <c r="O56" s="213" t="s">
        <v>360</v>
      </c>
      <c r="P56" s="211" t="s">
        <v>360</v>
      </c>
      <c r="Q56" s="212" t="s">
        <v>360</v>
      </c>
      <c r="R56" s="212" t="s">
        <v>360</v>
      </c>
      <c r="S56" s="212" t="s">
        <v>360</v>
      </c>
      <c r="T56" s="212" t="s">
        <v>360</v>
      </c>
      <c r="U56" s="213" t="s">
        <v>360</v>
      </c>
      <c r="V56" s="197" t="s">
        <v>360</v>
      </c>
      <c r="W56" s="198" t="s">
        <v>360</v>
      </c>
      <c r="X56" s="200" t="s">
        <v>360</v>
      </c>
      <c r="Y56" s="200" t="s">
        <v>360</v>
      </c>
      <c r="Z56" s="200" t="s">
        <v>360</v>
      </c>
      <c r="AA56" s="201" t="s">
        <v>360</v>
      </c>
      <c r="AB56" s="183" t="s">
        <v>360</v>
      </c>
      <c r="AC56" s="184" t="s">
        <v>360</v>
      </c>
      <c r="AD56" s="184" t="s">
        <v>360</v>
      </c>
      <c r="AE56" s="184" t="s">
        <v>360</v>
      </c>
      <c r="AF56" s="184" t="s">
        <v>360</v>
      </c>
      <c r="AG56" s="185" t="s">
        <v>360</v>
      </c>
      <c r="AH56" s="186" t="s">
        <v>360</v>
      </c>
      <c r="AI56" s="223" t="s">
        <v>360</v>
      </c>
      <c r="AJ56" s="223" t="s">
        <v>360</v>
      </c>
      <c r="AK56" s="223" t="s">
        <v>360</v>
      </c>
      <c r="AL56" s="225" t="s">
        <v>360</v>
      </c>
    </row>
    <row r="57" spans="2:38" ht="6" customHeight="1" thickBot="1" x14ac:dyDescent="0.25">
      <c r="B57" s="496"/>
      <c r="C57" s="496"/>
      <c r="D57" s="497"/>
      <c r="E57" s="504"/>
      <c r="F57" s="505"/>
      <c r="G57" s="505"/>
      <c r="H57" s="505"/>
      <c r="I57" s="506"/>
      <c r="J57" s="214" t="s">
        <v>360</v>
      </c>
      <c r="K57" s="215" t="s">
        <v>360</v>
      </c>
      <c r="L57" s="215" t="s">
        <v>360</v>
      </c>
      <c r="M57" s="215" t="s">
        <v>360</v>
      </c>
      <c r="N57" s="215" t="s">
        <v>360</v>
      </c>
      <c r="O57" s="216" t="s">
        <v>360</v>
      </c>
      <c r="P57" s="214" t="s">
        <v>360</v>
      </c>
      <c r="Q57" s="215" t="s">
        <v>360</v>
      </c>
      <c r="R57" s="215" t="s">
        <v>360</v>
      </c>
      <c r="S57" s="215" t="s">
        <v>360</v>
      </c>
      <c r="T57" s="215" t="s">
        <v>360</v>
      </c>
      <c r="U57" s="216" t="s">
        <v>360</v>
      </c>
      <c r="V57" s="202" t="s">
        <v>360</v>
      </c>
      <c r="W57" s="203" t="s">
        <v>360</v>
      </c>
      <c r="X57" s="205" t="s">
        <v>360</v>
      </c>
      <c r="Y57" s="205" t="s">
        <v>360</v>
      </c>
      <c r="Z57" s="205" t="s">
        <v>360</v>
      </c>
      <c r="AA57" s="206" t="s">
        <v>360</v>
      </c>
      <c r="AB57" s="187" t="s">
        <v>360</v>
      </c>
      <c r="AC57" s="188" t="s">
        <v>360</v>
      </c>
      <c r="AD57" s="188" t="s">
        <v>360</v>
      </c>
      <c r="AE57" s="188" t="s">
        <v>360</v>
      </c>
      <c r="AF57" s="188" t="s">
        <v>360</v>
      </c>
      <c r="AG57" s="189" t="s">
        <v>360</v>
      </c>
      <c r="AH57" s="190" t="s">
        <v>360</v>
      </c>
      <c r="AI57" s="191" t="s">
        <v>360</v>
      </c>
      <c r="AJ57" s="191" t="s">
        <v>360</v>
      </c>
      <c r="AK57" s="191" t="s">
        <v>360</v>
      </c>
      <c r="AL57" s="226" t="s">
        <v>360</v>
      </c>
    </row>
    <row r="58" spans="2:38" ht="6.75" customHeight="1" x14ac:dyDescent="0.2">
      <c r="J58" s="498" t="s">
        <v>168</v>
      </c>
      <c r="K58" s="499"/>
      <c r="L58" s="499"/>
      <c r="M58" s="499"/>
      <c r="N58" s="499"/>
      <c r="O58" s="500"/>
      <c r="P58" s="498" t="s">
        <v>169</v>
      </c>
      <c r="Q58" s="499"/>
      <c r="R58" s="499"/>
      <c r="S58" s="499"/>
      <c r="T58" s="499"/>
      <c r="U58" s="500"/>
      <c r="V58" s="498" t="s">
        <v>170</v>
      </c>
      <c r="W58" s="499"/>
      <c r="X58" s="499"/>
      <c r="Y58" s="499"/>
      <c r="Z58" s="499"/>
      <c r="AA58" s="500"/>
      <c r="AB58" s="498" t="s">
        <v>171</v>
      </c>
      <c r="AC58" s="548"/>
      <c r="AD58" s="499"/>
      <c r="AE58" s="499"/>
      <c r="AF58" s="499"/>
      <c r="AG58" s="499"/>
      <c r="AH58" s="498" t="s">
        <v>172</v>
      </c>
      <c r="AI58" s="499"/>
      <c r="AJ58" s="499"/>
      <c r="AK58" s="499"/>
      <c r="AL58" s="500"/>
    </row>
    <row r="59" spans="2:38" ht="6.75" customHeight="1" x14ac:dyDescent="0.2">
      <c r="J59" s="501"/>
      <c r="K59" s="502"/>
      <c r="L59" s="502"/>
      <c r="M59" s="502"/>
      <c r="N59" s="502"/>
      <c r="O59" s="503"/>
      <c r="P59" s="501"/>
      <c r="Q59" s="502"/>
      <c r="R59" s="502"/>
      <c r="S59" s="502"/>
      <c r="T59" s="502"/>
      <c r="U59" s="503"/>
      <c r="V59" s="501"/>
      <c r="W59" s="502"/>
      <c r="X59" s="502"/>
      <c r="Y59" s="502"/>
      <c r="Z59" s="502"/>
      <c r="AA59" s="503"/>
      <c r="AB59" s="501"/>
      <c r="AC59" s="502"/>
      <c r="AD59" s="502"/>
      <c r="AE59" s="502"/>
      <c r="AF59" s="502"/>
      <c r="AG59" s="502"/>
      <c r="AH59" s="517"/>
      <c r="AI59" s="530"/>
      <c r="AJ59" s="530"/>
      <c r="AK59" s="530"/>
      <c r="AL59" s="503"/>
    </row>
    <row r="60" spans="2:38" ht="6.75" customHeight="1" x14ac:dyDescent="0.2">
      <c r="J60" s="501"/>
      <c r="K60" s="502"/>
      <c r="L60" s="502"/>
      <c r="M60" s="502"/>
      <c r="N60" s="502"/>
      <c r="O60" s="503"/>
      <c r="P60" s="501"/>
      <c r="Q60" s="502"/>
      <c r="R60" s="502"/>
      <c r="S60" s="502"/>
      <c r="T60" s="502"/>
      <c r="U60" s="503"/>
      <c r="V60" s="501"/>
      <c r="W60" s="502"/>
      <c r="X60" s="502"/>
      <c r="Y60" s="502"/>
      <c r="Z60" s="502"/>
      <c r="AA60" s="503"/>
      <c r="AB60" s="501"/>
      <c r="AC60" s="502"/>
      <c r="AD60" s="502"/>
      <c r="AE60" s="502"/>
      <c r="AF60" s="502"/>
      <c r="AG60" s="502"/>
      <c r="AH60" s="517"/>
      <c r="AI60" s="530"/>
      <c r="AJ60" s="530"/>
      <c r="AK60" s="530"/>
      <c r="AL60" s="503"/>
    </row>
    <row r="61" spans="2:38" ht="6.75" customHeight="1" x14ac:dyDescent="0.2">
      <c r="J61" s="501"/>
      <c r="K61" s="502"/>
      <c r="L61" s="502"/>
      <c r="M61" s="502"/>
      <c r="N61" s="502"/>
      <c r="O61" s="503"/>
      <c r="P61" s="501"/>
      <c r="Q61" s="502"/>
      <c r="R61" s="502"/>
      <c r="S61" s="502"/>
      <c r="T61" s="502"/>
      <c r="U61" s="503"/>
      <c r="V61" s="501"/>
      <c r="W61" s="502"/>
      <c r="X61" s="502"/>
      <c r="Y61" s="502"/>
      <c r="Z61" s="502"/>
      <c r="AA61" s="503"/>
      <c r="AB61" s="501"/>
      <c r="AC61" s="502"/>
      <c r="AD61" s="502"/>
      <c r="AE61" s="502"/>
      <c r="AF61" s="502"/>
      <c r="AG61" s="502"/>
      <c r="AH61" s="501"/>
      <c r="AI61" s="530"/>
      <c r="AJ61" s="530"/>
      <c r="AK61" s="530"/>
      <c r="AL61" s="503"/>
    </row>
    <row r="62" spans="2:38" ht="6.75" customHeight="1" x14ac:dyDescent="0.2">
      <c r="J62" s="501"/>
      <c r="K62" s="502"/>
      <c r="L62" s="502"/>
      <c r="M62" s="502"/>
      <c r="N62" s="502"/>
      <c r="O62" s="503"/>
      <c r="P62" s="501"/>
      <c r="Q62" s="502"/>
      <c r="R62" s="502"/>
      <c r="S62" s="502"/>
      <c r="T62" s="502"/>
      <c r="U62" s="503"/>
      <c r="V62" s="501"/>
      <c r="W62" s="502"/>
      <c r="X62" s="502"/>
      <c r="Y62" s="502"/>
      <c r="Z62" s="502"/>
      <c r="AA62" s="503"/>
      <c r="AB62" s="501"/>
      <c r="AC62" s="502"/>
      <c r="AD62" s="502"/>
      <c r="AE62" s="502"/>
      <c r="AF62" s="502"/>
      <c r="AG62" s="502"/>
      <c r="AH62" s="501"/>
      <c r="AI62" s="530"/>
      <c r="AJ62" s="530"/>
      <c r="AK62" s="530"/>
      <c r="AL62" s="503"/>
    </row>
    <row r="63" spans="2:38" ht="6.75" customHeight="1" thickBot="1" x14ac:dyDescent="0.25">
      <c r="J63" s="504"/>
      <c r="K63" s="505"/>
      <c r="L63" s="505"/>
      <c r="M63" s="505"/>
      <c r="N63" s="505"/>
      <c r="O63" s="506"/>
      <c r="P63" s="504"/>
      <c r="Q63" s="505"/>
      <c r="R63" s="505"/>
      <c r="S63" s="505"/>
      <c r="T63" s="505"/>
      <c r="U63" s="506"/>
      <c r="V63" s="504"/>
      <c r="W63" s="505"/>
      <c r="X63" s="505"/>
      <c r="Y63" s="505"/>
      <c r="Z63" s="505"/>
      <c r="AA63" s="506"/>
      <c r="AB63" s="504"/>
      <c r="AC63" s="505"/>
      <c r="AD63" s="505"/>
      <c r="AE63" s="505"/>
      <c r="AF63" s="505"/>
      <c r="AG63" s="505"/>
      <c r="AH63" s="504"/>
      <c r="AI63" s="505"/>
      <c r="AJ63" s="505"/>
      <c r="AK63" s="505"/>
      <c r="AL63" s="506"/>
    </row>
  </sheetData>
  <mergeCells count="22">
    <mergeCell ref="AH58:AL63"/>
    <mergeCell ref="E28:I37"/>
    <mergeCell ref="AN28:AS37"/>
    <mergeCell ref="AT28:AU35"/>
    <mergeCell ref="E38:I47"/>
    <mergeCell ref="AN38:AS47"/>
    <mergeCell ref="E48:I57"/>
    <mergeCell ref="J58:O63"/>
    <mergeCell ref="P58:U63"/>
    <mergeCell ref="V58:AA63"/>
    <mergeCell ref="AB58:AG63"/>
    <mergeCell ref="AT38:AU45"/>
    <mergeCell ref="B4:I6"/>
    <mergeCell ref="J4:AL6"/>
    <mergeCell ref="AT4:AU6"/>
    <mergeCell ref="B8:D57"/>
    <mergeCell ref="E8:I17"/>
    <mergeCell ref="AN8:AS17"/>
    <mergeCell ref="AT8:AU14"/>
    <mergeCell ref="E18:I27"/>
    <mergeCell ref="AN18:AS27"/>
    <mergeCell ref="AT18:AU27"/>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Z61"/>
  <sheetViews>
    <sheetView workbookViewId="0">
      <selection activeCell="Q15" sqref="Q15"/>
    </sheetView>
  </sheetViews>
  <sheetFormatPr baseColWidth="10" defaultRowHeight="15" x14ac:dyDescent="0.25"/>
  <cols>
    <col min="2" max="2" width="25.5703125" customWidth="1"/>
    <col min="6" max="6" width="27.42578125" customWidth="1"/>
    <col min="7" max="7" width="24.7109375" style="65" customWidth="1"/>
    <col min="8" max="8" width="11.42578125" style="65"/>
    <col min="9" max="9" width="18.28515625" style="65" customWidth="1"/>
    <col min="10" max="12" width="11.42578125" style="65"/>
    <col min="17" max="17" width="21.5703125" customWidth="1"/>
    <col min="18" max="18" width="17.5703125" bestFit="1" customWidth="1"/>
    <col min="19" max="19" width="23.85546875" bestFit="1" customWidth="1"/>
    <col min="21" max="21" width="15.5703125" bestFit="1" customWidth="1"/>
    <col min="22" max="22" width="25.28515625" bestFit="1" customWidth="1"/>
    <col min="24" max="24" width="21" bestFit="1" customWidth="1"/>
  </cols>
  <sheetData>
    <row r="1" spans="2:26" x14ac:dyDescent="0.25">
      <c r="G1" s="65" t="s">
        <v>23</v>
      </c>
      <c r="H1" s="65" t="s">
        <v>15</v>
      </c>
    </row>
    <row r="4" spans="2:26" x14ac:dyDescent="0.25">
      <c r="B4" t="s">
        <v>217</v>
      </c>
      <c r="C4" t="s">
        <v>166</v>
      </c>
      <c r="F4" t="s">
        <v>52</v>
      </c>
      <c r="G4" s="64" t="s">
        <v>242</v>
      </c>
      <c r="H4" s="64">
        <v>0.2</v>
      </c>
      <c r="I4" s="64"/>
      <c r="K4" s="64"/>
      <c r="Q4" t="s">
        <v>243</v>
      </c>
      <c r="R4" s="64">
        <v>0.5</v>
      </c>
      <c r="S4" s="65" t="s">
        <v>111</v>
      </c>
      <c r="T4" s="64">
        <v>0.3</v>
      </c>
      <c r="U4" s="65" t="s">
        <v>124</v>
      </c>
      <c r="V4" s="64">
        <v>0.4</v>
      </c>
      <c r="W4" s="65" t="s">
        <v>127</v>
      </c>
    </row>
    <row r="5" spans="2:26" x14ac:dyDescent="0.25">
      <c r="B5" t="s">
        <v>218</v>
      </c>
      <c r="C5" t="s">
        <v>166</v>
      </c>
      <c r="F5" t="s">
        <v>53</v>
      </c>
      <c r="G5" s="64" t="s">
        <v>242</v>
      </c>
      <c r="H5" s="64">
        <v>0.2</v>
      </c>
      <c r="I5" s="64"/>
      <c r="K5" s="64"/>
      <c r="Q5" t="s">
        <v>244</v>
      </c>
      <c r="R5" s="64">
        <v>0.45</v>
      </c>
      <c r="S5" s="65" t="s">
        <v>111</v>
      </c>
      <c r="T5" s="64">
        <v>0.36</v>
      </c>
      <c r="U5" s="65" t="s">
        <v>124</v>
      </c>
      <c r="V5" s="64">
        <v>0.4</v>
      </c>
      <c r="W5" s="65" t="s">
        <v>127</v>
      </c>
    </row>
    <row r="6" spans="2:26" x14ac:dyDescent="0.25">
      <c r="B6" t="s">
        <v>219</v>
      </c>
      <c r="C6" t="s">
        <v>127</v>
      </c>
      <c r="F6" t="s">
        <v>54</v>
      </c>
      <c r="G6" s="64" t="s">
        <v>113</v>
      </c>
      <c r="H6" s="64">
        <v>0.6</v>
      </c>
      <c r="I6" s="64" t="s">
        <v>275</v>
      </c>
      <c r="K6" s="64"/>
      <c r="Q6" t="s">
        <v>245</v>
      </c>
      <c r="R6" s="64">
        <v>0.4</v>
      </c>
      <c r="S6" s="65" t="s">
        <v>111</v>
      </c>
      <c r="T6" s="64">
        <v>0.36</v>
      </c>
      <c r="U6" s="65" t="s">
        <v>124</v>
      </c>
      <c r="V6" s="64">
        <v>0.4</v>
      </c>
      <c r="W6" s="65" t="s">
        <v>127</v>
      </c>
    </row>
    <row r="7" spans="2:26" x14ac:dyDescent="0.25">
      <c r="B7" t="s">
        <v>220</v>
      </c>
      <c r="C7" t="s">
        <v>216</v>
      </c>
      <c r="G7" s="64"/>
      <c r="I7" s="64"/>
      <c r="K7" s="64"/>
      <c r="Q7" t="s">
        <v>246</v>
      </c>
      <c r="R7" s="64">
        <v>0.35</v>
      </c>
      <c r="S7" s="65" t="s">
        <v>113</v>
      </c>
      <c r="T7" s="64">
        <v>0.42</v>
      </c>
      <c r="U7" s="65" t="s">
        <v>124</v>
      </c>
      <c r="V7" s="64">
        <v>0.4</v>
      </c>
      <c r="W7" s="65" t="s">
        <v>127</v>
      </c>
    </row>
    <row r="8" spans="2:26" x14ac:dyDescent="0.25">
      <c r="B8" t="s">
        <v>221</v>
      </c>
      <c r="C8" t="s">
        <v>161</v>
      </c>
      <c r="G8" s="64"/>
      <c r="I8" s="64"/>
      <c r="K8" s="64"/>
      <c r="Q8" t="s">
        <v>247</v>
      </c>
      <c r="R8" s="64">
        <v>0.35</v>
      </c>
      <c r="S8" s="65" t="s">
        <v>113</v>
      </c>
      <c r="T8" s="64">
        <v>0.6</v>
      </c>
      <c r="U8" s="65" t="s">
        <v>124</v>
      </c>
      <c r="V8" s="64">
        <v>0.26</v>
      </c>
      <c r="W8" s="65" t="s">
        <v>127</v>
      </c>
    </row>
    <row r="9" spans="2:26" x14ac:dyDescent="0.25">
      <c r="B9" t="s">
        <v>223</v>
      </c>
      <c r="C9" t="s">
        <v>166</v>
      </c>
      <c r="G9" s="64"/>
      <c r="I9" s="64"/>
      <c r="K9" s="64"/>
      <c r="Q9" t="s">
        <v>248</v>
      </c>
      <c r="R9" s="64">
        <v>0.3</v>
      </c>
      <c r="S9" s="65" t="s">
        <v>113</v>
      </c>
      <c r="T9" s="64">
        <v>0.6</v>
      </c>
      <c r="U9" s="65" t="s">
        <v>124</v>
      </c>
      <c r="V9" s="64">
        <v>0.3</v>
      </c>
      <c r="W9" s="65" t="s">
        <v>127</v>
      </c>
    </row>
    <row r="10" spans="2:26" x14ac:dyDescent="0.25">
      <c r="B10" t="s">
        <v>224</v>
      </c>
      <c r="C10" t="s">
        <v>127</v>
      </c>
    </row>
    <row r="11" spans="2:26" x14ac:dyDescent="0.25">
      <c r="B11" t="s">
        <v>225</v>
      </c>
      <c r="C11" t="s">
        <v>127</v>
      </c>
      <c r="F11" t="s">
        <v>217</v>
      </c>
      <c r="G11" s="65" t="s">
        <v>110</v>
      </c>
      <c r="H11" s="64">
        <v>0.1</v>
      </c>
      <c r="I11" s="65" t="s">
        <v>242</v>
      </c>
      <c r="J11" s="64">
        <v>0.2</v>
      </c>
      <c r="K11" s="65" t="s">
        <v>166</v>
      </c>
    </row>
    <row r="12" spans="2:26" x14ac:dyDescent="0.25">
      <c r="B12" t="s">
        <v>226</v>
      </c>
      <c r="C12" t="s">
        <v>216</v>
      </c>
      <c r="F12" t="s">
        <v>218</v>
      </c>
      <c r="G12" s="65" t="s">
        <v>110</v>
      </c>
      <c r="H12" s="64">
        <v>0.1</v>
      </c>
      <c r="I12" s="65" t="s">
        <v>124</v>
      </c>
      <c r="J12" s="64">
        <v>0.4</v>
      </c>
      <c r="K12" s="65" t="s">
        <v>166</v>
      </c>
      <c r="Q12" t="s">
        <v>14</v>
      </c>
      <c r="R12" t="s">
        <v>276</v>
      </c>
      <c r="S12" s="65" t="s">
        <v>18</v>
      </c>
      <c r="T12" t="s">
        <v>31</v>
      </c>
      <c r="U12" s="65" t="s">
        <v>32</v>
      </c>
      <c r="V12" t="s">
        <v>277</v>
      </c>
      <c r="W12" s="65" t="s">
        <v>15</v>
      </c>
      <c r="X12" t="s">
        <v>23</v>
      </c>
      <c r="Y12" s="65" t="s">
        <v>15</v>
      </c>
      <c r="Z12" t="s">
        <v>278</v>
      </c>
    </row>
    <row r="13" spans="2:26" x14ac:dyDescent="0.25">
      <c r="B13" t="s">
        <v>227</v>
      </c>
      <c r="C13" t="s">
        <v>161</v>
      </c>
      <c r="F13" t="s">
        <v>219</v>
      </c>
      <c r="G13" s="65" t="s">
        <v>110</v>
      </c>
      <c r="H13" s="64">
        <v>0.1</v>
      </c>
      <c r="I13" s="65" t="s">
        <v>127</v>
      </c>
      <c r="J13" s="64">
        <v>0.6</v>
      </c>
      <c r="K13" s="65" t="s">
        <v>127</v>
      </c>
      <c r="Q13" t="s">
        <v>110</v>
      </c>
      <c r="R13" t="s">
        <v>242</v>
      </c>
      <c r="S13" t="s">
        <v>166</v>
      </c>
      <c r="T13" t="s">
        <v>52</v>
      </c>
      <c r="U13" t="s">
        <v>56</v>
      </c>
      <c r="V13" t="s">
        <v>110</v>
      </c>
      <c r="W13" s="63">
        <v>0.1</v>
      </c>
      <c r="X13" t="s">
        <v>242</v>
      </c>
      <c r="Y13" s="63">
        <v>0.2</v>
      </c>
      <c r="Z13" t="s">
        <v>166</v>
      </c>
    </row>
    <row r="14" spans="2:26" x14ac:dyDescent="0.25">
      <c r="B14" t="s">
        <v>228</v>
      </c>
      <c r="C14" t="s">
        <v>127</v>
      </c>
      <c r="F14" t="s">
        <v>220</v>
      </c>
      <c r="G14" s="65" t="s">
        <v>110</v>
      </c>
      <c r="H14" s="64">
        <v>0.1</v>
      </c>
      <c r="I14" s="65" t="s">
        <v>130</v>
      </c>
      <c r="J14" s="64">
        <v>0.8</v>
      </c>
      <c r="K14" s="65" t="s">
        <v>163</v>
      </c>
      <c r="Q14" t="s">
        <v>110</v>
      </c>
      <c r="R14" t="s">
        <v>124</v>
      </c>
      <c r="S14" t="s">
        <v>166</v>
      </c>
      <c r="T14" t="s">
        <v>52</v>
      </c>
      <c r="U14" t="s">
        <v>56</v>
      </c>
      <c r="V14" t="s">
        <v>110</v>
      </c>
      <c r="W14" s="63">
        <v>0.1</v>
      </c>
      <c r="X14" t="s">
        <v>124</v>
      </c>
      <c r="Y14" s="63">
        <v>0.4</v>
      </c>
      <c r="Z14" t="s">
        <v>166</v>
      </c>
    </row>
    <row r="15" spans="2:26" x14ac:dyDescent="0.25">
      <c r="B15" t="s">
        <v>222</v>
      </c>
      <c r="C15" t="s">
        <v>127</v>
      </c>
      <c r="F15" t="s">
        <v>221</v>
      </c>
      <c r="G15" s="65" t="s">
        <v>110</v>
      </c>
      <c r="H15" s="64">
        <v>0.1</v>
      </c>
      <c r="I15" s="65" t="s">
        <v>132</v>
      </c>
      <c r="J15" s="64">
        <v>1</v>
      </c>
      <c r="K15" s="65" t="s">
        <v>161</v>
      </c>
      <c r="Q15" t="s">
        <v>110</v>
      </c>
      <c r="R15" t="s">
        <v>127</v>
      </c>
      <c r="S15" t="s">
        <v>127</v>
      </c>
      <c r="T15" t="s">
        <v>52</v>
      </c>
      <c r="U15" t="s">
        <v>56</v>
      </c>
      <c r="V15" t="s">
        <v>110</v>
      </c>
      <c r="W15" s="63">
        <v>0.1</v>
      </c>
      <c r="X15" t="s">
        <v>127</v>
      </c>
      <c r="Y15" s="63">
        <v>0.6</v>
      </c>
      <c r="Z15" t="s">
        <v>127</v>
      </c>
    </row>
    <row r="16" spans="2:26" x14ac:dyDescent="0.25">
      <c r="B16" t="s">
        <v>238</v>
      </c>
      <c r="C16" t="s">
        <v>127</v>
      </c>
      <c r="F16" t="s">
        <v>223</v>
      </c>
      <c r="G16" s="65" t="s">
        <v>110</v>
      </c>
      <c r="H16" s="64">
        <v>0.2</v>
      </c>
      <c r="I16" s="65" t="s">
        <v>242</v>
      </c>
      <c r="J16" s="64">
        <v>0.2</v>
      </c>
      <c r="K16" s="65" t="s">
        <v>166</v>
      </c>
      <c r="T16" t="s">
        <v>52</v>
      </c>
      <c r="U16" t="s">
        <v>56</v>
      </c>
    </row>
    <row r="17" spans="2:21" x14ac:dyDescent="0.25">
      <c r="B17" t="s">
        <v>229</v>
      </c>
      <c r="C17" t="s">
        <v>216</v>
      </c>
      <c r="F17" t="s">
        <v>224</v>
      </c>
      <c r="G17" s="65" t="s">
        <v>110</v>
      </c>
      <c r="H17" s="64">
        <v>0.2</v>
      </c>
      <c r="I17" s="65" t="s">
        <v>124</v>
      </c>
      <c r="J17" s="64">
        <v>0.4</v>
      </c>
      <c r="K17" s="65" t="s">
        <v>166</v>
      </c>
      <c r="R17" s="64">
        <v>0.5</v>
      </c>
      <c r="S17" s="63">
        <v>0.5</v>
      </c>
      <c r="T17" t="s">
        <v>52</v>
      </c>
      <c r="U17" t="s">
        <v>56</v>
      </c>
    </row>
    <row r="18" spans="2:21" x14ac:dyDescent="0.25">
      <c r="B18" t="s">
        <v>230</v>
      </c>
      <c r="C18" t="s">
        <v>161</v>
      </c>
      <c r="F18" t="s">
        <v>225</v>
      </c>
      <c r="G18" s="65" t="s">
        <v>110</v>
      </c>
      <c r="H18" s="64">
        <v>0.2</v>
      </c>
      <c r="I18" s="65" t="s">
        <v>127</v>
      </c>
      <c r="J18" s="64">
        <v>0.6</v>
      </c>
      <c r="K18" s="65" t="s">
        <v>127</v>
      </c>
      <c r="R18" s="64">
        <v>0.45</v>
      </c>
      <c r="S18" s="63">
        <v>0.35</v>
      </c>
      <c r="T18" t="s">
        <v>52</v>
      </c>
      <c r="U18" t="s">
        <v>56</v>
      </c>
    </row>
    <row r="19" spans="2:21" x14ac:dyDescent="0.25">
      <c r="B19" t="s">
        <v>231</v>
      </c>
      <c r="C19" t="s">
        <v>127</v>
      </c>
      <c r="F19" t="s">
        <v>226</v>
      </c>
      <c r="G19" s="65" t="s">
        <v>110</v>
      </c>
      <c r="H19" s="64">
        <v>0.2</v>
      </c>
      <c r="I19" s="65" t="s">
        <v>130</v>
      </c>
      <c r="J19" s="64">
        <v>0.8</v>
      </c>
      <c r="K19" s="65" t="s">
        <v>163</v>
      </c>
      <c r="R19" s="64">
        <v>0.4</v>
      </c>
      <c r="T19" t="s">
        <v>52</v>
      </c>
      <c r="U19" t="s">
        <v>56</v>
      </c>
    </row>
    <row r="20" spans="2:21" x14ac:dyDescent="0.25">
      <c r="B20" t="s">
        <v>232</v>
      </c>
      <c r="C20" t="s">
        <v>127</v>
      </c>
      <c r="F20" t="s">
        <v>227</v>
      </c>
      <c r="G20" s="65" t="s">
        <v>110</v>
      </c>
      <c r="H20" s="64">
        <v>0.2</v>
      </c>
      <c r="I20" s="65" t="s">
        <v>132</v>
      </c>
      <c r="J20" s="64">
        <v>1</v>
      </c>
      <c r="K20" s="65" t="s">
        <v>161</v>
      </c>
      <c r="R20" s="64">
        <v>0.35</v>
      </c>
      <c r="T20" t="s">
        <v>52</v>
      </c>
      <c r="U20" t="s">
        <v>56</v>
      </c>
    </row>
    <row r="21" spans="2:21" x14ac:dyDescent="0.25">
      <c r="B21" t="s">
        <v>233</v>
      </c>
      <c r="C21" t="s">
        <v>216</v>
      </c>
      <c r="F21" t="s">
        <v>228</v>
      </c>
      <c r="G21" s="65" t="s">
        <v>111</v>
      </c>
      <c r="H21" s="64">
        <v>0.3</v>
      </c>
      <c r="I21" s="65" t="s">
        <v>242</v>
      </c>
      <c r="J21" s="64">
        <v>0.2</v>
      </c>
      <c r="K21" s="65" t="s">
        <v>166</v>
      </c>
      <c r="R21" s="64">
        <v>0.35</v>
      </c>
      <c r="T21" t="s">
        <v>52</v>
      </c>
      <c r="U21" t="s">
        <v>56</v>
      </c>
    </row>
    <row r="22" spans="2:21" x14ac:dyDescent="0.25">
      <c r="B22" t="s">
        <v>234</v>
      </c>
      <c r="C22" t="s">
        <v>216</v>
      </c>
      <c r="F22" t="s">
        <v>222</v>
      </c>
      <c r="G22" s="65" t="s">
        <v>111</v>
      </c>
      <c r="H22" s="64">
        <v>0.3</v>
      </c>
      <c r="I22" s="65" t="s">
        <v>124</v>
      </c>
      <c r="J22" s="64">
        <v>0.4</v>
      </c>
      <c r="K22" s="65" t="s">
        <v>127</v>
      </c>
      <c r="R22" s="64">
        <v>0.3</v>
      </c>
      <c r="T22" t="s">
        <v>52</v>
      </c>
      <c r="U22" t="s">
        <v>56</v>
      </c>
    </row>
    <row r="23" spans="2:21" x14ac:dyDescent="0.25">
      <c r="B23" t="s">
        <v>235</v>
      </c>
      <c r="C23" t="s">
        <v>161</v>
      </c>
      <c r="F23" t="s">
        <v>238</v>
      </c>
      <c r="G23" s="65" t="s">
        <v>111</v>
      </c>
      <c r="H23" s="64">
        <v>0.3</v>
      </c>
      <c r="I23" s="65" t="s">
        <v>127</v>
      </c>
      <c r="J23" s="64">
        <v>0.6</v>
      </c>
      <c r="K23" s="65" t="s">
        <v>127</v>
      </c>
      <c r="T23" t="s">
        <v>52</v>
      </c>
      <c r="U23" t="s">
        <v>56</v>
      </c>
    </row>
    <row r="24" spans="2:21" x14ac:dyDescent="0.25">
      <c r="B24" t="s">
        <v>283</v>
      </c>
      <c r="C24" t="s">
        <v>216</v>
      </c>
      <c r="F24" t="s">
        <v>229</v>
      </c>
      <c r="G24" s="65" t="s">
        <v>111</v>
      </c>
      <c r="H24" s="64">
        <v>0.3</v>
      </c>
      <c r="I24" s="65" t="s">
        <v>130</v>
      </c>
      <c r="J24" s="64">
        <v>0.8</v>
      </c>
      <c r="K24" s="65" t="s">
        <v>163</v>
      </c>
      <c r="T24" t="s">
        <v>52</v>
      </c>
      <c r="U24" t="s">
        <v>56</v>
      </c>
    </row>
    <row r="25" spans="2:21" x14ac:dyDescent="0.25">
      <c r="B25" t="s">
        <v>284</v>
      </c>
      <c r="C25" t="s">
        <v>216</v>
      </c>
      <c r="F25" t="s">
        <v>230</v>
      </c>
      <c r="G25" s="65" t="s">
        <v>111</v>
      </c>
      <c r="H25" s="64">
        <v>0.3</v>
      </c>
      <c r="I25" s="65" t="s">
        <v>132</v>
      </c>
      <c r="J25" s="64">
        <v>1</v>
      </c>
      <c r="K25" s="65" t="s">
        <v>161</v>
      </c>
    </row>
    <row r="26" spans="2:21" x14ac:dyDescent="0.25">
      <c r="B26" t="s">
        <v>285</v>
      </c>
      <c r="C26" t="s">
        <v>216</v>
      </c>
      <c r="F26" t="s">
        <v>231</v>
      </c>
      <c r="G26" s="65" t="s">
        <v>111</v>
      </c>
      <c r="H26" s="64">
        <v>0.4</v>
      </c>
      <c r="I26" s="65" t="s">
        <v>242</v>
      </c>
      <c r="J26" s="64">
        <v>0.2</v>
      </c>
      <c r="K26" s="65" t="s">
        <v>166</v>
      </c>
    </row>
    <row r="27" spans="2:21" x14ac:dyDescent="0.25">
      <c r="B27" t="s">
        <v>286</v>
      </c>
      <c r="C27" t="s">
        <v>216</v>
      </c>
      <c r="F27" t="s">
        <v>232</v>
      </c>
      <c r="G27" s="65" t="s">
        <v>111</v>
      </c>
      <c r="H27" s="64">
        <v>0.4</v>
      </c>
      <c r="I27" s="65" t="s">
        <v>124</v>
      </c>
      <c r="J27" s="64">
        <v>0.4</v>
      </c>
      <c r="K27" s="65" t="s">
        <v>127</v>
      </c>
    </row>
    <row r="28" spans="2:21" x14ac:dyDescent="0.25">
      <c r="B28" t="s">
        <v>287</v>
      </c>
      <c r="C28" t="s">
        <v>161</v>
      </c>
      <c r="F28" t="s">
        <v>233</v>
      </c>
      <c r="G28" s="65" t="s">
        <v>111</v>
      </c>
      <c r="H28" s="64">
        <v>0.4</v>
      </c>
      <c r="I28" s="65" t="s">
        <v>127</v>
      </c>
      <c r="J28" s="64">
        <v>0.6</v>
      </c>
      <c r="K28" s="65" t="s">
        <v>127</v>
      </c>
    </row>
    <row r="29" spans="2:21" x14ac:dyDescent="0.25">
      <c r="F29" t="s">
        <v>234</v>
      </c>
      <c r="G29" s="65" t="s">
        <v>111</v>
      </c>
      <c r="H29" s="64">
        <v>0.4</v>
      </c>
      <c r="I29" s="65" t="s">
        <v>130</v>
      </c>
      <c r="J29" s="64">
        <v>0.8</v>
      </c>
      <c r="K29" s="65" t="s">
        <v>163</v>
      </c>
    </row>
    <row r="30" spans="2:21" x14ac:dyDescent="0.25">
      <c r="F30" t="s">
        <v>235</v>
      </c>
      <c r="G30" s="65" t="s">
        <v>111</v>
      </c>
      <c r="H30" s="64">
        <v>0.4</v>
      </c>
      <c r="I30" s="65" t="s">
        <v>132</v>
      </c>
      <c r="J30" s="64">
        <v>1</v>
      </c>
      <c r="K30" s="65" t="s">
        <v>161</v>
      </c>
    </row>
    <row r="31" spans="2:21" x14ac:dyDescent="0.25">
      <c r="F31" t="s">
        <v>236</v>
      </c>
      <c r="G31" s="65" t="s">
        <v>113</v>
      </c>
      <c r="H31" s="64">
        <v>0.5</v>
      </c>
      <c r="I31" s="65" t="s">
        <v>242</v>
      </c>
      <c r="J31" s="64">
        <v>0.2</v>
      </c>
      <c r="K31" s="65" t="s">
        <v>127</v>
      </c>
    </row>
    <row r="32" spans="2:21" x14ac:dyDescent="0.25">
      <c r="F32" t="s">
        <v>237</v>
      </c>
      <c r="G32" s="65" t="s">
        <v>113</v>
      </c>
      <c r="H32" s="64">
        <v>0.5</v>
      </c>
      <c r="I32" s="65" t="s">
        <v>124</v>
      </c>
      <c r="J32" s="64">
        <v>0.4</v>
      </c>
      <c r="K32" s="65" t="s">
        <v>127</v>
      </c>
    </row>
    <row r="33" spans="6:11" x14ac:dyDescent="0.25">
      <c r="F33" t="s">
        <v>239</v>
      </c>
      <c r="G33" s="65" t="s">
        <v>113</v>
      </c>
      <c r="H33" s="64">
        <v>0.5</v>
      </c>
      <c r="I33" s="65" t="s">
        <v>127</v>
      </c>
      <c r="J33" s="64">
        <v>0.6</v>
      </c>
      <c r="K33" s="65" t="s">
        <v>127</v>
      </c>
    </row>
    <row r="34" spans="6:11" x14ac:dyDescent="0.25">
      <c r="F34" t="s">
        <v>241</v>
      </c>
      <c r="G34" s="65" t="s">
        <v>113</v>
      </c>
      <c r="H34" s="64">
        <v>0.5</v>
      </c>
      <c r="I34" s="65" t="s">
        <v>130</v>
      </c>
      <c r="J34" s="64">
        <v>0.8</v>
      </c>
      <c r="K34" s="65" t="s">
        <v>163</v>
      </c>
    </row>
    <row r="35" spans="6:11" x14ac:dyDescent="0.25">
      <c r="F35" t="s">
        <v>240</v>
      </c>
      <c r="G35" s="65" t="s">
        <v>113</v>
      </c>
      <c r="H35" s="64">
        <v>0.5</v>
      </c>
      <c r="I35" s="65" t="s">
        <v>132</v>
      </c>
      <c r="J35" s="64">
        <v>1</v>
      </c>
      <c r="K35" s="65" t="s">
        <v>161</v>
      </c>
    </row>
    <row r="37" spans="6:11" ht="45" x14ac:dyDescent="0.25">
      <c r="G37" s="66" t="s">
        <v>250</v>
      </c>
    </row>
    <row r="38" spans="6:11" ht="105" x14ac:dyDescent="0.25">
      <c r="G38" s="66" t="s">
        <v>251</v>
      </c>
    </row>
    <row r="39" spans="6:11" ht="75" x14ac:dyDescent="0.25">
      <c r="G39" s="66" t="s">
        <v>252</v>
      </c>
    </row>
    <row r="40" spans="6:11" ht="75" x14ac:dyDescent="0.25">
      <c r="G40" s="66" t="s">
        <v>253</v>
      </c>
    </row>
    <row r="41" spans="6:11" ht="75" x14ac:dyDescent="0.25">
      <c r="G41" s="66" t="s">
        <v>254</v>
      </c>
    </row>
    <row r="42" spans="6:11" ht="45" x14ac:dyDescent="0.25">
      <c r="G42" s="66" t="s">
        <v>255</v>
      </c>
    </row>
    <row r="43" spans="6:11" ht="105" x14ac:dyDescent="0.25">
      <c r="G43" s="66" t="s">
        <v>256</v>
      </c>
    </row>
    <row r="44" spans="6:11" ht="75" x14ac:dyDescent="0.25">
      <c r="G44" s="66" t="s">
        <v>257</v>
      </c>
    </row>
    <row r="45" spans="6:11" ht="75" x14ac:dyDescent="0.25">
      <c r="G45" s="66" t="s">
        <v>258</v>
      </c>
    </row>
    <row r="46" spans="6:11" ht="75" x14ac:dyDescent="0.25">
      <c r="G46" s="66" t="s">
        <v>259</v>
      </c>
    </row>
    <row r="47" spans="6:11" ht="45" x14ac:dyDescent="0.25">
      <c r="G47" s="66" t="s">
        <v>260</v>
      </c>
    </row>
    <row r="48" spans="6:11" ht="105" x14ac:dyDescent="0.25">
      <c r="G48" s="66" t="s">
        <v>261</v>
      </c>
    </row>
    <row r="49" spans="7:7" ht="75" x14ac:dyDescent="0.25">
      <c r="G49" s="66" t="s">
        <v>262</v>
      </c>
    </row>
    <row r="50" spans="7:7" ht="75" x14ac:dyDescent="0.25">
      <c r="G50" s="66" t="s">
        <v>263</v>
      </c>
    </row>
    <row r="51" spans="7:7" ht="75" x14ac:dyDescent="0.25">
      <c r="G51" s="66" t="s">
        <v>264</v>
      </c>
    </row>
    <row r="52" spans="7:7" ht="45" x14ac:dyDescent="0.25">
      <c r="G52" s="66" t="s">
        <v>265</v>
      </c>
    </row>
    <row r="53" spans="7:7" ht="105" x14ac:dyDescent="0.25">
      <c r="G53" s="66" t="s">
        <v>266</v>
      </c>
    </row>
    <row r="54" spans="7:7" ht="75" x14ac:dyDescent="0.25">
      <c r="G54" s="66" t="s">
        <v>267</v>
      </c>
    </row>
    <row r="55" spans="7:7" ht="75" x14ac:dyDescent="0.25">
      <c r="G55" s="66" t="s">
        <v>268</v>
      </c>
    </row>
    <row r="56" spans="7:7" ht="75" x14ac:dyDescent="0.25">
      <c r="G56" s="66" t="s">
        <v>269</v>
      </c>
    </row>
    <row r="57" spans="7:7" ht="45" x14ac:dyDescent="0.25">
      <c r="G57" s="66" t="s">
        <v>270</v>
      </c>
    </row>
    <row r="58" spans="7:7" ht="105" x14ac:dyDescent="0.25">
      <c r="G58" s="66" t="s">
        <v>271</v>
      </c>
    </row>
    <row r="59" spans="7:7" ht="75" x14ac:dyDescent="0.25">
      <c r="G59" s="66" t="s">
        <v>272</v>
      </c>
    </row>
    <row r="60" spans="7:7" ht="75" x14ac:dyDescent="0.25">
      <c r="G60" s="66" t="s">
        <v>273</v>
      </c>
    </row>
    <row r="61" spans="7:7" ht="75" x14ac:dyDescent="0.25">
      <c r="G61" s="66" t="s">
        <v>274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2:K31"/>
  <sheetViews>
    <sheetView topLeftCell="A6" workbookViewId="0">
      <selection activeCell="B10" sqref="B10"/>
    </sheetView>
  </sheetViews>
  <sheetFormatPr baseColWidth="10" defaultRowHeight="15" x14ac:dyDescent="0.25"/>
  <cols>
    <col min="2" max="2" width="30.85546875" customWidth="1"/>
    <col min="3" max="3" width="38.140625" customWidth="1"/>
    <col min="4" max="4" width="32.5703125" customWidth="1"/>
    <col min="5" max="5" width="20.42578125" customWidth="1"/>
    <col min="6" max="6" width="22.28515625" customWidth="1"/>
    <col min="7" max="7" width="21.85546875" customWidth="1"/>
    <col min="11" max="11" width="16.42578125" customWidth="1"/>
  </cols>
  <sheetData>
    <row r="2" spans="2:11" x14ac:dyDescent="0.25">
      <c r="B2" s="4" t="s">
        <v>38</v>
      </c>
      <c r="C2" s="4" t="s">
        <v>39</v>
      </c>
      <c r="D2" s="4" t="s">
        <v>46</v>
      </c>
      <c r="E2" s="6" t="s">
        <v>51</v>
      </c>
      <c r="F2" s="4" t="s">
        <v>55</v>
      </c>
      <c r="G2" s="4" t="s">
        <v>58</v>
      </c>
      <c r="H2" s="4" t="s">
        <v>61</v>
      </c>
      <c r="I2" s="4" t="s">
        <v>64</v>
      </c>
      <c r="J2" s="4" t="s">
        <v>175</v>
      </c>
      <c r="K2" s="4" t="s">
        <v>289</v>
      </c>
    </row>
    <row r="3" spans="2:11" ht="30" x14ac:dyDescent="0.25">
      <c r="B3" t="s">
        <v>40</v>
      </c>
      <c r="C3" s="34" t="s">
        <v>41</v>
      </c>
      <c r="D3" s="5" t="s">
        <v>47</v>
      </c>
      <c r="E3" t="s">
        <v>52</v>
      </c>
      <c r="F3" t="s">
        <v>56</v>
      </c>
      <c r="G3" t="s">
        <v>59</v>
      </c>
      <c r="H3" t="s">
        <v>62</v>
      </c>
      <c r="I3" t="s">
        <v>65</v>
      </c>
      <c r="J3" t="s">
        <v>176</v>
      </c>
      <c r="K3" t="s">
        <v>290</v>
      </c>
    </row>
    <row r="4" spans="2:11" ht="75" x14ac:dyDescent="0.25">
      <c r="B4" s="74" t="s">
        <v>295</v>
      </c>
      <c r="C4" t="s">
        <v>42</v>
      </c>
      <c r="D4" s="5" t="s">
        <v>48</v>
      </c>
      <c r="E4" t="s">
        <v>53</v>
      </c>
      <c r="F4" t="s">
        <v>57</v>
      </c>
      <c r="G4" t="s">
        <v>60</v>
      </c>
      <c r="H4" t="s">
        <v>63</v>
      </c>
      <c r="I4" t="s">
        <v>66</v>
      </c>
      <c r="J4" t="s">
        <v>177</v>
      </c>
      <c r="K4" t="s">
        <v>291</v>
      </c>
    </row>
    <row r="5" spans="2:11" ht="60" x14ac:dyDescent="0.25">
      <c r="B5" s="74" t="s">
        <v>308</v>
      </c>
      <c r="C5" t="s">
        <v>43</v>
      </c>
      <c r="D5" s="5" t="s">
        <v>129</v>
      </c>
      <c r="E5" t="s">
        <v>54</v>
      </c>
      <c r="K5" t="s">
        <v>292</v>
      </c>
    </row>
    <row r="6" spans="2:11" ht="45" x14ac:dyDescent="0.25">
      <c r="B6" s="74" t="s">
        <v>294</v>
      </c>
      <c r="C6" t="s">
        <v>44</v>
      </c>
      <c r="D6" s="5" t="s">
        <v>310</v>
      </c>
      <c r="K6" t="s">
        <v>293</v>
      </c>
    </row>
    <row r="7" spans="2:11" ht="60" x14ac:dyDescent="0.25">
      <c r="B7" s="74" t="s">
        <v>321</v>
      </c>
      <c r="C7" t="s">
        <v>45</v>
      </c>
      <c r="D7" s="35" t="s">
        <v>50</v>
      </c>
    </row>
    <row r="8" spans="2:11" ht="30" x14ac:dyDescent="0.25">
      <c r="B8" s="74" t="s">
        <v>410</v>
      </c>
      <c r="C8" t="s">
        <v>309</v>
      </c>
      <c r="D8" s="69" t="s">
        <v>301</v>
      </c>
    </row>
    <row r="9" spans="2:11" ht="30" x14ac:dyDescent="0.25">
      <c r="B9" s="74" t="s">
        <v>411</v>
      </c>
      <c r="C9" t="s">
        <v>174</v>
      </c>
      <c r="D9" s="69" t="s">
        <v>302</v>
      </c>
    </row>
    <row r="10" spans="2:11" ht="30" x14ac:dyDescent="0.25">
      <c r="C10" t="s">
        <v>366</v>
      </c>
      <c r="D10" s="69" t="s">
        <v>303</v>
      </c>
    </row>
    <row r="11" spans="2:11" ht="30" x14ac:dyDescent="0.25">
      <c r="D11" s="69" t="s">
        <v>304</v>
      </c>
    </row>
    <row r="12" spans="2:11" ht="30" x14ac:dyDescent="0.25">
      <c r="D12" s="69" t="s">
        <v>305</v>
      </c>
    </row>
    <row r="13" spans="2:11" ht="30" x14ac:dyDescent="0.25">
      <c r="D13" s="68" t="s">
        <v>296</v>
      </c>
    </row>
    <row r="14" spans="2:11" ht="30" x14ac:dyDescent="0.25">
      <c r="D14" s="68" t="s">
        <v>297</v>
      </c>
    </row>
    <row r="15" spans="2:11" ht="30" x14ac:dyDescent="0.25">
      <c r="D15" s="68" t="s">
        <v>298</v>
      </c>
    </row>
    <row r="16" spans="2:11" ht="30" x14ac:dyDescent="0.25">
      <c r="D16" s="68" t="s">
        <v>299</v>
      </c>
    </row>
    <row r="17" spans="4:4" ht="30" x14ac:dyDescent="0.25">
      <c r="D17" s="68" t="s">
        <v>300</v>
      </c>
    </row>
    <row r="18" spans="4:4" ht="60" x14ac:dyDescent="0.25">
      <c r="D18" s="34" t="s">
        <v>404</v>
      </c>
    </row>
    <row r="19" spans="4:4" ht="60" x14ac:dyDescent="0.25">
      <c r="D19" s="34" t="s">
        <v>405</v>
      </c>
    </row>
    <row r="20" spans="4:4" ht="30" x14ac:dyDescent="0.25">
      <c r="D20" s="84" t="s">
        <v>313</v>
      </c>
    </row>
    <row r="21" spans="4:4" ht="30" x14ac:dyDescent="0.25">
      <c r="D21" s="84" t="s">
        <v>317</v>
      </c>
    </row>
    <row r="22" spans="4:4" ht="30" x14ac:dyDescent="0.25">
      <c r="D22" s="84" t="s">
        <v>318</v>
      </c>
    </row>
    <row r="23" spans="4:4" ht="30" x14ac:dyDescent="0.25">
      <c r="D23" s="84" t="s">
        <v>319</v>
      </c>
    </row>
    <row r="24" spans="4:4" ht="45" x14ac:dyDescent="0.25">
      <c r="D24" s="84" t="s">
        <v>320</v>
      </c>
    </row>
    <row r="25" spans="4:4" ht="45" x14ac:dyDescent="0.25">
      <c r="D25" s="84" t="s">
        <v>311</v>
      </c>
    </row>
    <row r="26" spans="4:4" ht="60" x14ac:dyDescent="0.25">
      <c r="D26" s="84" t="s">
        <v>312</v>
      </c>
    </row>
    <row r="27" spans="4:4" ht="45" x14ac:dyDescent="0.25">
      <c r="D27" s="84" t="s">
        <v>328</v>
      </c>
    </row>
    <row r="28" spans="4:4" ht="45" x14ac:dyDescent="0.25">
      <c r="D28" s="84" t="s">
        <v>329</v>
      </c>
    </row>
    <row r="29" spans="4:4" ht="45" x14ac:dyDescent="0.25">
      <c r="D29" s="84" t="s">
        <v>330</v>
      </c>
    </row>
    <row r="30" spans="4:4" ht="45" x14ac:dyDescent="0.25">
      <c r="D30" s="84" t="s">
        <v>327</v>
      </c>
    </row>
    <row r="31" spans="4:4" ht="45" x14ac:dyDescent="0.25">
      <c r="D31" s="84" t="s">
        <v>331</v>
      </c>
    </row>
  </sheetData>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7" tint="0.59999389629810485"/>
  </sheetPr>
  <dimension ref="A1:JR59"/>
  <sheetViews>
    <sheetView topLeftCell="A3" zoomScale="80" zoomScaleNormal="80" workbookViewId="0">
      <pane xSplit="2" ySplit="7" topLeftCell="G10" activePane="bottomRight" state="frozen"/>
      <selection activeCell="A3" sqref="A3"/>
      <selection pane="topRight" activeCell="C3" sqref="C3"/>
      <selection pane="bottomLeft" activeCell="A10" sqref="A10"/>
      <selection pane="bottomRight" activeCell="G8" sqref="G8"/>
    </sheetView>
  </sheetViews>
  <sheetFormatPr baseColWidth="10" defaultColWidth="11.42578125" defaultRowHeight="12.75" x14ac:dyDescent="0.2"/>
  <cols>
    <col min="1" max="2" width="18.42578125" style="296" customWidth="1"/>
    <col min="3" max="3" width="15.5703125" style="99" customWidth="1"/>
    <col min="4" max="4" width="44.7109375" style="296" customWidth="1"/>
    <col min="5" max="5" width="18" style="297" customWidth="1"/>
    <col min="6" max="6" width="40.140625" style="99" customWidth="1"/>
    <col min="7" max="7" width="20.42578125" style="99" customWidth="1"/>
    <col min="8" max="8" width="10.42578125" style="298" customWidth="1"/>
    <col min="9" max="9" width="11.42578125" style="298" customWidth="1"/>
    <col min="10" max="10" width="10.140625" style="299" customWidth="1"/>
    <col min="11" max="11" width="11.42578125" style="298" customWidth="1"/>
    <col min="12" max="12" width="10.85546875" style="298" customWidth="1"/>
    <col min="13" max="13" width="18.28515625" style="298" bestFit="1" customWidth="1"/>
    <col min="14" max="14" width="18.28515625" style="99" bestFit="1" customWidth="1"/>
    <col min="15" max="15" width="37.5703125" style="99" customWidth="1"/>
    <col min="16" max="16" width="9.42578125" style="99" customWidth="1"/>
    <col min="17" max="18" width="12.5703125" style="99" customWidth="1"/>
    <col min="19" max="19" width="13.5703125" style="99" customWidth="1"/>
    <col min="20" max="20" width="52.85546875" style="99" customWidth="1"/>
    <col min="21" max="176" width="11.42578125" style="111"/>
    <col min="177" max="16384" width="11.42578125" style="99"/>
  </cols>
  <sheetData>
    <row r="1" spans="1:278" s="289" customFormat="1" ht="16.5" customHeight="1" x14ac:dyDescent="0.2">
      <c r="A1" s="560"/>
      <c r="B1" s="561"/>
      <c r="C1" s="561"/>
      <c r="D1" s="575" t="s">
        <v>390</v>
      </c>
      <c r="E1" s="575"/>
      <c r="F1" s="575"/>
      <c r="G1" s="575"/>
      <c r="H1" s="575"/>
      <c r="I1" s="575"/>
      <c r="J1" s="575"/>
      <c r="K1" s="575"/>
      <c r="L1" s="575"/>
      <c r="M1" s="575"/>
      <c r="N1" s="575"/>
      <c r="O1" s="575"/>
      <c r="P1" s="575"/>
      <c r="Q1" s="576"/>
      <c r="R1" s="574" t="s">
        <v>67</v>
      </c>
      <c r="S1" s="574"/>
      <c r="T1" s="574"/>
      <c r="U1" s="288"/>
      <c r="V1" s="288"/>
      <c r="W1" s="288"/>
      <c r="X1" s="288"/>
      <c r="Y1" s="288"/>
      <c r="Z1" s="288"/>
      <c r="AA1" s="288"/>
      <c r="AB1" s="288"/>
      <c r="AC1" s="288"/>
      <c r="AD1" s="288"/>
      <c r="AE1" s="288"/>
      <c r="AF1" s="288"/>
      <c r="AG1" s="288"/>
      <c r="AH1" s="288"/>
      <c r="AI1" s="288"/>
      <c r="AJ1" s="288"/>
      <c r="AK1" s="288"/>
      <c r="AL1" s="288"/>
      <c r="AM1" s="288"/>
      <c r="AN1" s="288"/>
      <c r="AO1" s="288"/>
      <c r="AP1" s="288"/>
      <c r="AQ1" s="288"/>
      <c r="AR1" s="288"/>
      <c r="AS1" s="288"/>
      <c r="AT1" s="288"/>
      <c r="AU1" s="288"/>
      <c r="AV1" s="288"/>
      <c r="AW1" s="288"/>
      <c r="AX1" s="288"/>
      <c r="AY1" s="288"/>
      <c r="AZ1" s="288"/>
      <c r="BA1" s="288"/>
      <c r="BB1" s="288"/>
      <c r="BC1" s="288"/>
      <c r="BD1" s="288"/>
      <c r="BE1" s="288"/>
      <c r="BF1" s="288"/>
      <c r="BG1" s="288"/>
      <c r="BH1" s="288"/>
      <c r="BI1" s="288"/>
      <c r="BJ1" s="288"/>
      <c r="BK1" s="288"/>
      <c r="BL1" s="288"/>
      <c r="BM1" s="288"/>
      <c r="BN1" s="288"/>
      <c r="BO1" s="288"/>
      <c r="BP1" s="288"/>
      <c r="BQ1" s="288"/>
      <c r="BR1" s="288"/>
      <c r="BS1" s="288"/>
      <c r="BT1" s="288"/>
      <c r="BU1" s="288"/>
      <c r="BV1" s="288"/>
      <c r="BW1" s="288"/>
      <c r="BX1" s="288"/>
      <c r="BY1" s="288"/>
      <c r="BZ1" s="288"/>
      <c r="CA1" s="288"/>
      <c r="CB1" s="288"/>
      <c r="CC1" s="288"/>
      <c r="CD1" s="288"/>
      <c r="CE1" s="288"/>
      <c r="CF1" s="288"/>
      <c r="CG1" s="288"/>
      <c r="CH1" s="288"/>
      <c r="CI1" s="288"/>
      <c r="CJ1" s="288"/>
      <c r="CK1" s="288"/>
      <c r="CL1" s="288"/>
      <c r="CM1" s="288"/>
      <c r="CN1" s="288"/>
      <c r="CO1" s="288"/>
      <c r="CP1" s="288"/>
      <c r="CQ1" s="288"/>
      <c r="CR1" s="288"/>
      <c r="CS1" s="288"/>
      <c r="CT1" s="288"/>
      <c r="CU1" s="288"/>
      <c r="CV1" s="288"/>
      <c r="CW1" s="288"/>
      <c r="CX1" s="288"/>
      <c r="CY1" s="288"/>
      <c r="CZ1" s="288"/>
      <c r="DA1" s="288"/>
      <c r="DB1" s="288"/>
      <c r="DC1" s="288"/>
      <c r="DD1" s="288"/>
      <c r="DE1" s="288"/>
      <c r="DF1" s="288"/>
      <c r="DG1" s="288"/>
      <c r="DH1" s="288"/>
      <c r="DI1" s="288"/>
      <c r="DJ1" s="288"/>
      <c r="DK1" s="288"/>
      <c r="DL1" s="288"/>
      <c r="DM1" s="288"/>
      <c r="DN1" s="288"/>
      <c r="DO1" s="288"/>
      <c r="DP1" s="288"/>
      <c r="DQ1" s="288"/>
      <c r="DR1" s="288"/>
      <c r="DS1" s="288"/>
      <c r="DT1" s="288"/>
      <c r="DU1" s="288"/>
      <c r="DV1" s="288"/>
      <c r="DW1" s="288"/>
      <c r="DX1" s="288"/>
      <c r="DY1" s="288"/>
      <c r="DZ1" s="288"/>
      <c r="EA1" s="288"/>
      <c r="EB1" s="288"/>
      <c r="EC1" s="288"/>
      <c r="ED1" s="288"/>
      <c r="EE1" s="288"/>
      <c r="EF1" s="288"/>
      <c r="EG1" s="288"/>
      <c r="EH1" s="288"/>
      <c r="EI1" s="288"/>
      <c r="EJ1" s="288"/>
      <c r="EK1" s="288"/>
      <c r="EL1" s="288"/>
      <c r="EM1" s="288"/>
      <c r="EN1" s="288"/>
      <c r="EO1" s="288"/>
      <c r="EP1" s="288"/>
      <c r="EQ1" s="288"/>
      <c r="ER1" s="288"/>
      <c r="ES1" s="288"/>
      <c r="ET1" s="288"/>
      <c r="EU1" s="288"/>
      <c r="EV1" s="288"/>
      <c r="EW1" s="288"/>
      <c r="EX1" s="288"/>
      <c r="EY1" s="288"/>
      <c r="EZ1" s="288"/>
      <c r="FA1" s="288"/>
      <c r="FB1" s="288"/>
      <c r="FC1" s="288"/>
      <c r="FD1" s="288"/>
      <c r="FE1" s="288"/>
      <c r="FF1" s="288"/>
      <c r="FG1" s="288"/>
      <c r="FH1" s="288"/>
      <c r="FI1" s="288"/>
      <c r="FJ1" s="288"/>
      <c r="FK1" s="288"/>
      <c r="FL1" s="288"/>
      <c r="FM1" s="288"/>
      <c r="FN1" s="288"/>
      <c r="FO1" s="288"/>
      <c r="FP1" s="288"/>
      <c r="FQ1" s="288"/>
      <c r="FR1" s="288"/>
      <c r="FS1" s="288"/>
      <c r="FT1" s="288"/>
      <c r="FU1" s="288"/>
      <c r="FV1" s="288"/>
      <c r="FW1" s="288"/>
      <c r="FX1" s="288"/>
      <c r="FY1" s="288"/>
      <c r="FZ1" s="288"/>
      <c r="GA1" s="288"/>
      <c r="GB1" s="288"/>
      <c r="GC1" s="288"/>
      <c r="GD1" s="288"/>
      <c r="GE1" s="288"/>
      <c r="GF1" s="288"/>
      <c r="GG1" s="288"/>
      <c r="GH1" s="288"/>
      <c r="GI1" s="288"/>
      <c r="GJ1" s="288"/>
      <c r="GK1" s="288"/>
      <c r="GL1" s="288"/>
      <c r="GM1" s="288"/>
      <c r="GN1" s="288"/>
      <c r="GO1" s="288"/>
      <c r="GP1" s="288"/>
      <c r="GQ1" s="288"/>
      <c r="GR1" s="288"/>
      <c r="GS1" s="288"/>
      <c r="GT1" s="288"/>
      <c r="GU1" s="288"/>
      <c r="GV1" s="288"/>
      <c r="GW1" s="288"/>
      <c r="GX1" s="288"/>
      <c r="GY1" s="288"/>
      <c r="GZ1" s="288"/>
      <c r="HA1" s="288"/>
      <c r="HB1" s="288"/>
      <c r="HC1" s="288"/>
      <c r="HD1" s="288"/>
      <c r="HE1" s="288"/>
      <c r="HF1" s="288"/>
      <c r="HG1" s="288"/>
      <c r="HH1" s="288"/>
      <c r="HI1" s="288"/>
      <c r="HJ1" s="288"/>
      <c r="HK1" s="288"/>
      <c r="HL1" s="288"/>
      <c r="HM1" s="288"/>
      <c r="HN1" s="288"/>
      <c r="HO1" s="288"/>
      <c r="HP1" s="288"/>
      <c r="HQ1" s="288"/>
      <c r="HR1" s="288"/>
      <c r="HS1" s="288"/>
      <c r="HT1" s="288"/>
      <c r="HU1" s="288"/>
      <c r="HV1" s="288"/>
      <c r="HW1" s="288"/>
      <c r="HX1" s="288"/>
      <c r="HY1" s="288"/>
      <c r="HZ1" s="288"/>
      <c r="IA1" s="288"/>
      <c r="IB1" s="288"/>
      <c r="IC1" s="288"/>
      <c r="ID1" s="288"/>
      <c r="IE1" s="288"/>
      <c r="IF1" s="288"/>
      <c r="IG1" s="288"/>
      <c r="IH1" s="288"/>
      <c r="II1" s="288"/>
      <c r="IJ1" s="288"/>
      <c r="IK1" s="288"/>
      <c r="IL1" s="288"/>
      <c r="IM1" s="288"/>
      <c r="IN1" s="288"/>
      <c r="IO1" s="288"/>
      <c r="IP1" s="288"/>
      <c r="IQ1" s="288"/>
      <c r="IR1" s="288"/>
      <c r="IS1" s="288"/>
      <c r="IT1" s="288"/>
      <c r="IU1" s="288"/>
      <c r="IV1" s="288"/>
      <c r="IW1" s="288"/>
      <c r="IX1" s="288"/>
      <c r="IY1" s="288"/>
      <c r="IZ1" s="288"/>
      <c r="JA1" s="288"/>
      <c r="JB1" s="288"/>
      <c r="JC1" s="288"/>
      <c r="JD1" s="288"/>
      <c r="JE1" s="288"/>
      <c r="JF1" s="288"/>
      <c r="JG1" s="288"/>
      <c r="JH1" s="288"/>
      <c r="JI1" s="288"/>
      <c r="JJ1" s="288"/>
      <c r="JK1" s="288"/>
      <c r="JL1" s="288"/>
      <c r="JM1" s="288"/>
      <c r="JN1" s="288"/>
      <c r="JO1" s="288"/>
      <c r="JP1" s="288"/>
      <c r="JQ1" s="288"/>
      <c r="JR1" s="288"/>
    </row>
    <row r="2" spans="1:278" s="289" customFormat="1" ht="39.75" customHeight="1" x14ac:dyDescent="0.2">
      <c r="A2" s="562"/>
      <c r="B2" s="563"/>
      <c r="C2" s="563"/>
      <c r="D2" s="577"/>
      <c r="E2" s="577"/>
      <c r="F2" s="577"/>
      <c r="G2" s="577"/>
      <c r="H2" s="577"/>
      <c r="I2" s="577"/>
      <c r="J2" s="577"/>
      <c r="K2" s="577"/>
      <c r="L2" s="577"/>
      <c r="M2" s="577"/>
      <c r="N2" s="577"/>
      <c r="O2" s="577"/>
      <c r="P2" s="577"/>
      <c r="Q2" s="578"/>
      <c r="R2" s="574"/>
      <c r="S2" s="574"/>
      <c r="T2" s="574"/>
      <c r="U2" s="288"/>
      <c r="V2" s="288"/>
      <c r="W2" s="288"/>
      <c r="X2" s="288"/>
      <c r="Y2" s="288"/>
      <c r="Z2" s="288"/>
      <c r="AA2" s="288"/>
      <c r="AB2" s="288"/>
      <c r="AC2" s="288"/>
      <c r="AD2" s="288"/>
      <c r="AE2" s="288"/>
      <c r="AF2" s="288"/>
      <c r="AG2" s="288"/>
      <c r="AH2" s="288"/>
      <c r="AI2" s="288"/>
      <c r="AJ2" s="288"/>
      <c r="AK2" s="288"/>
      <c r="AL2" s="288"/>
      <c r="AM2" s="288"/>
      <c r="AN2" s="288"/>
      <c r="AO2" s="288"/>
      <c r="AP2" s="288"/>
      <c r="AQ2" s="288"/>
      <c r="AR2" s="288"/>
      <c r="AS2" s="288"/>
      <c r="AT2" s="288"/>
      <c r="AU2" s="288"/>
      <c r="AV2" s="288"/>
      <c r="AW2" s="288"/>
      <c r="AX2" s="288"/>
      <c r="AY2" s="288"/>
      <c r="AZ2" s="288"/>
      <c r="BA2" s="288"/>
      <c r="BB2" s="288"/>
      <c r="BC2" s="288"/>
      <c r="BD2" s="288"/>
      <c r="BE2" s="288"/>
      <c r="BF2" s="288"/>
      <c r="BG2" s="288"/>
      <c r="BH2" s="288"/>
      <c r="BI2" s="288"/>
      <c r="BJ2" s="288"/>
      <c r="BK2" s="288"/>
      <c r="BL2" s="288"/>
      <c r="BM2" s="288"/>
      <c r="BN2" s="288"/>
      <c r="BO2" s="288"/>
      <c r="BP2" s="288"/>
      <c r="BQ2" s="288"/>
      <c r="BR2" s="288"/>
      <c r="BS2" s="288"/>
      <c r="BT2" s="288"/>
      <c r="BU2" s="288"/>
      <c r="BV2" s="288"/>
      <c r="BW2" s="288"/>
      <c r="BX2" s="288"/>
      <c r="BY2" s="288"/>
      <c r="BZ2" s="288"/>
      <c r="CA2" s="288"/>
      <c r="CB2" s="288"/>
      <c r="CC2" s="288"/>
      <c r="CD2" s="288"/>
      <c r="CE2" s="288"/>
      <c r="CF2" s="288"/>
      <c r="CG2" s="288"/>
      <c r="CH2" s="288"/>
      <c r="CI2" s="288"/>
      <c r="CJ2" s="288"/>
      <c r="CK2" s="288"/>
      <c r="CL2" s="288"/>
      <c r="CM2" s="288"/>
      <c r="CN2" s="288"/>
      <c r="CO2" s="288"/>
      <c r="CP2" s="288"/>
      <c r="CQ2" s="288"/>
      <c r="CR2" s="288"/>
      <c r="CS2" s="288"/>
      <c r="CT2" s="288"/>
      <c r="CU2" s="288"/>
      <c r="CV2" s="288"/>
      <c r="CW2" s="288"/>
      <c r="CX2" s="288"/>
      <c r="CY2" s="288"/>
      <c r="CZ2" s="288"/>
      <c r="DA2" s="288"/>
      <c r="DB2" s="288"/>
      <c r="DC2" s="288"/>
      <c r="DD2" s="288"/>
      <c r="DE2" s="288"/>
      <c r="DF2" s="288"/>
      <c r="DG2" s="288"/>
      <c r="DH2" s="288"/>
      <c r="DI2" s="288"/>
      <c r="DJ2" s="288"/>
      <c r="DK2" s="288"/>
      <c r="DL2" s="288"/>
      <c r="DM2" s="288"/>
      <c r="DN2" s="288"/>
      <c r="DO2" s="288"/>
      <c r="DP2" s="288"/>
      <c r="DQ2" s="288"/>
      <c r="DR2" s="288"/>
      <c r="DS2" s="288"/>
      <c r="DT2" s="288"/>
      <c r="DU2" s="288"/>
      <c r="DV2" s="288"/>
      <c r="DW2" s="288"/>
      <c r="DX2" s="288"/>
      <c r="DY2" s="288"/>
      <c r="DZ2" s="288"/>
      <c r="EA2" s="288"/>
      <c r="EB2" s="288"/>
      <c r="EC2" s="288"/>
      <c r="ED2" s="288"/>
      <c r="EE2" s="288"/>
      <c r="EF2" s="288"/>
      <c r="EG2" s="288"/>
      <c r="EH2" s="288"/>
      <c r="EI2" s="288"/>
      <c r="EJ2" s="288"/>
      <c r="EK2" s="288"/>
      <c r="EL2" s="288"/>
      <c r="EM2" s="288"/>
      <c r="EN2" s="288"/>
      <c r="EO2" s="288"/>
      <c r="EP2" s="288"/>
      <c r="EQ2" s="288"/>
      <c r="ER2" s="288"/>
      <c r="ES2" s="288"/>
      <c r="ET2" s="288"/>
      <c r="EU2" s="288"/>
      <c r="EV2" s="288"/>
      <c r="EW2" s="288"/>
      <c r="EX2" s="288"/>
      <c r="EY2" s="288"/>
      <c r="EZ2" s="288"/>
      <c r="FA2" s="288"/>
      <c r="FB2" s="288"/>
      <c r="FC2" s="288"/>
      <c r="FD2" s="288"/>
      <c r="FE2" s="288"/>
      <c r="FF2" s="288"/>
      <c r="FG2" s="288"/>
      <c r="FH2" s="288"/>
      <c r="FI2" s="288"/>
      <c r="FJ2" s="288"/>
      <c r="FK2" s="288"/>
      <c r="FL2" s="288"/>
      <c r="FM2" s="288"/>
      <c r="FN2" s="288"/>
      <c r="FO2" s="288"/>
      <c r="FP2" s="288"/>
      <c r="FQ2" s="288"/>
      <c r="FR2" s="288"/>
      <c r="FS2" s="288"/>
      <c r="FT2" s="288"/>
      <c r="FU2" s="288"/>
      <c r="FV2" s="288"/>
      <c r="FW2" s="288"/>
      <c r="FX2" s="288"/>
      <c r="FY2" s="288"/>
      <c r="FZ2" s="288"/>
      <c r="GA2" s="288"/>
      <c r="GB2" s="288"/>
      <c r="GC2" s="288"/>
      <c r="GD2" s="288"/>
      <c r="GE2" s="288"/>
      <c r="GF2" s="288"/>
      <c r="GG2" s="288"/>
      <c r="GH2" s="288"/>
      <c r="GI2" s="288"/>
      <c r="GJ2" s="288"/>
      <c r="GK2" s="288"/>
      <c r="GL2" s="288"/>
      <c r="GM2" s="288"/>
      <c r="GN2" s="288"/>
      <c r="GO2" s="288"/>
      <c r="GP2" s="288"/>
      <c r="GQ2" s="288"/>
      <c r="GR2" s="288"/>
      <c r="GS2" s="288"/>
      <c r="GT2" s="288"/>
      <c r="GU2" s="288"/>
      <c r="GV2" s="288"/>
      <c r="GW2" s="288"/>
      <c r="GX2" s="288"/>
      <c r="GY2" s="288"/>
      <c r="GZ2" s="288"/>
      <c r="HA2" s="288"/>
      <c r="HB2" s="288"/>
      <c r="HC2" s="288"/>
      <c r="HD2" s="288"/>
      <c r="HE2" s="288"/>
      <c r="HF2" s="288"/>
      <c r="HG2" s="288"/>
      <c r="HH2" s="288"/>
      <c r="HI2" s="288"/>
      <c r="HJ2" s="288"/>
      <c r="HK2" s="288"/>
      <c r="HL2" s="288"/>
      <c r="HM2" s="288"/>
      <c r="HN2" s="288"/>
      <c r="HO2" s="288"/>
      <c r="HP2" s="288"/>
      <c r="HQ2" s="288"/>
      <c r="HR2" s="288"/>
      <c r="HS2" s="288"/>
      <c r="HT2" s="288"/>
      <c r="HU2" s="288"/>
      <c r="HV2" s="288"/>
      <c r="HW2" s="288"/>
      <c r="HX2" s="288"/>
      <c r="HY2" s="288"/>
      <c r="HZ2" s="288"/>
      <c r="IA2" s="288"/>
      <c r="IB2" s="288"/>
      <c r="IC2" s="288"/>
      <c r="ID2" s="288"/>
      <c r="IE2" s="288"/>
      <c r="IF2" s="288"/>
      <c r="IG2" s="288"/>
      <c r="IH2" s="288"/>
      <c r="II2" s="288"/>
      <c r="IJ2" s="288"/>
      <c r="IK2" s="288"/>
      <c r="IL2" s="288"/>
      <c r="IM2" s="288"/>
      <c r="IN2" s="288"/>
      <c r="IO2" s="288"/>
      <c r="IP2" s="288"/>
      <c r="IQ2" s="288"/>
      <c r="IR2" s="288"/>
      <c r="IS2" s="288"/>
      <c r="IT2" s="288"/>
      <c r="IU2" s="288"/>
      <c r="IV2" s="288"/>
      <c r="IW2" s="288"/>
      <c r="IX2" s="288"/>
      <c r="IY2" s="288"/>
      <c r="IZ2" s="288"/>
      <c r="JA2" s="288"/>
      <c r="JB2" s="288"/>
      <c r="JC2" s="288"/>
      <c r="JD2" s="288"/>
      <c r="JE2" s="288"/>
      <c r="JF2" s="288"/>
      <c r="JG2" s="288"/>
      <c r="JH2" s="288"/>
      <c r="JI2" s="288"/>
      <c r="JJ2" s="288"/>
      <c r="JK2" s="288"/>
      <c r="JL2" s="288"/>
      <c r="JM2" s="288"/>
      <c r="JN2" s="288"/>
      <c r="JO2" s="288"/>
      <c r="JP2" s="288"/>
      <c r="JQ2" s="288"/>
      <c r="JR2" s="288"/>
    </row>
    <row r="3" spans="1:278" s="289" customFormat="1" ht="3" customHeight="1" x14ac:dyDescent="0.2">
      <c r="A3" s="290"/>
      <c r="B3" s="290"/>
      <c r="C3" s="291"/>
      <c r="D3" s="577"/>
      <c r="E3" s="577"/>
      <c r="F3" s="577"/>
      <c r="G3" s="577"/>
      <c r="H3" s="577"/>
      <c r="I3" s="577"/>
      <c r="J3" s="577"/>
      <c r="K3" s="577"/>
      <c r="L3" s="577"/>
      <c r="M3" s="577"/>
      <c r="N3" s="577"/>
      <c r="O3" s="577"/>
      <c r="P3" s="577"/>
      <c r="Q3" s="578"/>
      <c r="R3" s="574"/>
      <c r="S3" s="574"/>
      <c r="T3" s="574"/>
      <c r="U3" s="288"/>
      <c r="V3" s="288"/>
      <c r="W3" s="288"/>
      <c r="X3" s="288"/>
      <c r="Y3" s="288"/>
      <c r="Z3" s="288"/>
      <c r="AA3" s="288"/>
      <c r="AB3" s="288"/>
      <c r="AC3" s="288"/>
      <c r="AD3" s="288"/>
      <c r="AE3" s="288"/>
      <c r="AF3" s="288"/>
      <c r="AG3" s="288"/>
      <c r="AH3" s="288"/>
      <c r="AI3" s="288"/>
      <c r="AJ3" s="288"/>
      <c r="AK3" s="288"/>
      <c r="AL3" s="288"/>
      <c r="AM3" s="288"/>
      <c r="AN3" s="288"/>
      <c r="AO3" s="288"/>
      <c r="AP3" s="288"/>
      <c r="AQ3" s="288"/>
      <c r="AR3" s="288"/>
      <c r="AS3" s="288"/>
      <c r="AT3" s="288"/>
      <c r="AU3" s="288"/>
      <c r="AV3" s="288"/>
      <c r="AW3" s="288"/>
      <c r="AX3" s="288"/>
      <c r="AY3" s="288"/>
      <c r="AZ3" s="288"/>
      <c r="BA3" s="288"/>
      <c r="BB3" s="288"/>
      <c r="BC3" s="288"/>
      <c r="BD3" s="288"/>
      <c r="BE3" s="288"/>
      <c r="BF3" s="288"/>
      <c r="BG3" s="288"/>
      <c r="BH3" s="288"/>
      <c r="BI3" s="288"/>
      <c r="BJ3" s="288"/>
      <c r="BK3" s="288"/>
      <c r="BL3" s="288"/>
      <c r="BM3" s="288"/>
      <c r="BN3" s="288"/>
      <c r="BO3" s="288"/>
      <c r="BP3" s="288"/>
      <c r="BQ3" s="288"/>
      <c r="BR3" s="288"/>
      <c r="BS3" s="288"/>
      <c r="BT3" s="288"/>
      <c r="BU3" s="288"/>
      <c r="BV3" s="288"/>
      <c r="BW3" s="288"/>
      <c r="BX3" s="288"/>
      <c r="BY3" s="288"/>
      <c r="BZ3" s="288"/>
      <c r="CA3" s="288"/>
      <c r="CB3" s="288"/>
      <c r="CC3" s="288"/>
      <c r="CD3" s="288"/>
      <c r="CE3" s="288"/>
      <c r="CF3" s="288"/>
      <c r="CG3" s="288"/>
      <c r="CH3" s="288"/>
      <c r="CI3" s="288"/>
      <c r="CJ3" s="288"/>
      <c r="CK3" s="288"/>
      <c r="CL3" s="288"/>
      <c r="CM3" s="288"/>
      <c r="CN3" s="288"/>
      <c r="CO3" s="288"/>
      <c r="CP3" s="288"/>
      <c r="CQ3" s="288"/>
      <c r="CR3" s="288"/>
      <c r="CS3" s="288"/>
      <c r="CT3" s="288"/>
      <c r="CU3" s="288"/>
      <c r="CV3" s="288"/>
      <c r="CW3" s="288"/>
      <c r="CX3" s="288"/>
      <c r="CY3" s="288"/>
      <c r="CZ3" s="288"/>
      <c r="DA3" s="288"/>
      <c r="DB3" s="288"/>
      <c r="DC3" s="288"/>
      <c r="DD3" s="288"/>
      <c r="DE3" s="288"/>
      <c r="DF3" s="288"/>
      <c r="DG3" s="288"/>
      <c r="DH3" s="288"/>
      <c r="DI3" s="288"/>
      <c r="DJ3" s="288"/>
      <c r="DK3" s="288"/>
      <c r="DL3" s="288"/>
      <c r="DM3" s="288"/>
      <c r="DN3" s="288"/>
      <c r="DO3" s="288"/>
      <c r="DP3" s="288"/>
      <c r="DQ3" s="288"/>
      <c r="DR3" s="288"/>
      <c r="DS3" s="288"/>
      <c r="DT3" s="288"/>
      <c r="DU3" s="288"/>
      <c r="DV3" s="288"/>
      <c r="DW3" s="288"/>
      <c r="DX3" s="288"/>
      <c r="DY3" s="288"/>
      <c r="DZ3" s="288"/>
      <c r="EA3" s="288"/>
      <c r="EB3" s="288"/>
      <c r="EC3" s="288"/>
      <c r="ED3" s="288"/>
      <c r="EE3" s="288"/>
      <c r="EF3" s="288"/>
      <c r="EG3" s="288"/>
      <c r="EH3" s="288"/>
      <c r="EI3" s="288"/>
      <c r="EJ3" s="288"/>
      <c r="EK3" s="288"/>
      <c r="EL3" s="288"/>
      <c r="EM3" s="288"/>
      <c r="EN3" s="288"/>
      <c r="EO3" s="288"/>
      <c r="EP3" s="288"/>
      <c r="EQ3" s="288"/>
      <c r="ER3" s="288"/>
      <c r="ES3" s="288"/>
      <c r="ET3" s="288"/>
      <c r="EU3" s="288"/>
      <c r="EV3" s="288"/>
      <c r="EW3" s="288"/>
      <c r="EX3" s="288"/>
      <c r="EY3" s="288"/>
      <c r="EZ3" s="288"/>
      <c r="FA3" s="288"/>
      <c r="FB3" s="288"/>
      <c r="FC3" s="288"/>
      <c r="FD3" s="288"/>
      <c r="FE3" s="288"/>
      <c r="FF3" s="288"/>
      <c r="FG3" s="288"/>
      <c r="FH3" s="288"/>
      <c r="FI3" s="288"/>
      <c r="FJ3" s="288"/>
      <c r="FK3" s="288"/>
      <c r="FL3" s="288"/>
      <c r="FM3" s="288"/>
      <c r="FN3" s="288"/>
      <c r="FO3" s="288"/>
      <c r="FP3" s="288"/>
      <c r="FQ3" s="288"/>
      <c r="FR3" s="288"/>
      <c r="FS3" s="288"/>
      <c r="FT3" s="288"/>
      <c r="FU3" s="288"/>
      <c r="FV3" s="288"/>
      <c r="FW3" s="288"/>
      <c r="FX3" s="288"/>
      <c r="FY3" s="288"/>
      <c r="FZ3" s="288"/>
      <c r="GA3" s="288"/>
      <c r="GB3" s="288"/>
      <c r="GC3" s="288"/>
      <c r="GD3" s="288"/>
      <c r="GE3" s="288"/>
      <c r="GF3" s="288"/>
      <c r="GG3" s="288"/>
      <c r="GH3" s="288"/>
      <c r="GI3" s="288"/>
      <c r="GJ3" s="288"/>
      <c r="GK3" s="288"/>
      <c r="GL3" s="288"/>
      <c r="GM3" s="288"/>
      <c r="GN3" s="288"/>
      <c r="GO3" s="288"/>
      <c r="GP3" s="288"/>
      <c r="GQ3" s="288"/>
      <c r="GR3" s="288"/>
      <c r="GS3" s="288"/>
      <c r="GT3" s="288"/>
      <c r="GU3" s="288"/>
      <c r="GV3" s="288"/>
      <c r="GW3" s="288"/>
      <c r="GX3" s="288"/>
      <c r="GY3" s="288"/>
      <c r="GZ3" s="288"/>
      <c r="HA3" s="288"/>
      <c r="HB3" s="288"/>
      <c r="HC3" s="288"/>
      <c r="HD3" s="288"/>
      <c r="HE3" s="288"/>
      <c r="HF3" s="288"/>
      <c r="HG3" s="288"/>
      <c r="HH3" s="288"/>
      <c r="HI3" s="288"/>
      <c r="HJ3" s="288"/>
      <c r="HK3" s="288"/>
      <c r="HL3" s="288"/>
      <c r="HM3" s="288"/>
      <c r="HN3" s="288"/>
      <c r="HO3" s="288"/>
      <c r="HP3" s="288"/>
      <c r="HQ3" s="288"/>
      <c r="HR3" s="288"/>
      <c r="HS3" s="288"/>
      <c r="HT3" s="288"/>
      <c r="HU3" s="288"/>
      <c r="HV3" s="288"/>
      <c r="HW3" s="288"/>
      <c r="HX3" s="288"/>
      <c r="HY3" s="288"/>
      <c r="HZ3" s="288"/>
      <c r="IA3" s="288"/>
      <c r="IB3" s="288"/>
      <c r="IC3" s="288"/>
      <c r="ID3" s="288"/>
      <c r="IE3" s="288"/>
      <c r="IF3" s="288"/>
      <c r="IG3" s="288"/>
      <c r="IH3" s="288"/>
      <c r="II3" s="288"/>
      <c r="IJ3" s="288"/>
      <c r="IK3" s="288"/>
      <c r="IL3" s="288"/>
      <c r="IM3" s="288"/>
      <c r="IN3" s="288"/>
      <c r="IO3" s="288"/>
      <c r="IP3" s="288"/>
      <c r="IQ3" s="288"/>
      <c r="IR3" s="288"/>
      <c r="IS3" s="288"/>
      <c r="IT3" s="288"/>
      <c r="IU3" s="288"/>
      <c r="IV3" s="288"/>
      <c r="IW3" s="288"/>
      <c r="IX3" s="288"/>
      <c r="IY3" s="288"/>
      <c r="IZ3" s="288"/>
      <c r="JA3" s="288"/>
      <c r="JB3" s="288"/>
      <c r="JC3" s="288"/>
      <c r="JD3" s="288"/>
      <c r="JE3" s="288"/>
      <c r="JF3" s="288"/>
      <c r="JG3" s="288"/>
      <c r="JH3" s="288"/>
      <c r="JI3" s="288"/>
      <c r="JJ3" s="288"/>
      <c r="JK3" s="288"/>
      <c r="JL3" s="288"/>
      <c r="JM3" s="288"/>
      <c r="JN3" s="288"/>
      <c r="JO3" s="288"/>
      <c r="JP3" s="288"/>
      <c r="JQ3" s="288"/>
      <c r="JR3" s="288"/>
    </row>
    <row r="4" spans="1:278" s="289" customFormat="1" ht="41.25" customHeight="1" x14ac:dyDescent="0.2">
      <c r="A4" s="564" t="s">
        <v>0</v>
      </c>
      <c r="B4" s="565"/>
      <c r="C4" s="566"/>
      <c r="D4" s="567" t="str">
        <f>'Mapa Final'!D4</f>
        <v>Gestión Tecnológica</v>
      </c>
      <c r="E4" s="568"/>
      <c r="F4" s="568"/>
      <c r="G4" s="568"/>
      <c r="H4" s="568"/>
      <c r="I4" s="568"/>
      <c r="J4" s="568"/>
      <c r="K4" s="568"/>
      <c r="L4" s="568"/>
      <c r="M4" s="568"/>
      <c r="N4" s="569"/>
      <c r="O4" s="570"/>
      <c r="P4" s="570"/>
      <c r="Q4" s="570"/>
      <c r="R4" s="292"/>
      <c r="S4" s="292"/>
      <c r="T4" s="292"/>
      <c r="U4" s="288"/>
      <c r="V4" s="288"/>
      <c r="W4" s="288"/>
      <c r="X4" s="288"/>
      <c r="Y4" s="288"/>
      <c r="Z4" s="288"/>
      <c r="AA4" s="288"/>
      <c r="AB4" s="288"/>
      <c r="AC4" s="288"/>
      <c r="AD4" s="288"/>
      <c r="AE4" s="288"/>
      <c r="AF4" s="288"/>
      <c r="AG4" s="288"/>
      <c r="AH4" s="288"/>
      <c r="AI4" s="288"/>
      <c r="AJ4" s="288"/>
      <c r="AK4" s="288"/>
      <c r="AL4" s="288"/>
      <c r="AM4" s="288"/>
      <c r="AN4" s="288"/>
      <c r="AO4" s="288"/>
      <c r="AP4" s="288"/>
      <c r="AQ4" s="288"/>
      <c r="AR4" s="288"/>
      <c r="AS4" s="288"/>
      <c r="AT4" s="288"/>
      <c r="AU4" s="288"/>
      <c r="AV4" s="288"/>
      <c r="AW4" s="288"/>
      <c r="AX4" s="288"/>
      <c r="AY4" s="288"/>
      <c r="AZ4" s="288"/>
      <c r="BA4" s="288"/>
      <c r="BB4" s="288"/>
      <c r="BC4" s="288"/>
      <c r="BD4" s="288"/>
      <c r="BE4" s="288"/>
      <c r="BF4" s="288"/>
      <c r="BG4" s="288"/>
      <c r="BH4" s="288"/>
      <c r="BI4" s="288"/>
      <c r="BJ4" s="288"/>
      <c r="BK4" s="288"/>
      <c r="BL4" s="288"/>
      <c r="BM4" s="288"/>
      <c r="BN4" s="288"/>
      <c r="BO4" s="288"/>
      <c r="BP4" s="288"/>
      <c r="BQ4" s="288"/>
      <c r="BR4" s="288"/>
      <c r="BS4" s="288"/>
      <c r="BT4" s="288"/>
      <c r="BU4" s="288"/>
      <c r="BV4" s="288"/>
      <c r="BW4" s="288"/>
      <c r="BX4" s="288"/>
      <c r="BY4" s="288"/>
      <c r="BZ4" s="288"/>
      <c r="CA4" s="288"/>
      <c r="CB4" s="288"/>
      <c r="CC4" s="288"/>
      <c r="CD4" s="288"/>
      <c r="CE4" s="288"/>
      <c r="CF4" s="288"/>
      <c r="CG4" s="288"/>
      <c r="CH4" s="288"/>
      <c r="CI4" s="288"/>
      <c r="CJ4" s="288"/>
      <c r="CK4" s="288"/>
      <c r="CL4" s="288"/>
      <c r="CM4" s="288"/>
      <c r="CN4" s="288"/>
      <c r="CO4" s="288"/>
      <c r="CP4" s="288"/>
      <c r="CQ4" s="288"/>
      <c r="CR4" s="288"/>
      <c r="CS4" s="288"/>
      <c r="CT4" s="288"/>
      <c r="CU4" s="288"/>
      <c r="CV4" s="288"/>
      <c r="CW4" s="288"/>
      <c r="CX4" s="288"/>
      <c r="CY4" s="288"/>
      <c r="CZ4" s="288"/>
      <c r="DA4" s="288"/>
      <c r="DB4" s="288"/>
      <c r="DC4" s="288"/>
      <c r="DD4" s="288"/>
      <c r="DE4" s="288"/>
      <c r="DF4" s="288"/>
      <c r="DG4" s="288"/>
      <c r="DH4" s="288"/>
      <c r="DI4" s="288"/>
      <c r="DJ4" s="288"/>
      <c r="DK4" s="288"/>
      <c r="DL4" s="288"/>
      <c r="DM4" s="288"/>
      <c r="DN4" s="288"/>
      <c r="DO4" s="288"/>
      <c r="DP4" s="288"/>
      <c r="DQ4" s="288"/>
      <c r="DR4" s="288"/>
      <c r="DS4" s="288"/>
      <c r="DT4" s="288"/>
      <c r="DU4" s="288"/>
      <c r="DV4" s="288"/>
      <c r="DW4" s="288"/>
      <c r="DX4" s="288"/>
      <c r="DY4" s="288"/>
      <c r="DZ4" s="288"/>
      <c r="EA4" s="288"/>
      <c r="EB4" s="288"/>
      <c r="EC4" s="288"/>
      <c r="ED4" s="288"/>
      <c r="EE4" s="288"/>
      <c r="EF4" s="288"/>
      <c r="EG4" s="288"/>
      <c r="EH4" s="288"/>
      <c r="EI4" s="288"/>
      <c r="EJ4" s="288"/>
      <c r="EK4" s="288"/>
      <c r="EL4" s="288"/>
      <c r="EM4" s="288"/>
      <c r="EN4" s="288"/>
      <c r="EO4" s="288"/>
      <c r="EP4" s="288"/>
      <c r="EQ4" s="288"/>
      <c r="ER4" s="288"/>
      <c r="ES4" s="288"/>
      <c r="ET4" s="288"/>
      <c r="EU4" s="288"/>
      <c r="EV4" s="288"/>
      <c r="EW4" s="288"/>
      <c r="EX4" s="288"/>
      <c r="EY4" s="288"/>
      <c r="EZ4" s="288"/>
      <c r="FA4" s="288"/>
      <c r="FB4" s="288"/>
      <c r="FC4" s="288"/>
      <c r="FD4" s="288"/>
      <c r="FE4" s="288"/>
      <c r="FF4" s="288"/>
      <c r="FG4" s="288"/>
      <c r="FH4" s="288"/>
      <c r="FI4" s="288"/>
      <c r="FJ4" s="288"/>
      <c r="FK4" s="288"/>
      <c r="FL4" s="288"/>
      <c r="FM4" s="288"/>
      <c r="FN4" s="288"/>
      <c r="FO4" s="288"/>
      <c r="FP4" s="288"/>
      <c r="FQ4" s="288"/>
      <c r="FR4" s="288"/>
      <c r="FS4" s="288"/>
      <c r="FT4" s="288"/>
      <c r="FU4" s="288"/>
      <c r="FV4" s="288"/>
      <c r="FW4" s="288"/>
      <c r="FX4" s="288"/>
      <c r="FY4" s="288"/>
      <c r="FZ4" s="288"/>
      <c r="GA4" s="288"/>
      <c r="GB4" s="288"/>
      <c r="GC4" s="288"/>
      <c r="GD4" s="288"/>
      <c r="GE4" s="288"/>
      <c r="GF4" s="288"/>
      <c r="GG4" s="288"/>
      <c r="GH4" s="288"/>
      <c r="GI4" s="288"/>
      <c r="GJ4" s="288"/>
      <c r="GK4" s="288"/>
      <c r="GL4" s="288"/>
      <c r="GM4" s="288"/>
      <c r="GN4" s="288"/>
      <c r="GO4" s="288"/>
      <c r="GP4" s="288"/>
      <c r="GQ4" s="288"/>
      <c r="GR4" s="288"/>
      <c r="GS4" s="288"/>
      <c r="GT4" s="288"/>
      <c r="GU4" s="288"/>
      <c r="GV4" s="288"/>
      <c r="GW4" s="288"/>
      <c r="GX4" s="288"/>
      <c r="GY4" s="288"/>
      <c r="GZ4" s="288"/>
      <c r="HA4" s="288"/>
      <c r="HB4" s="288"/>
      <c r="HC4" s="288"/>
      <c r="HD4" s="288"/>
      <c r="HE4" s="288"/>
      <c r="HF4" s="288"/>
      <c r="HG4" s="288"/>
      <c r="HH4" s="288"/>
      <c r="HI4" s="288"/>
      <c r="HJ4" s="288"/>
      <c r="HK4" s="288"/>
      <c r="HL4" s="288"/>
      <c r="HM4" s="288"/>
      <c r="HN4" s="288"/>
      <c r="HO4" s="288"/>
      <c r="HP4" s="288"/>
      <c r="HQ4" s="288"/>
      <c r="HR4" s="288"/>
      <c r="HS4" s="288"/>
      <c r="HT4" s="288"/>
      <c r="HU4" s="288"/>
      <c r="HV4" s="288"/>
      <c r="HW4" s="288"/>
      <c r="HX4" s="288"/>
      <c r="HY4" s="288"/>
      <c r="HZ4" s="288"/>
      <c r="IA4" s="288"/>
      <c r="IB4" s="288"/>
      <c r="IC4" s="288"/>
      <c r="ID4" s="288"/>
      <c r="IE4" s="288"/>
      <c r="IF4" s="288"/>
      <c r="IG4" s="288"/>
      <c r="IH4" s="288"/>
      <c r="II4" s="288"/>
      <c r="IJ4" s="288"/>
      <c r="IK4" s="288"/>
      <c r="IL4" s="288"/>
      <c r="IM4" s="288"/>
      <c r="IN4" s="288"/>
      <c r="IO4" s="288"/>
      <c r="IP4" s="288"/>
      <c r="IQ4" s="288"/>
      <c r="IR4" s="288"/>
      <c r="IS4" s="288"/>
      <c r="IT4" s="288"/>
      <c r="IU4" s="288"/>
      <c r="IV4" s="288"/>
      <c r="IW4" s="288"/>
      <c r="IX4" s="288"/>
      <c r="IY4" s="288"/>
      <c r="IZ4" s="288"/>
      <c r="JA4" s="288"/>
      <c r="JB4" s="288"/>
      <c r="JC4" s="288"/>
      <c r="JD4" s="288"/>
      <c r="JE4" s="288"/>
      <c r="JF4" s="288"/>
      <c r="JG4" s="288"/>
      <c r="JH4" s="288"/>
      <c r="JI4" s="288"/>
      <c r="JJ4" s="288"/>
      <c r="JK4" s="288"/>
      <c r="JL4" s="288"/>
      <c r="JM4" s="288"/>
      <c r="JN4" s="288"/>
      <c r="JO4" s="288"/>
      <c r="JP4" s="288"/>
      <c r="JQ4" s="288"/>
      <c r="JR4" s="288"/>
    </row>
    <row r="5" spans="1:278" s="289" customFormat="1" ht="52.5" customHeight="1" x14ac:dyDescent="0.2">
      <c r="A5" s="564" t="s">
        <v>1</v>
      </c>
      <c r="B5" s="565"/>
      <c r="C5" s="566"/>
      <c r="D5" s="571" t="str">
        <f>'Mapa Final'!D5</f>
        <v>Gestionar, administrar y mantener los recursos informáticos y de telecomunicaciones para el desarrollo de los objetivos institucionales, facilitando el acceso al servicio de justicia, satisfaciendo las necesidades de los funcionarios, empleados y ciudadanos en términos de celeridad, accesibilidad y transparencia, en el marco del Sistema de Gestión de la Calidad y del Medio Ambiente  y Seguridad y Salud en el Trabajo de la Rama Judicial.</v>
      </c>
      <c r="E5" s="572"/>
      <c r="F5" s="572"/>
      <c r="G5" s="572"/>
      <c r="H5" s="572"/>
      <c r="I5" s="572"/>
      <c r="J5" s="572"/>
      <c r="K5" s="572"/>
      <c r="L5" s="572"/>
      <c r="M5" s="572"/>
      <c r="N5" s="573"/>
      <c r="O5" s="292"/>
      <c r="P5" s="292"/>
      <c r="Q5" s="292"/>
      <c r="R5" s="292"/>
      <c r="S5" s="292"/>
      <c r="T5" s="292"/>
      <c r="U5" s="288"/>
      <c r="V5" s="288"/>
      <c r="W5" s="288"/>
      <c r="X5" s="288"/>
      <c r="Y5" s="288"/>
      <c r="Z5" s="288"/>
      <c r="AA5" s="288"/>
      <c r="AB5" s="288"/>
      <c r="AC5" s="288"/>
      <c r="AD5" s="288"/>
      <c r="AE5" s="288"/>
      <c r="AF5" s="288"/>
      <c r="AG5" s="288"/>
      <c r="AH5" s="288"/>
      <c r="AI5" s="288"/>
      <c r="AJ5" s="288"/>
      <c r="AK5" s="288"/>
      <c r="AL5" s="288"/>
      <c r="AM5" s="288"/>
      <c r="AN5" s="288"/>
      <c r="AO5" s="288"/>
      <c r="AP5" s="288"/>
      <c r="AQ5" s="288"/>
      <c r="AR5" s="288"/>
      <c r="AS5" s="288"/>
      <c r="AT5" s="288"/>
      <c r="AU5" s="288"/>
      <c r="AV5" s="288"/>
      <c r="AW5" s="288"/>
      <c r="AX5" s="288"/>
      <c r="AY5" s="288"/>
      <c r="AZ5" s="288"/>
      <c r="BA5" s="288"/>
      <c r="BB5" s="288"/>
      <c r="BC5" s="288"/>
      <c r="BD5" s="288"/>
      <c r="BE5" s="288"/>
      <c r="BF5" s="288"/>
      <c r="BG5" s="288"/>
      <c r="BH5" s="288"/>
      <c r="BI5" s="288"/>
      <c r="BJ5" s="288"/>
      <c r="BK5" s="288"/>
      <c r="BL5" s="288"/>
      <c r="BM5" s="288"/>
      <c r="BN5" s="288"/>
      <c r="BO5" s="288"/>
      <c r="BP5" s="288"/>
      <c r="BQ5" s="288"/>
      <c r="BR5" s="288"/>
      <c r="BS5" s="288"/>
      <c r="BT5" s="288"/>
      <c r="BU5" s="288"/>
      <c r="BV5" s="288"/>
      <c r="BW5" s="288"/>
      <c r="BX5" s="288"/>
      <c r="BY5" s="288"/>
      <c r="BZ5" s="288"/>
      <c r="CA5" s="288"/>
      <c r="CB5" s="288"/>
      <c r="CC5" s="288"/>
      <c r="CD5" s="288"/>
      <c r="CE5" s="288"/>
      <c r="CF5" s="288"/>
      <c r="CG5" s="288"/>
      <c r="CH5" s="288"/>
      <c r="CI5" s="288"/>
      <c r="CJ5" s="288"/>
      <c r="CK5" s="288"/>
      <c r="CL5" s="288"/>
      <c r="CM5" s="288"/>
      <c r="CN5" s="288"/>
      <c r="CO5" s="288"/>
      <c r="CP5" s="288"/>
      <c r="CQ5" s="288"/>
      <c r="CR5" s="288"/>
      <c r="CS5" s="288"/>
      <c r="CT5" s="288"/>
      <c r="CU5" s="288"/>
      <c r="CV5" s="288"/>
      <c r="CW5" s="288"/>
      <c r="CX5" s="288"/>
      <c r="CY5" s="288"/>
      <c r="CZ5" s="288"/>
      <c r="DA5" s="288"/>
      <c r="DB5" s="288"/>
      <c r="DC5" s="288"/>
      <c r="DD5" s="288"/>
      <c r="DE5" s="288"/>
      <c r="DF5" s="288"/>
      <c r="DG5" s="288"/>
      <c r="DH5" s="288"/>
      <c r="DI5" s="288"/>
      <c r="DJ5" s="288"/>
      <c r="DK5" s="288"/>
      <c r="DL5" s="288"/>
      <c r="DM5" s="288"/>
      <c r="DN5" s="288"/>
      <c r="DO5" s="288"/>
      <c r="DP5" s="288"/>
      <c r="DQ5" s="288"/>
      <c r="DR5" s="288"/>
      <c r="DS5" s="288"/>
      <c r="DT5" s="288"/>
      <c r="DU5" s="288"/>
      <c r="DV5" s="288"/>
      <c r="DW5" s="288"/>
      <c r="DX5" s="288"/>
      <c r="DY5" s="288"/>
      <c r="DZ5" s="288"/>
      <c r="EA5" s="288"/>
      <c r="EB5" s="288"/>
      <c r="EC5" s="288"/>
      <c r="ED5" s="288"/>
      <c r="EE5" s="288"/>
      <c r="EF5" s="288"/>
      <c r="EG5" s="288"/>
      <c r="EH5" s="288"/>
      <c r="EI5" s="288"/>
      <c r="EJ5" s="288"/>
      <c r="EK5" s="288"/>
      <c r="EL5" s="288"/>
      <c r="EM5" s="288"/>
      <c r="EN5" s="288"/>
      <c r="EO5" s="288"/>
      <c r="EP5" s="288"/>
      <c r="EQ5" s="288"/>
      <c r="ER5" s="288"/>
      <c r="ES5" s="288"/>
      <c r="ET5" s="288"/>
      <c r="EU5" s="288"/>
      <c r="EV5" s="288"/>
      <c r="EW5" s="288"/>
      <c r="EX5" s="288"/>
      <c r="EY5" s="288"/>
      <c r="EZ5" s="288"/>
      <c r="FA5" s="288"/>
      <c r="FB5" s="288"/>
      <c r="FC5" s="288"/>
      <c r="FD5" s="288"/>
      <c r="FE5" s="288"/>
      <c r="FF5" s="288"/>
      <c r="FG5" s="288"/>
      <c r="FH5" s="288"/>
      <c r="FI5" s="288"/>
      <c r="FJ5" s="288"/>
      <c r="FK5" s="288"/>
      <c r="FL5" s="288"/>
      <c r="FM5" s="288"/>
      <c r="FN5" s="288"/>
      <c r="FO5" s="288"/>
      <c r="FP5" s="288"/>
      <c r="FQ5" s="288"/>
      <c r="FR5" s="288"/>
      <c r="FS5" s="288"/>
      <c r="FT5" s="288"/>
      <c r="FU5" s="288"/>
      <c r="FV5" s="288"/>
      <c r="FW5" s="288"/>
      <c r="FX5" s="288"/>
      <c r="FY5" s="288"/>
      <c r="FZ5" s="288"/>
      <c r="GA5" s="288"/>
      <c r="GB5" s="288"/>
      <c r="GC5" s="288"/>
      <c r="GD5" s="288"/>
      <c r="GE5" s="288"/>
      <c r="GF5" s="288"/>
      <c r="GG5" s="288"/>
      <c r="GH5" s="288"/>
      <c r="GI5" s="288"/>
      <c r="GJ5" s="288"/>
      <c r="GK5" s="288"/>
      <c r="GL5" s="288"/>
      <c r="GM5" s="288"/>
      <c r="GN5" s="288"/>
      <c r="GO5" s="288"/>
      <c r="GP5" s="288"/>
      <c r="GQ5" s="288"/>
      <c r="GR5" s="288"/>
      <c r="GS5" s="288"/>
      <c r="GT5" s="288"/>
      <c r="GU5" s="288"/>
      <c r="GV5" s="288"/>
      <c r="GW5" s="288"/>
      <c r="GX5" s="288"/>
      <c r="GY5" s="288"/>
      <c r="GZ5" s="288"/>
      <c r="HA5" s="288"/>
      <c r="HB5" s="288"/>
      <c r="HC5" s="288"/>
      <c r="HD5" s="288"/>
      <c r="HE5" s="288"/>
      <c r="HF5" s="288"/>
      <c r="HG5" s="288"/>
      <c r="HH5" s="288"/>
      <c r="HI5" s="288"/>
      <c r="HJ5" s="288"/>
      <c r="HK5" s="288"/>
      <c r="HL5" s="288"/>
      <c r="HM5" s="288"/>
      <c r="HN5" s="288"/>
      <c r="HO5" s="288"/>
      <c r="HP5" s="288"/>
      <c r="HQ5" s="288"/>
      <c r="HR5" s="288"/>
      <c r="HS5" s="288"/>
      <c r="HT5" s="288"/>
      <c r="HU5" s="288"/>
      <c r="HV5" s="288"/>
      <c r="HW5" s="288"/>
      <c r="HX5" s="288"/>
      <c r="HY5" s="288"/>
      <c r="HZ5" s="288"/>
      <c r="IA5" s="288"/>
      <c r="IB5" s="288"/>
      <c r="IC5" s="288"/>
      <c r="ID5" s="288"/>
      <c r="IE5" s="288"/>
      <c r="IF5" s="288"/>
      <c r="IG5" s="288"/>
      <c r="IH5" s="288"/>
      <c r="II5" s="288"/>
      <c r="IJ5" s="288"/>
      <c r="IK5" s="288"/>
      <c r="IL5" s="288"/>
      <c r="IM5" s="288"/>
      <c r="IN5" s="288"/>
      <c r="IO5" s="288"/>
      <c r="IP5" s="288"/>
      <c r="IQ5" s="288"/>
      <c r="IR5" s="288"/>
      <c r="IS5" s="288"/>
      <c r="IT5" s="288"/>
      <c r="IU5" s="288"/>
      <c r="IV5" s="288"/>
      <c r="IW5" s="288"/>
      <c r="IX5" s="288"/>
      <c r="IY5" s="288"/>
      <c r="IZ5" s="288"/>
      <c r="JA5" s="288"/>
      <c r="JB5" s="288"/>
      <c r="JC5" s="288"/>
      <c r="JD5" s="288"/>
      <c r="JE5" s="288"/>
      <c r="JF5" s="288"/>
      <c r="JG5" s="288"/>
      <c r="JH5" s="288"/>
      <c r="JI5" s="288"/>
      <c r="JJ5" s="288"/>
      <c r="JK5" s="288"/>
      <c r="JL5" s="288"/>
      <c r="JM5" s="288"/>
      <c r="JN5" s="288"/>
      <c r="JO5" s="288"/>
      <c r="JP5" s="288"/>
      <c r="JQ5" s="288"/>
      <c r="JR5" s="288"/>
    </row>
    <row r="6" spans="1:278" s="289" customFormat="1" ht="32.25" customHeight="1" thickBot="1" x14ac:dyDescent="0.25">
      <c r="A6" s="564" t="s">
        <v>2</v>
      </c>
      <c r="B6" s="565"/>
      <c r="C6" s="566"/>
      <c r="D6" s="571" t="str">
        <f>'Mapa Final'!D6</f>
        <v xml:space="preserve">Nivel Central </v>
      </c>
      <c r="E6" s="572"/>
      <c r="F6" s="572"/>
      <c r="G6" s="572"/>
      <c r="H6" s="572"/>
      <c r="I6" s="572"/>
      <c r="J6" s="572"/>
      <c r="K6" s="572"/>
      <c r="L6" s="572"/>
      <c r="M6" s="572"/>
      <c r="N6" s="573"/>
      <c r="O6" s="292"/>
      <c r="P6" s="292"/>
      <c r="Q6" s="292"/>
      <c r="R6" s="292"/>
      <c r="S6" s="292"/>
      <c r="T6" s="292"/>
      <c r="U6" s="288"/>
      <c r="V6" s="288"/>
      <c r="W6" s="288"/>
      <c r="X6" s="288"/>
      <c r="Y6" s="288"/>
      <c r="Z6" s="288"/>
      <c r="AA6" s="288"/>
      <c r="AB6" s="288"/>
      <c r="AC6" s="288"/>
      <c r="AD6" s="288"/>
      <c r="AE6" s="288"/>
      <c r="AF6" s="288"/>
      <c r="AG6" s="288"/>
      <c r="AH6" s="288"/>
      <c r="AI6" s="288"/>
      <c r="AJ6" s="288"/>
      <c r="AK6" s="288"/>
      <c r="AL6" s="288"/>
      <c r="AM6" s="288"/>
      <c r="AN6" s="288"/>
      <c r="AO6" s="288"/>
      <c r="AP6" s="288"/>
      <c r="AQ6" s="288"/>
      <c r="AR6" s="288"/>
      <c r="AS6" s="288"/>
      <c r="AT6" s="288"/>
      <c r="AU6" s="288"/>
      <c r="AV6" s="288"/>
      <c r="AW6" s="288"/>
      <c r="AX6" s="288"/>
      <c r="AY6" s="288"/>
      <c r="AZ6" s="288"/>
      <c r="BA6" s="288"/>
      <c r="BB6" s="288"/>
      <c r="BC6" s="288"/>
      <c r="BD6" s="288"/>
      <c r="BE6" s="288"/>
      <c r="BF6" s="288"/>
      <c r="BG6" s="288"/>
      <c r="BH6" s="288"/>
      <c r="BI6" s="288"/>
      <c r="BJ6" s="288"/>
      <c r="BK6" s="288"/>
      <c r="BL6" s="288"/>
      <c r="BM6" s="288"/>
      <c r="BN6" s="288"/>
      <c r="BO6" s="288"/>
      <c r="BP6" s="288"/>
      <c r="BQ6" s="288"/>
      <c r="BR6" s="288"/>
      <c r="BS6" s="288"/>
      <c r="BT6" s="288"/>
      <c r="BU6" s="288"/>
      <c r="BV6" s="288"/>
      <c r="BW6" s="288"/>
      <c r="BX6" s="288"/>
      <c r="BY6" s="288"/>
      <c r="BZ6" s="288"/>
      <c r="CA6" s="288"/>
      <c r="CB6" s="288"/>
      <c r="CC6" s="288"/>
      <c r="CD6" s="288"/>
      <c r="CE6" s="288"/>
      <c r="CF6" s="288"/>
      <c r="CG6" s="288"/>
      <c r="CH6" s="288"/>
      <c r="CI6" s="288"/>
      <c r="CJ6" s="288"/>
      <c r="CK6" s="288"/>
      <c r="CL6" s="288"/>
      <c r="CM6" s="288"/>
      <c r="CN6" s="288"/>
      <c r="CO6" s="288"/>
      <c r="CP6" s="288"/>
      <c r="CQ6" s="288"/>
      <c r="CR6" s="288"/>
      <c r="CS6" s="288"/>
      <c r="CT6" s="288"/>
      <c r="CU6" s="288"/>
      <c r="CV6" s="288"/>
      <c r="CW6" s="288"/>
      <c r="CX6" s="288"/>
      <c r="CY6" s="288"/>
      <c r="CZ6" s="288"/>
      <c r="DA6" s="288"/>
      <c r="DB6" s="288"/>
      <c r="DC6" s="288"/>
      <c r="DD6" s="288"/>
      <c r="DE6" s="288"/>
      <c r="DF6" s="288"/>
      <c r="DG6" s="288"/>
      <c r="DH6" s="288"/>
      <c r="DI6" s="288"/>
      <c r="DJ6" s="288"/>
      <c r="DK6" s="288"/>
      <c r="DL6" s="288"/>
      <c r="DM6" s="288"/>
      <c r="DN6" s="288"/>
      <c r="DO6" s="288"/>
      <c r="DP6" s="288"/>
      <c r="DQ6" s="288"/>
      <c r="DR6" s="288"/>
      <c r="DS6" s="288"/>
      <c r="DT6" s="288"/>
      <c r="DU6" s="288"/>
      <c r="DV6" s="288"/>
      <c r="DW6" s="288"/>
      <c r="DX6" s="288"/>
      <c r="DY6" s="288"/>
      <c r="DZ6" s="288"/>
      <c r="EA6" s="288"/>
      <c r="EB6" s="288"/>
      <c r="EC6" s="288"/>
      <c r="ED6" s="288"/>
      <c r="EE6" s="288"/>
      <c r="EF6" s="288"/>
      <c r="EG6" s="288"/>
      <c r="EH6" s="288"/>
      <c r="EI6" s="288"/>
      <c r="EJ6" s="288"/>
      <c r="EK6" s="288"/>
      <c r="EL6" s="288"/>
      <c r="EM6" s="288"/>
      <c r="EN6" s="288"/>
      <c r="EO6" s="288"/>
      <c r="EP6" s="288"/>
      <c r="EQ6" s="288"/>
      <c r="ER6" s="288"/>
      <c r="ES6" s="288"/>
      <c r="ET6" s="288"/>
      <c r="EU6" s="288"/>
      <c r="EV6" s="288"/>
      <c r="EW6" s="288"/>
      <c r="EX6" s="288"/>
      <c r="EY6" s="288"/>
      <c r="EZ6" s="288"/>
      <c r="FA6" s="288"/>
      <c r="FB6" s="288"/>
      <c r="FC6" s="288"/>
      <c r="FD6" s="288"/>
      <c r="FE6" s="288"/>
      <c r="FF6" s="288"/>
      <c r="FG6" s="288"/>
      <c r="FH6" s="288"/>
      <c r="FI6" s="288"/>
      <c r="FJ6" s="288"/>
      <c r="FK6" s="288"/>
      <c r="FL6" s="288"/>
      <c r="FM6" s="288"/>
      <c r="FN6" s="288"/>
      <c r="FO6" s="288"/>
      <c r="FP6" s="288"/>
      <c r="FQ6" s="288"/>
      <c r="FR6" s="288"/>
      <c r="FS6" s="288"/>
      <c r="FT6" s="288"/>
      <c r="FU6" s="288"/>
      <c r="FV6" s="288"/>
      <c r="FW6" s="288"/>
      <c r="FX6" s="288"/>
      <c r="FY6" s="288"/>
      <c r="FZ6" s="288"/>
      <c r="GA6" s="288"/>
      <c r="GB6" s="288"/>
      <c r="GC6" s="288"/>
      <c r="GD6" s="288"/>
      <c r="GE6" s="288"/>
      <c r="GF6" s="288"/>
      <c r="GG6" s="288"/>
      <c r="GH6" s="288"/>
      <c r="GI6" s="288"/>
      <c r="GJ6" s="288"/>
      <c r="GK6" s="288"/>
      <c r="GL6" s="288"/>
      <c r="GM6" s="288"/>
      <c r="GN6" s="288"/>
      <c r="GO6" s="288"/>
      <c r="GP6" s="288"/>
      <c r="GQ6" s="288"/>
      <c r="GR6" s="288"/>
      <c r="GS6" s="288"/>
      <c r="GT6" s="288"/>
      <c r="GU6" s="288"/>
      <c r="GV6" s="288"/>
      <c r="GW6" s="288"/>
      <c r="GX6" s="288"/>
      <c r="GY6" s="288"/>
      <c r="GZ6" s="288"/>
      <c r="HA6" s="288"/>
      <c r="HB6" s="288"/>
      <c r="HC6" s="288"/>
      <c r="HD6" s="288"/>
      <c r="HE6" s="288"/>
      <c r="HF6" s="288"/>
      <c r="HG6" s="288"/>
      <c r="HH6" s="288"/>
      <c r="HI6" s="288"/>
      <c r="HJ6" s="288"/>
      <c r="HK6" s="288"/>
      <c r="HL6" s="288"/>
      <c r="HM6" s="288"/>
      <c r="HN6" s="288"/>
      <c r="HO6" s="288"/>
      <c r="HP6" s="288"/>
      <c r="HQ6" s="288"/>
      <c r="HR6" s="288"/>
      <c r="HS6" s="288"/>
      <c r="HT6" s="288"/>
      <c r="HU6" s="288"/>
      <c r="HV6" s="288"/>
      <c r="HW6" s="288"/>
      <c r="HX6" s="288"/>
      <c r="HY6" s="288"/>
      <c r="HZ6" s="288"/>
      <c r="IA6" s="288"/>
      <c r="IB6" s="288"/>
      <c r="IC6" s="288"/>
      <c r="ID6" s="288"/>
      <c r="IE6" s="288"/>
      <c r="IF6" s="288"/>
      <c r="IG6" s="288"/>
      <c r="IH6" s="288"/>
      <c r="II6" s="288"/>
      <c r="IJ6" s="288"/>
      <c r="IK6" s="288"/>
      <c r="IL6" s="288"/>
      <c r="IM6" s="288"/>
      <c r="IN6" s="288"/>
      <c r="IO6" s="288"/>
      <c r="IP6" s="288"/>
      <c r="IQ6" s="288"/>
      <c r="IR6" s="288"/>
      <c r="IS6" s="288"/>
      <c r="IT6" s="288"/>
      <c r="IU6" s="288"/>
      <c r="IV6" s="288"/>
      <c r="IW6" s="288"/>
      <c r="IX6" s="288"/>
      <c r="IY6" s="288"/>
      <c r="IZ6" s="288"/>
      <c r="JA6" s="288"/>
      <c r="JB6" s="288"/>
      <c r="JC6" s="288"/>
      <c r="JD6" s="288"/>
      <c r="JE6" s="288"/>
      <c r="JF6" s="288"/>
      <c r="JG6" s="288"/>
      <c r="JH6" s="288"/>
      <c r="JI6" s="288"/>
      <c r="JJ6" s="288"/>
      <c r="JK6" s="288"/>
      <c r="JL6" s="288"/>
      <c r="JM6" s="288"/>
      <c r="JN6" s="288"/>
      <c r="JO6" s="288"/>
      <c r="JP6" s="288"/>
      <c r="JQ6" s="288"/>
      <c r="JR6" s="288"/>
    </row>
    <row r="7" spans="1:278" s="96" customFormat="1" ht="46.5" customHeight="1" thickTop="1" thickBot="1" x14ac:dyDescent="0.3">
      <c r="A7" s="428" t="s">
        <v>367</v>
      </c>
      <c r="B7" s="429"/>
      <c r="C7" s="429"/>
      <c r="D7" s="429"/>
      <c r="E7" s="429"/>
      <c r="F7" s="430"/>
      <c r="G7" s="103"/>
      <c r="H7" s="431" t="s">
        <v>368</v>
      </c>
      <c r="I7" s="431"/>
      <c r="J7" s="431"/>
      <c r="K7" s="431" t="s">
        <v>369</v>
      </c>
      <c r="L7" s="431"/>
      <c r="M7" s="431"/>
      <c r="N7" s="432" t="s">
        <v>370</v>
      </c>
      <c r="O7" s="441" t="s">
        <v>371</v>
      </c>
      <c r="P7" s="443" t="s">
        <v>372</v>
      </c>
      <c r="Q7" s="444"/>
      <c r="R7" s="443" t="s">
        <v>373</v>
      </c>
      <c r="S7" s="444"/>
      <c r="T7" s="445" t="s">
        <v>393</v>
      </c>
      <c r="U7" s="108"/>
      <c r="V7" s="108"/>
      <c r="W7" s="108"/>
      <c r="X7" s="108"/>
      <c r="Y7" s="108"/>
      <c r="Z7" s="108"/>
      <c r="AA7" s="108"/>
      <c r="AB7" s="108"/>
      <c r="AC7" s="108"/>
      <c r="AD7" s="108"/>
      <c r="AE7" s="108"/>
      <c r="AF7" s="108"/>
      <c r="AG7" s="108"/>
      <c r="AH7" s="108"/>
      <c r="AI7" s="108"/>
      <c r="AJ7" s="108"/>
      <c r="AK7" s="108"/>
      <c r="AL7" s="108"/>
      <c r="AM7" s="108"/>
      <c r="AN7" s="108"/>
      <c r="AO7" s="108"/>
      <c r="AP7" s="108"/>
      <c r="AQ7" s="108"/>
      <c r="AR7" s="108"/>
      <c r="AS7" s="108"/>
      <c r="AT7" s="108"/>
      <c r="AU7" s="108"/>
      <c r="AV7" s="108"/>
      <c r="AW7" s="108"/>
      <c r="AX7" s="108"/>
      <c r="AY7" s="108"/>
      <c r="AZ7" s="108"/>
      <c r="BA7" s="108"/>
      <c r="BB7" s="108"/>
      <c r="BC7" s="108"/>
      <c r="BD7" s="108"/>
      <c r="BE7" s="108"/>
      <c r="BF7" s="108"/>
      <c r="BG7" s="108"/>
      <c r="BH7" s="108"/>
      <c r="BI7" s="108"/>
      <c r="BJ7" s="108"/>
      <c r="BK7" s="108"/>
      <c r="BL7" s="108"/>
      <c r="BM7" s="108"/>
      <c r="BN7" s="108"/>
      <c r="BO7" s="108"/>
      <c r="BP7" s="108"/>
      <c r="BQ7" s="108"/>
      <c r="BR7" s="108"/>
      <c r="BS7" s="108"/>
      <c r="BT7" s="108"/>
      <c r="BU7" s="108"/>
      <c r="BV7" s="108"/>
      <c r="BW7" s="108"/>
      <c r="BX7" s="108"/>
      <c r="BY7" s="108"/>
      <c r="BZ7" s="108"/>
      <c r="CA7" s="108"/>
      <c r="CB7" s="108"/>
      <c r="CC7" s="108"/>
      <c r="CD7" s="108"/>
      <c r="CE7" s="108"/>
      <c r="CF7" s="108"/>
      <c r="CG7" s="108"/>
      <c r="CH7" s="108"/>
      <c r="CI7" s="108"/>
      <c r="CJ7" s="108"/>
      <c r="CK7" s="108"/>
      <c r="CL7" s="108"/>
      <c r="CM7" s="108"/>
      <c r="CN7" s="108"/>
      <c r="CO7" s="108"/>
      <c r="CP7" s="108"/>
      <c r="CQ7" s="108"/>
      <c r="CR7" s="108"/>
      <c r="CS7" s="108"/>
      <c r="CT7" s="108"/>
      <c r="CU7" s="108"/>
      <c r="CV7" s="108"/>
      <c r="CW7" s="108"/>
      <c r="CX7" s="108"/>
      <c r="CY7" s="108"/>
      <c r="CZ7" s="108"/>
      <c r="DA7" s="108"/>
      <c r="DB7" s="108"/>
      <c r="DC7" s="108"/>
      <c r="DD7" s="108"/>
      <c r="DE7" s="108"/>
      <c r="DF7" s="108"/>
      <c r="DG7" s="108"/>
      <c r="DH7" s="108"/>
      <c r="DI7" s="108"/>
      <c r="DJ7" s="108"/>
      <c r="DK7" s="108"/>
      <c r="DL7" s="108"/>
      <c r="DM7" s="108"/>
      <c r="DN7" s="108"/>
      <c r="DO7" s="108"/>
      <c r="DP7" s="108"/>
      <c r="DQ7" s="108"/>
      <c r="DR7" s="108"/>
      <c r="DS7" s="108"/>
      <c r="DT7" s="108"/>
      <c r="DU7" s="108"/>
      <c r="DV7" s="108"/>
      <c r="DW7" s="108"/>
      <c r="DX7" s="108"/>
      <c r="DY7" s="108"/>
      <c r="DZ7" s="108"/>
      <c r="EA7" s="108"/>
      <c r="EB7" s="108"/>
      <c r="EC7" s="108"/>
      <c r="ED7" s="108"/>
      <c r="EE7" s="108"/>
      <c r="EF7" s="108"/>
      <c r="EG7" s="108"/>
      <c r="EH7" s="108"/>
      <c r="EI7" s="108"/>
      <c r="EJ7" s="108"/>
      <c r="EK7" s="108"/>
      <c r="EL7" s="108"/>
      <c r="EM7" s="108"/>
      <c r="EN7" s="108"/>
      <c r="EO7" s="108"/>
      <c r="EP7" s="108"/>
      <c r="EQ7" s="108"/>
      <c r="ER7" s="108"/>
      <c r="ES7" s="108"/>
      <c r="ET7" s="108"/>
      <c r="EU7" s="108"/>
      <c r="EV7" s="108"/>
      <c r="EW7" s="108"/>
      <c r="EX7" s="108"/>
      <c r="EY7" s="108"/>
      <c r="EZ7" s="108"/>
      <c r="FA7" s="108"/>
      <c r="FB7" s="108"/>
      <c r="FC7" s="108"/>
      <c r="FD7" s="108"/>
      <c r="FE7" s="108"/>
      <c r="FF7" s="108"/>
      <c r="FG7" s="108"/>
      <c r="FH7" s="108"/>
      <c r="FI7" s="108"/>
      <c r="FJ7" s="108"/>
      <c r="FK7" s="108"/>
      <c r="FL7" s="108"/>
      <c r="FM7" s="108"/>
      <c r="FN7" s="108"/>
      <c r="FO7" s="108"/>
      <c r="FP7" s="108"/>
      <c r="FQ7" s="108"/>
      <c r="FR7" s="108"/>
      <c r="FS7" s="108"/>
      <c r="FT7" s="108"/>
    </row>
    <row r="8" spans="1:278" s="97" customFormat="1" ht="60.95" customHeight="1" thickTop="1" thickBot="1" x14ac:dyDescent="0.3">
      <c r="A8" s="112" t="s">
        <v>203</v>
      </c>
      <c r="B8" s="112" t="s">
        <v>400</v>
      </c>
      <c r="C8" s="113" t="s">
        <v>8</v>
      </c>
      <c r="D8" s="104" t="s">
        <v>382</v>
      </c>
      <c r="E8" s="287" t="s">
        <v>10</v>
      </c>
      <c r="F8" s="287" t="s">
        <v>11</v>
      </c>
      <c r="G8" s="287" t="s">
        <v>12</v>
      </c>
      <c r="H8" s="105" t="s">
        <v>375</v>
      </c>
      <c r="I8" s="105" t="s">
        <v>38</v>
      </c>
      <c r="J8" s="105" t="s">
        <v>376</v>
      </c>
      <c r="K8" s="105" t="s">
        <v>375</v>
      </c>
      <c r="L8" s="105" t="s">
        <v>377</v>
      </c>
      <c r="M8" s="105" t="s">
        <v>376</v>
      </c>
      <c r="N8" s="432"/>
      <c r="O8" s="442"/>
      <c r="P8" s="106" t="s">
        <v>378</v>
      </c>
      <c r="Q8" s="106" t="s">
        <v>379</v>
      </c>
      <c r="R8" s="106" t="s">
        <v>380</v>
      </c>
      <c r="S8" s="106" t="s">
        <v>381</v>
      </c>
      <c r="T8" s="445"/>
      <c r="U8" s="109"/>
      <c r="V8" s="109"/>
      <c r="W8" s="109"/>
      <c r="X8" s="109"/>
      <c r="Y8" s="109"/>
      <c r="Z8" s="109"/>
      <c r="AA8" s="109"/>
      <c r="AB8" s="109"/>
      <c r="AC8" s="109"/>
      <c r="AD8" s="109"/>
      <c r="AE8" s="109"/>
      <c r="AF8" s="109"/>
      <c r="AG8" s="109"/>
      <c r="AH8" s="109"/>
      <c r="AI8" s="109"/>
      <c r="AJ8" s="109"/>
      <c r="AK8" s="109"/>
      <c r="AL8" s="109"/>
      <c r="AM8" s="109"/>
      <c r="AN8" s="109"/>
      <c r="AO8" s="109"/>
      <c r="AP8" s="109"/>
      <c r="AQ8" s="109"/>
      <c r="AR8" s="109"/>
      <c r="AS8" s="109"/>
      <c r="AT8" s="109"/>
      <c r="AU8" s="109"/>
      <c r="AV8" s="109"/>
      <c r="AW8" s="109"/>
      <c r="AX8" s="109"/>
      <c r="AY8" s="109"/>
      <c r="AZ8" s="109"/>
      <c r="BA8" s="109"/>
      <c r="BB8" s="109"/>
      <c r="BC8" s="109"/>
      <c r="BD8" s="109"/>
      <c r="BE8" s="109"/>
      <c r="BF8" s="109"/>
      <c r="BG8" s="109"/>
      <c r="BH8" s="109"/>
      <c r="BI8" s="109"/>
      <c r="BJ8" s="109"/>
      <c r="BK8" s="109"/>
      <c r="BL8" s="109"/>
      <c r="BM8" s="109"/>
      <c r="BN8" s="109"/>
      <c r="BO8" s="109"/>
      <c r="BP8" s="109"/>
      <c r="BQ8" s="109"/>
      <c r="BR8" s="109"/>
      <c r="BS8" s="109"/>
      <c r="BT8" s="109"/>
      <c r="BU8" s="109"/>
      <c r="BV8" s="109"/>
      <c r="BW8" s="109"/>
      <c r="BX8" s="109"/>
      <c r="BY8" s="109"/>
      <c r="BZ8" s="109"/>
      <c r="CA8" s="109"/>
      <c r="CB8" s="109"/>
      <c r="CC8" s="109"/>
      <c r="CD8" s="109"/>
      <c r="CE8" s="109"/>
      <c r="CF8" s="109"/>
      <c r="CG8" s="109"/>
      <c r="CH8" s="109"/>
      <c r="CI8" s="109"/>
      <c r="CJ8" s="109"/>
      <c r="CK8" s="109"/>
      <c r="CL8" s="109"/>
      <c r="CM8" s="109"/>
      <c r="CN8" s="109"/>
      <c r="CO8" s="109"/>
      <c r="CP8" s="109"/>
      <c r="CQ8" s="109"/>
      <c r="CR8" s="109"/>
      <c r="CS8" s="109"/>
      <c r="CT8" s="109"/>
      <c r="CU8" s="109"/>
      <c r="CV8" s="109"/>
      <c r="CW8" s="109"/>
      <c r="CX8" s="109"/>
      <c r="CY8" s="109"/>
      <c r="CZ8" s="109"/>
      <c r="DA8" s="109"/>
      <c r="DB8" s="109"/>
      <c r="DC8" s="109"/>
      <c r="DD8" s="109"/>
      <c r="DE8" s="109"/>
      <c r="DF8" s="109"/>
      <c r="DG8" s="109"/>
      <c r="DH8" s="109"/>
      <c r="DI8" s="109"/>
      <c r="DJ8" s="109"/>
      <c r="DK8" s="109"/>
      <c r="DL8" s="109"/>
      <c r="DM8" s="109"/>
      <c r="DN8" s="109"/>
      <c r="DO8" s="109"/>
      <c r="DP8" s="109"/>
      <c r="DQ8" s="109"/>
      <c r="DR8" s="109"/>
      <c r="DS8" s="109"/>
      <c r="DT8" s="109"/>
      <c r="DU8" s="109"/>
      <c r="DV8" s="109"/>
      <c r="DW8" s="109"/>
      <c r="DX8" s="109"/>
      <c r="DY8" s="109"/>
      <c r="DZ8" s="109"/>
      <c r="EA8" s="109"/>
      <c r="EB8" s="109"/>
      <c r="EC8" s="109"/>
      <c r="ED8" s="109"/>
      <c r="EE8" s="109"/>
      <c r="EF8" s="109"/>
      <c r="EG8" s="109"/>
      <c r="EH8" s="109"/>
      <c r="EI8" s="109"/>
      <c r="EJ8" s="109"/>
      <c r="EK8" s="109"/>
      <c r="EL8" s="109"/>
      <c r="EM8" s="109"/>
      <c r="EN8" s="109"/>
      <c r="EO8" s="109"/>
      <c r="EP8" s="109"/>
      <c r="EQ8" s="109"/>
      <c r="ER8" s="109"/>
      <c r="ES8" s="109"/>
      <c r="ET8" s="109"/>
      <c r="EU8" s="109"/>
      <c r="EV8" s="109"/>
      <c r="EW8" s="109"/>
      <c r="EX8" s="109"/>
      <c r="EY8" s="109"/>
      <c r="EZ8" s="109"/>
      <c r="FA8" s="109"/>
      <c r="FB8" s="109"/>
      <c r="FC8" s="109"/>
      <c r="FD8" s="109"/>
      <c r="FE8" s="109"/>
      <c r="FF8" s="109"/>
      <c r="FG8" s="109"/>
      <c r="FH8" s="109"/>
      <c r="FI8" s="109"/>
      <c r="FJ8" s="109"/>
      <c r="FK8" s="109"/>
      <c r="FL8" s="109"/>
      <c r="FM8" s="109"/>
      <c r="FN8" s="109"/>
      <c r="FO8" s="109"/>
      <c r="FP8" s="109"/>
      <c r="FQ8" s="109"/>
      <c r="FR8" s="109"/>
      <c r="FS8" s="109"/>
      <c r="FT8" s="109"/>
    </row>
    <row r="9" spans="1:278" s="293" customFormat="1" ht="10.5" customHeight="1" thickTop="1" thickBot="1" x14ac:dyDescent="0.25">
      <c r="A9" s="579"/>
      <c r="B9" s="580"/>
      <c r="C9" s="580"/>
      <c r="D9" s="580"/>
      <c r="E9" s="580"/>
      <c r="F9" s="580"/>
      <c r="G9" s="580"/>
      <c r="H9" s="580"/>
      <c r="I9" s="580"/>
      <c r="J9" s="580"/>
      <c r="K9" s="580"/>
      <c r="L9" s="580"/>
      <c r="M9" s="580"/>
      <c r="N9" s="580"/>
      <c r="T9" s="294"/>
      <c r="U9" s="295"/>
      <c r="V9" s="295"/>
      <c r="W9" s="295"/>
      <c r="X9" s="295"/>
      <c r="Y9" s="295"/>
      <c r="Z9" s="295"/>
      <c r="AA9" s="295"/>
      <c r="AB9" s="295"/>
      <c r="AC9" s="295"/>
      <c r="AD9" s="295"/>
      <c r="AE9" s="295"/>
      <c r="AF9" s="295"/>
      <c r="AG9" s="295"/>
      <c r="AH9" s="295"/>
      <c r="AI9" s="295"/>
      <c r="AJ9" s="295"/>
      <c r="AK9" s="295"/>
      <c r="AL9" s="295"/>
      <c r="AM9" s="295"/>
      <c r="AN9" s="295"/>
      <c r="AO9" s="295"/>
      <c r="AP9" s="295"/>
      <c r="AQ9" s="295"/>
      <c r="AR9" s="295"/>
      <c r="AS9" s="295"/>
      <c r="AT9" s="295"/>
      <c r="AU9" s="295"/>
      <c r="AV9" s="295"/>
      <c r="AW9" s="295"/>
      <c r="AX9" s="295"/>
      <c r="AY9" s="295"/>
      <c r="AZ9" s="295"/>
      <c r="BA9" s="295"/>
      <c r="BB9" s="295"/>
      <c r="BC9" s="295"/>
      <c r="BD9" s="295"/>
      <c r="BE9" s="295"/>
      <c r="BF9" s="295"/>
      <c r="BG9" s="295"/>
      <c r="BH9" s="295"/>
      <c r="BI9" s="295"/>
      <c r="BJ9" s="295"/>
      <c r="BK9" s="295"/>
      <c r="BL9" s="295"/>
      <c r="BM9" s="295"/>
      <c r="BN9" s="295"/>
      <c r="BO9" s="295"/>
      <c r="BP9" s="295"/>
      <c r="BQ9" s="295"/>
      <c r="BR9" s="295"/>
      <c r="BS9" s="295"/>
      <c r="BT9" s="295"/>
      <c r="BU9" s="295"/>
      <c r="BV9" s="295"/>
      <c r="BW9" s="295"/>
      <c r="BX9" s="295"/>
      <c r="BY9" s="295"/>
      <c r="BZ9" s="295"/>
      <c r="CA9" s="295"/>
      <c r="CB9" s="295"/>
      <c r="CC9" s="295"/>
      <c r="CD9" s="295"/>
      <c r="CE9" s="295"/>
      <c r="CF9" s="295"/>
      <c r="CG9" s="295"/>
      <c r="CH9" s="295"/>
      <c r="CI9" s="295"/>
      <c r="CJ9" s="295"/>
      <c r="CK9" s="295"/>
      <c r="CL9" s="295"/>
      <c r="CM9" s="295"/>
      <c r="CN9" s="295"/>
      <c r="CO9" s="295"/>
      <c r="CP9" s="295"/>
      <c r="CQ9" s="295"/>
      <c r="CR9" s="295"/>
      <c r="CS9" s="295"/>
      <c r="CT9" s="295"/>
      <c r="CU9" s="295"/>
      <c r="CV9" s="295"/>
      <c r="CW9" s="295"/>
      <c r="CX9" s="295"/>
      <c r="CY9" s="295"/>
      <c r="CZ9" s="295"/>
      <c r="DA9" s="295"/>
      <c r="DB9" s="295"/>
      <c r="DC9" s="295"/>
      <c r="DD9" s="295"/>
      <c r="DE9" s="295"/>
      <c r="DF9" s="295"/>
      <c r="DG9" s="295"/>
      <c r="DH9" s="295"/>
      <c r="DI9" s="295"/>
      <c r="DJ9" s="295"/>
      <c r="DK9" s="295"/>
      <c r="DL9" s="295"/>
      <c r="DM9" s="295"/>
      <c r="DN9" s="295"/>
      <c r="DO9" s="295"/>
      <c r="DP9" s="295"/>
      <c r="DQ9" s="295"/>
      <c r="DR9" s="295"/>
      <c r="DS9" s="295"/>
      <c r="DT9" s="295"/>
      <c r="DU9" s="295"/>
      <c r="DV9" s="295"/>
      <c r="DW9" s="295"/>
      <c r="DX9" s="295"/>
      <c r="DY9" s="295"/>
      <c r="DZ9" s="295"/>
      <c r="EA9" s="295"/>
      <c r="EB9" s="295"/>
      <c r="EC9" s="295"/>
      <c r="ED9" s="295"/>
      <c r="EE9" s="295"/>
      <c r="EF9" s="295"/>
      <c r="EG9" s="295"/>
      <c r="EH9" s="295"/>
      <c r="EI9" s="295"/>
      <c r="EJ9" s="295"/>
      <c r="EK9" s="295"/>
      <c r="EL9" s="295"/>
      <c r="EM9" s="295"/>
      <c r="EN9" s="295"/>
      <c r="EO9" s="295"/>
      <c r="EP9" s="295"/>
      <c r="EQ9" s="295"/>
      <c r="ER9" s="295"/>
      <c r="ES9" s="295"/>
      <c r="ET9" s="295"/>
      <c r="EU9" s="295"/>
      <c r="EV9" s="295"/>
      <c r="EW9" s="295"/>
      <c r="EX9" s="295"/>
      <c r="EY9" s="295"/>
      <c r="EZ9" s="295"/>
      <c r="FA9" s="295"/>
      <c r="FB9" s="295"/>
      <c r="FC9" s="295"/>
      <c r="FD9" s="295"/>
      <c r="FE9" s="295"/>
      <c r="FF9" s="295"/>
      <c r="FG9" s="295"/>
      <c r="FH9" s="295"/>
      <c r="FI9" s="295"/>
      <c r="FJ9" s="295"/>
      <c r="FK9" s="295"/>
      <c r="FL9" s="295"/>
      <c r="FM9" s="295"/>
      <c r="FN9" s="295"/>
      <c r="FO9" s="295"/>
      <c r="FP9" s="295"/>
      <c r="FQ9" s="295"/>
      <c r="FR9" s="295"/>
      <c r="FS9" s="295"/>
      <c r="FT9" s="295"/>
    </row>
    <row r="10" spans="1:278" ht="15" customHeight="1" x14ac:dyDescent="0.2">
      <c r="A10" s="393">
        <f>'Mapa Final'!A10</f>
        <v>1</v>
      </c>
      <c r="B10" s="378" t="str">
        <f>'Mapa Final'!B10</f>
        <v>Interrupción del servicio de conectividad</v>
      </c>
      <c r="C10" s="396" t="str">
        <f>'Mapa Final'!C10</f>
        <v>Afectación en la Prestación del Servicio de Justicia</v>
      </c>
      <c r="D10" s="396" t="str">
        <f>'Mapa Final'!D10</f>
        <v>1. Fallas del operador (Daños en componentes físicos, Vandalismo en la red, entre otros)
2. Capacidad de los canales
3. Fluido Electrico
4. Falta o demoras en el mantenimiento
5. Virus Informático</v>
      </c>
      <c r="E10" s="399" t="str">
        <f>'Mapa Final'!E10</f>
        <v>Debilidad en la supervición del servicio.</v>
      </c>
      <c r="F10" s="399" t="str">
        <f>'Mapa Final'!F10</f>
        <v>Posibilidad de Afectación en la Prestación del Servicio de Justicia, por debilidad en la supervición del servicio.</v>
      </c>
      <c r="G10" s="399" t="str">
        <f>'Mapa Final'!G10</f>
        <v>Fallas Tecnológicas</v>
      </c>
      <c r="H10" s="402" t="str">
        <f>'Mapa Final'!I10</f>
        <v>Alta</v>
      </c>
      <c r="I10" s="405" t="str">
        <f>'Mapa Final'!L10</f>
        <v>Moderado</v>
      </c>
      <c r="J10" s="384" t="str">
        <f>'Mapa Final'!N10</f>
        <v xml:space="preserve">Alto </v>
      </c>
      <c r="K10" s="387" t="str">
        <f>'Mapa Final'!AA10</f>
        <v>Media</v>
      </c>
      <c r="L10" s="387" t="str">
        <f>'Mapa Final'!AE10</f>
        <v>Moderado</v>
      </c>
      <c r="M10" s="390" t="str">
        <f>'Mapa Final'!AG10</f>
        <v>Moderado</v>
      </c>
      <c r="N10" s="387" t="str">
        <f>'Mapa Final'!AH10</f>
        <v>Evitar</v>
      </c>
      <c r="O10" s="554" t="s">
        <v>489</v>
      </c>
      <c r="P10" s="408" t="s">
        <v>490</v>
      </c>
      <c r="Q10" s="408" t="s">
        <v>491</v>
      </c>
      <c r="R10" s="411">
        <v>44286</v>
      </c>
      <c r="S10" s="411">
        <v>44377</v>
      </c>
      <c r="T10" s="554" t="s">
        <v>492</v>
      </c>
    </row>
    <row r="11" spans="1:278" ht="13.5" customHeight="1" x14ac:dyDescent="0.2">
      <c r="A11" s="394"/>
      <c r="B11" s="549"/>
      <c r="C11" s="397"/>
      <c r="D11" s="397"/>
      <c r="E11" s="400"/>
      <c r="F11" s="400"/>
      <c r="G11" s="400"/>
      <c r="H11" s="403"/>
      <c r="I11" s="406"/>
      <c r="J11" s="385"/>
      <c r="K11" s="388"/>
      <c r="L11" s="388"/>
      <c r="M11" s="391"/>
      <c r="N11" s="388"/>
      <c r="O11" s="558"/>
      <c r="P11" s="409"/>
      <c r="Q11" s="409"/>
      <c r="R11" s="409"/>
      <c r="S11" s="409"/>
      <c r="T11" s="555"/>
    </row>
    <row r="12" spans="1:278" ht="13.5" customHeight="1" x14ac:dyDescent="0.2">
      <c r="A12" s="394"/>
      <c r="B12" s="549"/>
      <c r="C12" s="397"/>
      <c r="D12" s="397"/>
      <c r="E12" s="400"/>
      <c r="F12" s="400"/>
      <c r="G12" s="400"/>
      <c r="H12" s="403"/>
      <c r="I12" s="406"/>
      <c r="J12" s="385"/>
      <c r="K12" s="388"/>
      <c r="L12" s="388"/>
      <c r="M12" s="391"/>
      <c r="N12" s="388"/>
      <c r="O12" s="558"/>
      <c r="P12" s="409"/>
      <c r="Q12" s="409"/>
      <c r="R12" s="409"/>
      <c r="S12" s="409"/>
      <c r="T12" s="555"/>
    </row>
    <row r="13" spans="1:278" ht="13.5" customHeight="1" x14ac:dyDescent="0.2">
      <c r="A13" s="394"/>
      <c r="B13" s="549"/>
      <c r="C13" s="397"/>
      <c r="D13" s="397"/>
      <c r="E13" s="400"/>
      <c r="F13" s="400"/>
      <c r="G13" s="400"/>
      <c r="H13" s="403"/>
      <c r="I13" s="406"/>
      <c r="J13" s="385"/>
      <c r="K13" s="388"/>
      <c r="L13" s="388"/>
      <c r="M13" s="391"/>
      <c r="N13" s="388"/>
      <c r="O13" s="558"/>
      <c r="P13" s="409"/>
      <c r="Q13" s="409"/>
      <c r="R13" s="409"/>
      <c r="S13" s="409"/>
      <c r="T13" s="555"/>
    </row>
    <row r="14" spans="1:278" ht="33.75" customHeight="1" thickBot="1" x14ac:dyDescent="0.25">
      <c r="A14" s="395"/>
      <c r="B14" s="550"/>
      <c r="C14" s="398"/>
      <c r="D14" s="398"/>
      <c r="E14" s="401"/>
      <c r="F14" s="401"/>
      <c r="G14" s="401"/>
      <c r="H14" s="404"/>
      <c r="I14" s="407"/>
      <c r="J14" s="386"/>
      <c r="K14" s="389"/>
      <c r="L14" s="389"/>
      <c r="M14" s="392"/>
      <c r="N14" s="389"/>
      <c r="O14" s="559"/>
      <c r="P14" s="410"/>
      <c r="Q14" s="410"/>
      <c r="R14" s="410"/>
      <c r="S14" s="410"/>
      <c r="T14" s="556"/>
    </row>
    <row r="15" spans="1:278" ht="15" customHeight="1" x14ac:dyDescent="0.2">
      <c r="A15" s="393">
        <f>'Mapa Final'!A15</f>
        <v>2</v>
      </c>
      <c r="B15" s="378" t="str">
        <f>'Mapa Final'!B15</f>
        <v>Incumplimiento Contractual</v>
      </c>
      <c r="C15" s="396" t="str">
        <f>'Mapa Final'!C15</f>
        <v>Incumplimiento de las metas establecidas</v>
      </c>
      <c r="D15" s="396" t="str">
        <f>'Mapa Final'!D15</f>
        <v>1. Deficiencias en la información institucional que describe el estado y las necesidades de la tecnología en la Rama Judicial.
2. Cambios inesperados en el entorno contractual
3. Producto deficiente que no cumple con las características mínimas de calidad exigidas.
4. Demoras en los procesos internos de la empresa contratista.</v>
      </c>
      <c r="E15" s="399" t="str">
        <f>'Mapa Final'!E15</f>
        <v>Que los bienes o servicios contratados se entreguen más allá del plazo de ejecución pactado, de manera incompleta, ó en malas condiciones de calidad.</v>
      </c>
      <c r="F15" s="399" t="str">
        <f>'Mapa Final'!F15</f>
        <v>Posibilidad de incumplimiento de metas establecidas debido a que los bienes o servicios contratados se entreguen más allá del plazo de ejecución pactado, de manera incompleta, ó en malas condiciones de calidad.</v>
      </c>
      <c r="G15" s="399" t="str">
        <f>'Mapa Final'!G15</f>
        <v>Ejecución y Administración de Procesos</v>
      </c>
      <c r="H15" s="402" t="str">
        <f>'Mapa Final'!I15</f>
        <v>Media</v>
      </c>
      <c r="I15" s="405" t="str">
        <f>'Mapa Final'!L15</f>
        <v>Mayor</v>
      </c>
      <c r="J15" s="384" t="str">
        <f>'Mapa Final'!N15</f>
        <v xml:space="preserve">Alto </v>
      </c>
      <c r="K15" s="387" t="str">
        <f>'Mapa Final'!AA15</f>
        <v>Baja</v>
      </c>
      <c r="L15" s="387" t="str">
        <f>'Mapa Final'!AE15</f>
        <v>Mayor</v>
      </c>
      <c r="M15" s="390" t="str">
        <f>'Mapa Final'!AG15</f>
        <v xml:space="preserve">Alto </v>
      </c>
      <c r="N15" s="387" t="str">
        <f>'Mapa Final'!AH15</f>
        <v>Evitar</v>
      </c>
      <c r="O15" s="554" t="s">
        <v>494</v>
      </c>
      <c r="P15" s="408" t="s">
        <v>490</v>
      </c>
      <c r="Q15" s="408" t="s">
        <v>491</v>
      </c>
      <c r="R15" s="411">
        <v>44286</v>
      </c>
      <c r="S15" s="411">
        <v>44377</v>
      </c>
      <c r="T15" s="554" t="s">
        <v>493</v>
      </c>
    </row>
    <row r="16" spans="1:278" ht="13.5" customHeight="1" x14ac:dyDescent="0.2">
      <c r="A16" s="394"/>
      <c r="B16" s="549"/>
      <c r="C16" s="397"/>
      <c r="D16" s="397"/>
      <c r="E16" s="400"/>
      <c r="F16" s="400"/>
      <c r="G16" s="400"/>
      <c r="H16" s="403"/>
      <c r="I16" s="406"/>
      <c r="J16" s="385"/>
      <c r="K16" s="388"/>
      <c r="L16" s="388"/>
      <c r="M16" s="391"/>
      <c r="N16" s="388"/>
      <c r="O16" s="555"/>
      <c r="P16" s="409"/>
      <c r="Q16" s="409"/>
      <c r="R16" s="409"/>
      <c r="S16" s="409"/>
      <c r="T16" s="555"/>
    </row>
    <row r="17" spans="1:20" ht="13.5" customHeight="1" x14ac:dyDescent="0.2">
      <c r="A17" s="394"/>
      <c r="B17" s="549"/>
      <c r="C17" s="397"/>
      <c r="D17" s="397"/>
      <c r="E17" s="400"/>
      <c r="F17" s="400"/>
      <c r="G17" s="400"/>
      <c r="H17" s="403"/>
      <c r="I17" s="406"/>
      <c r="J17" s="385"/>
      <c r="K17" s="388"/>
      <c r="L17" s="388"/>
      <c r="M17" s="391"/>
      <c r="N17" s="388"/>
      <c r="O17" s="555"/>
      <c r="P17" s="409"/>
      <c r="Q17" s="409"/>
      <c r="R17" s="409"/>
      <c r="S17" s="409"/>
      <c r="T17" s="555"/>
    </row>
    <row r="18" spans="1:20" ht="13.5" customHeight="1" x14ac:dyDescent="0.2">
      <c r="A18" s="394"/>
      <c r="B18" s="549"/>
      <c r="C18" s="397"/>
      <c r="D18" s="397"/>
      <c r="E18" s="400"/>
      <c r="F18" s="400"/>
      <c r="G18" s="400"/>
      <c r="H18" s="403"/>
      <c r="I18" s="406"/>
      <c r="J18" s="385"/>
      <c r="K18" s="388"/>
      <c r="L18" s="388"/>
      <c r="M18" s="391"/>
      <c r="N18" s="388"/>
      <c r="O18" s="555"/>
      <c r="P18" s="409"/>
      <c r="Q18" s="409"/>
      <c r="R18" s="409"/>
      <c r="S18" s="409"/>
      <c r="T18" s="555"/>
    </row>
    <row r="19" spans="1:20" ht="92.25" customHeight="1" thickBot="1" x14ac:dyDescent="0.25">
      <c r="A19" s="395"/>
      <c r="B19" s="550"/>
      <c r="C19" s="398"/>
      <c r="D19" s="398"/>
      <c r="E19" s="401"/>
      <c r="F19" s="401"/>
      <c r="G19" s="401"/>
      <c r="H19" s="404"/>
      <c r="I19" s="407"/>
      <c r="J19" s="386"/>
      <c r="K19" s="389"/>
      <c r="L19" s="389"/>
      <c r="M19" s="392"/>
      <c r="N19" s="389"/>
      <c r="O19" s="556"/>
      <c r="P19" s="410"/>
      <c r="Q19" s="410"/>
      <c r="R19" s="410"/>
      <c r="S19" s="410"/>
      <c r="T19" s="556"/>
    </row>
    <row r="20" spans="1:20" x14ac:dyDescent="0.2">
      <c r="A20" s="393">
        <f>'Mapa Final'!A20</f>
        <v>3</v>
      </c>
      <c r="B20" s="378" t="str">
        <f>'Mapa Final'!B20</f>
        <v>Procrastinación del Plan de Inversión</v>
      </c>
      <c r="C20" s="396" t="str">
        <f>'Mapa Final'!C20</f>
        <v>Incumplimiento de las metas establecidas</v>
      </c>
      <c r="D20" s="396" t="str">
        <f>'Mapa Final'!D20</f>
        <v>1. Demora en el CSJ en aprobación del plan de inversión.
2. Demora en la entrega del plan de inversión al Consejo para aprobación.
3. Demora en la retroalimentación que se realiza en Consejo sobre el plan de inversión.
4. Diversidad de criterios frente a las soluciones planteadas por la Unidad de Informática.
5. Equipo de profesionales insuficiente.</v>
      </c>
      <c r="E20" s="399" t="str">
        <f>'Mapa Final'!E20</f>
        <v>Postergación en los trámites para la aprobación del Plan de Inversión anual.</v>
      </c>
      <c r="F20" s="399" t="str">
        <f>'Mapa Final'!F20</f>
        <v>Postergación en el trámite asociado con la autorización y aprobación del Plan de Inversión anual.</v>
      </c>
      <c r="G20" s="399" t="str">
        <f>'Mapa Final'!G20</f>
        <v>Ejecución y Administración de Procesos</v>
      </c>
      <c r="H20" s="402" t="str">
        <f>'Mapa Final'!I20</f>
        <v>Media</v>
      </c>
      <c r="I20" s="405" t="str">
        <f>'Mapa Final'!L20</f>
        <v>Moderado</v>
      </c>
      <c r="J20" s="384" t="str">
        <f>'Mapa Final'!N20</f>
        <v>Moderado</v>
      </c>
      <c r="K20" s="387" t="str">
        <f>'Mapa Final'!AA20</f>
        <v>Baja</v>
      </c>
      <c r="L20" s="387" t="str">
        <f>'Mapa Final'!AE20</f>
        <v>Moderado</v>
      </c>
      <c r="M20" s="390" t="str">
        <f>'Mapa Final'!AG20</f>
        <v>Moderado</v>
      </c>
      <c r="N20" s="387" t="str">
        <f>'Mapa Final'!AH20</f>
        <v>Reducir(mitigar)</v>
      </c>
      <c r="O20" s="554" t="s">
        <v>495</v>
      </c>
      <c r="P20" s="408" t="s">
        <v>490</v>
      </c>
      <c r="Q20" s="408" t="s">
        <v>491</v>
      </c>
      <c r="R20" s="411">
        <v>44286</v>
      </c>
      <c r="S20" s="411">
        <v>44377</v>
      </c>
      <c r="T20" s="554" t="s">
        <v>492</v>
      </c>
    </row>
    <row r="21" spans="1:20" x14ac:dyDescent="0.2">
      <c r="A21" s="394"/>
      <c r="B21" s="549"/>
      <c r="C21" s="397"/>
      <c r="D21" s="397"/>
      <c r="E21" s="400"/>
      <c r="F21" s="400"/>
      <c r="G21" s="400"/>
      <c r="H21" s="403"/>
      <c r="I21" s="406"/>
      <c r="J21" s="385"/>
      <c r="K21" s="388"/>
      <c r="L21" s="388"/>
      <c r="M21" s="391"/>
      <c r="N21" s="388"/>
      <c r="O21" s="555"/>
      <c r="P21" s="409"/>
      <c r="Q21" s="409"/>
      <c r="R21" s="409"/>
      <c r="S21" s="409"/>
      <c r="T21" s="555"/>
    </row>
    <row r="22" spans="1:20" x14ac:dyDescent="0.2">
      <c r="A22" s="394"/>
      <c r="B22" s="549"/>
      <c r="C22" s="397"/>
      <c r="D22" s="397"/>
      <c r="E22" s="400"/>
      <c r="F22" s="400"/>
      <c r="G22" s="400"/>
      <c r="H22" s="403"/>
      <c r="I22" s="406"/>
      <c r="J22" s="385"/>
      <c r="K22" s="388"/>
      <c r="L22" s="388"/>
      <c r="M22" s="391"/>
      <c r="N22" s="388"/>
      <c r="O22" s="555"/>
      <c r="P22" s="409"/>
      <c r="Q22" s="409"/>
      <c r="R22" s="409"/>
      <c r="S22" s="409"/>
      <c r="T22" s="555"/>
    </row>
    <row r="23" spans="1:20" x14ac:dyDescent="0.2">
      <c r="A23" s="394"/>
      <c r="B23" s="549"/>
      <c r="C23" s="397"/>
      <c r="D23" s="397"/>
      <c r="E23" s="400"/>
      <c r="F23" s="400"/>
      <c r="G23" s="400"/>
      <c r="H23" s="403"/>
      <c r="I23" s="406"/>
      <c r="J23" s="385"/>
      <c r="K23" s="388"/>
      <c r="L23" s="388"/>
      <c r="M23" s="391"/>
      <c r="N23" s="388"/>
      <c r="O23" s="555"/>
      <c r="P23" s="409"/>
      <c r="Q23" s="409"/>
      <c r="R23" s="409"/>
      <c r="S23" s="409"/>
      <c r="T23" s="555"/>
    </row>
    <row r="24" spans="1:20" ht="111.75" customHeight="1" thickBot="1" x14ac:dyDescent="0.25">
      <c r="A24" s="395"/>
      <c r="B24" s="550"/>
      <c r="C24" s="398"/>
      <c r="D24" s="398"/>
      <c r="E24" s="401"/>
      <c r="F24" s="401"/>
      <c r="G24" s="401"/>
      <c r="H24" s="404"/>
      <c r="I24" s="407"/>
      <c r="J24" s="386"/>
      <c r="K24" s="389"/>
      <c r="L24" s="389"/>
      <c r="M24" s="392"/>
      <c r="N24" s="389"/>
      <c r="O24" s="556"/>
      <c r="P24" s="410"/>
      <c r="Q24" s="410"/>
      <c r="R24" s="410"/>
      <c r="S24" s="410"/>
      <c r="T24" s="556"/>
    </row>
    <row r="25" spans="1:20" x14ac:dyDescent="0.2">
      <c r="A25" s="393">
        <f>'Mapa Final'!A25</f>
        <v>4</v>
      </c>
      <c r="B25" s="378" t="str">
        <f>'Mapa Final'!B25</f>
        <v>Corrupción</v>
      </c>
      <c r="C25" s="396" t="str">
        <f>'Mapa Final'!C25</f>
        <v>Reputacional(Corrupción)</v>
      </c>
      <c r="D25" s="551" t="str">
        <f>'Mapa Final'!D25</f>
        <v xml:space="preserve">1.Insuficientes programas de capacitación para la toma de conciencia debido al desconocimiento de l ley antisoborno (ISO 37001:2016), Plan Anticorrupción y  de los  valores y principios propios de la entidad.
2. Desconocimiento del Código de Etica y Buen Gobierno.    
3.Carencia de compromiso  y transparencia de los servidores judiciales con la entidad  
4.Deficiencia del control y seguimiento de la gestión ejercida por los servidores judiciales.
5.Obtención de beneficios propios </v>
      </c>
      <c r="E25" s="399" t="str">
        <f>'Mapa Final'!E25</f>
        <v xml:space="preserve">Carencia de transparencia, etica y valores . </v>
      </c>
      <c r="F25" s="399" t="str">
        <f>'Mapa Final'!F25</f>
        <v xml:space="preserve">Posibilidad de actos indebidos de  los servidores judiciales debido a  la carencia en transparencia, etica y valores </v>
      </c>
      <c r="G25" s="399" t="str">
        <f>'Mapa Final'!G25</f>
        <v>Fraude Interno</v>
      </c>
      <c r="H25" s="402" t="str">
        <f>'Mapa Final'!I25</f>
        <v>Muy Alta</v>
      </c>
      <c r="I25" s="405" t="str">
        <f>'Mapa Final'!L25</f>
        <v>Mayor</v>
      </c>
      <c r="J25" s="384" t="str">
        <f>'Mapa Final'!N25</f>
        <v xml:space="preserve">Alto </v>
      </c>
      <c r="K25" s="387" t="str">
        <f>'Mapa Final'!AA25</f>
        <v>Media</v>
      </c>
      <c r="L25" s="387" t="str">
        <f>'Mapa Final'!AE25</f>
        <v>Mayor</v>
      </c>
      <c r="M25" s="390" t="str">
        <f>'Mapa Final'!AG25</f>
        <v xml:space="preserve">Alto </v>
      </c>
      <c r="N25" s="387" t="str">
        <f>'Mapa Final'!AH25</f>
        <v>Evitar</v>
      </c>
      <c r="O25" s="554" t="s">
        <v>496</v>
      </c>
      <c r="P25" s="408" t="s">
        <v>490</v>
      </c>
      <c r="Q25" s="408" t="s">
        <v>491</v>
      </c>
      <c r="R25" s="411">
        <v>44286</v>
      </c>
      <c r="S25" s="411">
        <v>44377</v>
      </c>
      <c r="T25" s="554" t="s">
        <v>497</v>
      </c>
    </row>
    <row r="26" spans="1:20" x14ac:dyDescent="0.2">
      <c r="A26" s="394"/>
      <c r="B26" s="549"/>
      <c r="C26" s="397"/>
      <c r="D26" s="552"/>
      <c r="E26" s="400"/>
      <c r="F26" s="400"/>
      <c r="G26" s="400"/>
      <c r="H26" s="403"/>
      <c r="I26" s="406"/>
      <c r="J26" s="385"/>
      <c r="K26" s="388"/>
      <c r="L26" s="388"/>
      <c r="M26" s="391"/>
      <c r="N26" s="388"/>
      <c r="O26" s="555"/>
      <c r="P26" s="409"/>
      <c r="Q26" s="409"/>
      <c r="R26" s="409"/>
      <c r="S26" s="409"/>
      <c r="T26" s="558"/>
    </row>
    <row r="27" spans="1:20" x14ac:dyDescent="0.2">
      <c r="A27" s="394"/>
      <c r="B27" s="549"/>
      <c r="C27" s="397"/>
      <c r="D27" s="552"/>
      <c r="E27" s="400"/>
      <c r="F27" s="400"/>
      <c r="G27" s="400"/>
      <c r="H27" s="403"/>
      <c r="I27" s="406"/>
      <c r="J27" s="385"/>
      <c r="K27" s="388"/>
      <c r="L27" s="388"/>
      <c r="M27" s="391"/>
      <c r="N27" s="388"/>
      <c r="O27" s="555"/>
      <c r="P27" s="409"/>
      <c r="Q27" s="409"/>
      <c r="R27" s="409"/>
      <c r="S27" s="409"/>
      <c r="T27" s="558"/>
    </row>
    <row r="28" spans="1:20" x14ac:dyDescent="0.2">
      <c r="A28" s="394"/>
      <c r="B28" s="549"/>
      <c r="C28" s="397"/>
      <c r="D28" s="552"/>
      <c r="E28" s="400"/>
      <c r="F28" s="400"/>
      <c r="G28" s="400"/>
      <c r="H28" s="403"/>
      <c r="I28" s="406"/>
      <c r="J28" s="385"/>
      <c r="K28" s="388"/>
      <c r="L28" s="388"/>
      <c r="M28" s="391"/>
      <c r="N28" s="388"/>
      <c r="O28" s="555"/>
      <c r="P28" s="409"/>
      <c r="Q28" s="409"/>
      <c r="R28" s="409"/>
      <c r="S28" s="409"/>
      <c r="T28" s="558"/>
    </row>
    <row r="29" spans="1:20" ht="79.5" customHeight="1" thickBot="1" x14ac:dyDescent="0.25">
      <c r="A29" s="395"/>
      <c r="B29" s="550"/>
      <c r="C29" s="398"/>
      <c r="D29" s="553"/>
      <c r="E29" s="401"/>
      <c r="F29" s="401"/>
      <c r="G29" s="401"/>
      <c r="H29" s="404"/>
      <c r="I29" s="407"/>
      <c r="J29" s="386"/>
      <c r="K29" s="389"/>
      <c r="L29" s="389"/>
      <c r="M29" s="392"/>
      <c r="N29" s="389"/>
      <c r="O29" s="556"/>
      <c r="P29" s="410"/>
      <c r="Q29" s="410"/>
      <c r="R29" s="410"/>
      <c r="S29" s="410"/>
      <c r="T29" s="559"/>
    </row>
    <row r="30" spans="1:20" x14ac:dyDescent="0.2">
      <c r="A30" s="393">
        <f>'Mapa Final'!A30</f>
        <v>5</v>
      </c>
      <c r="B30" s="378" t="str">
        <f>'Mapa Final'!B30</f>
        <v>Interrupción o demora en el Servicio Público de Administrar  Justicia.</v>
      </c>
      <c r="C30" s="396" t="str">
        <f>'Mapa Final'!C30</f>
        <v>Afectación en la Prestación del Servicio de Justicia</v>
      </c>
      <c r="D30" s="396" t="str">
        <f>'Mapa Final'!D30</f>
        <v>1. Paros que afecten la prestación del servicio.  
2. Huelgas, protestas ciudadana
3. Disturbios o hechos violentos
4.Pandemia
5.Emergencias Ambientales</v>
      </c>
      <c r="E30" s="399" t="str">
        <f>'Mapa Final'!E30</f>
        <v>Suceso de fuerza mayor que imposibilitan la gestión judicial</v>
      </c>
      <c r="F30" s="399" t="str">
        <f>'Mapa Final'!F30</f>
        <v>Posibilidad de  afectación en la Prestación del Servicio de Justicia debido a un suceso de fuerza mayor que imposibilita la gestión judicial</v>
      </c>
      <c r="G30" s="399" t="str">
        <f>'Mapa Final'!G30</f>
        <v>Usuarios, productos y prácticas organizacionales</v>
      </c>
      <c r="H30" s="402" t="str">
        <f>'Mapa Final'!I30</f>
        <v>Muy Alta</v>
      </c>
      <c r="I30" s="405" t="str">
        <f>'Mapa Final'!L30</f>
        <v>Moderado</v>
      </c>
      <c r="J30" s="384" t="str">
        <f>'Mapa Final'!N30</f>
        <v xml:space="preserve">Alto </v>
      </c>
      <c r="K30" s="387" t="str">
        <f>'Mapa Final'!AA30</f>
        <v>Media</v>
      </c>
      <c r="L30" s="387" t="str">
        <f>'Mapa Final'!AE30</f>
        <v>Moderado</v>
      </c>
      <c r="M30" s="390" t="str">
        <f>'Mapa Final'!AG30</f>
        <v>Moderado</v>
      </c>
      <c r="N30" s="387" t="str">
        <f>'Mapa Final'!AH30</f>
        <v>Reducir(mitigar)</v>
      </c>
      <c r="O30" s="554" t="s">
        <v>498</v>
      </c>
      <c r="P30" s="408" t="s">
        <v>490</v>
      </c>
      <c r="Q30" s="408" t="s">
        <v>491</v>
      </c>
      <c r="R30" s="411">
        <v>44286</v>
      </c>
      <c r="S30" s="411">
        <v>44377</v>
      </c>
      <c r="T30" s="554" t="s">
        <v>499</v>
      </c>
    </row>
    <row r="31" spans="1:20" x14ac:dyDescent="0.2">
      <c r="A31" s="394"/>
      <c r="B31" s="549"/>
      <c r="C31" s="397"/>
      <c r="D31" s="397"/>
      <c r="E31" s="400"/>
      <c r="F31" s="400"/>
      <c r="G31" s="400"/>
      <c r="H31" s="403"/>
      <c r="I31" s="406"/>
      <c r="J31" s="385"/>
      <c r="K31" s="388"/>
      <c r="L31" s="388"/>
      <c r="M31" s="391"/>
      <c r="N31" s="388"/>
      <c r="O31" s="558"/>
      <c r="P31" s="409"/>
      <c r="Q31" s="409"/>
      <c r="R31" s="409"/>
      <c r="S31" s="409"/>
      <c r="T31" s="555"/>
    </row>
    <row r="32" spans="1:20" x14ac:dyDescent="0.2">
      <c r="A32" s="394"/>
      <c r="B32" s="549"/>
      <c r="C32" s="397"/>
      <c r="D32" s="397"/>
      <c r="E32" s="400"/>
      <c r="F32" s="400"/>
      <c r="G32" s="400"/>
      <c r="H32" s="403"/>
      <c r="I32" s="406"/>
      <c r="J32" s="385"/>
      <c r="K32" s="388"/>
      <c r="L32" s="388"/>
      <c r="M32" s="391"/>
      <c r="N32" s="388"/>
      <c r="O32" s="558"/>
      <c r="P32" s="409"/>
      <c r="Q32" s="409"/>
      <c r="R32" s="409"/>
      <c r="S32" s="409"/>
      <c r="T32" s="555"/>
    </row>
    <row r="33" spans="1:20" x14ac:dyDescent="0.2">
      <c r="A33" s="394"/>
      <c r="B33" s="549"/>
      <c r="C33" s="397"/>
      <c r="D33" s="397"/>
      <c r="E33" s="400"/>
      <c r="F33" s="400"/>
      <c r="G33" s="400"/>
      <c r="H33" s="403"/>
      <c r="I33" s="406"/>
      <c r="J33" s="385"/>
      <c r="K33" s="388"/>
      <c r="L33" s="388"/>
      <c r="M33" s="391"/>
      <c r="N33" s="388"/>
      <c r="O33" s="558"/>
      <c r="P33" s="409"/>
      <c r="Q33" s="409"/>
      <c r="R33" s="409"/>
      <c r="S33" s="409"/>
      <c r="T33" s="555"/>
    </row>
    <row r="34" spans="1:20" ht="42.75" customHeight="1" thickBot="1" x14ac:dyDescent="0.25">
      <c r="A34" s="395"/>
      <c r="B34" s="550"/>
      <c r="C34" s="398"/>
      <c r="D34" s="398"/>
      <c r="E34" s="401"/>
      <c r="F34" s="401"/>
      <c r="G34" s="401"/>
      <c r="H34" s="404"/>
      <c r="I34" s="407"/>
      <c r="J34" s="386"/>
      <c r="K34" s="389"/>
      <c r="L34" s="389"/>
      <c r="M34" s="392"/>
      <c r="N34" s="389"/>
      <c r="O34" s="559"/>
      <c r="P34" s="410"/>
      <c r="Q34" s="410"/>
      <c r="R34" s="410"/>
      <c r="S34" s="410"/>
      <c r="T34" s="556"/>
    </row>
    <row r="35" spans="1:20" x14ac:dyDescent="0.2">
      <c r="A35" s="393">
        <f>'Mapa Final'!A35</f>
        <v>6</v>
      </c>
      <c r="B35" s="378" t="str">
        <f>'Mapa Final'!B35</f>
        <v>Inaplicabilidad de la normavidad ambiental vigente</v>
      </c>
      <c r="C35" s="396" t="str">
        <f>'Mapa Final'!C35</f>
        <v xml:space="preserve"> Afectación Ambiental</v>
      </c>
      <c r="D35" s="396" t="str">
        <f>'Mapa Final'!D35</f>
        <v>1.Falta de apropiación del Plan de Gestión Ambiental que aplica para la Rama Judicial Acuerdo PSAA14-10160
2.Baja participación de los  servidores judiciales en las actividades de formación en el Sistema de Gestión Ambiental
3.Uso de correos no institucionales, que no permiten la llegada de campañas ambientales enviadas por correos masivos
4.  Poco compromiso en la aplicabilidad y formación de la cultura ambiental
5. Carencia del liderazgo en el Sistema de Gestión Ambiental</v>
      </c>
      <c r="E35" s="399" t="str">
        <f>'Mapa Final'!E35</f>
        <v>Desconocimiento de los lineamientos ambientales y normatividad  ambiental vigente</v>
      </c>
      <c r="F35" s="399" t="str">
        <f>'Mapa Final'!F35</f>
        <v>Posibilidad de afectación ambiental debido al desconocimiento de las lineamientos ambientales y normatividad ambiental vigente</v>
      </c>
      <c r="G35" s="399" t="str">
        <f>'Mapa Final'!G35</f>
        <v>Eventos Ambientales Internos</v>
      </c>
      <c r="H35" s="402" t="str">
        <f>'Mapa Final'!I35</f>
        <v>Media</v>
      </c>
      <c r="I35" s="405" t="str">
        <f>'Mapa Final'!L35</f>
        <v>Moderado</v>
      </c>
      <c r="J35" s="384" t="str">
        <f>'Mapa Final'!N35</f>
        <v>Moderado</v>
      </c>
      <c r="K35" s="387" t="str">
        <f>'Mapa Final'!AA35</f>
        <v>Baja</v>
      </c>
      <c r="L35" s="387" t="str">
        <f>'Mapa Final'!AE35</f>
        <v>Moderado</v>
      </c>
      <c r="M35" s="390" t="str">
        <f>'Mapa Final'!AG35</f>
        <v>Moderado</v>
      </c>
      <c r="N35" s="387" t="str">
        <f>'Mapa Final'!AH35</f>
        <v>Reducir(mitigar)</v>
      </c>
      <c r="O35" s="554" t="s">
        <v>500</v>
      </c>
      <c r="P35" s="408" t="s">
        <v>490</v>
      </c>
      <c r="Q35" s="408" t="s">
        <v>491</v>
      </c>
      <c r="R35" s="411">
        <v>44286</v>
      </c>
      <c r="S35" s="411">
        <v>44377</v>
      </c>
      <c r="T35" s="557" t="s">
        <v>492</v>
      </c>
    </row>
    <row r="36" spans="1:20" x14ac:dyDescent="0.2">
      <c r="A36" s="394"/>
      <c r="B36" s="549"/>
      <c r="C36" s="397"/>
      <c r="D36" s="397"/>
      <c r="E36" s="400"/>
      <c r="F36" s="400"/>
      <c r="G36" s="400"/>
      <c r="H36" s="403"/>
      <c r="I36" s="406"/>
      <c r="J36" s="385"/>
      <c r="K36" s="388"/>
      <c r="L36" s="388"/>
      <c r="M36" s="391"/>
      <c r="N36" s="388"/>
      <c r="O36" s="555"/>
      <c r="P36" s="409"/>
      <c r="Q36" s="409"/>
      <c r="R36" s="409"/>
      <c r="S36" s="409"/>
      <c r="T36" s="558"/>
    </row>
    <row r="37" spans="1:20" x14ac:dyDescent="0.2">
      <c r="A37" s="394"/>
      <c r="B37" s="549"/>
      <c r="C37" s="397"/>
      <c r="D37" s="397"/>
      <c r="E37" s="400"/>
      <c r="F37" s="400"/>
      <c r="G37" s="400"/>
      <c r="H37" s="403"/>
      <c r="I37" s="406"/>
      <c r="J37" s="385"/>
      <c r="K37" s="388"/>
      <c r="L37" s="388"/>
      <c r="M37" s="391"/>
      <c r="N37" s="388"/>
      <c r="O37" s="555"/>
      <c r="P37" s="409"/>
      <c r="Q37" s="409"/>
      <c r="R37" s="409"/>
      <c r="S37" s="409"/>
      <c r="T37" s="558"/>
    </row>
    <row r="38" spans="1:20" x14ac:dyDescent="0.2">
      <c r="A38" s="394"/>
      <c r="B38" s="549"/>
      <c r="C38" s="397"/>
      <c r="D38" s="397"/>
      <c r="E38" s="400"/>
      <c r="F38" s="400"/>
      <c r="G38" s="400"/>
      <c r="H38" s="403"/>
      <c r="I38" s="406"/>
      <c r="J38" s="385"/>
      <c r="K38" s="388"/>
      <c r="L38" s="388"/>
      <c r="M38" s="391"/>
      <c r="N38" s="388"/>
      <c r="O38" s="555"/>
      <c r="P38" s="409"/>
      <c r="Q38" s="409"/>
      <c r="R38" s="409"/>
      <c r="S38" s="409"/>
      <c r="T38" s="558"/>
    </row>
    <row r="39" spans="1:20" ht="108" customHeight="1" thickBot="1" x14ac:dyDescent="0.25">
      <c r="A39" s="395"/>
      <c r="B39" s="550"/>
      <c r="C39" s="398"/>
      <c r="D39" s="398"/>
      <c r="E39" s="401"/>
      <c r="F39" s="401"/>
      <c r="G39" s="401"/>
      <c r="H39" s="404"/>
      <c r="I39" s="407"/>
      <c r="J39" s="386"/>
      <c r="K39" s="389"/>
      <c r="L39" s="389"/>
      <c r="M39" s="392"/>
      <c r="N39" s="389"/>
      <c r="O39" s="556"/>
      <c r="P39" s="410"/>
      <c r="Q39" s="410"/>
      <c r="R39" s="410"/>
      <c r="S39" s="410"/>
      <c r="T39" s="559"/>
    </row>
    <row r="40" spans="1:20" x14ac:dyDescent="0.2">
      <c r="A40" s="393">
        <f>'Mapa Final'!A40</f>
        <v>7</v>
      </c>
      <c r="B40" s="378" t="str">
        <f>'Mapa Final'!B40</f>
        <v>Obsolescencia Tecnológica.</v>
      </c>
      <c r="C40" s="396" t="str">
        <f>'Mapa Final'!C40</f>
        <v>Afectación en la Prestación del Servicio de Justicia</v>
      </c>
      <c r="D40" s="396" t="str">
        <f>'Mapa Final'!D40</f>
        <v>1.Rápido e inevitable avance tecnológico.
2. Falta de cultura en la organización para aceptar la necesidad de actualizar la plataforma tecnológica y los sistemas de información.
3. Falta de suficientes recursos presupuestales</v>
      </c>
      <c r="E40" s="399" t="str">
        <f>'Mapa Final'!E40</f>
        <v>Rápido e inevitable avance tecnológico</v>
      </c>
      <c r="F40" s="399" t="str">
        <f>'Mapa Final'!F40</f>
        <v>La infraestructura tecnológica entra en obsolescencia en el plazo de (3) tres años, razón por la cual permanentemente se debe estar actualizando. Dentro de esta plataforma tecnológica se encuentran los cableados estructurados, los Pc´s, los servidores, los switches, las Ups y los escáneres, también son ítem objeto de la desactualización los sistemas de información.</v>
      </c>
      <c r="G40" s="399" t="str">
        <f>'Mapa Final'!G40</f>
        <v>Fallas Tecnológicas</v>
      </c>
      <c r="H40" s="402" t="str">
        <f>'Mapa Final'!I40</f>
        <v>Media</v>
      </c>
      <c r="I40" s="405" t="str">
        <f>'Mapa Final'!L40</f>
        <v>Mayor</v>
      </c>
      <c r="J40" s="384" t="str">
        <f>'Mapa Final'!N40</f>
        <v xml:space="preserve">Alto </v>
      </c>
      <c r="K40" s="387" t="str">
        <f>'Mapa Final'!AA40</f>
        <v>Media</v>
      </c>
      <c r="L40" s="387" t="str">
        <f>'Mapa Final'!AE40</f>
        <v>Mayor</v>
      </c>
      <c r="M40" s="390" t="str">
        <f>'Mapa Final'!AG40</f>
        <v xml:space="preserve">Alto </v>
      </c>
      <c r="N40" s="387" t="str">
        <f>'Mapa Final'!AH40</f>
        <v>Reducir(mitigar)</v>
      </c>
      <c r="O40" s="554" t="s">
        <v>502</v>
      </c>
      <c r="P40" s="408" t="s">
        <v>490</v>
      </c>
      <c r="Q40" s="408" t="s">
        <v>491</v>
      </c>
      <c r="R40" s="411">
        <v>44286</v>
      </c>
      <c r="S40" s="411">
        <v>44377</v>
      </c>
      <c r="T40" s="554" t="s">
        <v>501</v>
      </c>
    </row>
    <row r="41" spans="1:20" x14ac:dyDescent="0.2">
      <c r="A41" s="394"/>
      <c r="B41" s="549"/>
      <c r="C41" s="397"/>
      <c r="D41" s="397"/>
      <c r="E41" s="400"/>
      <c r="F41" s="400"/>
      <c r="G41" s="400"/>
      <c r="H41" s="403"/>
      <c r="I41" s="406"/>
      <c r="J41" s="385"/>
      <c r="K41" s="388"/>
      <c r="L41" s="388"/>
      <c r="M41" s="391"/>
      <c r="N41" s="388"/>
      <c r="O41" s="558"/>
      <c r="P41" s="409"/>
      <c r="Q41" s="409"/>
      <c r="R41" s="409"/>
      <c r="S41" s="409"/>
      <c r="T41" s="555"/>
    </row>
    <row r="42" spans="1:20" x14ac:dyDescent="0.2">
      <c r="A42" s="394"/>
      <c r="B42" s="549"/>
      <c r="C42" s="397"/>
      <c r="D42" s="397"/>
      <c r="E42" s="400"/>
      <c r="F42" s="400"/>
      <c r="G42" s="400"/>
      <c r="H42" s="403"/>
      <c r="I42" s="406"/>
      <c r="J42" s="385"/>
      <c r="K42" s="388"/>
      <c r="L42" s="388"/>
      <c r="M42" s="391"/>
      <c r="N42" s="388"/>
      <c r="O42" s="558"/>
      <c r="P42" s="409"/>
      <c r="Q42" s="409"/>
      <c r="R42" s="409"/>
      <c r="S42" s="409"/>
      <c r="T42" s="555"/>
    </row>
    <row r="43" spans="1:20" x14ac:dyDescent="0.2">
      <c r="A43" s="394"/>
      <c r="B43" s="549"/>
      <c r="C43" s="397"/>
      <c r="D43" s="397"/>
      <c r="E43" s="400"/>
      <c r="F43" s="400"/>
      <c r="G43" s="400"/>
      <c r="H43" s="403"/>
      <c r="I43" s="406"/>
      <c r="J43" s="385"/>
      <c r="K43" s="388"/>
      <c r="L43" s="388"/>
      <c r="M43" s="391"/>
      <c r="N43" s="388"/>
      <c r="O43" s="558"/>
      <c r="P43" s="409"/>
      <c r="Q43" s="409"/>
      <c r="R43" s="409"/>
      <c r="S43" s="409"/>
      <c r="T43" s="555"/>
    </row>
    <row r="44" spans="1:20" ht="13.5" thickBot="1" x14ac:dyDescent="0.25">
      <c r="A44" s="395"/>
      <c r="B44" s="550"/>
      <c r="C44" s="398"/>
      <c r="D44" s="398"/>
      <c r="E44" s="401"/>
      <c r="F44" s="401"/>
      <c r="G44" s="401"/>
      <c r="H44" s="404"/>
      <c r="I44" s="407"/>
      <c r="J44" s="386"/>
      <c r="K44" s="389"/>
      <c r="L44" s="389"/>
      <c r="M44" s="392"/>
      <c r="N44" s="389"/>
      <c r="O44" s="559"/>
      <c r="P44" s="410"/>
      <c r="Q44" s="410"/>
      <c r="R44" s="410"/>
      <c r="S44" s="410"/>
      <c r="T44" s="556"/>
    </row>
    <row r="45" spans="1:20" x14ac:dyDescent="0.2">
      <c r="A45" s="393">
        <f>'Mapa Final'!A45</f>
        <v>8</v>
      </c>
      <c r="B45" s="378" t="str">
        <f>'Mapa Final'!B45</f>
        <v>Falta de Gobernabilidad de TI</v>
      </c>
      <c r="C45" s="396" t="str">
        <f>'Mapa Final'!C45</f>
        <v>Reputacional</v>
      </c>
      <c r="D45" s="396" t="str">
        <f>'Mapa Final'!D45</f>
        <v>1. Falta de control y regulación respecto de la aplicación del las TIC en las diferentes Seccionales
2. Se presenta desarticulación con los ingenieros Seccionales, al no tener administrativamente dependencia de la dirección de la Unidad de Informática.
3.Falta de Estandarización de la implementación de aplicativos a nivel nacional.</v>
      </c>
      <c r="E45" s="399" t="str">
        <f>'Mapa Final'!E45</f>
        <v>Falta de apoyo de la alta gerencia para que los lineamientos que se definan en la U. Informática a nivel central sean acogidos y respetados</v>
      </c>
      <c r="F45" s="399" t="str">
        <f>'Mapa Final'!F45</f>
        <v>Se presenta desarticulación de acciones o implementación de soluciones en las diferentes Unidades tanto en el Consejo como en la Dirección Ejecutiva y de las Seccionales.</v>
      </c>
      <c r="G45" s="399" t="str">
        <f>'Mapa Final'!G45</f>
        <v>Relaciones Laborales</v>
      </c>
      <c r="H45" s="402" t="str">
        <f>'Mapa Final'!I45</f>
        <v>Media</v>
      </c>
      <c r="I45" s="405" t="str">
        <f>'Mapa Final'!L45</f>
        <v>Moderado</v>
      </c>
      <c r="J45" s="384" t="str">
        <f>'Mapa Final'!N45</f>
        <v>Moderado</v>
      </c>
      <c r="K45" s="387" t="str">
        <f>'Mapa Final'!AA45</f>
        <v>Media</v>
      </c>
      <c r="L45" s="387" t="str">
        <f>'Mapa Final'!AE45</f>
        <v>Moderado</v>
      </c>
      <c r="M45" s="390" t="str">
        <f>'Mapa Final'!AG45</f>
        <v>Moderado</v>
      </c>
      <c r="N45" s="387" t="str">
        <f>'Mapa Final'!AH45</f>
        <v>Aceptar</v>
      </c>
      <c r="O45" s="554" t="s">
        <v>503</v>
      </c>
      <c r="P45" s="408" t="s">
        <v>490</v>
      </c>
      <c r="Q45" s="408" t="s">
        <v>491</v>
      </c>
      <c r="R45" s="411">
        <v>44286</v>
      </c>
      <c r="S45" s="411">
        <v>44377</v>
      </c>
      <c r="T45" s="554" t="s">
        <v>504</v>
      </c>
    </row>
    <row r="46" spans="1:20" x14ac:dyDescent="0.2">
      <c r="A46" s="394"/>
      <c r="B46" s="549"/>
      <c r="C46" s="397"/>
      <c r="D46" s="397"/>
      <c r="E46" s="400"/>
      <c r="F46" s="400"/>
      <c r="G46" s="400"/>
      <c r="H46" s="403"/>
      <c r="I46" s="406"/>
      <c r="J46" s="385"/>
      <c r="K46" s="388"/>
      <c r="L46" s="388"/>
      <c r="M46" s="391"/>
      <c r="N46" s="388"/>
      <c r="O46" s="555"/>
      <c r="P46" s="409"/>
      <c r="Q46" s="409"/>
      <c r="R46" s="409"/>
      <c r="S46" s="409"/>
      <c r="T46" s="555"/>
    </row>
    <row r="47" spans="1:20" x14ac:dyDescent="0.2">
      <c r="A47" s="394"/>
      <c r="B47" s="549"/>
      <c r="C47" s="397"/>
      <c r="D47" s="397"/>
      <c r="E47" s="400"/>
      <c r="F47" s="400"/>
      <c r="G47" s="400"/>
      <c r="H47" s="403"/>
      <c r="I47" s="406"/>
      <c r="J47" s="385"/>
      <c r="K47" s="388"/>
      <c r="L47" s="388"/>
      <c r="M47" s="391"/>
      <c r="N47" s="388"/>
      <c r="O47" s="555"/>
      <c r="P47" s="409"/>
      <c r="Q47" s="409"/>
      <c r="R47" s="409"/>
      <c r="S47" s="409"/>
      <c r="T47" s="555"/>
    </row>
    <row r="48" spans="1:20" x14ac:dyDescent="0.2">
      <c r="A48" s="394"/>
      <c r="B48" s="549"/>
      <c r="C48" s="397"/>
      <c r="D48" s="397"/>
      <c r="E48" s="400"/>
      <c r="F48" s="400"/>
      <c r="G48" s="400"/>
      <c r="H48" s="403"/>
      <c r="I48" s="406"/>
      <c r="J48" s="385"/>
      <c r="K48" s="388"/>
      <c r="L48" s="388"/>
      <c r="M48" s="391"/>
      <c r="N48" s="388"/>
      <c r="O48" s="555"/>
      <c r="P48" s="409"/>
      <c r="Q48" s="409"/>
      <c r="R48" s="409"/>
      <c r="S48" s="409"/>
      <c r="T48" s="555"/>
    </row>
    <row r="49" spans="1:20" ht="13.5" thickBot="1" x14ac:dyDescent="0.25">
      <c r="A49" s="395"/>
      <c r="B49" s="550"/>
      <c r="C49" s="398"/>
      <c r="D49" s="398"/>
      <c r="E49" s="401"/>
      <c r="F49" s="401"/>
      <c r="G49" s="401"/>
      <c r="H49" s="404"/>
      <c r="I49" s="407"/>
      <c r="J49" s="386"/>
      <c r="K49" s="389"/>
      <c r="L49" s="389"/>
      <c r="M49" s="392"/>
      <c r="N49" s="389"/>
      <c r="O49" s="556"/>
      <c r="P49" s="410"/>
      <c r="Q49" s="410"/>
      <c r="R49" s="410"/>
      <c r="S49" s="410"/>
      <c r="T49" s="556"/>
    </row>
    <row r="50" spans="1:20" x14ac:dyDescent="0.2">
      <c r="A50" s="393">
        <f>'Mapa Final'!A50</f>
        <v>9</v>
      </c>
      <c r="B50" s="378" t="str">
        <f>'Mapa Final'!B50</f>
        <v>Migración de servicios</v>
      </c>
      <c r="C50" s="396" t="str">
        <f>'Mapa Final'!C50</f>
        <v>Afectación en la Prestación del Servicio de Justicia</v>
      </c>
      <c r="D50" s="396" t="str">
        <f>'Mapa Final'!D50</f>
        <v>1. Contratación del Estado mediante la plataforma CCE - tiempos de contratación cortos - Los Acuerdos Marcos de precio son insuficientes.
2. Contratación del Estado mediante la plataforma CCE - Se adjudica sin saber si el proveedor es idioneo para asumir las actividades en desarrollo.</v>
      </c>
      <c r="E50" s="399" t="str">
        <f>'Mapa Final'!E50</f>
        <v>Indisponibilidad de servicios</v>
      </c>
      <c r="F50" s="399" t="str">
        <f>'Mapa Final'!F50</f>
        <v xml:space="preserve">Afectación en la prestación de servicios tecnológicos, causado por la migración de los mismos, en el cambio de proveedor, afectando el normal desarrollo de las actividades </v>
      </c>
      <c r="G50" s="399" t="str">
        <f>'Mapa Final'!G50</f>
        <v>Fallas Tecnológicas</v>
      </c>
      <c r="H50" s="402" t="str">
        <f>'Mapa Final'!I50</f>
        <v>Media</v>
      </c>
      <c r="I50" s="405" t="str">
        <f>'Mapa Final'!L50</f>
        <v>Moderado</v>
      </c>
      <c r="J50" s="384" t="str">
        <f>'Mapa Final'!N50</f>
        <v>Moderado</v>
      </c>
      <c r="K50" s="387" t="str">
        <f>'Mapa Final'!AA50</f>
        <v>Baja</v>
      </c>
      <c r="L50" s="387" t="str">
        <f>'Mapa Final'!AE50</f>
        <v>Moderado</v>
      </c>
      <c r="M50" s="390" t="str">
        <f>'Mapa Final'!AG50</f>
        <v>Moderado</v>
      </c>
      <c r="N50" s="387" t="str">
        <f>'Mapa Final'!AH50</f>
        <v>Evitar</v>
      </c>
      <c r="O50" s="554" t="s">
        <v>505</v>
      </c>
      <c r="P50" s="408" t="s">
        <v>490</v>
      </c>
      <c r="Q50" s="408" t="s">
        <v>491</v>
      </c>
      <c r="R50" s="411">
        <v>44286</v>
      </c>
      <c r="S50" s="411">
        <v>44377</v>
      </c>
      <c r="T50" s="554" t="s">
        <v>492</v>
      </c>
    </row>
    <row r="51" spans="1:20" x14ac:dyDescent="0.2">
      <c r="A51" s="394"/>
      <c r="B51" s="549"/>
      <c r="C51" s="397"/>
      <c r="D51" s="397"/>
      <c r="E51" s="400"/>
      <c r="F51" s="400"/>
      <c r="G51" s="400"/>
      <c r="H51" s="403"/>
      <c r="I51" s="406"/>
      <c r="J51" s="385"/>
      <c r="K51" s="388"/>
      <c r="L51" s="388"/>
      <c r="M51" s="391"/>
      <c r="N51" s="388"/>
      <c r="O51" s="555"/>
      <c r="P51" s="409"/>
      <c r="Q51" s="409"/>
      <c r="R51" s="409"/>
      <c r="S51" s="409"/>
      <c r="T51" s="555"/>
    </row>
    <row r="52" spans="1:20" x14ac:dyDescent="0.2">
      <c r="A52" s="394"/>
      <c r="B52" s="549"/>
      <c r="C52" s="397"/>
      <c r="D52" s="397"/>
      <c r="E52" s="400"/>
      <c r="F52" s="400"/>
      <c r="G52" s="400"/>
      <c r="H52" s="403"/>
      <c r="I52" s="406"/>
      <c r="J52" s="385"/>
      <c r="K52" s="388"/>
      <c r="L52" s="388"/>
      <c r="M52" s="391"/>
      <c r="N52" s="388"/>
      <c r="O52" s="555"/>
      <c r="P52" s="409"/>
      <c r="Q52" s="409"/>
      <c r="R52" s="409"/>
      <c r="S52" s="409"/>
      <c r="T52" s="555"/>
    </row>
    <row r="53" spans="1:20" x14ac:dyDescent="0.2">
      <c r="A53" s="394"/>
      <c r="B53" s="549"/>
      <c r="C53" s="397"/>
      <c r="D53" s="397"/>
      <c r="E53" s="400"/>
      <c r="F53" s="400"/>
      <c r="G53" s="400"/>
      <c r="H53" s="403"/>
      <c r="I53" s="406"/>
      <c r="J53" s="385"/>
      <c r="K53" s="388"/>
      <c r="L53" s="388"/>
      <c r="M53" s="391"/>
      <c r="N53" s="388"/>
      <c r="O53" s="555"/>
      <c r="P53" s="409"/>
      <c r="Q53" s="409"/>
      <c r="R53" s="409"/>
      <c r="S53" s="409"/>
      <c r="T53" s="555"/>
    </row>
    <row r="54" spans="1:20" ht="13.5" thickBot="1" x14ac:dyDescent="0.25">
      <c r="A54" s="395"/>
      <c r="B54" s="550"/>
      <c r="C54" s="398"/>
      <c r="D54" s="398"/>
      <c r="E54" s="401"/>
      <c r="F54" s="401"/>
      <c r="G54" s="401"/>
      <c r="H54" s="404"/>
      <c r="I54" s="407"/>
      <c r="J54" s="386"/>
      <c r="K54" s="389"/>
      <c r="L54" s="389"/>
      <c r="M54" s="392"/>
      <c r="N54" s="389"/>
      <c r="O54" s="556"/>
      <c r="P54" s="410"/>
      <c r="Q54" s="410"/>
      <c r="R54" s="410"/>
      <c r="S54" s="410"/>
      <c r="T54" s="556"/>
    </row>
    <row r="55" spans="1:20" x14ac:dyDescent="0.2">
      <c r="A55" s="393">
        <f>'Mapa Final'!A55</f>
        <v>0</v>
      </c>
      <c r="B55" s="378">
        <f>'Mapa Final'!B55</f>
        <v>0</v>
      </c>
      <c r="C55" s="396">
        <f>'Mapa Final'!C55</f>
        <v>0</v>
      </c>
      <c r="D55" s="396">
        <f>'Mapa Final'!D55</f>
        <v>0</v>
      </c>
      <c r="E55" s="399">
        <f>'Mapa Final'!E55</f>
        <v>0</v>
      </c>
      <c r="F55" s="399">
        <f>'Mapa Final'!F55</f>
        <v>0</v>
      </c>
      <c r="G55" s="399">
        <f>'Mapa Final'!G55</f>
        <v>0</v>
      </c>
      <c r="H55" s="402" t="str">
        <f>'Mapa Final'!I55</f>
        <v>Muy Baja</v>
      </c>
      <c r="I55" s="405" t="b">
        <f>'Mapa Final'!L55</f>
        <v>0</v>
      </c>
      <c r="J55" s="384" t="e">
        <f>'Mapa Final'!N55</f>
        <v>#N/A</v>
      </c>
      <c r="K55" s="387" t="e">
        <f>'Mapa Final'!AA55</f>
        <v>#DIV/0!</v>
      </c>
      <c r="L55" s="387" t="e">
        <f>'Mapa Final'!AE55</f>
        <v>#DIV/0!</v>
      </c>
      <c r="M55" s="390" t="e">
        <f>'Mapa Final'!AG55</f>
        <v>#DIV/0!</v>
      </c>
      <c r="N55" s="387">
        <f>'Mapa Final'!AH55</f>
        <v>0</v>
      </c>
      <c r="O55" s="557"/>
      <c r="P55" s="381"/>
      <c r="Q55" s="381"/>
      <c r="R55" s="381"/>
      <c r="S55" s="381"/>
      <c r="T55" s="557"/>
    </row>
    <row r="56" spans="1:20" x14ac:dyDescent="0.2">
      <c r="A56" s="394"/>
      <c r="B56" s="549"/>
      <c r="C56" s="397"/>
      <c r="D56" s="397"/>
      <c r="E56" s="400"/>
      <c r="F56" s="400"/>
      <c r="G56" s="400"/>
      <c r="H56" s="403"/>
      <c r="I56" s="406"/>
      <c r="J56" s="385"/>
      <c r="K56" s="388"/>
      <c r="L56" s="388"/>
      <c r="M56" s="391"/>
      <c r="N56" s="388"/>
      <c r="O56" s="558"/>
      <c r="P56" s="382"/>
      <c r="Q56" s="382"/>
      <c r="R56" s="382"/>
      <c r="S56" s="382"/>
      <c r="T56" s="558"/>
    </row>
    <row r="57" spans="1:20" x14ac:dyDescent="0.2">
      <c r="A57" s="394"/>
      <c r="B57" s="549"/>
      <c r="C57" s="397"/>
      <c r="D57" s="397"/>
      <c r="E57" s="400"/>
      <c r="F57" s="400"/>
      <c r="G57" s="400"/>
      <c r="H57" s="403"/>
      <c r="I57" s="406"/>
      <c r="J57" s="385"/>
      <c r="K57" s="388"/>
      <c r="L57" s="388"/>
      <c r="M57" s="391"/>
      <c r="N57" s="388"/>
      <c r="O57" s="558"/>
      <c r="P57" s="382"/>
      <c r="Q57" s="382"/>
      <c r="R57" s="382"/>
      <c r="S57" s="382"/>
      <c r="T57" s="558"/>
    </row>
    <row r="58" spans="1:20" x14ac:dyDescent="0.2">
      <c r="A58" s="394"/>
      <c r="B58" s="549"/>
      <c r="C58" s="397"/>
      <c r="D58" s="397"/>
      <c r="E58" s="400"/>
      <c r="F58" s="400"/>
      <c r="G58" s="400"/>
      <c r="H58" s="403"/>
      <c r="I58" s="406"/>
      <c r="J58" s="385"/>
      <c r="K58" s="388"/>
      <c r="L58" s="388"/>
      <c r="M58" s="391"/>
      <c r="N58" s="388"/>
      <c r="O58" s="558"/>
      <c r="P58" s="382"/>
      <c r="Q58" s="382"/>
      <c r="R58" s="382"/>
      <c r="S58" s="382"/>
      <c r="T58" s="558"/>
    </row>
    <row r="59" spans="1:20" ht="13.5" thickBot="1" x14ac:dyDescent="0.25">
      <c r="A59" s="395"/>
      <c r="B59" s="550"/>
      <c r="C59" s="398"/>
      <c r="D59" s="398"/>
      <c r="E59" s="401"/>
      <c r="F59" s="401"/>
      <c r="G59" s="401"/>
      <c r="H59" s="404"/>
      <c r="I59" s="407"/>
      <c r="J59" s="386"/>
      <c r="K59" s="389"/>
      <c r="L59" s="389"/>
      <c r="M59" s="392"/>
      <c r="N59" s="389"/>
      <c r="O59" s="559"/>
      <c r="P59" s="383"/>
      <c r="Q59" s="383"/>
      <c r="R59" s="383"/>
      <c r="S59" s="383"/>
      <c r="T59" s="559"/>
    </row>
  </sheetData>
  <mergeCells count="219">
    <mergeCell ref="O7:O8"/>
    <mergeCell ref="P7:Q7"/>
    <mergeCell ref="H7:J7"/>
    <mergeCell ref="K7:M7"/>
    <mergeCell ref="N7:N8"/>
    <mergeCell ref="F10:F14"/>
    <mergeCell ref="G10:G14"/>
    <mergeCell ref="A6:C6"/>
    <mergeCell ref="D6:N6"/>
    <mergeCell ref="J10:J14"/>
    <mergeCell ref="K10:K14"/>
    <mergeCell ref="L10:L14"/>
    <mergeCell ref="M10:M14"/>
    <mergeCell ref="N10:N14"/>
    <mergeCell ref="B10:B14"/>
    <mergeCell ref="J15:J19"/>
    <mergeCell ref="T20:T24"/>
    <mergeCell ref="N20:N24"/>
    <mergeCell ref="A20:A24"/>
    <mergeCell ref="C20:C24"/>
    <mergeCell ref="A15:A19"/>
    <mergeCell ref="C15:C19"/>
    <mergeCell ref="D15:D19"/>
    <mergeCell ref="E15:E19"/>
    <mergeCell ref="H15:H19"/>
    <mergeCell ref="I15:I19"/>
    <mergeCell ref="F15:F19"/>
    <mergeCell ref="G15:G19"/>
    <mergeCell ref="T15:T19"/>
    <mergeCell ref="O15:O19"/>
    <mergeCell ref="P15:P19"/>
    <mergeCell ref="Q15:Q19"/>
    <mergeCell ref="R15:R19"/>
    <mergeCell ref="S15:S19"/>
    <mergeCell ref="K15:K19"/>
    <mergeCell ref="L15:L19"/>
    <mergeCell ref="M15:M19"/>
    <mergeCell ref="N15:N19"/>
    <mergeCell ref="B15:B19"/>
    <mergeCell ref="T10:T14"/>
    <mergeCell ref="A7:F7"/>
    <mergeCell ref="A1:C2"/>
    <mergeCell ref="A4:C4"/>
    <mergeCell ref="D4:N4"/>
    <mergeCell ref="O4:Q4"/>
    <mergeCell ref="A5:C5"/>
    <mergeCell ref="D5:N5"/>
    <mergeCell ref="O10:O14"/>
    <mergeCell ref="P10:P14"/>
    <mergeCell ref="Q10:Q14"/>
    <mergeCell ref="R10:R14"/>
    <mergeCell ref="S10:S14"/>
    <mergeCell ref="I10:I14"/>
    <mergeCell ref="R1:T3"/>
    <mergeCell ref="D1:Q3"/>
    <mergeCell ref="R7:S7"/>
    <mergeCell ref="T7:T8"/>
    <mergeCell ref="A9:N9"/>
    <mergeCell ref="A10:A14"/>
    <mergeCell ref="C10:C14"/>
    <mergeCell ref="D10:D14"/>
    <mergeCell ref="E10:E14"/>
    <mergeCell ref="H10:H14"/>
    <mergeCell ref="O20:O24"/>
    <mergeCell ref="P20:P24"/>
    <mergeCell ref="Q20:Q24"/>
    <mergeCell ref="R20:R24"/>
    <mergeCell ref="S20:S24"/>
    <mergeCell ref="D20:D24"/>
    <mergeCell ref="E20:E24"/>
    <mergeCell ref="F20:F24"/>
    <mergeCell ref="G20:G24"/>
    <mergeCell ref="H20:H24"/>
    <mergeCell ref="I20:I24"/>
    <mergeCell ref="J20:J24"/>
    <mergeCell ref="K20:K24"/>
    <mergeCell ref="L20:L24"/>
    <mergeCell ref="M20:M24"/>
    <mergeCell ref="T25:T29"/>
    <mergeCell ref="A30:A34"/>
    <mergeCell ref="C30:C34"/>
    <mergeCell ref="D30:D34"/>
    <mergeCell ref="E30:E34"/>
    <mergeCell ref="F30:F34"/>
    <mergeCell ref="G30:G34"/>
    <mergeCell ref="H30:H34"/>
    <mergeCell ref="I30:I34"/>
    <mergeCell ref="J30:J34"/>
    <mergeCell ref="N25:N29"/>
    <mergeCell ref="O25:O29"/>
    <mergeCell ref="P25:P29"/>
    <mergeCell ref="Q25:Q29"/>
    <mergeCell ref="R25:R29"/>
    <mergeCell ref="S25:S29"/>
    <mergeCell ref="H25:H29"/>
    <mergeCell ref="I25:I29"/>
    <mergeCell ref="J25:J29"/>
    <mergeCell ref="K25:K29"/>
    <mergeCell ref="L25:L29"/>
    <mergeCell ref="M25:M29"/>
    <mergeCell ref="A25:A29"/>
    <mergeCell ref="C25:C29"/>
    <mergeCell ref="Q30:Q34"/>
    <mergeCell ref="R30:R34"/>
    <mergeCell ref="S30:S34"/>
    <mergeCell ref="T30:T34"/>
    <mergeCell ref="A35:A39"/>
    <mergeCell ref="C35:C39"/>
    <mergeCell ref="D35:D39"/>
    <mergeCell ref="E35:E39"/>
    <mergeCell ref="F35:F39"/>
    <mergeCell ref="G35:G39"/>
    <mergeCell ref="K30:K34"/>
    <mergeCell ref="L30:L34"/>
    <mergeCell ref="M30:M34"/>
    <mergeCell ref="N30:N34"/>
    <mergeCell ref="O30:O34"/>
    <mergeCell ref="P30:P34"/>
    <mergeCell ref="T35:T39"/>
    <mergeCell ref="N35:N39"/>
    <mergeCell ref="O35:O39"/>
    <mergeCell ref="P35:P39"/>
    <mergeCell ref="Q35:Q39"/>
    <mergeCell ref="R35:R39"/>
    <mergeCell ref="S35:S39"/>
    <mergeCell ref="H35:H39"/>
    <mergeCell ref="A40:A44"/>
    <mergeCell ref="C40:C44"/>
    <mergeCell ref="D40:D44"/>
    <mergeCell ref="E40:E44"/>
    <mergeCell ref="F40:F44"/>
    <mergeCell ref="G40:G44"/>
    <mergeCell ref="H40:H44"/>
    <mergeCell ref="I40:I44"/>
    <mergeCell ref="J40:J44"/>
    <mergeCell ref="L35:L39"/>
    <mergeCell ref="M35:M39"/>
    <mergeCell ref="Q40:Q44"/>
    <mergeCell ref="M45:M49"/>
    <mergeCell ref="Q50:Q54"/>
    <mergeCell ref="R50:R54"/>
    <mergeCell ref="R40:R44"/>
    <mergeCell ref="S40:S44"/>
    <mergeCell ref="T40:T44"/>
    <mergeCell ref="N40:N44"/>
    <mergeCell ref="O40:O44"/>
    <mergeCell ref="P40:P44"/>
    <mergeCell ref="L40:L44"/>
    <mergeCell ref="M40:M44"/>
    <mergeCell ref="T45:T49"/>
    <mergeCell ref="N45:N49"/>
    <mergeCell ref="O45:O49"/>
    <mergeCell ref="P45:P49"/>
    <mergeCell ref="Q45:Q49"/>
    <mergeCell ref="R45:R49"/>
    <mergeCell ref="S45:S49"/>
    <mergeCell ref="J45:J49"/>
    <mergeCell ref="K45:K49"/>
    <mergeCell ref="L45:L49"/>
    <mergeCell ref="A45:A49"/>
    <mergeCell ref="C45:C49"/>
    <mergeCell ref="D45:D49"/>
    <mergeCell ref="L55:L59"/>
    <mergeCell ref="A50:A54"/>
    <mergeCell ref="C50:C54"/>
    <mergeCell ref="D50:D54"/>
    <mergeCell ref="E50:E54"/>
    <mergeCell ref="F50:F54"/>
    <mergeCell ref="G50:G54"/>
    <mergeCell ref="H50:H54"/>
    <mergeCell ref="I50:I54"/>
    <mergeCell ref="J50:J54"/>
    <mergeCell ref="M55:M59"/>
    <mergeCell ref="S50:S54"/>
    <mergeCell ref="T50:T54"/>
    <mergeCell ref="A55:A59"/>
    <mergeCell ref="C55:C59"/>
    <mergeCell ref="D55:D59"/>
    <mergeCell ref="E55:E59"/>
    <mergeCell ref="F55:F59"/>
    <mergeCell ref="G55:G59"/>
    <mergeCell ref="K50:K54"/>
    <mergeCell ref="L50:L54"/>
    <mergeCell ref="M50:M54"/>
    <mergeCell ref="N50:N54"/>
    <mergeCell ref="O50:O54"/>
    <mergeCell ref="P50:P54"/>
    <mergeCell ref="T55:T59"/>
    <mergeCell ref="N55:N59"/>
    <mergeCell ref="O55:O59"/>
    <mergeCell ref="P55:P59"/>
    <mergeCell ref="Q55:Q59"/>
    <mergeCell ref="R55:R59"/>
    <mergeCell ref="S55:S59"/>
    <mergeCell ref="H55:H59"/>
    <mergeCell ref="B20:B24"/>
    <mergeCell ref="B25:B29"/>
    <mergeCell ref="B30:B34"/>
    <mergeCell ref="B35:B39"/>
    <mergeCell ref="B40:B44"/>
    <mergeCell ref="B45:B49"/>
    <mergeCell ref="B50:B54"/>
    <mergeCell ref="B55:B59"/>
    <mergeCell ref="K55:K59"/>
    <mergeCell ref="E45:E49"/>
    <mergeCell ref="F45:F49"/>
    <mergeCell ref="G45:G49"/>
    <mergeCell ref="I55:I59"/>
    <mergeCell ref="J55:J59"/>
    <mergeCell ref="I35:I39"/>
    <mergeCell ref="J35:J39"/>
    <mergeCell ref="K35:K39"/>
    <mergeCell ref="K40:K44"/>
    <mergeCell ref="D25:D29"/>
    <mergeCell ref="E25:E29"/>
    <mergeCell ref="F25:F29"/>
    <mergeCell ref="G25:G29"/>
    <mergeCell ref="H45:H49"/>
    <mergeCell ref="I45:I49"/>
  </mergeCells>
  <conditionalFormatting sqref="D8:G8 H7 H60:J1048576 A7:B7">
    <cfRule type="containsText" dxfId="1793" priority="703" operator="containsText" text="3- Moderado">
      <formula>NOT(ISERROR(SEARCH("3- Moderado",A7)))</formula>
    </cfRule>
    <cfRule type="containsText" dxfId="1792" priority="704" operator="containsText" text="6- Moderado">
      <formula>NOT(ISERROR(SEARCH("6- Moderado",A7)))</formula>
    </cfRule>
    <cfRule type="containsText" dxfId="1791" priority="705" operator="containsText" text="4- Moderado">
      <formula>NOT(ISERROR(SEARCH("4- Moderado",A7)))</formula>
    </cfRule>
    <cfRule type="containsText" dxfId="1790" priority="706" operator="containsText" text="3- Bajo">
      <formula>NOT(ISERROR(SEARCH("3- Bajo",A7)))</formula>
    </cfRule>
    <cfRule type="containsText" dxfId="1789" priority="707" operator="containsText" text="4- Bajo">
      <formula>NOT(ISERROR(SEARCH("4- Bajo",A7)))</formula>
    </cfRule>
    <cfRule type="containsText" dxfId="1788" priority="708" operator="containsText" text="1- Bajo">
      <formula>NOT(ISERROR(SEARCH("1- Bajo",A7)))</formula>
    </cfRule>
  </conditionalFormatting>
  <conditionalFormatting sqref="H8:J8">
    <cfRule type="containsText" dxfId="1787" priority="696" operator="containsText" text="3- Moderado">
      <formula>NOT(ISERROR(SEARCH("3- Moderado",H8)))</formula>
    </cfRule>
    <cfRule type="containsText" dxfId="1786" priority="697" operator="containsText" text="6- Moderado">
      <formula>NOT(ISERROR(SEARCH("6- Moderado",H8)))</formula>
    </cfRule>
    <cfRule type="containsText" dxfId="1785" priority="698" operator="containsText" text="4- Moderado">
      <formula>NOT(ISERROR(SEARCH("4- Moderado",H8)))</formula>
    </cfRule>
    <cfRule type="containsText" dxfId="1784" priority="699" operator="containsText" text="3- Bajo">
      <formula>NOT(ISERROR(SEARCH("3- Bajo",H8)))</formula>
    </cfRule>
    <cfRule type="containsText" dxfId="1783" priority="700" operator="containsText" text="4- Bajo">
      <formula>NOT(ISERROR(SEARCH("4- Bajo",H8)))</formula>
    </cfRule>
    <cfRule type="containsText" dxfId="1782" priority="702" operator="containsText" text="1- Bajo">
      <formula>NOT(ISERROR(SEARCH("1- Bajo",H8)))</formula>
    </cfRule>
  </conditionalFormatting>
  <conditionalFormatting sqref="J8 J60:J1048576">
    <cfRule type="containsText" dxfId="1781" priority="685" operator="containsText" text="25- Extremo">
      <formula>NOT(ISERROR(SEARCH("25- Extremo",J8)))</formula>
    </cfRule>
    <cfRule type="containsText" dxfId="1780" priority="686" operator="containsText" text="20- Extremo">
      <formula>NOT(ISERROR(SEARCH("20- Extremo",J8)))</formula>
    </cfRule>
    <cfRule type="containsText" dxfId="1779" priority="687" operator="containsText" text="15- Extremo">
      <formula>NOT(ISERROR(SEARCH("15- Extremo",J8)))</formula>
    </cfRule>
    <cfRule type="containsText" dxfId="1778" priority="688" operator="containsText" text="10- Extremo">
      <formula>NOT(ISERROR(SEARCH("10- Extremo",J8)))</formula>
    </cfRule>
    <cfRule type="containsText" dxfId="1777" priority="689" operator="containsText" text="5- Extremo">
      <formula>NOT(ISERROR(SEARCH("5- Extremo",J8)))</formula>
    </cfRule>
    <cfRule type="containsText" dxfId="1776" priority="690" operator="containsText" text="12- Alto">
      <formula>NOT(ISERROR(SEARCH("12- Alto",J8)))</formula>
    </cfRule>
    <cfRule type="containsText" dxfId="1775" priority="691" operator="containsText" text="10- Alto">
      <formula>NOT(ISERROR(SEARCH("10- Alto",J8)))</formula>
    </cfRule>
    <cfRule type="containsText" dxfId="1774" priority="692" operator="containsText" text="9- Alto">
      <formula>NOT(ISERROR(SEARCH("9- Alto",J8)))</formula>
    </cfRule>
    <cfRule type="containsText" dxfId="1773" priority="693" operator="containsText" text="8- Alto">
      <formula>NOT(ISERROR(SEARCH("8- Alto",J8)))</formula>
    </cfRule>
    <cfRule type="containsText" dxfId="1772" priority="694" operator="containsText" text="5- Alto">
      <formula>NOT(ISERROR(SEARCH("5- Alto",J8)))</formula>
    </cfRule>
    <cfRule type="containsText" dxfId="1771" priority="695" operator="containsText" text="4- Alto">
      <formula>NOT(ISERROR(SEARCH("4- Alto",J8)))</formula>
    </cfRule>
    <cfRule type="containsText" dxfId="1770" priority="701" operator="containsText" text="2- Bajo">
      <formula>NOT(ISERROR(SEARCH("2- Bajo",J8)))</formula>
    </cfRule>
  </conditionalFormatting>
  <conditionalFormatting sqref="K10:L10 K15:L15 K20:L20">
    <cfRule type="containsText" dxfId="1769" priority="679" operator="containsText" text="3- Moderado">
      <formula>NOT(ISERROR(SEARCH("3- Moderado",K10)))</formula>
    </cfRule>
    <cfRule type="containsText" dxfId="1768" priority="680" operator="containsText" text="6- Moderado">
      <formula>NOT(ISERROR(SEARCH("6- Moderado",K10)))</formula>
    </cfRule>
    <cfRule type="containsText" dxfId="1767" priority="681" operator="containsText" text="4- Moderado">
      <formula>NOT(ISERROR(SEARCH("4- Moderado",K10)))</formula>
    </cfRule>
    <cfRule type="containsText" dxfId="1766" priority="682" operator="containsText" text="3- Bajo">
      <formula>NOT(ISERROR(SEARCH("3- Bajo",K10)))</formula>
    </cfRule>
    <cfRule type="containsText" dxfId="1765" priority="683" operator="containsText" text="4- Bajo">
      <formula>NOT(ISERROR(SEARCH("4- Bajo",K10)))</formula>
    </cfRule>
    <cfRule type="containsText" dxfId="1764" priority="684" operator="containsText" text="1- Bajo">
      <formula>NOT(ISERROR(SEARCH("1- Bajo",K10)))</formula>
    </cfRule>
  </conditionalFormatting>
  <conditionalFormatting sqref="H10:I10 H15:I15 H20:I20">
    <cfRule type="containsText" dxfId="1763" priority="673" operator="containsText" text="3- Moderado">
      <formula>NOT(ISERROR(SEARCH("3- Moderado",H10)))</formula>
    </cfRule>
    <cfRule type="containsText" dxfId="1762" priority="674" operator="containsText" text="6- Moderado">
      <formula>NOT(ISERROR(SEARCH("6- Moderado",H10)))</formula>
    </cfRule>
    <cfRule type="containsText" dxfId="1761" priority="675" operator="containsText" text="4- Moderado">
      <formula>NOT(ISERROR(SEARCH("4- Moderado",H10)))</formula>
    </cfRule>
    <cfRule type="containsText" dxfId="1760" priority="676" operator="containsText" text="3- Bajo">
      <formula>NOT(ISERROR(SEARCH("3- Bajo",H10)))</formula>
    </cfRule>
    <cfRule type="containsText" dxfId="1759" priority="677" operator="containsText" text="4- Bajo">
      <formula>NOT(ISERROR(SEARCH("4- Bajo",H10)))</formula>
    </cfRule>
    <cfRule type="containsText" dxfId="1758" priority="678" operator="containsText" text="1- Bajo">
      <formula>NOT(ISERROR(SEARCH("1- Bajo",H10)))</formula>
    </cfRule>
  </conditionalFormatting>
  <conditionalFormatting sqref="A10:E10 E15 A15:B15 B20 B25 B30 B35 B40 B45 B50 B55">
    <cfRule type="containsText" dxfId="1757" priority="667" operator="containsText" text="3- Moderado">
      <formula>NOT(ISERROR(SEARCH("3- Moderado",A10)))</formula>
    </cfRule>
    <cfRule type="containsText" dxfId="1756" priority="668" operator="containsText" text="6- Moderado">
      <formula>NOT(ISERROR(SEARCH("6- Moderado",A10)))</formula>
    </cfRule>
    <cfRule type="containsText" dxfId="1755" priority="669" operator="containsText" text="4- Moderado">
      <formula>NOT(ISERROR(SEARCH("4- Moderado",A10)))</formula>
    </cfRule>
    <cfRule type="containsText" dxfId="1754" priority="670" operator="containsText" text="3- Bajo">
      <formula>NOT(ISERROR(SEARCH("3- Bajo",A10)))</formula>
    </cfRule>
    <cfRule type="containsText" dxfId="1753" priority="671" operator="containsText" text="4- Bajo">
      <formula>NOT(ISERROR(SEARCH("4- Bajo",A10)))</formula>
    </cfRule>
    <cfRule type="containsText" dxfId="1752" priority="672" operator="containsText" text="1- Bajo">
      <formula>NOT(ISERROR(SEARCH("1- Bajo",A10)))</formula>
    </cfRule>
  </conditionalFormatting>
  <conditionalFormatting sqref="F10:G10 F15:G15">
    <cfRule type="containsText" dxfId="1751" priority="661" operator="containsText" text="3- Moderado">
      <formula>NOT(ISERROR(SEARCH("3- Moderado",F10)))</formula>
    </cfRule>
    <cfRule type="containsText" dxfId="1750" priority="662" operator="containsText" text="6- Moderado">
      <formula>NOT(ISERROR(SEARCH("6- Moderado",F10)))</formula>
    </cfRule>
    <cfRule type="containsText" dxfId="1749" priority="663" operator="containsText" text="4- Moderado">
      <formula>NOT(ISERROR(SEARCH("4- Moderado",F10)))</formula>
    </cfRule>
    <cfRule type="containsText" dxfId="1748" priority="664" operator="containsText" text="3- Bajo">
      <formula>NOT(ISERROR(SEARCH("3- Bajo",F10)))</formula>
    </cfRule>
    <cfRule type="containsText" dxfId="1747" priority="665" operator="containsText" text="4- Bajo">
      <formula>NOT(ISERROR(SEARCH("4- Bajo",F10)))</formula>
    </cfRule>
    <cfRule type="containsText" dxfId="1746" priority="666" operator="containsText" text="1- Bajo">
      <formula>NOT(ISERROR(SEARCH("1- Bajo",F10)))</formula>
    </cfRule>
  </conditionalFormatting>
  <conditionalFormatting sqref="K8">
    <cfRule type="containsText" dxfId="1745" priority="655" operator="containsText" text="3- Moderado">
      <formula>NOT(ISERROR(SEARCH("3- Moderado",K8)))</formula>
    </cfRule>
    <cfRule type="containsText" dxfId="1744" priority="656" operator="containsText" text="6- Moderado">
      <formula>NOT(ISERROR(SEARCH("6- Moderado",K8)))</formula>
    </cfRule>
    <cfRule type="containsText" dxfId="1743" priority="657" operator="containsText" text="4- Moderado">
      <formula>NOT(ISERROR(SEARCH("4- Moderado",K8)))</formula>
    </cfRule>
    <cfRule type="containsText" dxfId="1742" priority="658" operator="containsText" text="3- Bajo">
      <formula>NOT(ISERROR(SEARCH("3- Bajo",K8)))</formula>
    </cfRule>
    <cfRule type="containsText" dxfId="1741" priority="659" operator="containsText" text="4- Bajo">
      <formula>NOT(ISERROR(SEARCH("4- Bajo",K8)))</formula>
    </cfRule>
    <cfRule type="containsText" dxfId="1740" priority="660" operator="containsText" text="1- Bajo">
      <formula>NOT(ISERROR(SEARCH("1- Bajo",K8)))</formula>
    </cfRule>
  </conditionalFormatting>
  <conditionalFormatting sqref="L8">
    <cfRule type="containsText" dxfId="1739" priority="649" operator="containsText" text="3- Moderado">
      <formula>NOT(ISERROR(SEARCH("3- Moderado",L8)))</formula>
    </cfRule>
    <cfRule type="containsText" dxfId="1738" priority="650" operator="containsText" text="6- Moderado">
      <formula>NOT(ISERROR(SEARCH("6- Moderado",L8)))</formula>
    </cfRule>
    <cfRule type="containsText" dxfId="1737" priority="651" operator="containsText" text="4- Moderado">
      <formula>NOT(ISERROR(SEARCH("4- Moderado",L8)))</formula>
    </cfRule>
    <cfRule type="containsText" dxfId="1736" priority="652" operator="containsText" text="3- Bajo">
      <formula>NOT(ISERROR(SEARCH("3- Bajo",L8)))</formula>
    </cfRule>
    <cfRule type="containsText" dxfId="1735" priority="653" operator="containsText" text="4- Bajo">
      <formula>NOT(ISERROR(SEARCH("4- Bajo",L8)))</formula>
    </cfRule>
    <cfRule type="containsText" dxfId="1734" priority="654" operator="containsText" text="1- Bajo">
      <formula>NOT(ISERROR(SEARCH("1- Bajo",L8)))</formula>
    </cfRule>
  </conditionalFormatting>
  <conditionalFormatting sqref="M8">
    <cfRule type="containsText" dxfId="1733" priority="643" operator="containsText" text="3- Moderado">
      <formula>NOT(ISERROR(SEARCH("3- Moderado",M8)))</formula>
    </cfRule>
    <cfRule type="containsText" dxfId="1732" priority="644" operator="containsText" text="6- Moderado">
      <formula>NOT(ISERROR(SEARCH("6- Moderado",M8)))</formula>
    </cfRule>
    <cfRule type="containsText" dxfId="1731" priority="645" operator="containsText" text="4- Moderado">
      <formula>NOT(ISERROR(SEARCH("4- Moderado",M8)))</formula>
    </cfRule>
    <cfRule type="containsText" dxfId="1730" priority="646" operator="containsText" text="3- Bajo">
      <formula>NOT(ISERROR(SEARCH("3- Bajo",M8)))</formula>
    </cfRule>
    <cfRule type="containsText" dxfId="1729" priority="647" operator="containsText" text="4- Bajo">
      <formula>NOT(ISERROR(SEARCH("4- Bajo",M8)))</formula>
    </cfRule>
    <cfRule type="containsText" dxfId="1728" priority="648" operator="containsText" text="1- Bajo">
      <formula>NOT(ISERROR(SEARCH("1- Bajo",M8)))</formula>
    </cfRule>
  </conditionalFormatting>
  <conditionalFormatting sqref="J10:J24">
    <cfRule type="containsText" dxfId="1727" priority="638" operator="containsText" text="Bajo">
      <formula>NOT(ISERROR(SEARCH("Bajo",J10)))</formula>
    </cfRule>
    <cfRule type="containsText" dxfId="1726" priority="639" operator="containsText" text="Moderado">
      <formula>NOT(ISERROR(SEARCH("Moderado",J10)))</formula>
    </cfRule>
    <cfRule type="containsText" dxfId="1725" priority="640" operator="containsText" text="Alto">
      <formula>NOT(ISERROR(SEARCH("Alto",J10)))</formula>
    </cfRule>
    <cfRule type="containsText" dxfId="1724" priority="641" operator="containsText" text="Extremo">
      <formula>NOT(ISERROR(SEARCH("Extremo",J10)))</formula>
    </cfRule>
    <cfRule type="colorScale" priority="642">
      <colorScale>
        <cfvo type="min"/>
        <cfvo type="max"/>
        <color rgb="FFFF7128"/>
        <color rgb="FFFFEF9C"/>
      </colorScale>
    </cfRule>
  </conditionalFormatting>
  <conditionalFormatting sqref="M10:M24">
    <cfRule type="containsText" dxfId="1723" priority="573" operator="containsText" text="Moderado">
      <formula>NOT(ISERROR(SEARCH("Moderado",M10)))</formula>
    </cfRule>
    <cfRule type="containsText" dxfId="1722" priority="633" operator="containsText" text="Bajo">
      <formula>NOT(ISERROR(SEARCH("Bajo",M10)))</formula>
    </cfRule>
    <cfRule type="containsText" dxfId="1721" priority="634" operator="containsText" text="Moderado">
      <formula>NOT(ISERROR(SEARCH("Moderado",M10)))</formula>
    </cfRule>
    <cfRule type="containsText" dxfId="1720" priority="635" operator="containsText" text="Alto">
      <formula>NOT(ISERROR(SEARCH("Alto",M10)))</formula>
    </cfRule>
    <cfRule type="containsText" dxfId="1719" priority="636" operator="containsText" text="Extremo">
      <formula>NOT(ISERROR(SEARCH("Extremo",M10)))</formula>
    </cfRule>
    <cfRule type="colorScale" priority="637">
      <colorScale>
        <cfvo type="min"/>
        <cfvo type="max"/>
        <color rgb="FFFF7128"/>
        <color rgb="FFFFEF9C"/>
      </colorScale>
    </cfRule>
  </conditionalFormatting>
  <conditionalFormatting sqref="N10 N15 N20">
    <cfRule type="containsText" dxfId="1718" priority="627" operator="containsText" text="3- Moderado">
      <formula>NOT(ISERROR(SEARCH("3- Moderado",N10)))</formula>
    </cfRule>
    <cfRule type="containsText" dxfId="1717" priority="628" operator="containsText" text="6- Moderado">
      <formula>NOT(ISERROR(SEARCH("6- Moderado",N10)))</formula>
    </cfRule>
    <cfRule type="containsText" dxfId="1716" priority="629" operator="containsText" text="4- Moderado">
      <formula>NOT(ISERROR(SEARCH("4- Moderado",N10)))</formula>
    </cfRule>
    <cfRule type="containsText" dxfId="1715" priority="630" operator="containsText" text="3- Bajo">
      <formula>NOT(ISERROR(SEARCH("3- Bajo",N10)))</formula>
    </cfRule>
    <cfRule type="containsText" dxfId="1714" priority="631" operator="containsText" text="4- Bajo">
      <formula>NOT(ISERROR(SEARCH("4- Bajo",N10)))</formula>
    </cfRule>
    <cfRule type="containsText" dxfId="1713" priority="632" operator="containsText" text="1- Bajo">
      <formula>NOT(ISERROR(SEARCH("1- Bajo",N10)))</formula>
    </cfRule>
  </conditionalFormatting>
  <conditionalFormatting sqref="H10:H24">
    <cfRule type="containsText" dxfId="1712" priority="574" operator="containsText" text="Muy Alta">
      <formula>NOT(ISERROR(SEARCH("Muy Alta",H10)))</formula>
    </cfRule>
    <cfRule type="containsText" dxfId="1711" priority="575" operator="containsText" text="Alta">
      <formula>NOT(ISERROR(SEARCH("Alta",H10)))</formula>
    </cfRule>
    <cfRule type="containsText" dxfId="1710" priority="576" operator="containsText" text="Muy Alta">
      <formula>NOT(ISERROR(SEARCH("Muy Alta",H10)))</formula>
    </cfRule>
    <cfRule type="containsText" dxfId="1709" priority="581" operator="containsText" text="Muy Baja">
      <formula>NOT(ISERROR(SEARCH("Muy Baja",H10)))</formula>
    </cfRule>
    <cfRule type="containsText" dxfId="1708" priority="582" operator="containsText" text="Baja">
      <formula>NOT(ISERROR(SEARCH("Baja",H10)))</formula>
    </cfRule>
    <cfRule type="containsText" dxfId="1707" priority="583" operator="containsText" text="Media">
      <formula>NOT(ISERROR(SEARCH("Media",H10)))</formula>
    </cfRule>
    <cfRule type="containsText" dxfId="1706" priority="584" operator="containsText" text="Alta">
      <formula>NOT(ISERROR(SEARCH("Alta",H10)))</formula>
    </cfRule>
    <cfRule type="containsText" dxfId="1705" priority="586" operator="containsText" text="Muy Alta">
      <formula>NOT(ISERROR(SEARCH("Muy Alta",H10)))</formula>
    </cfRule>
  </conditionalFormatting>
  <conditionalFormatting sqref="I10:I24">
    <cfRule type="containsText" dxfId="1704" priority="577" operator="containsText" text="Catastrófico">
      <formula>NOT(ISERROR(SEARCH("Catastrófico",I10)))</formula>
    </cfRule>
    <cfRule type="containsText" dxfId="1703" priority="578" operator="containsText" text="Mayor">
      <formula>NOT(ISERROR(SEARCH("Mayor",I10)))</formula>
    </cfRule>
    <cfRule type="containsText" dxfId="1702" priority="579" operator="containsText" text="Menor">
      <formula>NOT(ISERROR(SEARCH("Menor",I10)))</formula>
    </cfRule>
    <cfRule type="containsText" dxfId="1701" priority="580" operator="containsText" text="Leve">
      <formula>NOT(ISERROR(SEARCH("Leve",I10)))</formula>
    </cfRule>
    <cfRule type="containsText" dxfId="1700" priority="585" operator="containsText" text="Moderado">
      <formula>NOT(ISERROR(SEARCH("Moderado",I10)))</formula>
    </cfRule>
  </conditionalFormatting>
  <conditionalFormatting sqref="K10:K24">
    <cfRule type="containsText" dxfId="1699" priority="572" operator="containsText" text="Media">
      <formula>NOT(ISERROR(SEARCH("Media",K10)))</formula>
    </cfRule>
  </conditionalFormatting>
  <conditionalFormatting sqref="L10:L24">
    <cfRule type="containsText" dxfId="1698" priority="571" operator="containsText" text="Moderado">
      <formula>NOT(ISERROR(SEARCH("Moderado",L10)))</formula>
    </cfRule>
  </conditionalFormatting>
  <conditionalFormatting sqref="C15">
    <cfRule type="containsText" dxfId="1697" priority="565" operator="containsText" text="3- Moderado">
      <formula>NOT(ISERROR(SEARCH("3- Moderado",C15)))</formula>
    </cfRule>
    <cfRule type="containsText" dxfId="1696" priority="566" operator="containsText" text="6- Moderado">
      <formula>NOT(ISERROR(SEARCH("6- Moderado",C15)))</formula>
    </cfRule>
    <cfRule type="containsText" dxfId="1695" priority="567" operator="containsText" text="4- Moderado">
      <formula>NOT(ISERROR(SEARCH("4- Moderado",C15)))</formula>
    </cfRule>
    <cfRule type="containsText" dxfId="1694" priority="568" operator="containsText" text="3- Bajo">
      <formula>NOT(ISERROR(SEARCH("3- Bajo",C15)))</formula>
    </cfRule>
    <cfRule type="containsText" dxfId="1693" priority="569" operator="containsText" text="4- Bajo">
      <formula>NOT(ISERROR(SEARCH("4- Bajo",C15)))</formula>
    </cfRule>
    <cfRule type="containsText" dxfId="1692" priority="570" operator="containsText" text="1- Bajo">
      <formula>NOT(ISERROR(SEARCH("1- Bajo",C15)))</formula>
    </cfRule>
  </conditionalFormatting>
  <conditionalFormatting sqref="D15">
    <cfRule type="containsText" dxfId="1691" priority="559" operator="containsText" text="3- Moderado">
      <formula>NOT(ISERROR(SEARCH("3- Moderado",D15)))</formula>
    </cfRule>
    <cfRule type="containsText" dxfId="1690" priority="560" operator="containsText" text="6- Moderado">
      <formula>NOT(ISERROR(SEARCH("6- Moderado",D15)))</formula>
    </cfRule>
    <cfRule type="containsText" dxfId="1689" priority="561" operator="containsText" text="4- Moderado">
      <formula>NOT(ISERROR(SEARCH("4- Moderado",D15)))</formula>
    </cfRule>
    <cfRule type="containsText" dxfId="1688" priority="562" operator="containsText" text="3- Bajo">
      <formula>NOT(ISERROR(SEARCH("3- Bajo",D15)))</formula>
    </cfRule>
    <cfRule type="containsText" dxfId="1687" priority="563" operator="containsText" text="4- Bajo">
      <formula>NOT(ISERROR(SEARCH("4- Bajo",D15)))</formula>
    </cfRule>
    <cfRule type="containsText" dxfId="1686" priority="564" operator="containsText" text="1- Bajo">
      <formula>NOT(ISERROR(SEARCH("1- Bajo",D15)))</formula>
    </cfRule>
  </conditionalFormatting>
  <conditionalFormatting sqref="J10:J24">
    <cfRule type="containsText" dxfId="1685" priority="558" operator="containsText" text="Moderado">
      <formula>NOT(ISERROR(SEARCH("Moderado",J10)))</formula>
    </cfRule>
  </conditionalFormatting>
  <conditionalFormatting sqref="J10:J24">
    <cfRule type="containsText" dxfId="1684" priority="556" operator="containsText" text="Bajo">
      <formula>NOT(ISERROR(SEARCH("Bajo",J10)))</formula>
    </cfRule>
    <cfRule type="containsText" dxfId="1683" priority="557" operator="containsText" text="Extremo">
      <formula>NOT(ISERROR(SEARCH("Extremo",J10)))</formula>
    </cfRule>
  </conditionalFormatting>
  <conditionalFormatting sqref="K10:K24">
    <cfRule type="containsText" dxfId="1682" priority="554" operator="containsText" text="Baja">
      <formula>NOT(ISERROR(SEARCH("Baja",K10)))</formula>
    </cfRule>
    <cfRule type="containsText" dxfId="1681" priority="555" operator="containsText" text="Muy Baja">
      <formula>NOT(ISERROR(SEARCH("Muy Baja",K10)))</formula>
    </cfRule>
  </conditionalFormatting>
  <conditionalFormatting sqref="K10:K24">
    <cfRule type="containsText" dxfId="1680" priority="552" operator="containsText" text="Muy Alta">
      <formula>NOT(ISERROR(SEARCH("Muy Alta",K10)))</formula>
    </cfRule>
    <cfRule type="containsText" dxfId="1679" priority="553" operator="containsText" text="Alta">
      <formula>NOT(ISERROR(SEARCH("Alta",K10)))</formula>
    </cfRule>
  </conditionalFormatting>
  <conditionalFormatting sqref="L10:L24">
    <cfRule type="containsText" dxfId="1678" priority="548" operator="containsText" text="Catastrófico">
      <formula>NOT(ISERROR(SEARCH("Catastrófico",L10)))</formula>
    </cfRule>
    <cfRule type="containsText" dxfId="1677" priority="549" operator="containsText" text="Mayor">
      <formula>NOT(ISERROR(SEARCH("Mayor",L10)))</formula>
    </cfRule>
    <cfRule type="containsText" dxfId="1676" priority="550" operator="containsText" text="Menor">
      <formula>NOT(ISERROR(SEARCH("Menor",L10)))</formula>
    </cfRule>
    <cfRule type="containsText" dxfId="1675" priority="551" operator="containsText" text="Leve">
      <formula>NOT(ISERROR(SEARCH("Leve",L10)))</formula>
    </cfRule>
  </conditionalFormatting>
  <conditionalFormatting sqref="A20 E20">
    <cfRule type="containsText" dxfId="1674" priority="542" operator="containsText" text="3- Moderado">
      <formula>NOT(ISERROR(SEARCH("3- Moderado",A20)))</formula>
    </cfRule>
    <cfRule type="containsText" dxfId="1673" priority="543" operator="containsText" text="6- Moderado">
      <formula>NOT(ISERROR(SEARCH("6- Moderado",A20)))</formula>
    </cfRule>
    <cfRule type="containsText" dxfId="1672" priority="544" operator="containsText" text="4- Moderado">
      <formula>NOT(ISERROR(SEARCH("4- Moderado",A20)))</formula>
    </cfRule>
    <cfRule type="containsText" dxfId="1671" priority="545" operator="containsText" text="3- Bajo">
      <formula>NOT(ISERROR(SEARCH("3- Bajo",A20)))</formula>
    </cfRule>
    <cfRule type="containsText" dxfId="1670" priority="546" operator="containsText" text="4- Bajo">
      <formula>NOT(ISERROR(SEARCH("4- Bajo",A20)))</formula>
    </cfRule>
    <cfRule type="containsText" dxfId="1669" priority="547" operator="containsText" text="1- Bajo">
      <formula>NOT(ISERROR(SEARCH("1- Bajo",A20)))</formula>
    </cfRule>
  </conditionalFormatting>
  <conditionalFormatting sqref="F20:G20">
    <cfRule type="containsText" dxfId="1668" priority="536" operator="containsText" text="3- Moderado">
      <formula>NOT(ISERROR(SEARCH("3- Moderado",F20)))</formula>
    </cfRule>
    <cfRule type="containsText" dxfId="1667" priority="537" operator="containsText" text="6- Moderado">
      <formula>NOT(ISERROR(SEARCH("6- Moderado",F20)))</formula>
    </cfRule>
    <cfRule type="containsText" dxfId="1666" priority="538" operator="containsText" text="4- Moderado">
      <formula>NOT(ISERROR(SEARCH("4- Moderado",F20)))</formula>
    </cfRule>
    <cfRule type="containsText" dxfId="1665" priority="539" operator="containsText" text="3- Bajo">
      <formula>NOT(ISERROR(SEARCH("3- Bajo",F20)))</formula>
    </cfRule>
    <cfRule type="containsText" dxfId="1664" priority="540" operator="containsText" text="4- Bajo">
      <formula>NOT(ISERROR(SEARCH("4- Bajo",F20)))</formula>
    </cfRule>
    <cfRule type="containsText" dxfId="1663" priority="541" operator="containsText" text="1- Bajo">
      <formula>NOT(ISERROR(SEARCH("1- Bajo",F20)))</formula>
    </cfRule>
  </conditionalFormatting>
  <conditionalFormatting sqref="C20">
    <cfRule type="containsText" dxfId="1662" priority="530" operator="containsText" text="3- Moderado">
      <formula>NOT(ISERROR(SEARCH("3- Moderado",C20)))</formula>
    </cfRule>
    <cfRule type="containsText" dxfId="1661" priority="531" operator="containsText" text="6- Moderado">
      <formula>NOT(ISERROR(SEARCH("6- Moderado",C20)))</formula>
    </cfRule>
    <cfRule type="containsText" dxfId="1660" priority="532" operator="containsText" text="4- Moderado">
      <formula>NOT(ISERROR(SEARCH("4- Moderado",C20)))</formula>
    </cfRule>
    <cfRule type="containsText" dxfId="1659" priority="533" operator="containsText" text="3- Bajo">
      <formula>NOT(ISERROR(SEARCH("3- Bajo",C20)))</formula>
    </cfRule>
    <cfRule type="containsText" dxfId="1658" priority="534" operator="containsText" text="4- Bajo">
      <formula>NOT(ISERROR(SEARCH("4- Bajo",C20)))</formula>
    </cfRule>
    <cfRule type="containsText" dxfId="1657" priority="535" operator="containsText" text="1- Bajo">
      <formula>NOT(ISERROR(SEARCH("1- Bajo",C20)))</formula>
    </cfRule>
  </conditionalFormatting>
  <conditionalFormatting sqref="D20">
    <cfRule type="containsText" dxfId="1656" priority="524" operator="containsText" text="3- Moderado">
      <formula>NOT(ISERROR(SEARCH("3- Moderado",D20)))</formula>
    </cfRule>
    <cfRule type="containsText" dxfId="1655" priority="525" operator="containsText" text="6- Moderado">
      <formula>NOT(ISERROR(SEARCH("6- Moderado",D20)))</formula>
    </cfRule>
    <cfRule type="containsText" dxfId="1654" priority="526" operator="containsText" text="4- Moderado">
      <formula>NOT(ISERROR(SEARCH("4- Moderado",D20)))</formula>
    </cfRule>
    <cfRule type="containsText" dxfId="1653" priority="527" operator="containsText" text="3- Bajo">
      <formula>NOT(ISERROR(SEARCH("3- Bajo",D20)))</formula>
    </cfRule>
    <cfRule type="containsText" dxfId="1652" priority="528" operator="containsText" text="4- Bajo">
      <formula>NOT(ISERROR(SEARCH("4- Bajo",D20)))</formula>
    </cfRule>
    <cfRule type="containsText" dxfId="1651" priority="529" operator="containsText" text="1- Bajo">
      <formula>NOT(ISERROR(SEARCH("1- Bajo",D20)))</formula>
    </cfRule>
  </conditionalFormatting>
  <conditionalFormatting sqref="K25:L25">
    <cfRule type="containsText" dxfId="1650" priority="518" operator="containsText" text="3- Moderado">
      <formula>NOT(ISERROR(SEARCH("3- Moderado",K25)))</formula>
    </cfRule>
    <cfRule type="containsText" dxfId="1649" priority="519" operator="containsText" text="6- Moderado">
      <formula>NOT(ISERROR(SEARCH("6- Moderado",K25)))</formula>
    </cfRule>
    <cfRule type="containsText" dxfId="1648" priority="520" operator="containsText" text="4- Moderado">
      <formula>NOT(ISERROR(SEARCH("4- Moderado",K25)))</formula>
    </cfRule>
    <cfRule type="containsText" dxfId="1647" priority="521" operator="containsText" text="3- Bajo">
      <formula>NOT(ISERROR(SEARCH("3- Bajo",K25)))</formula>
    </cfRule>
    <cfRule type="containsText" dxfId="1646" priority="522" operator="containsText" text="4- Bajo">
      <formula>NOT(ISERROR(SEARCH("4- Bajo",K25)))</formula>
    </cfRule>
    <cfRule type="containsText" dxfId="1645" priority="523" operator="containsText" text="1- Bajo">
      <formula>NOT(ISERROR(SEARCH("1- Bajo",K25)))</formula>
    </cfRule>
  </conditionalFormatting>
  <conditionalFormatting sqref="H25:I25">
    <cfRule type="containsText" dxfId="1644" priority="512" operator="containsText" text="3- Moderado">
      <formula>NOT(ISERROR(SEARCH("3- Moderado",H25)))</formula>
    </cfRule>
    <cfRule type="containsText" dxfId="1643" priority="513" operator="containsText" text="6- Moderado">
      <formula>NOT(ISERROR(SEARCH("6- Moderado",H25)))</formula>
    </cfRule>
    <cfRule type="containsText" dxfId="1642" priority="514" operator="containsText" text="4- Moderado">
      <formula>NOT(ISERROR(SEARCH("4- Moderado",H25)))</formula>
    </cfRule>
    <cfRule type="containsText" dxfId="1641" priority="515" operator="containsText" text="3- Bajo">
      <formula>NOT(ISERROR(SEARCH("3- Bajo",H25)))</formula>
    </cfRule>
    <cfRule type="containsText" dxfId="1640" priority="516" operator="containsText" text="4- Bajo">
      <formula>NOT(ISERROR(SEARCH("4- Bajo",H25)))</formula>
    </cfRule>
    <cfRule type="containsText" dxfId="1639" priority="517" operator="containsText" text="1- Bajo">
      <formula>NOT(ISERROR(SEARCH("1- Bajo",H25)))</formula>
    </cfRule>
  </conditionalFormatting>
  <conditionalFormatting sqref="A25 C25:E25">
    <cfRule type="containsText" dxfId="1638" priority="506" operator="containsText" text="3- Moderado">
      <formula>NOT(ISERROR(SEARCH("3- Moderado",A25)))</formula>
    </cfRule>
    <cfRule type="containsText" dxfId="1637" priority="507" operator="containsText" text="6- Moderado">
      <formula>NOT(ISERROR(SEARCH("6- Moderado",A25)))</formula>
    </cfRule>
    <cfRule type="containsText" dxfId="1636" priority="508" operator="containsText" text="4- Moderado">
      <formula>NOT(ISERROR(SEARCH("4- Moderado",A25)))</formula>
    </cfRule>
    <cfRule type="containsText" dxfId="1635" priority="509" operator="containsText" text="3- Bajo">
      <formula>NOT(ISERROR(SEARCH("3- Bajo",A25)))</formula>
    </cfRule>
    <cfRule type="containsText" dxfId="1634" priority="510" operator="containsText" text="4- Bajo">
      <formula>NOT(ISERROR(SEARCH("4- Bajo",A25)))</formula>
    </cfRule>
    <cfRule type="containsText" dxfId="1633" priority="511" operator="containsText" text="1- Bajo">
      <formula>NOT(ISERROR(SEARCH("1- Bajo",A25)))</formula>
    </cfRule>
  </conditionalFormatting>
  <conditionalFormatting sqref="F25:G25">
    <cfRule type="containsText" dxfId="1632" priority="500" operator="containsText" text="3- Moderado">
      <formula>NOT(ISERROR(SEARCH("3- Moderado",F25)))</formula>
    </cfRule>
    <cfRule type="containsText" dxfId="1631" priority="501" operator="containsText" text="6- Moderado">
      <formula>NOT(ISERROR(SEARCH("6- Moderado",F25)))</formula>
    </cfRule>
    <cfRule type="containsText" dxfId="1630" priority="502" operator="containsText" text="4- Moderado">
      <formula>NOT(ISERROR(SEARCH("4- Moderado",F25)))</formula>
    </cfRule>
    <cfRule type="containsText" dxfId="1629" priority="503" operator="containsText" text="3- Bajo">
      <formula>NOT(ISERROR(SEARCH("3- Bajo",F25)))</formula>
    </cfRule>
    <cfRule type="containsText" dxfId="1628" priority="504" operator="containsText" text="4- Bajo">
      <formula>NOT(ISERROR(SEARCH("4- Bajo",F25)))</formula>
    </cfRule>
    <cfRule type="containsText" dxfId="1627" priority="505" operator="containsText" text="1- Bajo">
      <formula>NOT(ISERROR(SEARCH("1- Bajo",F25)))</formula>
    </cfRule>
  </conditionalFormatting>
  <conditionalFormatting sqref="J25:J29">
    <cfRule type="containsText" dxfId="1626" priority="495" operator="containsText" text="Bajo">
      <formula>NOT(ISERROR(SEARCH("Bajo",J25)))</formula>
    </cfRule>
    <cfRule type="containsText" dxfId="1625" priority="496" operator="containsText" text="Moderado">
      <formula>NOT(ISERROR(SEARCH("Moderado",J25)))</formula>
    </cfRule>
    <cfRule type="containsText" dxfId="1624" priority="497" operator="containsText" text="Alto">
      <formula>NOT(ISERROR(SEARCH("Alto",J25)))</formula>
    </cfRule>
    <cfRule type="containsText" dxfId="1623" priority="498" operator="containsText" text="Extremo">
      <formula>NOT(ISERROR(SEARCH("Extremo",J25)))</formula>
    </cfRule>
    <cfRule type="colorScale" priority="499">
      <colorScale>
        <cfvo type="min"/>
        <cfvo type="max"/>
        <color rgb="FFFF7128"/>
        <color rgb="FFFFEF9C"/>
      </colorScale>
    </cfRule>
  </conditionalFormatting>
  <conditionalFormatting sqref="M25:M29">
    <cfRule type="containsText" dxfId="1622" priority="470" operator="containsText" text="Moderado">
      <formula>NOT(ISERROR(SEARCH("Moderado",M25)))</formula>
    </cfRule>
    <cfRule type="containsText" dxfId="1621" priority="490" operator="containsText" text="Bajo">
      <formula>NOT(ISERROR(SEARCH("Bajo",M25)))</formula>
    </cfRule>
    <cfRule type="containsText" dxfId="1620" priority="491" operator="containsText" text="Moderado">
      <formula>NOT(ISERROR(SEARCH("Moderado",M25)))</formula>
    </cfRule>
    <cfRule type="containsText" dxfId="1619" priority="492" operator="containsText" text="Alto">
      <formula>NOT(ISERROR(SEARCH("Alto",M25)))</formula>
    </cfRule>
    <cfRule type="containsText" dxfId="1618" priority="493" operator="containsText" text="Extremo">
      <formula>NOT(ISERROR(SEARCH("Extremo",M25)))</formula>
    </cfRule>
    <cfRule type="colorScale" priority="494">
      <colorScale>
        <cfvo type="min"/>
        <cfvo type="max"/>
        <color rgb="FFFF7128"/>
        <color rgb="FFFFEF9C"/>
      </colorScale>
    </cfRule>
  </conditionalFormatting>
  <conditionalFormatting sqref="N25">
    <cfRule type="containsText" dxfId="1617" priority="484" operator="containsText" text="3- Moderado">
      <formula>NOT(ISERROR(SEARCH("3- Moderado",N25)))</formula>
    </cfRule>
    <cfRule type="containsText" dxfId="1616" priority="485" operator="containsText" text="6- Moderado">
      <formula>NOT(ISERROR(SEARCH("6- Moderado",N25)))</formula>
    </cfRule>
    <cfRule type="containsText" dxfId="1615" priority="486" operator="containsText" text="4- Moderado">
      <formula>NOT(ISERROR(SEARCH("4- Moderado",N25)))</formula>
    </cfRule>
    <cfRule type="containsText" dxfId="1614" priority="487" operator="containsText" text="3- Bajo">
      <formula>NOT(ISERROR(SEARCH("3- Bajo",N25)))</formula>
    </cfRule>
    <cfRule type="containsText" dxfId="1613" priority="488" operator="containsText" text="4- Bajo">
      <formula>NOT(ISERROR(SEARCH("4- Bajo",N25)))</formula>
    </cfRule>
    <cfRule type="containsText" dxfId="1612" priority="489" operator="containsText" text="1- Bajo">
      <formula>NOT(ISERROR(SEARCH("1- Bajo",N25)))</formula>
    </cfRule>
  </conditionalFormatting>
  <conditionalFormatting sqref="H25:H29">
    <cfRule type="containsText" dxfId="1611" priority="471" operator="containsText" text="Muy Alta">
      <formula>NOT(ISERROR(SEARCH("Muy Alta",H25)))</formula>
    </cfRule>
    <cfRule type="containsText" dxfId="1610" priority="472" operator="containsText" text="Alta">
      <formula>NOT(ISERROR(SEARCH("Alta",H25)))</formula>
    </cfRule>
    <cfRule type="containsText" dxfId="1609" priority="473" operator="containsText" text="Muy Alta">
      <formula>NOT(ISERROR(SEARCH("Muy Alta",H25)))</formula>
    </cfRule>
    <cfRule type="containsText" dxfId="1608" priority="478" operator="containsText" text="Muy Baja">
      <formula>NOT(ISERROR(SEARCH("Muy Baja",H25)))</formula>
    </cfRule>
    <cfRule type="containsText" dxfId="1607" priority="479" operator="containsText" text="Baja">
      <formula>NOT(ISERROR(SEARCH("Baja",H25)))</formula>
    </cfRule>
    <cfRule type="containsText" dxfId="1606" priority="480" operator="containsText" text="Media">
      <formula>NOT(ISERROR(SEARCH("Media",H25)))</formula>
    </cfRule>
    <cfRule type="containsText" dxfId="1605" priority="481" operator="containsText" text="Alta">
      <formula>NOT(ISERROR(SEARCH("Alta",H25)))</formula>
    </cfRule>
    <cfRule type="containsText" dxfId="1604" priority="483" operator="containsText" text="Muy Alta">
      <formula>NOT(ISERROR(SEARCH("Muy Alta",H25)))</formula>
    </cfRule>
  </conditionalFormatting>
  <conditionalFormatting sqref="I25:I29">
    <cfRule type="containsText" dxfId="1603" priority="474" operator="containsText" text="Catastrófico">
      <formula>NOT(ISERROR(SEARCH("Catastrófico",I25)))</formula>
    </cfRule>
    <cfRule type="containsText" dxfId="1602" priority="475" operator="containsText" text="Mayor">
      <formula>NOT(ISERROR(SEARCH("Mayor",I25)))</formula>
    </cfRule>
    <cfRule type="containsText" dxfId="1601" priority="476" operator="containsText" text="Menor">
      <formula>NOT(ISERROR(SEARCH("Menor",I25)))</formula>
    </cfRule>
    <cfRule type="containsText" dxfId="1600" priority="477" operator="containsText" text="Leve">
      <formula>NOT(ISERROR(SEARCH("Leve",I25)))</formula>
    </cfRule>
    <cfRule type="containsText" dxfId="1599" priority="482" operator="containsText" text="Moderado">
      <formula>NOT(ISERROR(SEARCH("Moderado",I25)))</formula>
    </cfRule>
  </conditionalFormatting>
  <conditionalFormatting sqref="K25:K29">
    <cfRule type="containsText" dxfId="1598" priority="469" operator="containsText" text="Media">
      <formula>NOT(ISERROR(SEARCH("Media",K25)))</formula>
    </cfRule>
  </conditionalFormatting>
  <conditionalFormatting sqref="L25:L29">
    <cfRule type="containsText" dxfId="1597" priority="468" operator="containsText" text="Moderado">
      <formula>NOT(ISERROR(SEARCH("Moderado",L25)))</formula>
    </cfRule>
  </conditionalFormatting>
  <conditionalFormatting sqref="J25:J29">
    <cfRule type="containsText" dxfId="1596" priority="467" operator="containsText" text="Moderado">
      <formula>NOT(ISERROR(SEARCH("Moderado",J25)))</formula>
    </cfRule>
  </conditionalFormatting>
  <conditionalFormatting sqref="J25:J29">
    <cfRule type="containsText" dxfId="1595" priority="465" operator="containsText" text="Bajo">
      <formula>NOT(ISERROR(SEARCH("Bajo",J25)))</formula>
    </cfRule>
    <cfRule type="containsText" dxfId="1594" priority="466" operator="containsText" text="Extremo">
      <formula>NOT(ISERROR(SEARCH("Extremo",J25)))</formula>
    </cfRule>
  </conditionalFormatting>
  <conditionalFormatting sqref="K25:K29">
    <cfRule type="containsText" dxfId="1593" priority="463" operator="containsText" text="Baja">
      <formula>NOT(ISERROR(SEARCH("Baja",K25)))</formula>
    </cfRule>
    <cfRule type="containsText" dxfId="1592" priority="464" operator="containsText" text="Muy Baja">
      <formula>NOT(ISERROR(SEARCH("Muy Baja",K25)))</formula>
    </cfRule>
  </conditionalFormatting>
  <conditionalFormatting sqref="K25:K29">
    <cfRule type="containsText" dxfId="1591" priority="461" operator="containsText" text="Muy Alta">
      <formula>NOT(ISERROR(SEARCH("Muy Alta",K25)))</formula>
    </cfRule>
    <cfRule type="containsText" dxfId="1590" priority="462" operator="containsText" text="Alta">
      <formula>NOT(ISERROR(SEARCH("Alta",K25)))</formula>
    </cfRule>
  </conditionalFormatting>
  <conditionalFormatting sqref="L25:L29">
    <cfRule type="containsText" dxfId="1589" priority="457" operator="containsText" text="Catastrófico">
      <formula>NOT(ISERROR(SEARCH("Catastrófico",L25)))</formula>
    </cfRule>
    <cfRule type="containsText" dxfId="1588" priority="458" operator="containsText" text="Mayor">
      <formula>NOT(ISERROR(SEARCH("Mayor",L25)))</formula>
    </cfRule>
    <cfRule type="containsText" dxfId="1587" priority="459" operator="containsText" text="Menor">
      <formula>NOT(ISERROR(SEARCH("Menor",L25)))</formula>
    </cfRule>
    <cfRule type="containsText" dxfId="1586" priority="460" operator="containsText" text="Leve">
      <formula>NOT(ISERROR(SEARCH("Leve",L25)))</formula>
    </cfRule>
  </conditionalFormatting>
  <conditionalFormatting sqref="K30:L30">
    <cfRule type="containsText" dxfId="1585" priority="451" operator="containsText" text="3- Moderado">
      <formula>NOT(ISERROR(SEARCH("3- Moderado",K30)))</formula>
    </cfRule>
    <cfRule type="containsText" dxfId="1584" priority="452" operator="containsText" text="6- Moderado">
      <formula>NOT(ISERROR(SEARCH("6- Moderado",K30)))</formula>
    </cfRule>
    <cfRule type="containsText" dxfId="1583" priority="453" operator="containsText" text="4- Moderado">
      <formula>NOT(ISERROR(SEARCH("4- Moderado",K30)))</formula>
    </cfRule>
    <cfRule type="containsText" dxfId="1582" priority="454" operator="containsText" text="3- Bajo">
      <formula>NOT(ISERROR(SEARCH("3- Bajo",K30)))</formula>
    </cfRule>
    <cfRule type="containsText" dxfId="1581" priority="455" operator="containsText" text="4- Bajo">
      <formula>NOT(ISERROR(SEARCH("4- Bajo",K30)))</formula>
    </cfRule>
    <cfRule type="containsText" dxfId="1580" priority="456" operator="containsText" text="1- Bajo">
      <formula>NOT(ISERROR(SEARCH("1- Bajo",K30)))</formula>
    </cfRule>
  </conditionalFormatting>
  <conditionalFormatting sqref="H30:I30">
    <cfRule type="containsText" dxfId="1579" priority="445" operator="containsText" text="3- Moderado">
      <formula>NOT(ISERROR(SEARCH("3- Moderado",H30)))</formula>
    </cfRule>
    <cfRule type="containsText" dxfId="1578" priority="446" operator="containsText" text="6- Moderado">
      <formula>NOT(ISERROR(SEARCH("6- Moderado",H30)))</formula>
    </cfRule>
    <cfRule type="containsText" dxfId="1577" priority="447" operator="containsText" text="4- Moderado">
      <formula>NOT(ISERROR(SEARCH("4- Moderado",H30)))</formula>
    </cfRule>
    <cfRule type="containsText" dxfId="1576" priority="448" operator="containsText" text="3- Bajo">
      <formula>NOT(ISERROR(SEARCH("3- Bajo",H30)))</formula>
    </cfRule>
    <cfRule type="containsText" dxfId="1575" priority="449" operator="containsText" text="4- Bajo">
      <formula>NOT(ISERROR(SEARCH("4- Bajo",H30)))</formula>
    </cfRule>
    <cfRule type="containsText" dxfId="1574" priority="450" operator="containsText" text="1- Bajo">
      <formula>NOT(ISERROR(SEARCH("1- Bajo",H30)))</formula>
    </cfRule>
  </conditionalFormatting>
  <conditionalFormatting sqref="A30 C30:E30">
    <cfRule type="containsText" dxfId="1573" priority="439" operator="containsText" text="3- Moderado">
      <formula>NOT(ISERROR(SEARCH("3- Moderado",A30)))</formula>
    </cfRule>
    <cfRule type="containsText" dxfId="1572" priority="440" operator="containsText" text="6- Moderado">
      <formula>NOT(ISERROR(SEARCH("6- Moderado",A30)))</formula>
    </cfRule>
    <cfRule type="containsText" dxfId="1571" priority="441" operator="containsText" text="4- Moderado">
      <formula>NOT(ISERROR(SEARCH("4- Moderado",A30)))</formula>
    </cfRule>
    <cfRule type="containsText" dxfId="1570" priority="442" operator="containsText" text="3- Bajo">
      <formula>NOT(ISERROR(SEARCH("3- Bajo",A30)))</formula>
    </cfRule>
    <cfRule type="containsText" dxfId="1569" priority="443" operator="containsText" text="4- Bajo">
      <formula>NOT(ISERROR(SEARCH("4- Bajo",A30)))</formula>
    </cfRule>
    <cfRule type="containsText" dxfId="1568" priority="444" operator="containsText" text="1- Bajo">
      <formula>NOT(ISERROR(SEARCH("1- Bajo",A30)))</formula>
    </cfRule>
  </conditionalFormatting>
  <conditionalFormatting sqref="F30:G30">
    <cfRule type="containsText" dxfId="1567" priority="433" operator="containsText" text="3- Moderado">
      <formula>NOT(ISERROR(SEARCH("3- Moderado",F30)))</formula>
    </cfRule>
    <cfRule type="containsText" dxfId="1566" priority="434" operator="containsText" text="6- Moderado">
      <formula>NOT(ISERROR(SEARCH("6- Moderado",F30)))</formula>
    </cfRule>
    <cfRule type="containsText" dxfId="1565" priority="435" operator="containsText" text="4- Moderado">
      <formula>NOT(ISERROR(SEARCH("4- Moderado",F30)))</formula>
    </cfRule>
    <cfRule type="containsText" dxfId="1564" priority="436" operator="containsText" text="3- Bajo">
      <formula>NOT(ISERROR(SEARCH("3- Bajo",F30)))</formula>
    </cfRule>
    <cfRule type="containsText" dxfId="1563" priority="437" operator="containsText" text="4- Bajo">
      <formula>NOT(ISERROR(SEARCH("4- Bajo",F30)))</formula>
    </cfRule>
    <cfRule type="containsText" dxfId="1562" priority="438" operator="containsText" text="1- Bajo">
      <formula>NOT(ISERROR(SEARCH("1- Bajo",F30)))</formula>
    </cfRule>
  </conditionalFormatting>
  <conditionalFormatting sqref="J30:J34">
    <cfRule type="containsText" dxfId="1561" priority="428" operator="containsText" text="Bajo">
      <formula>NOT(ISERROR(SEARCH("Bajo",J30)))</formula>
    </cfRule>
    <cfRule type="containsText" dxfId="1560" priority="429" operator="containsText" text="Moderado">
      <formula>NOT(ISERROR(SEARCH("Moderado",J30)))</formula>
    </cfRule>
    <cfRule type="containsText" dxfId="1559" priority="430" operator="containsText" text="Alto">
      <formula>NOT(ISERROR(SEARCH("Alto",J30)))</formula>
    </cfRule>
    <cfRule type="containsText" dxfId="1558" priority="431" operator="containsText" text="Extremo">
      <formula>NOT(ISERROR(SEARCH("Extremo",J30)))</formula>
    </cfRule>
    <cfRule type="colorScale" priority="432">
      <colorScale>
        <cfvo type="min"/>
        <cfvo type="max"/>
        <color rgb="FFFF7128"/>
        <color rgb="FFFFEF9C"/>
      </colorScale>
    </cfRule>
  </conditionalFormatting>
  <conditionalFormatting sqref="M30:M34">
    <cfRule type="containsText" dxfId="1557" priority="403" operator="containsText" text="Moderado">
      <formula>NOT(ISERROR(SEARCH("Moderado",M30)))</formula>
    </cfRule>
    <cfRule type="containsText" dxfId="1556" priority="423" operator="containsText" text="Bajo">
      <formula>NOT(ISERROR(SEARCH("Bajo",M30)))</formula>
    </cfRule>
    <cfRule type="containsText" dxfId="1555" priority="424" operator="containsText" text="Moderado">
      <formula>NOT(ISERROR(SEARCH("Moderado",M30)))</formula>
    </cfRule>
    <cfRule type="containsText" dxfId="1554" priority="425" operator="containsText" text="Alto">
      <formula>NOT(ISERROR(SEARCH("Alto",M30)))</formula>
    </cfRule>
    <cfRule type="containsText" dxfId="1553" priority="426" operator="containsText" text="Extremo">
      <formula>NOT(ISERROR(SEARCH("Extremo",M30)))</formula>
    </cfRule>
    <cfRule type="colorScale" priority="427">
      <colorScale>
        <cfvo type="min"/>
        <cfvo type="max"/>
        <color rgb="FFFF7128"/>
        <color rgb="FFFFEF9C"/>
      </colorScale>
    </cfRule>
  </conditionalFormatting>
  <conditionalFormatting sqref="N30">
    <cfRule type="containsText" dxfId="1552" priority="417" operator="containsText" text="3- Moderado">
      <formula>NOT(ISERROR(SEARCH("3- Moderado",N30)))</formula>
    </cfRule>
    <cfRule type="containsText" dxfId="1551" priority="418" operator="containsText" text="6- Moderado">
      <formula>NOT(ISERROR(SEARCH("6- Moderado",N30)))</formula>
    </cfRule>
    <cfRule type="containsText" dxfId="1550" priority="419" operator="containsText" text="4- Moderado">
      <formula>NOT(ISERROR(SEARCH("4- Moderado",N30)))</formula>
    </cfRule>
    <cfRule type="containsText" dxfId="1549" priority="420" operator="containsText" text="3- Bajo">
      <formula>NOT(ISERROR(SEARCH("3- Bajo",N30)))</formula>
    </cfRule>
    <cfRule type="containsText" dxfId="1548" priority="421" operator="containsText" text="4- Bajo">
      <formula>NOT(ISERROR(SEARCH("4- Bajo",N30)))</formula>
    </cfRule>
    <cfRule type="containsText" dxfId="1547" priority="422" operator="containsText" text="1- Bajo">
      <formula>NOT(ISERROR(SEARCH("1- Bajo",N30)))</formula>
    </cfRule>
  </conditionalFormatting>
  <conditionalFormatting sqref="H30:H34">
    <cfRule type="containsText" dxfId="1546" priority="404" operator="containsText" text="Muy Alta">
      <formula>NOT(ISERROR(SEARCH("Muy Alta",H30)))</formula>
    </cfRule>
    <cfRule type="containsText" dxfId="1545" priority="405" operator="containsText" text="Alta">
      <formula>NOT(ISERROR(SEARCH("Alta",H30)))</formula>
    </cfRule>
    <cfRule type="containsText" dxfId="1544" priority="406" operator="containsText" text="Muy Alta">
      <formula>NOT(ISERROR(SEARCH("Muy Alta",H30)))</formula>
    </cfRule>
    <cfRule type="containsText" dxfId="1543" priority="411" operator="containsText" text="Muy Baja">
      <formula>NOT(ISERROR(SEARCH("Muy Baja",H30)))</formula>
    </cfRule>
    <cfRule type="containsText" dxfId="1542" priority="412" operator="containsText" text="Baja">
      <formula>NOT(ISERROR(SEARCH("Baja",H30)))</formula>
    </cfRule>
    <cfRule type="containsText" dxfId="1541" priority="413" operator="containsText" text="Media">
      <formula>NOT(ISERROR(SEARCH("Media",H30)))</formula>
    </cfRule>
    <cfRule type="containsText" dxfId="1540" priority="414" operator="containsText" text="Alta">
      <formula>NOT(ISERROR(SEARCH("Alta",H30)))</formula>
    </cfRule>
    <cfRule type="containsText" dxfId="1539" priority="416" operator="containsText" text="Muy Alta">
      <formula>NOT(ISERROR(SEARCH("Muy Alta",H30)))</formula>
    </cfRule>
  </conditionalFormatting>
  <conditionalFormatting sqref="I30:I34">
    <cfRule type="containsText" dxfId="1538" priority="407" operator="containsText" text="Catastrófico">
      <formula>NOT(ISERROR(SEARCH("Catastrófico",I30)))</formula>
    </cfRule>
    <cfRule type="containsText" dxfId="1537" priority="408" operator="containsText" text="Mayor">
      <formula>NOT(ISERROR(SEARCH("Mayor",I30)))</formula>
    </cfRule>
    <cfRule type="containsText" dxfId="1536" priority="409" operator="containsText" text="Menor">
      <formula>NOT(ISERROR(SEARCH("Menor",I30)))</formula>
    </cfRule>
    <cfRule type="containsText" dxfId="1535" priority="410" operator="containsText" text="Leve">
      <formula>NOT(ISERROR(SEARCH("Leve",I30)))</formula>
    </cfRule>
    <cfRule type="containsText" dxfId="1534" priority="415" operator="containsText" text="Moderado">
      <formula>NOT(ISERROR(SEARCH("Moderado",I30)))</formula>
    </cfRule>
  </conditionalFormatting>
  <conditionalFormatting sqref="K30:K34">
    <cfRule type="containsText" dxfId="1533" priority="402" operator="containsText" text="Media">
      <formula>NOT(ISERROR(SEARCH("Media",K30)))</formula>
    </cfRule>
  </conditionalFormatting>
  <conditionalFormatting sqref="L30:L34">
    <cfRule type="containsText" dxfId="1532" priority="401" operator="containsText" text="Moderado">
      <formula>NOT(ISERROR(SEARCH("Moderado",L30)))</formula>
    </cfRule>
  </conditionalFormatting>
  <conditionalFormatting sqref="J30:J34">
    <cfRule type="containsText" dxfId="1531" priority="400" operator="containsText" text="Moderado">
      <formula>NOT(ISERROR(SEARCH("Moderado",J30)))</formula>
    </cfRule>
  </conditionalFormatting>
  <conditionalFormatting sqref="J30:J34">
    <cfRule type="containsText" dxfId="1530" priority="398" operator="containsText" text="Bajo">
      <formula>NOT(ISERROR(SEARCH("Bajo",J30)))</formula>
    </cfRule>
    <cfRule type="containsText" dxfId="1529" priority="399" operator="containsText" text="Extremo">
      <formula>NOT(ISERROR(SEARCH("Extremo",J30)))</formula>
    </cfRule>
  </conditionalFormatting>
  <conditionalFormatting sqref="K30:K34">
    <cfRule type="containsText" dxfId="1528" priority="396" operator="containsText" text="Baja">
      <formula>NOT(ISERROR(SEARCH("Baja",K30)))</formula>
    </cfRule>
    <cfRule type="containsText" dxfId="1527" priority="397" operator="containsText" text="Muy Baja">
      <formula>NOT(ISERROR(SEARCH("Muy Baja",K30)))</formula>
    </cfRule>
  </conditionalFormatting>
  <conditionalFormatting sqref="K30:K34">
    <cfRule type="containsText" dxfId="1526" priority="394" operator="containsText" text="Muy Alta">
      <formula>NOT(ISERROR(SEARCH("Muy Alta",K30)))</formula>
    </cfRule>
    <cfRule type="containsText" dxfId="1525" priority="395" operator="containsText" text="Alta">
      <formula>NOT(ISERROR(SEARCH("Alta",K30)))</formula>
    </cfRule>
  </conditionalFormatting>
  <conditionalFormatting sqref="L30:L34">
    <cfRule type="containsText" dxfId="1524" priority="390" operator="containsText" text="Catastrófico">
      <formula>NOT(ISERROR(SEARCH("Catastrófico",L30)))</formula>
    </cfRule>
    <cfRule type="containsText" dxfId="1523" priority="391" operator="containsText" text="Mayor">
      <formula>NOT(ISERROR(SEARCH("Mayor",L30)))</formula>
    </cfRule>
    <cfRule type="containsText" dxfId="1522" priority="392" operator="containsText" text="Menor">
      <formula>NOT(ISERROR(SEARCH("Menor",L30)))</formula>
    </cfRule>
    <cfRule type="containsText" dxfId="1521" priority="393" operator="containsText" text="Leve">
      <formula>NOT(ISERROR(SEARCH("Leve",L30)))</formula>
    </cfRule>
  </conditionalFormatting>
  <conditionalFormatting sqref="K35:L35">
    <cfRule type="containsText" dxfId="1520" priority="384" operator="containsText" text="3- Moderado">
      <formula>NOT(ISERROR(SEARCH("3- Moderado",K35)))</formula>
    </cfRule>
    <cfRule type="containsText" dxfId="1519" priority="385" operator="containsText" text="6- Moderado">
      <formula>NOT(ISERROR(SEARCH("6- Moderado",K35)))</formula>
    </cfRule>
    <cfRule type="containsText" dxfId="1518" priority="386" operator="containsText" text="4- Moderado">
      <formula>NOT(ISERROR(SEARCH("4- Moderado",K35)))</formula>
    </cfRule>
    <cfRule type="containsText" dxfId="1517" priority="387" operator="containsText" text="3- Bajo">
      <formula>NOT(ISERROR(SEARCH("3- Bajo",K35)))</formula>
    </cfRule>
    <cfRule type="containsText" dxfId="1516" priority="388" operator="containsText" text="4- Bajo">
      <formula>NOT(ISERROR(SEARCH("4- Bajo",K35)))</formula>
    </cfRule>
    <cfRule type="containsText" dxfId="1515" priority="389" operator="containsText" text="1- Bajo">
      <formula>NOT(ISERROR(SEARCH("1- Bajo",K35)))</formula>
    </cfRule>
  </conditionalFormatting>
  <conditionalFormatting sqref="H35:I35">
    <cfRule type="containsText" dxfId="1514" priority="378" operator="containsText" text="3- Moderado">
      <formula>NOT(ISERROR(SEARCH("3- Moderado",H35)))</formula>
    </cfRule>
    <cfRule type="containsText" dxfId="1513" priority="379" operator="containsText" text="6- Moderado">
      <formula>NOT(ISERROR(SEARCH("6- Moderado",H35)))</formula>
    </cfRule>
    <cfRule type="containsText" dxfId="1512" priority="380" operator="containsText" text="4- Moderado">
      <formula>NOT(ISERROR(SEARCH("4- Moderado",H35)))</formula>
    </cfRule>
    <cfRule type="containsText" dxfId="1511" priority="381" operator="containsText" text="3- Bajo">
      <formula>NOT(ISERROR(SEARCH("3- Bajo",H35)))</formula>
    </cfRule>
    <cfRule type="containsText" dxfId="1510" priority="382" operator="containsText" text="4- Bajo">
      <formula>NOT(ISERROR(SEARCH("4- Bajo",H35)))</formula>
    </cfRule>
    <cfRule type="containsText" dxfId="1509" priority="383" operator="containsText" text="1- Bajo">
      <formula>NOT(ISERROR(SEARCH("1- Bajo",H35)))</formula>
    </cfRule>
  </conditionalFormatting>
  <conditionalFormatting sqref="A35 C35:E35">
    <cfRule type="containsText" dxfId="1508" priority="372" operator="containsText" text="3- Moderado">
      <formula>NOT(ISERROR(SEARCH("3- Moderado",A35)))</formula>
    </cfRule>
    <cfRule type="containsText" dxfId="1507" priority="373" operator="containsText" text="6- Moderado">
      <formula>NOT(ISERROR(SEARCH("6- Moderado",A35)))</formula>
    </cfRule>
    <cfRule type="containsText" dxfId="1506" priority="374" operator="containsText" text="4- Moderado">
      <formula>NOT(ISERROR(SEARCH("4- Moderado",A35)))</formula>
    </cfRule>
    <cfRule type="containsText" dxfId="1505" priority="375" operator="containsText" text="3- Bajo">
      <formula>NOT(ISERROR(SEARCH("3- Bajo",A35)))</formula>
    </cfRule>
    <cfRule type="containsText" dxfId="1504" priority="376" operator="containsText" text="4- Bajo">
      <formula>NOT(ISERROR(SEARCH("4- Bajo",A35)))</formula>
    </cfRule>
    <cfRule type="containsText" dxfId="1503" priority="377" operator="containsText" text="1- Bajo">
      <formula>NOT(ISERROR(SEARCH("1- Bajo",A35)))</formula>
    </cfRule>
  </conditionalFormatting>
  <conditionalFormatting sqref="F35:G35">
    <cfRule type="containsText" dxfId="1502" priority="366" operator="containsText" text="3- Moderado">
      <formula>NOT(ISERROR(SEARCH("3- Moderado",F35)))</formula>
    </cfRule>
    <cfRule type="containsText" dxfId="1501" priority="367" operator="containsText" text="6- Moderado">
      <formula>NOT(ISERROR(SEARCH("6- Moderado",F35)))</formula>
    </cfRule>
    <cfRule type="containsText" dxfId="1500" priority="368" operator="containsText" text="4- Moderado">
      <formula>NOT(ISERROR(SEARCH("4- Moderado",F35)))</formula>
    </cfRule>
    <cfRule type="containsText" dxfId="1499" priority="369" operator="containsText" text="3- Bajo">
      <formula>NOT(ISERROR(SEARCH("3- Bajo",F35)))</formula>
    </cfRule>
    <cfRule type="containsText" dxfId="1498" priority="370" operator="containsText" text="4- Bajo">
      <formula>NOT(ISERROR(SEARCH("4- Bajo",F35)))</formula>
    </cfRule>
    <cfRule type="containsText" dxfId="1497" priority="371" operator="containsText" text="1- Bajo">
      <formula>NOT(ISERROR(SEARCH("1- Bajo",F35)))</formula>
    </cfRule>
  </conditionalFormatting>
  <conditionalFormatting sqref="J35:J39">
    <cfRule type="containsText" dxfId="1496" priority="361" operator="containsText" text="Bajo">
      <formula>NOT(ISERROR(SEARCH("Bajo",J35)))</formula>
    </cfRule>
    <cfRule type="containsText" dxfId="1495" priority="362" operator="containsText" text="Moderado">
      <formula>NOT(ISERROR(SEARCH("Moderado",J35)))</formula>
    </cfRule>
    <cfRule type="containsText" dxfId="1494" priority="363" operator="containsText" text="Alto">
      <formula>NOT(ISERROR(SEARCH("Alto",J35)))</formula>
    </cfRule>
    <cfRule type="containsText" dxfId="1493" priority="364" operator="containsText" text="Extremo">
      <formula>NOT(ISERROR(SEARCH("Extremo",J35)))</formula>
    </cfRule>
    <cfRule type="colorScale" priority="365">
      <colorScale>
        <cfvo type="min"/>
        <cfvo type="max"/>
        <color rgb="FFFF7128"/>
        <color rgb="FFFFEF9C"/>
      </colorScale>
    </cfRule>
  </conditionalFormatting>
  <conditionalFormatting sqref="M35:M39">
    <cfRule type="containsText" dxfId="1492" priority="336" operator="containsText" text="Moderado">
      <formula>NOT(ISERROR(SEARCH("Moderado",M35)))</formula>
    </cfRule>
    <cfRule type="containsText" dxfId="1491" priority="356" operator="containsText" text="Bajo">
      <formula>NOT(ISERROR(SEARCH("Bajo",M35)))</formula>
    </cfRule>
    <cfRule type="containsText" dxfId="1490" priority="357" operator="containsText" text="Moderado">
      <formula>NOT(ISERROR(SEARCH("Moderado",M35)))</formula>
    </cfRule>
    <cfRule type="containsText" dxfId="1489" priority="358" operator="containsText" text="Alto">
      <formula>NOT(ISERROR(SEARCH("Alto",M35)))</formula>
    </cfRule>
    <cfRule type="containsText" dxfId="1488" priority="359" operator="containsText" text="Extremo">
      <formula>NOT(ISERROR(SEARCH("Extremo",M35)))</formula>
    </cfRule>
    <cfRule type="colorScale" priority="360">
      <colorScale>
        <cfvo type="min"/>
        <cfvo type="max"/>
        <color rgb="FFFF7128"/>
        <color rgb="FFFFEF9C"/>
      </colorScale>
    </cfRule>
  </conditionalFormatting>
  <conditionalFormatting sqref="N35">
    <cfRule type="containsText" dxfId="1487" priority="350" operator="containsText" text="3- Moderado">
      <formula>NOT(ISERROR(SEARCH("3- Moderado",N35)))</formula>
    </cfRule>
    <cfRule type="containsText" dxfId="1486" priority="351" operator="containsText" text="6- Moderado">
      <formula>NOT(ISERROR(SEARCH("6- Moderado",N35)))</formula>
    </cfRule>
    <cfRule type="containsText" dxfId="1485" priority="352" operator="containsText" text="4- Moderado">
      <formula>NOT(ISERROR(SEARCH("4- Moderado",N35)))</formula>
    </cfRule>
    <cfRule type="containsText" dxfId="1484" priority="353" operator="containsText" text="3- Bajo">
      <formula>NOT(ISERROR(SEARCH("3- Bajo",N35)))</formula>
    </cfRule>
    <cfRule type="containsText" dxfId="1483" priority="354" operator="containsText" text="4- Bajo">
      <formula>NOT(ISERROR(SEARCH("4- Bajo",N35)))</formula>
    </cfRule>
    <cfRule type="containsText" dxfId="1482" priority="355" operator="containsText" text="1- Bajo">
      <formula>NOT(ISERROR(SEARCH("1- Bajo",N35)))</formula>
    </cfRule>
  </conditionalFormatting>
  <conditionalFormatting sqref="H35:H39">
    <cfRule type="containsText" dxfId="1481" priority="337" operator="containsText" text="Muy Alta">
      <formula>NOT(ISERROR(SEARCH("Muy Alta",H35)))</formula>
    </cfRule>
    <cfRule type="containsText" dxfId="1480" priority="338" operator="containsText" text="Alta">
      <formula>NOT(ISERROR(SEARCH("Alta",H35)))</formula>
    </cfRule>
    <cfRule type="containsText" dxfId="1479" priority="339" operator="containsText" text="Muy Alta">
      <formula>NOT(ISERROR(SEARCH("Muy Alta",H35)))</formula>
    </cfRule>
    <cfRule type="containsText" dxfId="1478" priority="344" operator="containsText" text="Muy Baja">
      <formula>NOT(ISERROR(SEARCH("Muy Baja",H35)))</formula>
    </cfRule>
    <cfRule type="containsText" dxfId="1477" priority="345" operator="containsText" text="Baja">
      <formula>NOT(ISERROR(SEARCH("Baja",H35)))</formula>
    </cfRule>
    <cfRule type="containsText" dxfId="1476" priority="346" operator="containsText" text="Media">
      <formula>NOT(ISERROR(SEARCH("Media",H35)))</formula>
    </cfRule>
    <cfRule type="containsText" dxfId="1475" priority="347" operator="containsText" text="Alta">
      <formula>NOT(ISERROR(SEARCH("Alta",H35)))</formula>
    </cfRule>
    <cfRule type="containsText" dxfId="1474" priority="349" operator="containsText" text="Muy Alta">
      <formula>NOT(ISERROR(SEARCH("Muy Alta",H35)))</formula>
    </cfRule>
  </conditionalFormatting>
  <conditionalFormatting sqref="I35:I39">
    <cfRule type="containsText" dxfId="1473" priority="340" operator="containsText" text="Catastrófico">
      <formula>NOT(ISERROR(SEARCH("Catastrófico",I35)))</formula>
    </cfRule>
    <cfRule type="containsText" dxfId="1472" priority="341" operator="containsText" text="Mayor">
      <formula>NOT(ISERROR(SEARCH("Mayor",I35)))</formula>
    </cfRule>
    <cfRule type="containsText" dxfId="1471" priority="342" operator="containsText" text="Menor">
      <formula>NOT(ISERROR(SEARCH("Menor",I35)))</formula>
    </cfRule>
    <cfRule type="containsText" dxfId="1470" priority="343" operator="containsText" text="Leve">
      <formula>NOT(ISERROR(SEARCH("Leve",I35)))</formula>
    </cfRule>
    <cfRule type="containsText" dxfId="1469" priority="348" operator="containsText" text="Moderado">
      <formula>NOT(ISERROR(SEARCH("Moderado",I35)))</formula>
    </cfRule>
  </conditionalFormatting>
  <conditionalFormatting sqref="K35:K39">
    <cfRule type="containsText" dxfId="1468" priority="335" operator="containsText" text="Media">
      <formula>NOT(ISERROR(SEARCH("Media",K35)))</formula>
    </cfRule>
  </conditionalFormatting>
  <conditionalFormatting sqref="L35:L39">
    <cfRule type="containsText" dxfId="1467" priority="334" operator="containsText" text="Moderado">
      <formula>NOT(ISERROR(SEARCH("Moderado",L35)))</formula>
    </cfRule>
  </conditionalFormatting>
  <conditionalFormatting sqref="J35:J39">
    <cfRule type="containsText" dxfId="1466" priority="333" operator="containsText" text="Moderado">
      <formula>NOT(ISERROR(SEARCH("Moderado",J35)))</formula>
    </cfRule>
  </conditionalFormatting>
  <conditionalFormatting sqref="J35:J39">
    <cfRule type="containsText" dxfId="1465" priority="331" operator="containsText" text="Bajo">
      <formula>NOT(ISERROR(SEARCH("Bajo",J35)))</formula>
    </cfRule>
    <cfRule type="containsText" dxfId="1464" priority="332" operator="containsText" text="Extremo">
      <formula>NOT(ISERROR(SEARCH("Extremo",J35)))</formula>
    </cfRule>
  </conditionalFormatting>
  <conditionalFormatting sqref="K35:K39">
    <cfRule type="containsText" dxfId="1463" priority="329" operator="containsText" text="Baja">
      <formula>NOT(ISERROR(SEARCH("Baja",K35)))</formula>
    </cfRule>
    <cfRule type="containsText" dxfId="1462" priority="330" operator="containsText" text="Muy Baja">
      <formula>NOT(ISERROR(SEARCH("Muy Baja",K35)))</formula>
    </cfRule>
  </conditionalFormatting>
  <conditionalFormatting sqref="K35:K39">
    <cfRule type="containsText" dxfId="1461" priority="327" operator="containsText" text="Muy Alta">
      <formula>NOT(ISERROR(SEARCH("Muy Alta",K35)))</formula>
    </cfRule>
    <cfRule type="containsText" dxfId="1460" priority="328" operator="containsText" text="Alta">
      <formula>NOT(ISERROR(SEARCH("Alta",K35)))</formula>
    </cfRule>
  </conditionalFormatting>
  <conditionalFormatting sqref="L35:L39">
    <cfRule type="containsText" dxfId="1459" priority="323" operator="containsText" text="Catastrófico">
      <formula>NOT(ISERROR(SEARCH("Catastrófico",L35)))</formula>
    </cfRule>
    <cfRule type="containsText" dxfId="1458" priority="324" operator="containsText" text="Mayor">
      <formula>NOT(ISERROR(SEARCH("Mayor",L35)))</formula>
    </cfRule>
    <cfRule type="containsText" dxfId="1457" priority="325" operator="containsText" text="Menor">
      <formula>NOT(ISERROR(SEARCH("Menor",L35)))</formula>
    </cfRule>
    <cfRule type="containsText" dxfId="1456" priority="326" operator="containsText" text="Leve">
      <formula>NOT(ISERROR(SEARCH("Leve",L35)))</formula>
    </cfRule>
  </conditionalFormatting>
  <conditionalFormatting sqref="K40:L40">
    <cfRule type="containsText" dxfId="1455" priority="317" operator="containsText" text="3- Moderado">
      <formula>NOT(ISERROR(SEARCH("3- Moderado",K40)))</formula>
    </cfRule>
    <cfRule type="containsText" dxfId="1454" priority="318" operator="containsText" text="6- Moderado">
      <formula>NOT(ISERROR(SEARCH("6- Moderado",K40)))</formula>
    </cfRule>
    <cfRule type="containsText" dxfId="1453" priority="319" operator="containsText" text="4- Moderado">
      <formula>NOT(ISERROR(SEARCH("4- Moderado",K40)))</formula>
    </cfRule>
    <cfRule type="containsText" dxfId="1452" priority="320" operator="containsText" text="3- Bajo">
      <formula>NOT(ISERROR(SEARCH("3- Bajo",K40)))</formula>
    </cfRule>
    <cfRule type="containsText" dxfId="1451" priority="321" operator="containsText" text="4- Bajo">
      <formula>NOT(ISERROR(SEARCH("4- Bajo",K40)))</formula>
    </cfRule>
    <cfRule type="containsText" dxfId="1450" priority="322" operator="containsText" text="1- Bajo">
      <formula>NOT(ISERROR(SEARCH("1- Bajo",K40)))</formula>
    </cfRule>
  </conditionalFormatting>
  <conditionalFormatting sqref="H40:I40">
    <cfRule type="containsText" dxfId="1449" priority="311" operator="containsText" text="3- Moderado">
      <formula>NOT(ISERROR(SEARCH("3- Moderado",H40)))</formula>
    </cfRule>
    <cfRule type="containsText" dxfId="1448" priority="312" operator="containsText" text="6- Moderado">
      <formula>NOT(ISERROR(SEARCH("6- Moderado",H40)))</formula>
    </cfRule>
    <cfRule type="containsText" dxfId="1447" priority="313" operator="containsText" text="4- Moderado">
      <formula>NOT(ISERROR(SEARCH("4- Moderado",H40)))</formula>
    </cfRule>
    <cfRule type="containsText" dxfId="1446" priority="314" operator="containsText" text="3- Bajo">
      <formula>NOT(ISERROR(SEARCH("3- Bajo",H40)))</formula>
    </cfRule>
    <cfRule type="containsText" dxfId="1445" priority="315" operator="containsText" text="4- Bajo">
      <formula>NOT(ISERROR(SEARCH("4- Bajo",H40)))</formula>
    </cfRule>
    <cfRule type="containsText" dxfId="1444" priority="316" operator="containsText" text="1- Bajo">
      <formula>NOT(ISERROR(SEARCH("1- Bajo",H40)))</formula>
    </cfRule>
  </conditionalFormatting>
  <conditionalFormatting sqref="A40 C40:E40">
    <cfRule type="containsText" dxfId="1443" priority="305" operator="containsText" text="3- Moderado">
      <formula>NOT(ISERROR(SEARCH("3- Moderado",A40)))</formula>
    </cfRule>
    <cfRule type="containsText" dxfId="1442" priority="306" operator="containsText" text="6- Moderado">
      <formula>NOT(ISERROR(SEARCH("6- Moderado",A40)))</formula>
    </cfRule>
    <cfRule type="containsText" dxfId="1441" priority="307" operator="containsText" text="4- Moderado">
      <formula>NOT(ISERROR(SEARCH("4- Moderado",A40)))</formula>
    </cfRule>
    <cfRule type="containsText" dxfId="1440" priority="308" operator="containsText" text="3- Bajo">
      <formula>NOT(ISERROR(SEARCH("3- Bajo",A40)))</formula>
    </cfRule>
    <cfRule type="containsText" dxfId="1439" priority="309" operator="containsText" text="4- Bajo">
      <formula>NOT(ISERROR(SEARCH("4- Bajo",A40)))</formula>
    </cfRule>
    <cfRule type="containsText" dxfId="1438" priority="310" operator="containsText" text="1- Bajo">
      <formula>NOT(ISERROR(SEARCH("1- Bajo",A40)))</formula>
    </cfRule>
  </conditionalFormatting>
  <conditionalFormatting sqref="F40:G40">
    <cfRule type="containsText" dxfId="1437" priority="299" operator="containsText" text="3- Moderado">
      <formula>NOT(ISERROR(SEARCH("3- Moderado",F40)))</formula>
    </cfRule>
    <cfRule type="containsText" dxfId="1436" priority="300" operator="containsText" text="6- Moderado">
      <formula>NOT(ISERROR(SEARCH("6- Moderado",F40)))</formula>
    </cfRule>
    <cfRule type="containsText" dxfId="1435" priority="301" operator="containsText" text="4- Moderado">
      <formula>NOT(ISERROR(SEARCH("4- Moderado",F40)))</formula>
    </cfRule>
    <cfRule type="containsText" dxfId="1434" priority="302" operator="containsText" text="3- Bajo">
      <formula>NOT(ISERROR(SEARCH("3- Bajo",F40)))</formula>
    </cfRule>
    <cfRule type="containsText" dxfId="1433" priority="303" operator="containsText" text="4- Bajo">
      <formula>NOT(ISERROR(SEARCH("4- Bajo",F40)))</formula>
    </cfRule>
    <cfRule type="containsText" dxfId="1432" priority="304" operator="containsText" text="1- Bajo">
      <formula>NOT(ISERROR(SEARCH("1- Bajo",F40)))</formula>
    </cfRule>
  </conditionalFormatting>
  <conditionalFormatting sqref="J40:J44">
    <cfRule type="containsText" dxfId="1431" priority="294" operator="containsText" text="Bajo">
      <formula>NOT(ISERROR(SEARCH("Bajo",J40)))</formula>
    </cfRule>
    <cfRule type="containsText" dxfId="1430" priority="295" operator="containsText" text="Moderado">
      <formula>NOT(ISERROR(SEARCH("Moderado",J40)))</formula>
    </cfRule>
    <cfRule type="containsText" dxfId="1429" priority="296" operator="containsText" text="Alto">
      <formula>NOT(ISERROR(SEARCH("Alto",J40)))</formula>
    </cfRule>
    <cfRule type="containsText" dxfId="1428" priority="297" operator="containsText" text="Extremo">
      <formula>NOT(ISERROR(SEARCH("Extremo",J40)))</formula>
    </cfRule>
    <cfRule type="colorScale" priority="298">
      <colorScale>
        <cfvo type="min"/>
        <cfvo type="max"/>
        <color rgb="FFFF7128"/>
        <color rgb="FFFFEF9C"/>
      </colorScale>
    </cfRule>
  </conditionalFormatting>
  <conditionalFormatting sqref="M40:M44">
    <cfRule type="containsText" dxfId="1427" priority="269" operator="containsText" text="Moderado">
      <formula>NOT(ISERROR(SEARCH("Moderado",M40)))</formula>
    </cfRule>
    <cfRule type="containsText" dxfId="1426" priority="289" operator="containsText" text="Bajo">
      <formula>NOT(ISERROR(SEARCH("Bajo",M40)))</formula>
    </cfRule>
    <cfRule type="containsText" dxfId="1425" priority="290" operator="containsText" text="Moderado">
      <formula>NOT(ISERROR(SEARCH("Moderado",M40)))</formula>
    </cfRule>
    <cfRule type="containsText" dxfId="1424" priority="291" operator="containsText" text="Alto">
      <formula>NOT(ISERROR(SEARCH("Alto",M40)))</formula>
    </cfRule>
    <cfRule type="containsText" dxfId="1423" priority="292" operator="containsText" text="Extremo">
      <formula>NOT(ISERROR(SEARCH("Extremo",M40)))</formula>
    </cfRule>
    <cfRule type="colorScale" priority="293">
      <colorScale>
        <cfvo type="min"/>
        <cfvo type="max"/>
        <color rgb="FFFF7128"/>
        <color rgb="FFFFEF9C"/>
      </colorScale>
    </cfRule>
  </conditionalFormatting>
  <conditionalFormatting sqref="N40">
    <cfRule type="containsText" dxfId="1422" priority="283" operator="containsText" text="3- Moderado">
      <formula>NOT(ISERROR(SEARCH("3- Moderado",N40)))</formula>
    </cfRule>
    <cfRule type="containsText" dxfId="1421" priority="284" operator="containsText" text="6- Moderado">
      <formula>NOT(ISERROR(SEARCH("6- Moderado",N40)))</formula>
    </cfRule>
    <cfRule type="containsText" dxfId="1420" priority="285" operator="containsText" text="4- Moderado">
      <formula>NOT(ISERROR(SEARCH("4- Moderado",N40)))</formula>
    </cfRule>
    <cfRule type="containsText" dxfId="1419" priority="286" operator="containsText" text="3- Bajo">
      <formula>NOT(ISERROR(SEARCH("3- Bajo",N40)))</formula>
    </cfRule>
    <cfRule type="containsText" dxfId="1418" priority="287" operator="containsText" text="4- Bajo">
      <formula>NOT(ISERROR(SEARCH("4- Bajo",N40)))</formula>
    </cfRule>
    <cfRule type="containsText" dxfId="1417" priority="288" operator="containsText" text="1- Bajo">
      <formula>NOT(ISERROR(SEARCH("1- Bajo",N40)))</formula>
    </cfRule>
  </conditionalFormatting>
  <conditionalFormatting sqref="H40:H44">
    <cfRule type="containsText" dxfId="1416" priority="270" operator="containsText" text="Muy Alta">
      <formula>NOT(ISERROR(SEARCH("Muy Alta",H40)))</formula>
    </cfRule>
    <cfRule type="containsText" dxfId="1415" priority="271" operator="containsText" text="Alta">
      <formula>NOT(ISERROR(SEARCH("Alta",H40)))</formula>
    </cfRule>
    <cfRule type="containsText" dxfId="1414" priority="272" operator="containsText" text="Muy Alta">
      <formula>NOT(ISERROR(SEARCH("Muy Alta",H40)))</formula>
    </cfRule>
    <cfRule type="containsText" dxfId="1413" priority="277" operator="containsText" text="Muy Baja">
      <formula>NOT(ISERROR(SEARCH("Muy Baja",H40)))</formula>
    </cfRule>
    <cfRule type="containsText" dxfId="1412" priority="278" operator="containsText" text="Baja">
      <formula>NOT(ISERROR(SEARCH("Baja",H40)))</formula>
    </cfRule>
    <cfRule type="containsText" dxfId="1411" priority="279" operator="containsText" text="Media">
      <formula>NOT(ISERROR(SEARCH("Media",H40)))</formula>
    </cfRule>
    <cfRule type="containsText" dxfId="1410" priority="280" operator="containsText" text="Alta">
      <formula>NOT(ISERROR(SEARCH("Alta",H40)))</formula>
    </cfRule>
    <cfRule type="containsText" dxfId="1409" priority="282" operator="containsText" text="Muy Alta">
      <formula>NOT(ISERROR(SEARCH("Muy Alta",H40)))</formula>
    </cfRule>
  </conditionalFormatting>
  <conditionalFormatting sqref="I40:I44">
    <cfRule type="containsText" dxfId="1408" priority="273" operator="containsText" text="Catastrófico">
      <formula>NOT(ISERROR(SEARCH("Catastrófico",I40)))</formula>
    </cfRule>
    <cfRule type="containsText" dxfId="1407" priority="274" operator="containsText" text="Mayor">
      <formula>NOT(ISERROR(SEARCH("Mayor",I40)))</formula>
    </cfRule>
    <cfRule type="containsText" dxfId="1406" priority="275" operator="containsText" text="Menor">
      <formula>NOT(ISERROR(SEARCH("Menor",I40)))</formula>
    </cfRule>
    <cfRule type="containsText" dxfId="1405" priority="276" operator="containsText" text="Leve">
      <formula>NOT(ISERROR(SEARCH("Leve",I40)))</formula>
    </cfRule>
    <cfRule type="containsText" dxfId="1404" priority="281" operator="containsText" text="Moderado">
      <formula>NOT(ISERROR(SEARCH("Moderado",I40)))</formula>
    </cfRule>
  </conditionalFormatting>
  <conditionalFormatting sqref="K40:K44">
    <cfRule type="containsText" dxfId="1403" priority="268" operator="containsText" text="Media">
      <formula>NOT(ISERROR(SEARCH("Media",K40)))</formula>
    </cfRule>
  </conditionalFormatting>
  <conditionalFormatting sqref="L40:L44">
    <cfRule type="containsText" dxfId="1402" priority="267" operator="containsText" text="Moderado">
      <formula>NOT(ISERROR(SEARCH("Moderado",L40)))</formula>
    </cfRule>
  </conditionalFormatting>
  <conditionalFormatting sqref="J40:J44">
    <cfRule type="containsText" dxfId="1401" priority="266" operator="containsText" text="Moderado">
      <formula>NOT(ISERROR(SEARCH("Moderado",J40)))</formula>
    </cfRule>
  </conditionalFormatting>
  <conditionalFormatting sqref="J40:J44">
    <cfRule type="containsText" dxfId="1400" priority="264" operator="containsText" text="Bajo">
      <formula>NOT(ISERROR(SEARCH("Bajo",J40)))</formula>
    </cfRule>
    <cfRule type="containsText" dxfId="1399" priority="265" operator="containsText" text="Extremo">
      <formula>NOT(ISERROR(SEARCH("Extremo",J40)))</formula>
    </cfRule>
  </conditionalFormatting>
  <conditionalFormatting sqref="K40:K44">
    <cfRule type="containsText" dxfId="1398" priority="262" operator="containsText" text="Baja">
      <formula>NOT(ISERROR(SEARCH("Baja",K40)))</formula>
    </cfRule>
    <cfRule type="containsText" dxfId="1397" priority="263" operator="containsText" text="Muy Baja">
      <formula>NOT(ISERROR(SEARCH("Muy Baja",K40)))</formula>
    </cfRule>
  </conditionalFormatting>
  <conditionalFormatting sqref="K40:K44">
    <cfRule type="containsText" dxfId="1396" priority="260" operator="containsText" text="Muy Alta">
      <formula>NOT(ISERROR(SEARCH("Muy Alta",K40)))</formula>
    </cfRule>
    <cfRule type="containsText" dxfId="1395" priority="261" operator="containsText" text="Alta">
      <formula>NOT(ISERROR(SEARCH("Alta",K40)))</formula>
    </cfRule>
  </conditionalFormatting>
  <conditionalFormatting sqref="L40:L44">
    <cfRule type="containsText" dxfId="1394" priority="256" operator="containsText" text="Catastrófico">
      <formula>NOT(ISERROR(SEARCH("Catastrófico",L40)))</formula>
    </cfRule>
    <cfRule type="containsText" dxfId="1393" priority="257" operator="containsText" text="Mayor">
      <formula>NOT(ISERROR(SEARCH("Mayor",L40)))</formula>
    </cfRule>
    <cfRule type="containsText" dxfId="1392" priority="258" operator="containsText" text="Menor">
      <formula>NOT(ISERROR(SEARCH("Menor",L40)))</formula>
    </cfRule>
    <cfRule type="containsText" dxfId="1391" priority="259" operator="containsText" text="Leve">
      <formula>NOT(ISERROR(SEARCH("Leve",L40)))</formula>
    </cfRule>
  </conditionalFormatting>
  <conditionalFormatting sqref="K45:L45">
    <cfRule type="containsText" dxfId="1390" priority="250" operator="containsText" text="3- Moderado">
      <formula>NOT(ISERROR(SEARCH("3- Moderado",K45)))</formula>
    </cfRule>
    <cfRule type="containsText" dxfId="1389" priority="251" operator="containsText" text="6- Moderado">
      <formula>NOT(ISERROR(SEARCH("6- Moderado",K45)))</formula>
    </cfRule>
    <cfRule type="containsText" dxfId="1388" priority="252" operator="containsText" text="4- Moderado">
      <formula>NOT(ISERROR(SEARCH("4- Moderado",K45)))</formula>
    </cfRule>
    <cfRule type="containsText" dxfId="1387" priority="253" operator="containsText" text="3- Bajo">
      <formula>NOT(ISERROR(SEARCH("3- Bajo",K45)))</formula>
    </cfRule>
    <cfRule type="containsText" dxfId="1386" priority="254" operator="containsText" text="4- Bajo">
      <formula>NOT(ISERROR(SEARCH("4- Bajo",K45)))</formula>
    </cfRule>
    <cfRule type="containsText" dxfId="1385" priority="255" operator="containsText" text="1- Bajo">
      <formula>NOT(ISERROR(SEARCH("1- Bajo",K45)))</formula>
    </cfRule>
  </conditionalFormatting>
  <conditionalFormatting sqref="H45:I45">
    <cfRule type="containsText" dxfId="1384" priority="244" operator="containsText" text="3- Moderado">
      <formula>NOT(ISERROR(SEARCH("3- Moderado",H45)))</formula>
    </cfRule>
    <cfRule type="containsText" dxfId="1383" priority="245" operator="containsText" text="6- Moderado">
      <formula>NOT(ISERROR(SEARCH("6- Moderado",H45)))</formula>
    </cfRule>
    <cfRule type="containsText" dxfId="1382" priority="246" operator="containsText" text="4- Moderado">
      <formula>NOT(ISERROR(SEARCH("4- Moderado",H45)))</formula>
    </cfRule>
    <cfRule type="containsText" dxfId="1381" priority="247" operator="containsText" text="3- Bajo">
      <formula>NOT(ISERROR(SEARCH("3- Bajo",H45)))</formula>
    </cfRule>
    <cfRule type="containsText" dxfId="1380" priority="248" operator="containsText" text="4- Bajo">
      <formula>NOT(ISERROR(SEARCH("4- Bajo",H45)))</formula>
    </cfRule>
    <cfRule type="containsText" dxfId="1379" priority="249" operator="containsText" text="1- Bajo">
      <formula>NOT(ISERROR(SEARCH("1- Bajo",H45)))</formula>
    </cfRule>
  </conditionalFormatting>
  <conditionalFormatting sqref="A45 C45:E45">
    <cfRule type="containsText" dxfId="1378" priority="238" operator="containsText" text="3- Moderado">
      <formula>NOT(ISERROR(SEARCH("3- Moderado",A45)))</formula>
    </cfRule>
    <cfRule type="containsText" dxfId="1377" priority="239" operator="containsText" text="6- Moderado">
      <formula>NOT(ISERROR(SEARCH("6- Moderado",A45)))</formula>
    </cfRule>
    <cfRule type="containsText" dxfId="1376" priority="240" operator="containsText" text="4- Moderado">
      <formula>NOT(ISERROR(SEARCH("4- Moderado",A45)))</formula>
    </cfRule>
    <cfRule type="containsText" dxfId="1375" priority="241" operator="containsText" text="3- Bajo">
      <formula>NOT(ISERROR(SEARCH("3- Bajo",A45)))</formula>
    </cfRule>
    <cfRule type="containsText" dxfId="1374" priority="242" operator="containsText" text="4- Bajo">
      <formula>NOT(ISERROR(SEARCH("4- Bajo",A45)))</formula>
    </cfRule>
    <cfRule type="containsText" dxfId="1373" priority="243" operator="containsText" text="1- Bajo">
      <formula>NOT(ISERROR(SEARCH("1- Bajo",A45)))</formula>
    </cfRule>
  </conditionalFormatting>
  <conditionalFormatting sqref="F45:G45">
    <cfRule type="containsText" dxfId="1372" priority="232" operator="containsText" text="3- Moderado">
      <formula>NOT(ISERROR(SEARCH("3- Moderado",F45)))</formula>
    </cfRule>
    <cfRule type="containsText" dxfId="1371" priority="233" operator="containsText" text="6- Moderado">
      <formula>NOT(ISERROR(SEARCH("6- Moderado",F45)))</formula>
    </cfRule>
    <cfRule type="containsText" dxfId="1370" priority="234" operator="containsText" text="4- Moderado">
      <formula>NOT(ISERROR(SEARCH("4- Moderado",F45)))</formula>
    </cfRule>
    <cfRule type="containsText" dxfId="1369" priority="235" operator="containsText" text="3- Bajo">
      <formula>NOT(ISERROR(SEARCH("3- Bajo",F45)))</formula>
    </cfRule>
    <cfRule type="containsText" dxfId="1368" priority="236" operator="containsText" text="4- Bajo">
      <formula>NOT(ISERROR(SEARCH("4- Bajo",F45)))</formula>
    </cfRule>
    <cfRule type="containsText" dxfId="1367" priority="237" operator="containsText" text="1- Bajo">
      <formula>NOT(ISERROR(SEARCH("1- Bajo",F45)))</formula>
    </cfRule>
  </conditionalFormatting>
  <conditionalFormatting sqref="J45:J49">
    <cfRule type="containsText" dxfId="1366" priority="227" operator="containsText" text="Bajo">
      <formula>NOT(ISERROR(SEARCH("Bajo",J45)))</formula>
    </cfRule>
    <cfRule type="containsText" dxfId="1365" priority="228" operator="containsText" text="Moderado">
      <formula>NOT(ISERROR(SEARCH("Moderado",J45)))</formula>
    </cfRule>
    <cfRule type="containsText" dxfId="1364" priority="229" operator="containsText" text="Alto">
      <formula>NOT(ISERROR(SEARCH("Alto",J45)))</formula>
    </cfRule>
    <cfRule type="containsText" dxfId="1363" priority="230" operator="containsText" text="Extremo">
      <formula>NOT(ISERROR(SEARCH("Extremo",J45)))</formula>
    </cfRule>
    <cfRule type="colorScale" priority="231">
      <colorScale>
        <cfvo type="min"/>
        <cfvo type="max"/>
        <color rgb="FFFF7128"/>
        <color rgb="FFFFEF9C"/>
      </colorScale>
    </cfRule>
  </conditionalFormatting>
  <conditionalFormatting sqref="M45:M49">
    <cfRule type="containsText" dxfId="1362" priority="202" operator="containsText" text="Moderado">
      <formula>NOT(ISERROR(SEARCH("Moderado",M45)))</formula>
    </cfRule>
    <cfRule type="containsText" dxfId="1361" priority="222" operator="containsText" text="Bajo">
      <formula>NOT(ISERROR(SEARCH("Bajo",M45)))</formula>
    </cfRule>
    <cfRule type="containsText" dxfId="1360" priority="223" operator="containsText" text="Moderado">
      <formula>NOT(ISERROR(SEARCH("Moderado",M45)))</formula>
    </cfRule>
    <cfRule type="containsText" dxfId="1359" priority="224" operator="containsText" text="Alto">
      <formula>NOT(ISERROR(SEARCH("Alto",M45)))</formula>
    </cfRule>
    <cfRule type="containsText" dxfId="1358" priority="225" operator="containsText" text="Extremo">
      <formula>NOT(ISERROR(SEARCH("Extremo",M45)))</formula>
    </cfRule>
    <cfRule type="colorScale" priority="226">
      <colorScale>
        <cfvo type="min"/>
        <cfvo type="max"/>
        <color rgb="FFFF7128"/>
        <color rgb="FFFFEF9C"/>
      </colorScale>
    </cfRule>
  </conditionalFormatting>
  <conditionalFormatting sqref="N45">
    <cfRule type="containsText" dxfId="1357" priority="216" operator="containsText" text="3- Moderado">
      <formula>NOT(ISERROR(SEARCH("3- Moderado",N45)))</formula>
    </cfRule>
    <cfRule type="containsText" dxfId="1356" priority="217" operator="containsText" text="6- Moderado">
      <formula>NOT(ISERROR(SEARCH("6- Moderado",N45)))</formula>
    </cfRule>
    <cfRule type="containsText" dxfId="1355" priority="218" operator="containsText" text="4- Moderado">
      <formula>NOT(ISERROR(SEARCH("4- Moderado",N45)))</formula>
    </cfRule>
    <cfRule type="containsText" dxfId="1354" priority="219" operator="containsText" text="3- Bajo">
      <formula>NOT(ISERROR(SEARCH("3- Bajo",N45)))</formula>
    </cfRule>
    <cfRule type="containsText" dxfId="1353" priority="220" operator="containsText" text="4- Bajo">
      <formula>NOT(ISERROR(SEARCH("4- Bajo",N45)))</formula>
    </cfRule>
    <cfRule type="containsText" dxfId="1352" priority="221" operator="containsText" text="1- Bajo">
      <formula>NOT(ISERROR(SEARCH("1- Bajo",N45)))</formula>
    </cfRule>
  </conditionalFormatting>
  <conditionalFormatting sqref="H45:H49">
    <cfRule type="containsText" dxfId="1351" priority="203" operator="containsText" text="Muy Alta">
      <formula>NOT(ISERROR(SEARCH("Muy Alta",H45)))</formula>
    </cfRule>
    <cfRule type="containsText" dxfId="1350" priority="204" operator="containsText" text="Alta">
      <formula>NOT(ISERROR(SEARCH("Alta",H45)))</formula>
    </cfRule>
    <cfRule type="containsText" dxfId="1349" priority="205" operator="containsText" text="Muy Alta">
      <formula>NOT(ISERROR(SEARCH("Muy Alta",H45)))</formula>
    </cfRule>
    <cfRule type="containsText" dxfId="1348" priority="210" operator="containsText" text="Muy Baja">
      <formula>NOT(ISERROR(SEARCH("Muy Baja",H45)))</formula>
    </cfRule>
    <cfRule type="containsText" dxfId="1347" priority="211" operator="containsText" text="Baja">
      <formula>NOT(ISERROR(SEARCH("Baja",H45)))</formula>
    </cfRule>
    <cfRule type="containsText" dxfId="1346" priority="212" operator="containsText" text="Media">
      <formula>NOT(ISERROR(SEARCH("Media",H45)))</formula>
    </cfRule>
    <cfRule type="containsText" dxfId="1345" priority="213" operator="containsText" text="Alta">
      <formula>NOT(ISERROR(SEARCH("Alta",H45)))</formula>
    </cfRule>
    <cfRule type="containsText" dxfId="1344" priority="215" operator="containsText" text="Muy Alta">
      <formula>NOT(ISERROR(SEARCH("Muy Alta",H45)))</formula>
    </cfRule>
  </conditionalFormatting>
  <conditionalFormatting sqref="I45:I49">
    <cfRule type="containsText" dxfId="1343" priority="206" operator="containsText" text="Catastrófico">
      <formula>NOT(ISERROR(SEARCH("Catastrófico",I45)))</formula>
    </cfRule>
    <cfRule type="containsText" dxfId="1342" priority="207" operator="containsText" text="Mayor">
      <formula>NOT(ISERROR(SEARCH("Mayor",I45)))</formula>
    </cfRule>
    <cfRule type="containsText" dxfId="1341" priority="208" operator="containsText" text="Menor">
      <formula>NOT(ISERROR(SEARCH("Menor",I45)))</formula>
    </cfRule>
    <cfRule type="containsText" dxfId="1340" priority="209" operator="containsText" text="Leve">
      <formula>NOT(ISERROR(SEARCH("Leve",I45)))</formula>
    </cfRule>
    <cfRule type="containsText" dxfId="1339" priority="214" operator="containsText" text="Moderado">
      <formula>NOT(ISERROR(SEARCH("Moderado",I45)))</formula>
    </cfRule>
  </conditionalFormatting>
  <conditionalFormatting sqref="K45:K49">
    <cfRule type="containsText" dxfId="1338" priority="201" operator="containsText" text="Media">
      <formula>NOT(ISERROR(SEARCH("Media",K45)))</formula>
    </cfRule>
  </conditionalFormatting>
  <conditionalFormatting sqref="L45:L49">
    <cfRule type="containsText" dxfId="1337" priority="200" operator="containsText" text="Moderado">
      <formula>NOT(ISERROR(SEARCH("Moderado",L45)))</formula>
    </cfRule>
  </conditionalFormatting>
  <conditionalFormatting sqref="J45:J49">
    <cfRule type="containsText" dxfId="1336" priority="199" operator="containsText" text="Moderado">
      <formula>NOT(ISERROR(SEARCH("Moderado",J45)))</formula>
    </cfRule>
  </conditionalFormatting>
  <conditionalFormatting sqref="J45:J49">
    <cfRule type="containsText" dxfId="1335" priority="197" operator="containsText" text="Bajo">
      <formula>NOT(ISERROR(SEARCH("Bajo",J45)))</formula>
    </cfRule>
    <cfRule type="containsText" dxfId="1334" priority="198" operator="containsText" text="Extremo">
      <formula>NOT(ISERROR(SEARCH("Extremo",J45)))</formula>
    </cfRule>
  </conditionalFormatting>
  <conditionalFormatting sqref="K45:K49">
    <cfRule type="containsText" dxfId="1333" priority="195" operator="containsText" text="Baja">
      <formula>NOT(ISERROR(SEARCH("Baja",K45)))</formula>
    </cfRule>
    <cfRule type="containsText" dxfId="1332" priority="196" operator="containsText" text="Muy Baja">
      <formula>NOT(ISERROR(SEARCH("Muy Baja",K45)))</formula>
    </cfRule>
  </conditionalFormatting>
  <conditionalFormatting sqref="K45:K49">
    <cfRule type="containsText" dxfId="1331" priority="193" operator="containsText" text="Muy Alta">
      <formula>NOT(ISERROR(SEARCH("Muy Alta",K45)))</formula>
    </cfRule>
    <cfRule type="containsText" dxfId="1330" priority="194" operator="containsText" text="Alta">
      <formula>NOT(ISERROR(SEARCH("Alta",K45)))</formula>
    </cfRule>
  </conditionalFormatting>
  <conditionalFormatting sqref="L45:L49">
    <cfRule type="containsText" dxfId="1329" priority="189" operator="containsText" text="Catastrófico">
      <formula>NOT(ISERROR(SEARCH("Catastrófico",L45)))</formula>
    </cfRule>
    <cfRule type="containsText" dxfId="1328" priority="190" operator="containsText" text="Mayor">
      <formula>NOT(ISERROR(SEARCH("Mayor",L45)))</formula>
    </cfRule>
    <cfRule type="containsText" dxfId="1327" priority="191" operator="containsText" text="Menor">
      <formula>NOT(ISERROR(SEARCH("Menor",L45)))</formula>
    </cfRule>
    <cfRule type="containsText" dxfId="1326" priority="192" operator="containsText" text="Leve">
      <formula>NOT(ISERROR(SEARCH("Leve",L45)))</formula>
    </cfRule>
  </conditionalFormatting>
  <conditionalFormatting sqref="K50:L50">
    <cfRule type="containsText" dxfId="1325" priority="183" operator="containsText" text="3- Moderado">
      <formula>NOT(ISERROR(SEARCH("3- Moderado",K50)))</formula>
    </cfRule>
    <cfRule type="containsText" dxfId="1324" priority="184" operator="containsText" text="6- Moderado">
      <formula>NOT(ISERROR(SEARCH("6- Moderado",K50)))</formula>
    </cfRule>
    <cfRule type="containsText" dxfId="1323" priority="185" operator="containsText" text="4- Moderado">
      <formula>NOT(ISERROR(SEARCH("4- Moderado",K50)))</formula>
    </cfRule>
    <cfRule type="containsText" dxfId="1322" priority="186" operator="containsText" text="3- Bajo">
      <formula>NOT(ISERROR(SEARCH("3- Bajo",K50)))</formula>
    </cfRule>
    <cfRule type="containsText" dxfId="1321" priority="187" operator="containsText" text="4- Bajo">
      <formula>NOT(ISERROR(SEARCH("4- Bajo",K50)))</formula>
    </cfRule>
    <cfRule type="containsText" dxfId="1320" priority="188" operator="containsText" text="1- Bajo">
      <formula>NOT(ISERROR(SEARCH("1- Bajo",K50)))</formula>
    </cfRule>
  </conditionalFormatting>
  <conditionalFormatting sqref="H50:I50">
    <cfRule type="containsText" dxfId="1319" priority="177" operator="containsText" text="3- Moderado">
      <formula>NOT(ISERROR(SEARCH("3- Moderado",H50)))</formula>
    </cfRule>
    <cfRule type="containsText" dxfId="1318" priority="178" operator="containsText" text="6- Moderado">
      <formula>NOT(ISERROR(SEARCH("6- Moderado",H50)))</formula>
    </cfRule>
    <cfRule type="containsText" dxfId="1317" priority="179" operator="containsText" text="4- Moderado">
      <formula>NOT(ISERROR(SEARCH("4- Moderado",H50)))</formula>
    </cfRule>
    <cfRule type="containsText" dxfId="1316" priority="180" operator="containsText" text="3- Bajo">
      <formula>NOT(ISERROR(SEARCH("3- Bajo",H50)))</formula>
    </cfRule>
    <cfRule type="containsText" dxfId="1315" priority="181" operator="containsText" text="4- Bajo">
      <formula>NOT(ISERROR(SEARCH("4- Bajo",H50)))</formula>
    </cfRule>
    <cfRule type="containsText" dxfId="1314" priority="182" operator="containsText" text="1- Bajo">
      <formula>NOT(ISERROR(SEARCH("1- Bajo",H50)))</formula>
    </cfRule>
  </conditionalFormatting>
  <conditionalFormatting sqref="A50 C50:E50">
    <cfRule type="containsText" dxfId="1313" priority="171" operator="containsText" text="3- Moderado">
      <formula>NOT(ISERROR(SEARCH("3- Moderado",A50)))</formula>
    </cfRule>
    <cfRule type="containsText" dxfId="1312" priority="172" operator="containsText" text="6- Moderado">
      <formula>NOT(ISERROR(SEARCH("6- Moderado",A50)))</formula>
    </cfRule>
    <cfRule type="containsText" dxfId="1311" priority="173" operator="containsText" text="4- Moderado">
      <formula>NOT(ISERROR(SEARCH("4- Moderado",A50)))</formula>
    </cfRule>
    <cfRule type="containsText" dxfId="1310" priority="174" operator="containsText" text="3- Bajo">
      <formula>NOT(ISERROR(SEARCH("3- Bajo",A50)))</formula>
    </cfRule>
    <cfRule type="containsText" dxfId="1309" priority="175" operator="containsText" text="4- Bajo">
      <formula>NOT(ISERROR(SEARCH("4- Bajo",A50)))</formula>
    </cfRule>
    <cfRule type="containsText" dxfId="1308" priority="176" operator="containsText" text="1- Bajo">
      <formula>NOT(ISERROR(SEARCH("1- Bajo",A50)))</formula>
    </cfRule>
  </conditionalFormatting>
  <conditionalFormatting sqref="F50:G50">
    <cfRule type="containsText" dxfId="1307" priority="165" operator="containsText" text="3- Moderado">
      <formula>NOT(ISERROR(SEARCH("3- Moderado",F50)))</formula>
    </cfRule>
    <cfRule type="containsText" dxfId="1306" priority="166" operator="containsText" text="6- Moderado">
      <formula>NOT(ISERROR(SEARCH("6- Moderado",F50)))</formula>
    </cfRule>
    <cfRule type="containsText" dxfId="1305" priority="167" operator="containsText" text="4- Moderado">
      <formula>NOT(ISERROR(SEARCH("4- Moderado",F50)))</formula>
    </cfRule>
    <cfRule type="containsText" dxfId="1304" priority="168" operator="containsText" text="3- Bajo">
      <formula>NOT(ISERROR(SEARCH("3- Bajo",F50)))</formula>
    </cfRule>
    <cfRule type="containsText" dxfId="1303" priority="169" operator="containsText" text="4- Bajo">
      <formula>NOT(ISERROR(SEARCH("4- Bajo",F50)))</formula>
    </cfRule>
    <cfRule type="containsText" dxfId="1302" priority="170" operator="containsText" text="1- Bajo">
      <formula>NOT(ISERROR(SEARCH("1- Bajo",F50)))</formula>
    </cfRule>
  </conditionalFormatting>
  <conditionalFormatting sqref="J50:J54">
    <cfRule type="containsText" dxfId="1301" priority="160" operator="containsText" text="Bajo">
      <formula>NOT(ISERROR(SEARCH("Bajo",J50)))</formula>
    </cfRule>
    <cfRule type="containsText" dxfId="1300" priority="161" operator="containsText" text="Moderado">
      <formula>NOT(ISERROR(SEARCH("Moderado",J50)))</formula>
    </cfRule>
    <cfRule type="containsText" dxfId="1299" priority="162" operator="containsText" text="Alto">
      <formula>NOT(ISERROR(SEARCH("Alto",J50)))</formula>
    </cfRule>
    <cfRule type="containsText" dxfId="1298" priority="163" operator="containsText" text="Extremo">
      <formula>NOT(ISERROR(SEARCH("Extremo",J50)))</formula>
    </cfRule>
    <cfRule type="colorScale" priority="164">
      <colorScale>
        <cfvo type="min"/>
        <cfvo type="max"/>
        <color rgb="FFFF7128"/>
        <color rgb="FFFFEF9C"/>
      </colorScale>
    </cfRule>
  </conditionalFormatting>
  <conditionalFormatting sqref="M50:M54">
    <cfRule type="containsText" dxfId="1297" priority="135" operator="containsText" text="Moderado">
      <formula>NOT(ISERROR(SEARCH("Moderado",M50)))</formula>
    </cfRule>
    <cfRule type="containsText" dxfId="1296" priority="155" operator="containsText" text="Bajo">
      <formula>NOT(ISERROR(SEARCH("Bajo",M50)))</formula>
    </cfRule>
    <cfRule type="containsText" dxfId="1295" priority="156" operator="containsText" text="Moderado">
      <formula>NOT(ISERROR(SEARCH("Moderado",M50)))</formula>
    </cfRule>
    <cfRule type="containsText" dxfId="1294" priority="157" operator="containsText" text="Alto">
      <formula>NOT(ISERROR(SEARCH("Alto",M50)))</formula>
    </cfRule>
    <cfRule type="containsText" dxfId="1293" priority="158" operator="containsText" text="Extremo">
      <formula>NOT(ISERROR(SEARCH("Extremo",M50)))</formula>
    </cfRule>
    <cfRule type="colorScale" priority="159">
      <colorScale>
        <cfvo type="min"/>
        <cfvo type="max"/>
        <color rgb="FFFF7128"/>
        <color rgb="FFFFEF9C"/>
      </colorScale>
    </cfRule>
  </conditionalFormatting>
  <conditionalFormatting sqref="N50">
    <cfRule type="containsText" dxfId="1292" priority="149" operator="containsText" text="3- Moderado">
      <formula>NOT(ISERROR(SEARCH("3- Moderado",N50)))</formula>
    </cfRule>
    <cfRule type="containsText" dxfId="1291" priority="150" operator="containsText" text="6- Moderado">
      <formula>NOT(ISERROR(SEARCH("6- Moderado",N50)))</formula>
    </cfRule>
    <cfRule type="containsText" dxfId="1290" priority="151" operator="containsText" text="4- Moderado">
      <formula>NOT(ISERROR(SEARCH("4- Moderado",N50)))</formula>
    </cfRule>
    <cfRule type="containsText" dxfId="1289" priority="152" operator="containsText" text="3- Bajo">
      <formula>NOT(ISERROR(SEARCH("3- Bajo",N50)))</formula>
    </cfRule>
    <cfRule type="containsText" dxfId="1288" priority="153" operator="containsText" text="4- Bajo">
      <formula>NOT(ISERROR(SEARCH("4- Bajo",N50)))</formula>
    </cfRule>
    <cfRule type="containsText" dxfId="1287" priority="154" operator="containsText" text="1- Bajo">
      <formula>NOT(ISERROR(SEARCH("1- Bajo",N50)))</formula>
    </cfRule>
  </conditionalFormatting>
  <conditionalFormatting sqref="H50:H54">
    <cfRule type="containsText" dxfId="1286" priority="136" operator="containsText" text="Muy Alta">
      <formula>NOT(ISERROR(SEARCH("Muy Alta",H50)))</formula>
    </cfRule>
    <cfRule type="containsText" dxfId="1285" priority="137" operator="containsText" text="Alta">
      <formula>NOT(ISERROR(SEARCH("Alta",H50)))</formula>
    </cfRule>
    <cfRule type="containsText" dxfId="1284" priority="138" operator="containsText" text="Muy Alta">
      <formula>NOT(ISERROR(SEARCH("Muy Alta",H50)))</formula>
    </cfRule>
    <cfRule type="containsText" dxfId="1283" priority="143" operator="containsText" text="Muy Baja">
      <formula>NOT(ISERROR(SEARCH("Muy Baja",H50)))</formula>
    </cfRule>
    <cfRule type="containsText" dxfId="1282" priority="144" operator="containsText" text="Baja">
      <formula>NOT(ISERROR(SEARCH("Baja",H50)))</formula>
    </cfRule>
    <cfRule type="containsText" dxfId="1281" priority="145" operator="containsText" text="Media">
      <formula>NOT(ISERROR(SEARCH("Media",H50)))</formula>
    </cfRule>
    <cfRule type="containsText" dxfId="1280" priority="146" operator="containsText" text="Alta">
      <formula>NOT(ISERROR(SEARCH("Alta",H50)))</formula>
    </cfRule>
    <cfRule type="containsText" dxfId="1279" priority="148" operator="containsText" text="Muy Alta">
      <formula>NOT(ISERROR(SEARCH("Muy Alta",H50)))</formula>
    </cfRule>
  </conditionalFormatting>
  <conditionalFormatting sqref="I50:I54">
    <cfRule type="containsText" dxfId="1278" priority="139" operator="containsText" text="Catastrófico">
      <formula>NOT(ISERROR(SEARCH("Catastrófico",I50)))</formula>
    </cfRule>
    <cfRule type="containsText" dxfId="1277" priority="140" operator="containsText" text="Mayor">
      <formula>NOT(ISERROR(SEARCH("Mayor",I50)))</formula>
    </cfRule>
    <cfRule type="containsText" dxfId="1276" priority="141" operator="containsText" text="Menor">
      <formula>NOT(ISERROR(SEARCH("Menor",I50)))</formula>
    </cfRule>
    <cfRule type="containsText" dxfId="1275" priority="142" operator="containsText" text="Leve">
      <formula>NOT(ISERROR(SEARCH("Leve",I50)))</formula>
    </cfRule>
    <cfRule type="containsText" dxfId="1274" priority="147" operator="containsText" text="Moderado">
      <formula>NOT(ISERROR(SEARCH("Moderado",I50)))</formula>
    </cfRule>
  </conditionalFormatting>
  <conditionalFormatting sqref="K50:K54">
    <cfRule type="containsText" dxfId="1273" priority="134" operator="containsText" text="Media">
      <formula>NOT(ISERROR(SEARCH("Media",K50)))</formula>
    </cfRule>
  </conditionalFormatting>
  <conditionalFormatting sqref="L50:L54">
    <cfRule type="containsText" dxfId="1272" priority="133" operator="containsText" text="Moderado">
      <formula>NOT(ISERROR(SEARCH("Moderado",L50)))</formula>
    </cfRule>
  </conditionalFormatting>
  <conditionalFormatting sqref="J50:J54">
    <cfRule type="containsText" dxfId="1271" priority="132" operator="containsText" text="Moderado">
      <formula>NOT(ISERROR(SEARCH("Moderado",J50)))</formula>
    </cfRule>
  </conditionalFormatting>
  <conditionalFormatting sqref="J50:J54">
    <cfRule type="containsText" dxfId="1270" priority="130" operator="containsText" text="Bajo">
      <formula>NOT(ISERROR(SEARCH("Bajo",J50)))</formula>
    </cfRule>
    <cfRule type="containsText" dxfId="1269" priority="131" operator="containsText" text="Extremo">
      <formula>NOT(ISERROR(SEARCH("Extremo",J50)))</formula>
    </cfRule>
  </conditionalFormatting>
  <conditionalFormatting sqref="K50:K54">
    <cfRule type="containsText" dxfId="1268" priority="128" operator="containsText" text="Baja">
      <formula>NOT(ISERROR(SEARCH("Baja",K50)))</formula>
    </cfRule>
    <cfRule type="containsText" dxfId="1267" priority="129" operator="containsText" text="Muy Baja">
      <formula>NOT(ISERROR(SEARCH("Muy Baja",K50)))</formula>
    </cfRule>
  </conditionalFormatting>
  <conditionalFormatting sqref="K50:K54">
    <cfRule type="containsText" dxfId="1266" priority="126" operator="containsText" text="Muy Alta">
      <formula>NOT(ISERROR(SEARCH("Muy Alta",K50)))</formula>
    </cfRule>
    <cfRule type="containsText" dxfId="1265" priority="127" operator="containsText" text="Alta">
      <formula>NOT(ISERROR(SEARCH("Alta",K50)))</formula>
    </cfRule>
  </conditionalFormatting>
  <conditionalFormatting sqref="L50:L54">
    <cfRule type="containsText" dxfId="1264" priority="122" operator="containsText" text="Catastrófico">
      <formula>NOT(ISERROR(SEARCH("Catastrófico",L50)))</formula>
    </cfRule>
    <cfRule type="containsText" dxfId="1263" priority="123" operator="containsText" text="Mayor">
      <formula>NOT(ISERROR(SEARCH("Mayor",L50)))</formula>
    </cfRule>
    <cfRule type="containsText" dxfId="1262" priority="124" operator="containsText" text="Menor">
      <formula>NOT(ISERROR(SEARCH("Menor",L50)))</formula>
    </cfRule>
    <cfRule type="containsText" dxfId="1261" priority="125" operator="containsText" text="Leve">
      <formula>NOT(ISERROR(SEARCH("Leve",L50)))</formula>
    </cfRule>
  </conditionalFormatting>
  <conditionalFormatting sqref="K55:L55">
    <cfRule type="containsText" dxfId="1260" priority="116" operator="containsText" text="3- Moderado">
      <formula>NOT(ISERROR(SEARCH("3- Moderado",K55)))</formula>
    </cfRule>
    <cfRule type="containsText" dxfId="1259" priority="117" operator="containsText" text="6- Moderado">
      <formula>NOT(ISERROR(SEARCH("6- Moderado",K55)))</formula>
    </cfRule>
    <cfRule type="containsText" dxfId="1258" priority="118" operator="containsText" text="4- Moderado">
      <formula>NOT(ISERROR(SEARCH("4- Moderado",K55)))</formula>
    </cfRule>
    <cfRule type="containsText" dxfId="1257" priority="119" operator="containsText" text="3- Bajo">
      <formula>NOT(ISERROR(SEARCH("3- Bajo",K55)))</formula>
    </cfRule>
    <cfRule type="containsText" dxfId="1256" priority="120" operator="containsText" text="4- Bajo">
      <formula>NOT(ISERROR(SEARCH("4- Bajo",K55)))</formula>
    </cfRule>
    <cfRule type="containsText" dxfId="1255" priority="121" operator="containsText" text="1- Bajo">
      <formula>NOT(ISERROR(SEARCH("1- Bajo",K55)))</formula>
    </cfRule>
  </conditionalFormatting>
  <conditionalFormatting sqref="H55:I55">
    <cfRule type="containsText" dxfId="1254" priority="110" operator="containsText" text="3- Moderado">
      <formula>NOT(ISERROR(SEARCH("3- Moderado",H55)))</formula>
    </cfRule>
    <cfRule type="containsText" dxfId="1253" priority="111" operator="containsText" text="6- Moderado">
      <formula>NOT(ISERROR(SEARCH("6- Moderado",H55)))</formula>
    </cfRule>
    <cfRule type="containsText" dxfId="1252" priority="112" operator="containsText" text="4- Moderado">
      <formula>NOT(ISERROR(SEARCH("4- Moderado",H55)))</formula>
    </cfRule>
    <cfRule type="containsText" dxfId="1251" priority="113" operator="containsText" text="3- Bajo">
      <formula>NOT(ISERROR(SEARCH("3- Bajo",H55)))</formula>
    </cfRule>
    <cfRule type="containsText" dxfId="1250" priority="114" operator="containsText" text="4- Bajo">
      <formula>NOT(ISERROR(SEARCH("4- Bajo",H55)))</formula>
    </cfRule>
    <cfRule type="containsText" dxfId="1249" priority="115" operator="containsText" text="1- Bajo">
      <formula>NOT(ISERROR(SEARCH("1- Bajo",H55)))</formula>
    </cfRule>
  </conditionalFormatting>
  <conditionalFormatting sqref="A55 C55:E55">
    <cfRule type="containsText" dxfId="1248" priority="104" operator="containsText" text="3- Moderado">
      <formula>NOT(ISERROR(SEARCH("3- Moderado",A55)))</formula>
    </cfRule>
    <cfRule type="containsText" dxfId="1247" priority="105" operator="containsText" text="6- Moderado">
      <formula>NOT(ISERROR(SEARCH("6- Moderado",A55)))</formula>
    </cfRule>
    <cfRule type="containsText" dxfId="1246" priority="106" operator="containsText" text="4- Moderado">
      <formula>NOT(ISERROR(SEARCH("4- Moderado",A55)))</formula>
    </cfRule>
    <cfRule type="containsText" dxfId="1245" priority="107" operator="containsText" text="3- Bajo">
      <formula>NOT(ISERROR(SEARCH("3- Bajo",A55)))</formula>
    </cfRule>
    <cfRule type="containsText" dxfId="1244" priority="108" operator="containsText" text="4- Bajo">
      <formula>NOT(ISERROR(SEARCH("4- Bajo",A55)))</formula>
    </cfRule>
    <cfRule type="containsText" dxfId="1243" priority="109" operator="containsText" text="1- Bajo">
      <formula>NOT(ISERROR(SEARCH("1- Bajo",A55)))</formula>
    </cfRule>
  </conditionalFormatting>
  <conditionalFormatting sqref="F55:G55">
    <cfRule type="containsText" dxfId="1242" priority="98" operator="containsText" text="3- Moderado">
      <formula>NOT(ISERROR(SEARCH("3- Moderado",F55)))</formula>
    </cfRule>
    <cfRule type="containsText" dxfId="1241" priority="99" operator="containsText" text="6- Moderado">
      <formula>NOT(ISERROR(SEARCH("6- Moderado",F55)))</formula>
    </cfRule>
    <cfRule type="containsText" dxfId="1240" priority="100" operator="containsText" text="4- Moderado">
      <formula>NOT(ISERROR(SEARCH("4- Moderado",F55)))</formula>
    </cfRule>
    <cfRule type="containsText" dxfId="1239" priority="101" operator="containsText" text="3- Bajo">
      <formula>NOT(ISERROR(SEARCH("3- Bajo",F55)))</formula>
    </cfRule>
    <cfRule type="containsText" dxfId="1238" priority="102" operator="containsText" text="4- Bajo">
      <formula>NOT(ISERROR(SEARCH("4- Bajo",F55)))</formula>
    </cfRule>
    <cfRule type="containsText" dxfId="1237" priority="103" operator="containsText" text="1- Bajo">
      <formula>NOT(ISERROR(SEARCH("1- Bajo",F55)))</formula>
    </cfRule>
  </conditionalFormatting>
  <conditionalFormatting sqref="J55:J59">
    <cfRule type="containsText" dxfId="1236" priority="93" operator="containsText" text="Bajo">
      <formula>NOT(ISERROR(SEARCH("Bajo",J55)))</formula>
    </cfRule>
    <cfRule type="containsText" dxfId="1235" priority="94" operator="containsText" text="Moderado">
      <formula>NOT(ISERROR(SEARCH("Moderado",J55)))</formula>
    </cfRule>
    <cfRule type="containsText" dxfId="1234" priority="95" operator="containsText" text="Alto">
      <formula>NOT(ISERROR(SEARCH("Alto",J55)))</formula>
    </cfRule>
    <cfRule type="containsText" dxfId="1233" priority="96" operator="containsText" text="Extremo">
      <formula>NOT(ISERROR(SEARCH("Extremo",J55)))</formula>
    </cfRule>
    <cfRule type="colorScale" priority="97">
      <colorScale>
        <cfvo type="min"/>
        <cfvo type="max"/>
        <color rgb="FFFF7128"/>
        <color rgb="FFFFEF9C"/>
      </colorScale>
    </cfRule>
  </conditionalFormatting>
  <conditionalFormatting sqref="M55:M59">
    <cfRule type="containsText" dxfId="1232" priority="68" operator="containsText" text="Moderado">
      <formula>NOT(ISERROR(SEARCH("Moderado",M55)))</formula>
    </cfRule>
    <cfRule type="containsText" dxfId="1231" priority="88" operator="containsText" text="Bajo">
      <formula>NOT(ISERROR(SEARCH("Bajo",M55)))</formula>
    </cfRule>
    <cfRule type="containsText" dxfId="1230" priority="89" operator="containsText" text="Moderado">
      <formula>NOT(ISERROR(SEARCH("Moderado",M55)))</formula>
    </cfRule>
    <cfRule type="containsText" dxfId="1229" priority="90" operator="containsText" text="Alto">
      <formula>NOT(ISERROR(SEARCH("Alto",M55)))</formula>
    </cfRule>
    <cfRule type="containsText" dxfId="1228" priority="91" operator="containsText" text="Extremo">
      <formula>NOT(ISERROR(SEARCH("Extremo",M55)))</formula>
    </cfRule>
    <cfRule type="colorScale" priority="92">
      <colorScale>
        <cfvo type="min"/>
        <cfvo type="max"/>
        <color rgb="FFFF7128"/>
        <color rgb="FFFFEF9C"/>
      </colorScale>
    </cfRule>
  </conditionalFormatting>
  <conditionalFormatting sqref="N55">
    <cfRule type="containsText" dxfId="1227" priority="82" operator="containsText" text="3- Moderado">
      <formula>NOT(ISERROR(SEARCH("3- Moderado",N55)))</formula>
    </cfRule>
    <cfRule type="containsText" dxfId="1226" priority="83" operator="containsText" text="6- Moderado">
      <formula>NOT(ISERROR(SEARCH("6- Moderado",N55)))</formula>
    </cfRule>
    <cfRule type="containsText" dxfId="1225" priority="84" operator="containsText" text="4- Moderado">
      <formula>NOT(ISERROR(SEARCH("4- Moderado",N55)))</formula>
    </cfRule>
    <cfRule type="containsText" dxfId="1224" priority="85" operator="containsText" text="3- Bajo">
      <formula>NOT(ISERROR(SEARCH("3- Bajo",N55)))</formula>
    </cfRule>
    <cfRule type="containsText" dxfId="1223" priority="86" operator="containsText" text="4- Bajo">
      <formula>NOT(ISERROR(SEARCH("4- Bajo",N55)))</formula>
    </cfRule>
    <cfRule type="containsText" dxfId="1222" priority="87" operator="containsText" text="1- Bajo">
      <formula>NOT(ISERROR(SEARCH("1- Bajo",N55)))</formula>
    </cfRule>
  </conditionalFormatting>
  <conditionalFormatting sqref="H55:H59">
    <cfRule type="containsText" dxfId="1221" priority="69" operator="containsText" text="Muy Alta">
      <formula>NOT(ISERROR(SEARCH("Muy Alta",H55)))</formula>
    </cfRule>
    <cfRule type="containsText" dxfId="1220" priority="70" operator="containsText" text="Alta">
      <formula>NOT(ISERROR(SEARCH("Alta",H55)))</formula>
    </cfRule>
    <cfRule type="containsText" dxfId="1219" priority="71" operator="containsText" text="Muy Alta">
      <formula>NOT(ISERROR(SEARCH("Muy Alta",H55)))</formula>
    </cfRule>
    <cfRule type="containsText" dxfId="1218" priority="76" operator="containsText" text="Muy Baja">
      <formula>NOT(ISERROR(SEARCH("Muy Baja",H55)))</formula>
    </cfRule>
    <cfRule type="containsText" dxfId="1217" priority="77" operator="containsText" text="Baja">
      <formula>NOT(ISERROR(SEARCH("Baja",H55)))</formula>
    </cfRule>
    <cfRule type="containsText" dxfId="1216" priority="78" operator="containsText" text="Media">
      <formula>NOT(ISERROR(SEARCH("Media",H55)))</formula>
    </cfRule>
    <cfRule type="containsText" dxfId="1215" priority="79" operator="containsText" text="Alta">
      <formula>NOT(ISERROR(SEARCH("Alta",H55)))</formula>
    </cfRule>
    <cfRule type="containsText" dxfId="1214" priority="81" operator="containsText" text="Muy Alta">
      <formula>NOT(ISERROR(SEARCH("Muy Alta",H55)))</formula>
    </cfRule>
  </conditionalFormatting>
  <conditionalFormatting sqref="I55:I59">
    <cfRule type="containsText" dxfId="1213" priority="72" operator="containsText" text="Catastrófico">
      <formula>NOT(ISERROR(SEARCH("Catastrófico",I55)))</formula>
    </cfRule>
    <cfRule type="containsText" dxfId="1212" priority="73" operator="containsText" text="Mayor">
      <formula>NOT(ISERROR(SEARCH("Mayor",I55)))</formula>
    </cfRule>
    <cfRule type="containsText" dxfId="1211" priority="74" operator="containsText" text="Menor">
      <formula>NOT(ISERROR(SEARCH("Menor",I55)))</formula>
    </cfRule>
    <cfRule type="containsText" dxfId="1210" priority="75" operator="containsText" text="Leve">
      <formula>NOT(ISERROR(SEARCH("Leve",I55)))</formula>
    </cfRule>
    <cfRule type="containsText" dxfId="1209" priority="80" operator="containsText" text="Moderado">
      <formula>NOT(ISERROR(SEARCH("Moderado",I55)))</formula>
    </cfRule>
  </conditionalFormatting>
  <conditionalFormatting sqref="K55:K59">
    <cfRule type="containsText" dxfId="1208" priority="67" operator="containsText" text="Media">
      <formula>NOT(ISERROR(SEARCH("Media",K55)))</formula>
    </cfRule>
  </conditionalFormatting>
  <conditionalFormatting sqref="L55:L59">
    <cfRule type="containsText" dxfId="1207" priority="66" operator="containsText" text="Moderado">
      <formula>NOT(ISERROR(SEARCH("Moderado",L55)))</formula>
    </cfRule>
  </conditionalFormatting>
  <conditionalFormatting sqref="J55:J59">
    <cfRule type="containsText" dxfId="1206" priority="65" operator="containsText" text="Moderado">
      <formula>NOT(ISERROR(SEARCH("Moderado",J55)))</formula>
    </cfRule>
  </conditionalFormatting>
  <conditionalFormatting sqref="J55:J59">
    <cfRule type="containsText" dxfId="1205" priority="63" operator="containsText" text="Bajo">
      <formula>NOT(ISERROR(SEARCH("Bajo",J55)))</formula>
    </cfRule>
    <cfRule type="containsText" dxfId="1204" priority="64" operator="containsText" text="Extremo">
      <formula>NOT(ISERROR(SEARCH("Extremo",J55)))</formula>
    </cfRule>
  </conditionalFormatting>
  <conditionalFormatting sqref="K55:K59">
    <cfRule type="containsText" dxfId="1203" priority="61" operator="containsText" text="Baja">
      <formula>NOT(ISERROR(SEARCH("Baja",K55)))</formula>
    </cfRule>
    <cfRule type="containsText" dxfId="1202" priority="62" operator="containsText" text="Muy Baja">
      <formula>NOT(ISERROR(SEARCH("Muy Baja",K55)))</formula>
    </cfRule>
  </conditionalFormatting>
  <conditionalFormatting sqref="K55:K59">
    <cfRule type="containsText" dxfId="1201" priority="59" operator="containsText" text="Muy Alta">
      <formula>NOT(ISERROR(SEARCH("Muy Alta",K55)))</formula>
    </cfRule>
    <cfRule type="containsText" dxfId="1200" priority="60" operator="containsText" text="Alta">
      <formula>NOT(ISERROR(SEARCH("Alta",K55)))</formula>
    </cfRule>
  </conditionalFormatting>
  <conditionalFormatting sqref="L55:L59">
    <cfRule type="containsText" dxfId="1199" priority="55" operator="containsText" text="Catastrófico">
      <formula>NOT(ISERROR(SEARCH("Catastrófico",L55)))</formula>
    </cfRule>
    <cfRule type="containsText" dxfId="1198" priority="56" operator="containsText" text="Mayor">
      <formula>NOT(ISERROR(SEARCH("Mayor",L55)))</formula>
    </cfRule>
    <cfRule type="containsText" dxfId="1197" priority="57" operator="containsText" text="Menor">
      <formula>NOT(ISERROR(SEARCH("Menor",L55)))</formula>
    </cfRule>
    <cfRule type="containsText" dxfId="1196" priority="58" operator="containsText" text="Leve">
      <formula>NOT(ISERROR(SEARCH("Leve",L55)))</formula>
    </cfRule>
  </conditionalFormatting>
  <dataValidations count="7">
    <dataValidation allowBlank="1" showInputMessage="1" showErrorMessage="1" prompt="Seleccionar el tipo de riesgo teniendo en cuenta que  factor organizaconal afecta. Ver explicacion en hoja " sqref="E8" xr:uid="{00000000-0002-0000-0D00-000000000000}"/>
    <dataValidation allowBlank="1" showInputMessage="1" showErrorMessage="1" prompt="Registrar qué factor  que ocasina el riesgo: un facot identtficado el contexto._x000a_O  personas, recursos, estilo de direccion , factores externos, , codiciones ambientales" sqref="F8:G8" xr:uid="{00000000-0002-0000-0D00-000001000000}"/>
    <dataValidation allowBlank="1" showInputMessage="1" showErrorMessage="1" prompt="Que tan factible es que materialize el riesgo?" sqref="H8" xr:uid="{00000000-0002-0000-0D00-000002000000}"/>
    <dataValidation allowBlank="1" showInputMessage="1" showErrorMessage="1" prompt="El grado de afectación puede ser " sqref="I8" xr:uid="{00000000-0002-0000-0D00-000003000000}"/>
    <dataValidation allowBlank="1" showInputMessage="1" showErrorMessage="1" prompt="Describir las actividades que se van a desarrollar para el proyecto" sqref="O7" xr:uid="{00000000-0002-0000-0D00-000004000000}"/>
    <dataValidation allowBlank="1" showInputMessage="1" showErrorMessage="1" prompt="Seleccionar si el responsable es el responsable de las acciones es el nivel central" sqref="P7:P8" xr:uid="{00000000-0002-0000-0D00-000005000000}"/>
    <dataValidation allowBlank="1" showInputMessage="1" showErrorMessage="1" prompt="seleccionar si el responsable de ejecutar las acciones es el nivel central" sqref="Q8" xr:uid="{00000000-0002-0000-0D00-000006000000}"/>
  </dataValidations>
  <pageMargins left="0.7" right="0.7" top="0.75" bottom="0.75" header="0.3" footer="0.3"/>
  <pageSetup orientation="portrait" horizontalDpi="4294967293" verticalDpi="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50"/>
  </sheetPr>
  <dimension ref="A1:JR59"/>
  <sheetViews>
    <sheetView zoomScale="80" zoomScaleNormal="80" workbookViewId="0">
      <selection activeCell="A10" sqref="A10:A14"/>
    </sheetView>
  </sheetViews>
  <sheetFormatPr baseColWidth="10" defaultColWidth="11.42578125" defaultRowHeight="15" x14ac:dyDescent="0.25"/>
  <cols>
    <col min="1" max="2" width="18.42578125" style="34" customWidth="1"/>
    <col min="3" max="3" width="15.5703125" customWidth="1"/>
    <col min="4" max="4" width="27.5703125" style="34" customWidth="1"/>
    <col min="5" max="5" width="18" style="100" customWidth="1"/>
    <col min="6" max="6" width="40.140625" customWidth="1"/>
    <col min="7" max="7" width="20.42578125" customWidth="1"/>
    <col min="8" max="8" width="10.42578125" style="101" customWidth="1"/>
    <col min="9" max="9" width="11.42578125" style="101" customWidth="1"/>
    <col min="10" max="10" width="10.140625" style="102" customWidth="1"/>
    <col min="11" max="11" width="11.42578125" style="101" customWidth="1"/>
    <col min="12" max="12" width="10.85546875" style="101" customWidth="1"/>
    <col min="13" max="13" width="18.28515625" style="101" bestFit="1" customWidth="1"/>
    <col min="14" max="14" width="18.28515625" bestFit="1" customWidth="1"/>
    <col min="15" max="15" width="62.140625" customWidth="1"/>
    <col min="16" max="16" width="15" customWidth="1"/>
    <col min="17" max="17" width="15.85546875" customWidth="1"/>
    <col min="18" max="18" width="16" customWidth="1"/>
    <col min="19" max="19" width="16.28515625" customWidth="1"/>
    <col min="20" max="20" width="42.28515625" customWidth="1"/>
    <col min="21" max="176" width="11.42578125" style="61"/>
  </cols>
  <sheetData>
    <row r="1" spans="1:278" s="76" customFormat="1" ht="16.5" customHeight="1" x14ac:dyDescent="0.3">
      <c r="A1" s="433"/>
      <c r="B1" s="434"/>
      <c r="C1" s="434"/>
      <c r="D1" s="437" t="s">
        <v>391</v>
      </c>
      <c r="E1" s="437"/>
      <c r="F1" s="437"/>
      <c r="G1" s="437"/>
      <c r="H1" s="437"/>
      <c r="I1" s="437"/>
      <c r="J1" s="437"/>
      <c r="K1" s="437"/>
      <c r="L1" s="437"/>
      <c r="M1" s="437"/>
      <c r="N1" s="437"/>
      <c r="O1" s="437"/>
      <c r="P1" s="437"/>
      <c r="Q1" s="438"/>
      <c r="R1" s="417" t="s">
        <v>67</v>
      </c>
      <c r="S1" s="417"/>
      <c r="T1" s="417"/>
      <c r="U1" s="75"/>
      <c r="V1" s="75"/>
      <c r="W1" s="75"/>
      <c r="X1" s="75"/>
      <c r="Y1" s="75"/>
      <c r="Z1" s="75"/>
      <c r="AA1" s="75"/>
      <c r="AB1" s="75"/>
      <c r="AC1" s="75"/>
      <c r="AD1" s="75"/>
      <c r="AE1" s="75"/>
      <c r="AF1" s="75"/>
      <c r="AG1" s="75"/>
      <c r="AH1" s="75"/>
      <c r="AI1" s="75"/>
      <c r="AJ1" s="75"/>
      <c r="AK1" s="75"/>
      <c r="AL1" s="75"/>
      <c r="AM1" s="75"/>
      <c r="AN1" s="75"/>
      <c r="AO1" s="75"/>
      <c r="AP1" s="75"/>
      <c r="AQ1" s="75"/>
      <c r="AR1" s="75"/>
      <c r="AS1" s="75"/>
      <c r="AT1" s="75"/>
      <c r="AU1" s="75"/>
      <c r="AV1" s="75"/>
      <c r="AW1" s="75"/>
      <c r="AX1" s="75"/>
      <c r="AY1" s="75"/>
      <c r="AZ1" s="75"/>
      <c r="BA1" s="75"/>
      <c r="BB1" s="75"/>
      <c r="BC1" s="75"/>
      <c r="BD1" s="75"/>
      <c r="BE1" s="75"/>
      <c r="BF1" s="75"/>
      <c r="BG1" s="75"/>
      <c r="BH1" s="75"/>
      <c r="BI1" s="75"/>
      <c r="BJ1" s="75"/>
      <c r="BK1" s="75"/>
      <c r="BL1" s="75"/>
      <c r="BM1" s="75"/>
      <c r="BN1" s="75"/>
      <c r="BO1" s="75"/>
      <c r="BP1" s="75"/>
      <c r="BQ1" s="75"/>
      <c r="BR1" s="75"/>
      <c r="BS1" s="75"/>
      <c r="BT1" s="75"/>
      <c r="BU1" s="75"/>
      <c r="BV1" s="75"/>
      <c r="BW1" s="75"/>
      <c r="BX1" s="75"/>
      <c r="BY1" s="75"/>
      <c r="BZ1" s="75"/>
      <c r="CA1" s="75"/>
      <c r="CB1" s="75"/>
      <c r="CC1" s="75"/>
      <c r="CD1" s="75"/>
      <c r="CE1" s="75"/>
      <c r="CF1" s="75"/>
      <c r="CG1" s="75"/>
      <c r="CH1" s="75"/>
      <c r="CI1" s="75"/>
      <c r="CJ1" s="75"/>
      <c r="CK1" s="75"/>
      <c r="CL1" s="75"/>
      <c r="CM1" s="75"/>
      <c r="CN1" s="75"/>
      <c r="CO1" s="75"/>
      <c r="CP1" s="75"/>
      <c r="CQ1" s="75"/>
      <c r="CR1" s="75"/>
      <c r="CS1" s="75"/>
      <c r="CT1" s="75"/>
      <c r="CU1" s="75"/>
      <c r="CV1" s="75"/>
      <c r="CW1" s="75"/>
      <c r="CX1" s="75"/>
      <c r="CY1" s="75"/>
      <c r="CZ1" s="75"/>
      <c r="DA1" s="75"/>
      <c r="DB1" s="75"/>
      <c r="DC1" s="75"/>
      <c r="DD1" s="75"/>
      <c r="DE1" s="75"/>
      <c r="DF1" s="75"/>
      <c r="DG1" s="75"/>
      <c r="DH1" s="75"/>
      <c r="DI1" s="75"/>
      <c r="DJ1" s="75"/>
      <c r="DK1" s="75"/>
      <c r="DL1" s="75"/>
      <c r="DM1" s="75"/>
      <c r="DN1" s="75"/>
      <c r="DO1" s="75"/>
      <c r="DP1" s="75"/>
      <c r="DQ1" s="75"/>
      <c r="DR1" s="75"/>
      <c r="DS1" s="75"/>
      <c r="DT1" s="75"/>
      <c r="DU1" s="75"/>
      <c r="DV1" s="75"/>
      <c r="DW1" s="75"/>
      <c r="DX1" s="75"/>
      <c r="DY1" s="75"/>
      <c r="DZ1" s="75"/>
      <c r="EA1" s="75"/>
      <c r="EB1" s="75"/>
      <c r="EC1" s="75"/>
      <c r="ED1" s="75"/>
      <c r="EE1" s="75"/>
      <c r="EF1" s="75"/>
      <c r="EG1" s="75"/>
      <c r="EH1" s="75"/>
      <c r="EI1" s="75"/>
      <c r="EJ1" s="75"/>
      <c r="EK1" s="75"/>
      <c r="EL1" s="75"/>
      <c r="EM1" s="75"/>
      <c r="EN1" s="75"/>
      <c r="EO1" s="75"/>
      <c r="EP1" s="75"/>
      <c r="EQ1" s="75"/>
      <c r="ER1" s="75"/>
      <c r="ES1" s="75"/>
      <c r="ET1" s="75"/>
      <c r="EU1" s="75"/>
      <c r="EV1" s="75"/>
      <c r="EW1" s="75"/>
      <c r="EX1" s="75"/>
      <c r="EY1" s="75"/>
      <c r="EZ1" s="75"/>
      <c r="FA1" s="75"/>
      <c r="FB1" s="75"/>
      <c r="FC1" s="75"/>
      <c r="FD1" s="75"/>
      <c r="FE1" s="75"/>
      <c r="FF1" s="75"/>
      <c r="FG1" s="75"/>
      <c r="FH1" s="75"/>
      <c r="FI1" s="75"/>
      <c r="FJ1" s="75"/>
      <c r="FK1" s="75"/>
      <c r="FL1" s="75"/>
      <c r="FM1" s="75"/>
      <c r="FN1" s="75"/>
      <c r="FO1" s="75"/>
      <c r="FP1" s="75"/>
      <c r="FQ1" s="75"/>
      <c r="FR1" s="75"/>
      <c r="FS1" s="75"/>
      <c r="FT1" s="75"/>
      <c r="FU1" s="75"/>
      <c r="FV1" s="75"/>
      <c r="FW1" s="75"/>
      <c r="FX1" s="75"/>
      <c r="FY1" s="75"/>
      <c r="FZ1" s="75"/>
      <c r="GA1" s="75"/>
      <c r="GB1" s="75"/>
      <c r="GC1" s="75"/>
      <c r="GD1" s="75"/>
      <c r="GE1" s="75"/>
      <c r="GF1" s="75"/>
      <c r="GG1" s="75"/>
      <c r="GH1" s="75"/>
      <c r="GI1" s="75"/>
      <c r="GJ1" s="75"/>
      <c r="GK1" s="75"/>
      <c r="GL1" s="75"/>
      <c r="GM1" s="75"/>
      <c r="GN1" s="75"/>
      <c r="GO1" s="75"/>
      <c r="GP1" s="75"/>
      <c r="GQ1" s="75"/>
      <c r="GR1" s="75"/>
      <c r="GS1" s="75"/>
      <c r="GT1" s="75"/>
      <c r="GU1" s="75"/>
      <c r="GV1" s="75"/>
      <c r="GW1" s="75"/>
      <c r="GX1" s="75"/>
      <c r="GY1" s="75"/>
      <c r="GZ1" s="75"/>
      <c r="HA1" s="75"/>
      <c r="HB1" s="75"/>
      <c r="HC1" s="75"/>
      <c r="HD1" s="75"/>
      <c r="HE1" s="75"/>
      <c r="HF1" s="75"/>
      <c r="HG1" s="75"/>
      <c r="HH1" s="75"/>
      <c r="HI1" s="75"/>
      <c r="HJ1" s="75"/>
      <c r="HK1" s="75"/>
      <c r="HL1" s="75"/>
      <c r="HM1" s="75"/>
      <c r="HN1" s="75"/>
      <c r="HO1" s="75"/>
      <c r="HP1" s="75"/>
      <c r="HQ1" s="75"/>
      <c r="HR1" s="75"/>
      <c r="HS1" s="75"/>
      <c r="HT1" s="75"/>
      <c r="HU1" s="75"/>
      <c r="HV1" s="75"/>
      <c r="HW1" s="75"/>
      <c r="HX1" s="75"/>
      <c r="HY1" s="75"/>
      <c r="HZ1" s="75"/>
      <c r="IA1" s="75"/>
      <c r="IB1" s="75"/>
      <c r="IC1" s="75"/>
      <c r="ID1" s="75"/>
      <c r="IE1" s="75"/>
      <c r="IF1" s="75"/>
      <c r="IG1" s="75"/>
      <c r="IH1" s="75"/>
      <c r="II1" s="75"/>
      <c r="IJ1" s="75"/>
      <c r="IK1" s="75"/>
      <c r="IL1" s="75"/>
      <c r="IM1" s="75"/>
      <c r="IN1" s="75"/>
      <c r="IO1" s="75"/>
      <c r="IP1" s="75"/>
      <c r="IQ1" s="75"/>
      <c r="IR1" s="75"/>
      <c r="IS1" s="75"/>
      <c r="IT1" s="75"/>
      <c r="IU1" s="75"/>
      <c r="IV1" s="75"/>
      <c r="IW1" s="75"/>
      <c r="IX1" s="75"/>
      <c r="IY1" s="75"/>
      <c r="IZ1" s="75"/>
      <c r="JA1" s="75"/>
      <c r="JB1" s="75"/>
      <c r="JC1" s="75"/>
      <c r="JD1" s="75"/>
      <c r="JE1" s="75"/>
      <c r="JF1" s="75"/>
      <c r="JG1" s="75"/>
      <c r="JH1" s="75"/>
      <c r="JI1" s="75"/>
      <c r="JJ1" s="75"/>
      <c r="JK1" s="75"/>
      <c r="JL1" s="75"/>
      <c r="JM1" s="75"/>
      <c r="JN1" s="75"/>
      <c r="JO1" s="75"/>
      <c r="JP1" s="75"/>
      <c r="JQ1" s="75"/>
      <c r="JR1" s="75"/>
    </row>
    <row r="2" spans="1:278" s="76" customFormat="1" ht="39.75" customHeight="1" x14ac:dyDescent="0.3">
      <c r="A2" s="435"/>
      <c r="B2" s="436"/>
      <c r="C2" s="436"/>
      <c r="D2" s="439"/>
      <c r="E2" s="439"/>
      <c r="F2" s="439"/>
      <c r="G2" s="439"/>
      <c r="H2" s="439"/>
      <c r="I2" s="439"/>
      <c r="J2" s="439"/>
      <c r="K2" s="439"/>
      <c r="L2" s="439"/>
      <c r="M2" s="439"/>
      <c r="N2" s="439"/>
      <c r="O2" s="439"/>
      <c r="P2" s="439"/>
      <c r="Q2" s="440"/>
      <c r="R2" s="417"/>
      <c r="S2" s="417"/>
      <c r="T2" s="417"/>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c r="CA2" s="75"/>
      <c r="CB2" s="75"/>
      <c r="CC2" s="75"/>
      <c r="CD2" s="75"/>
      <c r="CE2" s="75"/>
      <c r="CF2" s="75"/>
      <c r="CG2" s="75"/>
      <c r="CH2" s="75"/>
      <c r="CI2" s="75"/>
      <c r="CJ2" s="75"/>
      <c r="CK2" s="75"/>
      <c r="CL2" s="75"/>
      <c r="CM2" s="75"/>
      <c r="CN2" s="75"/>
      <c r="CO2" s="75"/>
      <c r="CP2" s="75"/>
      <c r="CQ2" s="75"/>
      <c r="CR2" s="75"/>
      <c r="CS2" s="75"/>
      <c r="CT2" s="75"/>
      <c r="CU2" s="75"/>
      <c r="CV2" s="75"/>
      <c r="CW2" s="75"/>
      <c r="CX2" s="75"/>
      <c r="CY2" s="75"/>
      <c r="CZ2" s="75"/>
      <c r="DA2" s="75"/>
      <c r="DB2" s="75"/>
      <c r="DC2" s="75"/>
      <c r="DD2" s="75"/>
      <c r="DE2" s="75"/>
      <c r="DF2" s="75"/>
      <c r="DG2" s="75"/>
      <c r="DH2" s="75"/>
      <c r="DI2" s="75"/>
      <c r="DJ2" s="75"/>
      <c r="DK2" s="75"/>
      <c r="DL2" s="75"/>
      <c r="DM2" s="75"/>
      <c r="DN2" s="75"/>
      <c r="DO2" s="75"/>
      <c r="DP2" s="75"/>
      <c r="DQ2" s="75"/>
      <c r="DR2" s="75"/>
      <c r="DS2" s="75"/>
      <c r="DT2" s="75"/>
      <c r="DU2" s="75"/>
      <c r="DV2" s="75"/>
      <c r="DW2" s="75"/>
      <c r="DX2" s="75"/>
      <c r="DY2" s="75"/>
      <c r="DZ2" s="75"/>
      <c r="EA2" s="75"/>
      <c r="EB2" s="75"/>
      <c r="EC2" s="75"/>
      <c r="ED2" s="75"/>
      <c r="EE2" s="75"/>
      <c r="EF2" s="75"/>
      <c r="EG2" s="75"/>
      <c r="EH2" s="75"/>
      <c r="EI2" s="75"/>
      <c r="EJ2" s="75"/>
      <c r="EK2" s="75"/>
      <c r="EL2" s="75"/>
      <c r="EM2" s="75"/>
      <c r="EN2" s="75"/>
      <c r="EO2" s="75"/>
      <c r="EP2" s="75"/>
      <c r="EQ2" s="75"/>
      <c r="ER2" s="75"/>
      <c r="ES2" s="75"/>
      <c r="ET2" s="75"/>
      <c r="EU2" s="75"/>
      <c r="EV2" s="75"/>
      <c r="EW2" s="75"/>
      <c r="EX2" s="75"/>
      <c r="EY2" s="75"/>
      <c r="EZ2" s="75"/>
      <c r="FA2" s="75"/>
      <c r="FB2" s="75"/>
      <c r="FC2" s="75"/>
      <c r="FD2" s="75"/>
      <c r="FE2" s="75"/>
      <c r="FF2" s="75"/>
      <c r="FG2" s="75"/>
      <c r="FH2" s="75"/>
      <c r="FI2" s="75"/>
      <c r="FJ2" s="75"/>
      <c r="FK2" s="75"/>
      <c r="FL2" s="75"/>
      <c r="FM2" s="75"/>
      <c r="FN2" s="75"/>
      <c r="FO2" s="75"/>
      <c r="FP2" s="75"/>
      <c r="FQ2" s="75"/>
      <c r="FR2" s="75"/>
      <c r="FS2" s="75"/>
      <c r="FT2" s="75"/>
      <c r="FU2" s="75"/>
      <c r="FV2" s="75"/>
      <c r="FW2" s="75"/>
      <c r="FX2" s="75"/>
      <c r="FY2" s="75"/>
      <c r="FZ2" s="75"/>
      <c r="GA2" s="75"/>
      <c r="GB2" s="75"/>
      <c r="GC2" s="75"/>
      <c r="GD2" s="75"/>
      <c r="GE2" s="75"/>
      <c r="GF2" s="75"/>
      <c r="GG2" s="75"/>
      <c r="GH2" s="75"/>
      <c r="GI2" s="75"/>
      <c r="GJ2" s="75"/>
      <c r="GK2" s="75"/>
      <c r="GL2" s="75"/>
      <c r="GM2" s="75"/>
      <c r="GN2" s="75"/>
      <c r="GO2" s="75"/>
      <c r="GP2" s="75"/>
      <c r="GQ2" s="75"/>
      <c r="GR2" s="75"/>
      <c r="GS2" s="75"/>
      <c r="GT2" s="75"/>
      <c r="GU2" s="75"/>
      <c r="GV2" s="75"/>
      <c r="GW2" s="75"/>
      <c r="GX2" s="75"/>
      <c r="GY2" s="75"/>
      <c r="GZ2" s="75"/>
      <c r="HA2" s="75"/>
      <c r="HB2" s="75"/>
      <c r="HC2" s="75"/>
      <c r="HD2" s="75"/>
      <c r="HE2" s="75"/>
      <c r="HF2" s="75"/>
      <c r="HG2" s="75"/>
      <c r="HH2" s="75"/>
      <c r="HI2" s="75"/>
      <c r="HJ2" s="75"/>
      <c r="HK2" s="75"/>
      <c r="HL2" s="75"/>
      <c r="HM2" s="75"/>
      <c r="HN2" s="75"/>
      <c r="HO2" s="75"/>
      <c r="HP2" s="75"/>
      <c r="HQ2" s="75"/>
      <c r="HR2" s="75"/>
      <c r="HS2" s="75"/>
      <c r="HT2" s="75"/>
      <c r="HU2" s="75"/>
      <c r="HV2" s="75"/>
      <c r="HW2" s="75"/>
      <c r="HX2" s="75"/>
      <c r="HY2" s="75"/>
      <c r="HZ2" s="75"/>
      <c r="IA2" s="75"/>
      <c r="IB2" s="75"/>
      <c r="IC2" s="75"/>
      <c r="ID2" s="75"/>
      <c r="IE2" s="75"/>
      <c r="IF2" s="75"/>
      <c r="IG2" s="75"/>
      <c r="IH2" s="75"/>
      <c r="II2" s="75"/>
      <c r="IJ2" s="75"/>
      <c r="IK2" s="75"/>
      <c r="IL2" s="75"/>
      <c r="IM2" s="75"/>
      <c r="IN2" s="75"/>
      <c r="IO2" s="75"/>
      <c r="IP2" s="75"/>
      <c r="IQ2" s="75"/>
      <c r="IR2" s="75"/>
      <c r="IS2" s="75"/>
      <c r="IT2" s="75"/>
      <c r="IU2" s="75"/>
      <c r="IV2" s="75"/>
      <c r="IW2" s="75"/>
      <c r="IX2" s="75"/>
      <c r="IY2" s="75"/>
      <c r="IZ2" s="75"/>
      <c r="JA2" s="75"/>
      <c r="JB2" s="75"/>
      <c r="JC2" s="75"/>
      <c r="JD2" s="75"/>
      <c r="JE2" s="75"/>
      <c r="JF2" s="75"/>
      <c r="JG2" s="75"/>
      <c r="JH2" s="75"/>
      <c r="JI2" s="75"/>
      <c r="JJ2" s="75"/>
      <c r="JK2" s="75"/>
      <c r="JL2" s="75"/>
      <c r="JM2" s="75"/>
      <c r="JN2" s="75"/>
      <c r="JO2" s="75"/>
      <c r="JP2" s="75"/>
      <c r="JQ2" s="75"/>
      <c r="JR2" s="75"/>
    </row>
    <row r="3" spans="1:278" s="76" customFormat="1" ht="3" customHeight="1" x14ac:dyDescent="0.3">
      <c r="A3" s="2"/>
      <c r="B3" s="2"/>
      <c r="C3" s="114"/>
      <c r="D3" s="439"/>
      <c r="E3" s="439"/>
      <c r="F3" s="439"/>
      <c r="G3" s="439"/>
      <c r="H3" s="439"/>
      <c r="I3" s="439"/>
      <c r="J3" s="439"/>
      <c r="K3" s="439"/>
      <c r="L3" s="439"/>
      <c r="M3" s="439"/>
      <c r="N3" s="439"/>
      <c r="O3" s="439"/>
      <c r="P3" s="439"/>
      <c r="Q3" s="440"/>
      <c r="R3" s="417"/>
      <c r="S3" s="417"/>
      <c r="T3" s="417"/>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c r="EP3" s="75"/>
      <c r="EQ3" s="75"/>
      <c r="ER3" s="75"/>
      <c r="ES3" s="75"/>
      <c r="ET3" s="75"/>
      <c r="EU3" s="75"/>
      <c r="EV3" s="75"/>
      <c r="EW3" s="75"/>
      <c r="EX3" s="75"/>
      <c r="EY3" s="75"/>
      <c r="EZ3" s="75"/>
      <c r="FA3" s="75"/>
      <c r="FB3" s="75"/>
      <c r="FC3" s="75"/>
      <c r="FD3" s="75"/>
      <c r="FE3" s="75"/>
      <c r="FF3" s="75"/>
      <c r="FG3" s="75"/>
      <c r="FH3" s="75"/>
      <c r="FI3" s="75"/>
      <c r="FJ3" s="75"/>
      <c r="FK3" s="75"/>
      <c r="FL3" s="75"/>
      <c r="FM3" s="75"/>
      <c r="FN3" s="75"/>
      <c r="FO3" s="75"/>
      <c r="FP3" s="75"/>
      <c r="FQ3" s="75"/>
      <c r="FR3" s="75"/>
      <c r="FS3" s="75"/>
      <c r="FT3" s="75"/>
      <c r="FU3" s="75"/>
      <c r="FV3" s="75"/>
      <c r="FW3" s="75"/>
      <c r="FX3" s="75"/>
      <c r="FY3" s="75"/>
      <c r="FZ3" s="75"/>
      <c r="GA3" s="75"/>
      <c r="GB3" s="75"/>
      <c r="GC3" s="75"/>
      <c r="GD3" s="75"/>
      <c r="GE3" s="75"/>
      <c r="GF3" s="75"/>
      <c r="GG3" s="75"/>
      <c r="GH3" s="75"/>
      <c r="GI3" s="75"/>
      <c r="GJ3" s="75"/>
      <c r="GK3" s="75"/>
      <c r="GL3" s="75"/>
      <c r="GM3" s="75"/>
      <c r="GN3" s="75"/>
      <c r="GO3" s="75"/>
      <c r="GP3" s="75"/>
      <c r="GQ3" s="75"/>
      <c r="GR3" s="75"/>
      <c r="GS3" s="75"/>
      <c r="GT3" s="75"/>
      <c r="GU3" s="75"/>
      <c r="GV3" s="75"/>
      <c r="GW3" s="75"/>
      <c r="GX3" s="75"/>
      <c r="GY3" s="75"/>
      <c r="GZ3" s="75"/>
      <c r="HA3" s="75"/>
      <c r="HB3" s="75"/>
      <c r="HC3" s="75"/>
      <c r="HD3" s="75"/>
      <c r="HE3" s="75"/>
      <c r="HF3" s="75"/>
      <c r="HG3" s="75"/>
      <c r="HH3" s="75"/>
      <c r="HI3" s="75"/>
      <c r="HJ3" s="75"/>
      <c r="HK3" s="75"/>
      <c r="HL3" s="75"/>
      <c r="HM3" s="75"/>
      <c r="HN3" s="75"/>
      <c r="HO3" s="75"/>
      <c r="HP3" s="75"/>
      <c r="HQ3" s="75"/>
      <c r="HR3" s="75"/>
      <c r="HS3" s="75"/>
      <c r="HT3" s="75"/>
      <c r="HU3" s="75"/>
      <c r="HV3" s="75"/>
      <c r="HW3" s="75"/>
      <c r="HX3" s="75"/>
      <c r="HY3" s="75"/>
      <c r="HZ3" s="75"/>
      <c r="IA3" s="75"/>
      <c r="IB3" s="75"/>
      <c r="IC3" s="75"/>
      <c r="ID3" s="75"/>
      <c r="IE3" s="75"/>
      <c r="IF3" s="75"/>
      <c r="IG3" s="75"/>
      <c r="IH3" s="75"/>
      <c r="II3" s="75"/>
      <c r="IJ3" s="75"/>
      <c r="IK3" s="75"/>
      <c r="IL3" s="75"/>
      <c r="IM3" s="75"/>
      <c r="IN3" s="75"/>
      <c r="IO3" s="75"/>
      <c r="IP3" s="75"/>
      <c r="IQ3" s="75"/>
      <c r="IR3" s="75"/>
      <c r="IS3" s="75"/>
      <c r="IT3" s="75"/>
      <c r="IU3" s="75"/>
      <c r="IV3" s="75"/>
      <c r="IW3" s="75"/>
      <c r="IX3" s="75"/>
      <c r="IY3" s="75"/>
      <c r="IZ3" s="75"/>
      <c r="JA3" s="75"/>
      <c r="JB3" s="75"/>
      <c r="JC3" s="75"/>
      <c r="JD3" s="75"/>
      <c r="JE3" s="75"/>
      <c r="JF3" s="75"/>
      <c r="JG3" s="75"/>
      <c r="JH3" s="75"/>
      <c r="JI3" s="75"/>
      <c r="JJ3" s="75"/>
      <c r="JK3" s="75"/>
      <c r="JL3" s="75"/>
      <c r="JM3" s="75"/>
      <c r="JN3" s="75"/>
      <c r="JO3" s="75"/>
      <c r="JP3" s="75"/>
      <c r="JQ3" s="75"/>
      <c r="JR3" s="75"/>
    </row>
    <row r="4" spans="1:278" s="76" customFormat="1" ht="41.25" customHeight="1" x14ac:dyDescent="0.3">
      <c r="A4" s="418" t="s">
        <v>0</v>
      </c>
      <c r="B4" s="419"/>
      <c r="C4" s="420"/>
      <c r="D4" s="421" t="str">
        <f>'Mapa Final'!D4</f>
        <v>Gestión Tecnológica</v>
      </c>
      <c r="E4" s="422"/>
      <c r="F4" s="422"/>
      <c r="G4" s="422"/>
      <c r="H4" s="422"/>
      <c r="I4" s="422"/>
      <c r="J4" s="422"/>
      <c r="K4" s="422"/>
      <c r="L4" s="422"/>
      <c r="M4" s="422"/>
      <c r="N4" s="423"/>
      <c r="O4" s="424"/>
      <c r="P4" s="424"/>
      <c r="Q4" s="424"/>
      <c r="R4" s="1"/>
      <c r="S4" s="1"/>
      <c r="T4" s="1"/>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c r="CA4" s="75"/>
      <c r="CB4" s="75"/>
      <c r="CC4" s="75"/>
      <c r="CD4" s="75"/>
      <c r="CE4" s="75"/>
      <c r="CF4" s="75"/>
      <c r="CG4" s="75"/>
      <c r="CH4" s="75"/>
      <c r="CI4" s="75"/>
      <c r="CJ4" s="75"/>
      <c r="CK4" s="75"/>
      <c r="CL4" s="75"/>
      <c r="CM4" s="75"/>
      <c r="CN4" s="75"/>
      <c r="CO4" s="75"/>
      <c r="CP4" s="75"/>
      <c r="CQ4" s="75"/>
      <c r="CR4" s="75"/>
      <c r="CS4" s="75"/>
      <c r="CT4" s="75"/>
      <c r="CU4" s="75"/>
      <c r="CV4" s="75"/>
      <c r="CW4" s="75"/>
      <c r="CX4" s="75"/>
      <c r="CY4" s="75"/>
      <c r="CZ4" s="75"/>
      <c r="DA4" s="75"/>
      <c r="DB4" s="75"/>
      <c r="DC4" s="75"/>
      <c r="DD4" s="75"/>
      <c r="DE4" s="75"/>
      <c r="DF4" s="75"/>
      <c r="DG4" s="75"/>
      <c r="DH4" s="75"/>
      <c r="DI4" s="75"/>
      <c r="DJ4" s="75"/>
      <c r="DK4" s="75"/>
      <c r="DL4" s="75"/>
      <c r="DM4" s="75"/>
      <c r="DN4" s="75"/>
      <c r="DO4" s="75"/>
      <c r="DP4" s="75"/>
      <c r="DQ4" s="75"/>
      <c r="DR4" s="75"/>
      <c r="DS4" s="75"/>
      <c r="DT4" s="75"/>
      <c r="DU4" s="75"/>
      <c r="DV4" s="75"/>
      <c r="DW4" s="75"/>
      <c r="DX4" s="75"/>
      <c r="DY4" s="75"/>
      <c r="DZ4" s="75"/>
      <c r="EA4" s="75"/>
      <c r="EB4" s="75"/>
      <c r="EC4" s="75"/>
      <c r="ED4" s="75"/>
      <c r="EE4" s="75"/>
      <c r="EF4" s="75"/>
      <c r="EG4" s="75"/>
      <c r="EH4" s="75"/>
      <c r="EI4" s="75"/>
      <c r="EJ4" s="75"/>
      <c r="EK4" s="75"/>
      <c r="EL4" s="75"/>
      <c r="EM4" s="75"/>
      <c r="EN4" s="75"/>
      <c r="EO4" s="75"/>
      <c r="EP4" s="75"/>
      <c r="EQ4" s="75"/>
      <c r="ER4" s="75"/>
      <c r="ES4" s="75"/>
      <c r="ET4" s="75"/>
      <c r="EU4" s="75"/>
      <c r="EV4" s="75"/>
      <c r="EW4" s="75"/>
      <c r="EX4" s="75"/>
      <c r="EY4" s="75"/>
      <c r="EZ4" s="75"/>
      <c r="FA4" s="75"/>
      <c r="FB4" s="75"/>
      <c r="FC4" s="75"/>
      <c r="FD4" s="75"/>
      <c r="FE4" s="75"/>
      <c r="FF4" s="75"/>
      <c r="FG4" s="75"/>
      <c r="FH4" s="75"/>
      <c r="FI4" s="75"/>
      <c r="FJ4" s="75"/>
      <c r="FK4" s="75"/>
      <c r="FL4" s="75"/>
      <c r="FM4" s="75"/>
      <c r="FN4" s="75"/>
      <c r="FO4" s="75"/>
      <c r="FP4" s="75"/>
      <c r="FQ4" s="75"/>
      <c r="FR4" s="75"/>
      <c r="FS4" s="75"/>
      <c r="FT4" s="75"/>
      <c r="FU4" s="75"/>
      <c r="FV4" s="75"/>
      <c r="FW4" s="75"/>
      <c r="FX4" s="75"/>
      <c r="FY4" s="75"/>
      <c r="FZ4" s="75"/>
      <c r="GA4" s="75"/>
      <c r="GB4" s="75"/>
      <c r="GC4" s="75"/>
      <c r="GD4" s="75"/>
      <c r="GE4" s="75"/>
      <c r="GF4" s="75"/>
      <c r="GG4" s="75"/>
      <c r="GH4" s="75"/>
      <c r="GI4" s="75"/>
      <c r="GJ4" s="75"/>
      <c r="GK4" s="75"/>
      <c r="GL4" s="75"/>
      <c r="GM4" s="75"/>
      <c r="GN4" s="75"/>
      <c r="GO4" s="75"/>
      <c r="GP4" s="75"/>
      <c r="GQ4" s="75"/>
      <c r="GR4" s="75"/>
      <c r="GS4" s="75"/>
      <c r="GT4" s="75"/>
      <c r="GU4" s="75"/>
      <c r="GV4" s="75"/>
      <c r="GW4" s="75"/>
      <c r="GX4" s="75"/>
      <c r="GY4" s="75"/>
      <c r="GZ4" s="75"/>
      <c r="HA4" s="75"/>
      <c r="HB4" s="75"/>
      <c r="HC4" s="75"/>
      <c r="HD4" s="75"/>
      <c r="HE4" s="75"/>
      <c r="HF4" s="75"/>
      <c r="HG4" s="75"/>
      <c r="HH4" s="75"/>
      <c r="HI4" s="75"/>
      <c r="HJ4" s="75"/>
      <c r="HK4" s="75"/>
      <c r="HL4" s="75"/>
      <c r="HM4" s="75"/>
      <c r="HN4" s="75"/>
      <c r="HO4" s="75"/>
      <c r="HP4" s="75"/>
      <c r="HQ4" s="75"/>
      <c r="HR4" s="75"/>
      <c r="HS4" s="75"/>
      <c r="HT4" s="75"/>
      <c r="HU4" s="75"/>
      <c r="HV4" s="75"/>
      <c r="HW4" s="75"/>
      <c r="HX4" s="75"/>
      <c r="HY4" s="75"/>
      <c r="HZ4" s="75"/>
      <c r="IA4" s="75"/>
      <c r="IB4" s="75"/>
      <c r="IC4" s="75"/>
      <c r="ID4" s="75"/>
      <c r="IE4" s="75"/>
      <c r="IF4" s="75"/>
      <c r="IG4" s="75"/>
      <c r="IH4" s="75"/>
      <c r="II4" s="75"/>
      <c r="IJ4" s="75"/>
      <c r="IK4" s="75"/>
      <c r="IL4" s="75"/>
      <c r="IM4" s="75"/>
      <c r="IN4" s="75"/>
      <c r="IO4" s="75"/>
      <c r="IP4" s="75"/>
      <c r="IQ4" s="75"/>
      <c r="IR4" s="75"/>
      <c r="IS4" s="75"/>
      <c r="IT4" s="75"/>
      <c r="IU4" s="75"/>
      <c r="IV4" s="75"/>
      <c r="IW4" s="75"/>
      <c r="IX4" s="75"/>
      <c r="IY4" s="75"/>
      <c r="IZ4" s="75"/>
      <c r="JA4" s="75"/>
      <c r="JB4" s="75"/>
      <c r="JC4" s="75"/>
      <c r="JD4" s="75"/>
      <c r="JE4" s="75"/>
      <c r="JF4" s="75"/>
      <c r="JG4" s="75"/>
      <c r="JH4" s="75"/>
      <c r="JI4" s="75"/>
      <c r="JJ4" s="75"/>
      <c r="JK4" s="75"/>
      <c r="JL4" s="75"/>
      <c r="JM4" s="75"/>
      <c r="JN4" s="75"/>
      <c r="JO4" s="75"/>
      <c r="JP4" s="75"/>
      <c r="JQ4" s="75"/>
      <c r="JR4" s="75"/>
    </row>
    <row r="5" spans="1:278" s="76" customFormat="1" ht="52.5" customHeight="1" x14ac:dyDescent="0.3">
      <c r="A5" s="418" t="s">
        <v>1</v>
      </c>
      <c r="B5" s="419"/>
      <c r="C5" s="420"/>
      <c r="D5" s="425" t="str">
        <f>'Mapa Final'!D5</f>
        <v>Gestionar, administrar y mantener los recursos informáticos y de telecomunicaciones para el desarrollo de los objetivos institucionales, facilitando el acceso al servicio de justicia, satisfaciendo las necesidades de los funcionarios, empleados y ciudadanos en términos de celeridad, accesibilidad y transparencia, en el marco del Sistema de Gestión de la Calidad y del Medio Ambiente  y Seguridad y Salud en el Trabajo de la Rama Judicial.</v>
      </c>
      <c r="E5" s="426"/>
      <c r="F5" s="426"/>
      <c r="G5" s="426"/>
      <c r="H5" s="426"/>
      <c r="I5" s="426"/>
      <c r="J5" s="426"/>
      <c r="K5" s="426"/>
      <c r="L5" s="426"/>
      <c r="M5" s="426"/>
      <c r="N5" s="427"/>
      <c r="O5" s="1"/>
      <c r="P5" s="1"/>
      <c r="Q5" s="1"/>
      <c r="R5" s="1"/>
      <c r="S5" s="1"/>
      <c r="T5" s="1"/>
      <c r="U5" s="75"/>
      <c r="V5" s="75"/>
      <c r="W5" s="75"/>
      <c r="X5" s="75"/>
      <c r="Y5" s="75"/>
      <c r="Z5" s="75"/>
      <c r="AA5" s="75"/>
      <c r="AB5" s="75"/>
      <c r="AC5" s="75"/>
      <c r="AD5" s="75"/>
      <c r="AE5" s="75"/>
      <c r="AF5" s="75"/>
      <c r="AG5" s="75"/>
      <c r="AH5" s="75"/>
      <c r="AI5" s="75"/>
      <c r="AJ5" s="75"/>
      <c r="AK5" s="75"/>
      <c r="AL5" s="75"/>
      <c r="AM5" s="75"/>
      <c r="AN5" s="75"/>
      <c r="AO5" s="75"/>
      <c r="AP5" s="75"/>
      <c r="AQ5" s="75"/>
      <c r="AR5" s="75"/>
      <c r="AS5" s="75"/>
      <c r="AT5" s="75"/>
      <c r="AU5" s="75"/>
      <c r="AV5" s="75"/>
      <c r="AW5" s="75"/>
      <c r="AX5" s="75"/>
      <c r="AY5" s="75"/>
      <c r="AZ5" s="75"/>
      <c r="BA5" s="75"/>
      <c r="BB5" s="75"/>
      <c r="BC5" s="75"/>
      <c r="BD5" s="75"/>
      <c r="BE5" s="75"/>
      <c r="BF5" s="75"/>
      <c r="BG5" s="75"/>
      <c r="BH5" s="75"/>
      <c r="BI5" s="75"/>
      <c r="BJ5" s="75"/>
      <c r="BK5" s="75"/>
      <c r="BL5" s="75"/>
      <c r="BM5" s="75"/>
      <c r="BN5" s="75"/>
      <c r="BO5" s="75"/>
      <c r="BP5" s="75"/>
      <c r="BQ5" s="75"/>
      <c r="BR5" s="75"/>
      <c r="BS5" s="75"/>
      <c r="BT5" s="75"/>
      <c r="BU5" s="75"/>
      <c r="BV5" s="75"/>
      <c r="BW5" s="75"/>
      <c r="BX5" s="75"/>
      <c r="BY5" s="75"/>
      <c r="BZ5" s="75"/>
      <c r="CA5" s="75"/>
      <c r="CB5" s="75"/>
      <c r="CC5" s="75"/>
      <c r="CD5" s="75"/>
      <c r="CE5" s="75"/>
      <c r="CF5" s="75"/>
      <c r="CG5" s="75"/>
      <c r="CH5" s="75"/>
      <c r="CI5" s="75"/>
      <c r="CJ5" s="75"/>
      <c r="CK5" s="75"/>
      <c r="CL5" s="75"/>
      <c r="CM5" s="75"/>
      <c r="CN5" s="75"/>
      <c r="CO5" s="75"/>
      <c r="CP5" s="75"/>
      <c r="CQ5" s="75"/>
      <c r="CR5" s="75"/>
      <c r="CS5" s="75"/>
      <c r="CT5" s="75"/>
      <c r="CU5" s="75"/>
      <c r="CV5" s="75"/>
      <c r="CW5" s="75"/>
      <c r="CX5" s="75"/>
      <c r="CY5" s="75"/>
      <c r="CZ5" s="75"/>
      <c r="DA5" s="75"/>
      <c r="DB5" s="75"/>
      <c r="DC5" s="75"/>
      <c r="DD5" s="75"/>
      <c r="DE5" s="75"/>
      <c r="DF5" s="75"/>
      <c r="DG5" s="75"/>
      <c r="DH5" s="75"/>
      <c r="DI5" s="75"/>
      <c r="DJ5" s="75"/>
      <c r="DK5" s="75"/>
      <c r="DL5" s="75"/>
      <c r="DM5" s="75"/>
      <c r="DN5" s="75"/>
      <c r="DO5" s="75"/>
      <c r="DP5" s="75"/>
      <c r="DQ5" s="75"/>
      <c r="DR5" s="75"/>
      <c r="DS5" s="75"/>
      <c r="DT5" s="75"/>
      <c r="DU5" s="75"/>
      <c r="DV5" s="75"/>
      <c r="DW5" s="75"/>
      <c r="DX5" s="75"/>
      <c r="DY5" s="75"/>
      <c r="DZ5" s="75"/>
      <c r="EA5" s="75"/>
      <c r="EB5" s="75"/>
      <c r="EC5" s="75"/>
      <c r="ED5" s="75"/>
      <c r="EE5" s="75"/>
      <c r="EF5" s="75"/>
      <c r="EG5" s="75"/>
      <c r="EH5" s="75"/>
      <c r="EI5" s="75"/>
      <c r="EJ5" s="75"/>
      <c r="EK5" s="75"/>
      <c r="EL5" s="75"/>
      <c r="EM5" s="75"/>
      <c r="EN5" s="75"/>
      <c r="EO5" s="75"/>
      <c r="EP5" s="75"/>
      <c r="EQ5" s="75"/>
      <c r="ER5" s="75"/>
      <c r="ES5" s="75"/>
      <c r="ET5" s="75"/>
      <c r="EU5" s="75"/>
      <c r="EV5" s="75"/>
      <c r="EW5" s="75"/>
      <c r="EX5" s="75"/>
      <c r="EY5" s="75"/>
      <c r="EZ5" s="75"/>
      <c r="FA5" s="75"/>
      <c r="FB5" s="75"/>
      <c r="FC5" s="75"/>
      <c r="FD5" s="75"/>
      <c r="FE5" s="75"/>
      <c r="FF5" s="75"/>
      <c r="FG5" s="75"/>
      <c r="FH5" s="75"/>
      <c r="FI5" s="75"/>
      <c r="FJ5" s="75"/>
      <c r="FK5" s="75"/>
      <c r="FL5" s="75"/>
      <c r="FM5" s="75"/>
      <c r="FN5" s="75"/>
      <c r="FO5" s="75"/>
      <c r="FP5" s="75"/>
      <c r="FQ5" s="75"/>
      <c r="FR5" s="75"/>
      <c r="FS5" s="75"/>
      <c r="FT5" s="75"/>
      <c r="FU5" s="75"/>
      <c r="FV5" s="75"/>
      <c r="FW5" s="75"/>
      <c r="FX5" s="75"/>
      <c r="FY5" s="75"/>
      <c r="FZ5" s="75"/>
      <c r="GA5" s="75"/>
      <c r="GB5" s="75"/>
      <c r="GC5" s="75"/>
      <c r="GD5" s="75"/>
      <c r="GE5" s="75"/>
      <c r="GF5" s="75"/>
      <c r="GG5" s="75"/>
      <c r="GH5" s="75"/>
      <c r="GI5" s="75"/>
      <c r="GJ5" s="75"/>
      <c r="GK5" s="75"/>
      <c r="GL5" s="75"/>
      <c r="GM5" s="75"/>
      <c r="GN5" s="75"/>
      <c r="GO5" s="75"/>
      <c r="GP5" s="75"/>
      <c r="GQ5" s="75"/>
      <c r="GR5" s="75"/>
      <c r="GS5" s="75"/>
      <c r="GT5" s="75"/>
      <c r="GU5" s="75"/>
      <c r="GV5" s="75"/>
      <c r="GW5" s="75"/>
      <c r="GX5" s="75"/>
      <c r="GY5" s="75"/>
      <c r="GZ5" s="75"/>
      <c r="HA5" s="75"/>
      <c r="HB5" s="75"/>
      <c r="HC5" s="75"/>
      <c r="HD5" s="75"/>
      <c r="HE5" s="75"/>
      <c r="HF5" s="75"/>
      <c r="HG5" s="75"/>
      <c r="HH5" s="75"/>
      <c r="HI5" s="75"/>
      <c r="HJ5" s="75"/>
      <c r="HK5" s="75"/>
      <c r="HL5" s="75"/>
      <c r="HM5" s="75"/>
      <c r="HN5" s="75"/>
      <c r="HO5" s="75"/>
      <c r="HP5" s="75"/>
      <c r="HQ5" s="75"/>
      <c r="HR5" s="75"/>
      <c r="HS5" s="75"/>
      <c r="HT5" s="75"/>
      <c r="HU5" s="75"/>
      <c r="HV5" s="75"/>
      <c r="HW5" s="75"/>
      <c r="HX5" s="75"/>
      <c r="HY5" s="75"/>
      <c r="HZ5" s="75"/>
      <c r="IA5" s="75"/>
      <c r="IB5" s="75"/>
      <c r="IC5" s="75"/>
      <c r="ID5" s="75"/>
      <c r="IE5" s="75"/>
      <c r="IF5" s="75"/>
      <c r="IG5" s="75"/>
      <c r="IH5" s="75"/>
      <c r="II5" s="75"/>
      <c r="IJ5" s="75"/>
      <c r="IK5" s="75"/>
      <c r="IL5" s="75"/>
      <c r="IM5" s="75"/>
      <c r="IN5" s="75"/>
      <c r="IO5" s="75"/>
      <c r="IP5" s="75"/>
      <c r="IQ5" s="75"/>
      <c r="IR5" s="75"/>
      <c r="IS5" s="75"/>
      <c r="IT5" s="75"/>
      <c r="IU5" s="75"/>
      <c r="IV5" s="75"/>
      <c r="IW5" s="75"/>
      <c r="IX5" s="75"/>
      <c r="IY5" s="75"/>
      <c r="IZ5" s="75"/>
      <c r="JA5" s="75"/>
      <c r="JB5" s="75"/>
      <c r="JC5" s="75"/>
      <c r="JD5" s="75"/>
      <c r="JE5" s="75"/>
      <c r="JF5" s="75"/>
      <c r="JG5" s="75"/>
      <c r="JH5" s="75"/>
      <c r="JI5" s="75"/>
      <c r="JJ5" s="75"/>
      <c r="JK5" s="75"/>
      <c r="JL5" s="75"/>
      <c r="JM5" s="75"/>
      <c r="JN5" s="75"/>
      <c r="JO5" s="75"/>
      <c r="JP5" s="75"/>
      <c r="JQ5" s="75"/>
      <c r="JR5" s="75"/>
    </row>
    <row r="6" spans="1:278" s="76" customFormat="1" ht="32.25" customHeight="1" thickBot="1" x14ac:dyDescent="0.35">
      <c r="A6" s="418" t="s">
        <v>2</v>
      </c>
      <c r="B6" s="419"/>
      <c r="C6" s="420"/>
      <c r="D6" s="425" t="str">
        <f>'Mapa Final'!D6</f>
        <v xml:space="preserve">Nivel Central </v>
      </c>
      <c r="E6" s="426"/>
      <c r="F6" s="426"/>
      <c r="G6" s="426"/>
      <c r="H6" s="426"/>
      <c r="I6" s="426"/>
      <c r="J6" s="426"/>
      <c r="K6" s="426"/>
      <c r="L6" s="426"/>
      <c r="M6" s="426"/>
      <c r="N6" s="427"/>
      <c r="O6" s="1"/>
      <c r="P6" s="1"/>
      <c r="Q6" s="1"/>
      <c r="R6" s="1"/>
      <c r="S6" s="1"/>
      <c r="T6" s="1"/>
      <c r="U6" s="75"/>
      <c r="V6" s="75"/>
      <c r="W6" s="75"/>
      <c r="X6" s="75"/>
      <c r="Y6" s="75"/>
      <c r="Z6" s="75"/>
      <c r="AA6" s="75"/>
      <c r="AB6" s="75"/>
      <c r="AC6" s="75"/>
      <c r="AD6" s="75"/>
      <c r="AE6" s="75"/>
      <c r="AF6" s="75"/>
      <c r="AG6" s="75"/>
      <c r="AH6" s="75"/>
      <c r="AI6" s="75"/>
      <c r="AJ6" s="75"/>
      <c r="AK6" s="75"/>
      <c r="AL6" s="75"/>
      <c r="AM6" s="75"/>
      <c r="AN6" s="75"/>
      <c r="AO6" s="75"/>
      <c r="AP6" s="75"/>
      <c r="AQ6" s="75"/>
      <c r="AR6" s="75"/>
      <c r="AS6" s="75"/>
      <c r="AT6" s="75"/>
      <c r="AU6" s="75"/>
      <c r="AV6" s="75"/>
      <c r="AW6" s="75"/>
      <c r="AX6" s="75"/>
      <c r="AY6" s="75"/>
      <c r="AZ6" s="75"/>
      <c r="BA6" s="75"/>
      <c r="BB6" s="75"/>
      <c r="BC6" s="75"/>
      <c r="BD6" s="75"/>
      <c r="BE6" s="75"/>
      <c r="BF6" s="75"/>
      <c r="BG6" s="75"/>
      <c r="BH6" s="75"/>
      <c r="BI6" s="75"/>
      <c r="BJ6" s="75"/>
      <c r="BK6" s="75"/>
      <c r="BL6" s="75"/>
      <c r="BM6" s="75"/>
      <c r="BN6" s="75"/>
      <c r="BO6" s="75"/>
      <c r="BP6" s="75"/>
      <c r="BQ6" s="75"/>
      <c r="BR6" s="75"/>
      <c r="BS6" s="75"/>
      <c r="BT6" s="75"/>
      <c r="BU6" s="75"/>
      <c r="BV6" s="75"/>
      <c r="BW6" s="75"/>
      <c r="BX6" s="75"/>
      <c r="BY6" s="75"/>
      <c r="BZ6" s="75"/>
      <c r="CA6" s="75"/>
      <c r="CB6" s="75"/>
      <c r="CC6" s="75"/>
      <c r="CD6" s="75"/>
      <c r="CE6" s="75"/>
      <c r="CF6" s="75"/>
      <c r="CG6" s="75"/>
      <c r="CH6" s="75"/>
      <c r="CI6" s="75"/>
      <c r="CJ6" s="75"/>
      <c r="CK6" s="75"/>
      <c r="CL6" s="75"/>
      <c r="CM6" s="75"/>
      <c r="CN6" s="75"/>
      <c r="CO6" s="75"/>
      <c r="CP6" s="75"/>
      <c r="CQ6" s="75"/>
      <c r="CR6" s="75"/>
      <c r="CS6" s="75"/>
      <c r="CT6" s="75"/>
      <c r="CU6" s="75"/>
      <c r="CV6" s="75"/>
      <c r="CW6" s="75"/>
      <c r="CX6" s="75"/>
      <c r="CY6" s="75"/>
      <c r="CZ6" s="75"/>
      <c r="DA6" s="75"/>
      <c r="DB6" s="75"/>
      <c r="DC6" s="75"/>
      <c r="DD6" s="75"/>
      <c r="DE6" s="75"/>
      <c r="DF6" s="75"/>
      <c r="DG6" s="75"/>
      <c r="DH6" s="75"/>
      <c r="DI6" s="75"/>
      <c r="DJ6" s="75"/>
      <c r="DK6" s="75"/>
      <c r="DL6" s="75"/>
      <c r="DM6" s="75"/>
      <c r="DN6" s="75"/>
      <c r="DO6" s="75"/>
      <c r="DP6" s="75"/>
      <c r="DQ6" s="75"/>
      <c r="DR6" s="75"/>
      <c r="DS6" s="75"/>
      <c r="DT6" s="75"/>
      <c r="DU6" s="75"/>
      <c r="DV6" s="75"/>
      <c r="DW6" s="75"/>
      <c r="DX6" s="75"/>
      <c r="DY6" s="75"/>
      <c r="DZ6" s="75"/>
      <c r="EA6" s="75"/>
      <c r="EB6" s="75"/>
      <c r="EC6" s="75"/>
      <c r="ED6" s="75"/>
      <c r="EE6" s="75"/>
      <c r="EF6" s="75"/>
      <c r="EG6" s="75"/>
      <c r="EH6" s="75"/>
      <c r="EI6" s="75"/>
      <c r="EJ6" s="75"/>
      <c r="EK6" s="75"/>
      <c r="EL6" s="75"/>
      <c r="EM6" s="75"/>
      <c r="EN6" s="75"/>
      <c r="EO6" s="75"/>
      <c r="EP6" s="75"/>
      <c r="EQ6" s="75"/>
      <c r="ER6" s="75"/>
      <c r="ES6" s="75"/>
      <c r="ET6" s="75"/>
      <c r="EU6" s="75"/>
      <c r="EV6" s="75"/>
      <c r="EW6" s="75"/>
      <c r="EX6" s="75"/>
      <c r="EY6" s="75"/>
      <c r="EZ6" s="75"/>
      <c r="FA6" s="75"/>
      <c r="FB6" s="75"/>
      <c r="FC6" s="75"/>
      <c r="FD6" s="75"/>
      <c r="FE6" s="75"/>
      <c r="FF6" s="75"/>
      <c r="FG6" s="75"/>
      <c r="FH6" s="75"/>
      <c r="FI6" s="75"/>
      <c r="FJ6" s="75"/>
      <c r="FK6" s="75"/>
      <c r="FL6" s="75"/>
      <c r="FM6" s="75"/>
      <c r="FN6" s="75"/>
      <c r="FO6" s="75"/>
      <c r="FP6" s="75"/>
      <c r="FQ6" s="75"/>
      <c r="FR6" s="75"/>
      <c r="FS6" s="75"/>
      <c r="FT6" s="75"/>
      <c r="FU6" s="75"/>
      <c r="FV6" s="75"/>
      <c r="FW6" s="75"/>
      <c r="FX6" s="75"/>
      <c r="FY6" s="75"/>
      <c r="FZ6" s="75"/>
      <c r="GA6" s="75"/>
      <c r="GB6" s="75"/>
      <c r="GC6" s="75"/>
      <c r="GD6" s="75"/>
      <c r="GE6" s="75"/>
      <c r="GF6" s="75"/>
      <c r="GG6" s="75"/>
      <c r="GH6" s="75"/>
      <c r="GI6" s="75"/>
      <c r="GJ6" s="75"/>
      <c r="GK6" s="75"/>
      <c r="GL6" s="75"/>
      <c r="GM6" s="75"/>
      <c r="GN6" s="75"/>
      <c r="GO6" s="75"/>
      <c r="GP6" s="75"/>
      <c r="GQ6" s="75"/>
      <c r="GR6" s="75"/>
      <c r="GS6" s="75"/>
      <c r="GT6" s="75"/>
      <c r="GU6" s="75"/>
      <c r="GV6" s="75"/>
      <c r="GW6" s="75"/>
      <c r="GX6" s="75"/>
      <c r="GY6" s="75"/>
      <c r="GZ6" s="75"/>
      <c r="HA6" s="75"/>
      <c r="HB6" s="75"/>
      <c r="HC6" s="75"/>
      <c r="HD6" s="75"/>
      <c r="HE6" s="75"/>
      <c r="HF6" s="75"/>
      <c r="HG6" s="75"/>
      <c r="HH6" s="75"/>
      <c r="HI6" s="75"/>
      <c r="HJ6" s="75"/>
      <c r="HK6" s="75"/>
      <c r="HL6" s="75"/>
      <c r="HM6" s="75"/>
      <c r="HN6" s="75"/>
      <c r="HO6" s="75"/>
      <c r="HP6" s="75"/>
      <c r="HQ6" s="75"/>
      <c r="HR6" s="75"/>
      <c r="HS6" s="75"/>
      <c r="HT6" s="75"/>
      <c r="HU6" s="75"/>
      <c r="HV6" s="75"/>
      <c r="HW6" s="75"/>
      <c r="HX6" s="75"/>
      <c r="HY6" s="75"/>
      <c r="HZ6" s="75"/>
      <c r="IA6" s="75"/>
      <c r="IB6" s="75"/>
      <c r="IC6" s="75"/>
      <c r="ID6" s="75"/>
      <c r="IE6" s="75"/>
      <c r="IF6" s="75"/>
      <c r="IG6" s="75"/>
      <c r="IH6" s="75"/>
      <c r="II6" s="75"/>
      <c r="IJ6" s="75"/>
      <c r="IK6" s="75"/>
      <c r="IL6" s="75"/>
      <c r="IM6" s="75"/>
      <c r="IN6" s="75"/>
      <c r="IO6" s="75"/>
      <c r="IP6" s="75"/>
      <c r="IQ6" s="75"/>
      <c r="IR6" s="75"/>
      <c r="IS6" s="75"/>
      <c r="IT6" s="75"/>
      <c r="IU6" s="75"/>
      <c r="IV6" s="75"/>
      <c r="IW6" s="75"/>
      <c r="IX6" s="75"/>
      <c r="IY6" s="75"/>
      <c r="IZ6" s="75"/>
      <c r="JA6" s="75"/>
      <c r="JB6" s="75"/>
      <c r="JC6" s="75"/>
      <c r="JD6" s="75"/>
      <c r="JE6" s="75"/>
      <c r="JF6" s="75"/>
      <c r="JG6" s="75"/>
      <c r="JH6" s="75"/>
      <c r="JI6" s="75"/>
      <c r="JJ6" s="75"/>
      <c r="JK6" s="75"/>
      <c r="JL6" s="75"/>
      <c r="JM6" s="75"/>
      <c r="JN6" s="75"/>
      <c r="JO6" s="75"/>
      <c r="JP6" s="75"/>
      <c r="JQ6" s="75"/>
      <c r="JR6" s="75"/>
    </row>
    <row r="7" spans="1:278" s="96" customFormat="1" ht="39.75" customHeight="1" thickTop="1" thickBot="1" x14ac:dyDescent="0.3">
      <c r="A7" s="428" t="s">
        <v>367</v>
      </c>
      <c r="B7" s="429"/>
      <c r="C7" s="429"/>
      <c r="D7" s="429"/>
      <c r="E7" s="429"/>
      <c r="F7" s="430"/>
      <c r="G7" s="103"/>
      <c r="H7" s="431" t="s">
        <v>368</v>
      </c>
      <c r="I7" s="431"/>
      <c r="J7" s="431"/>
      <c r="K7" s="431" t="s">
        <v>369</v>
      </c>
      <c r="L7" s="431"/>
      <c r="M7" s="431"/>
      <c r="N7" s="432" t="s">
        <v>370</v>
      </c>
      <c r="O7" s="441" t="s">
        <v>371</v>
      </c>
      <c r="P7" s="443" t="s">
        <v>372</v>
      </c>
      <c r="Q7" s="444"/>
      <c r="R7" s="443" t="s">
        <v>373</v>
      </c>
      <c r="S7" s="444"/>
      <c r="T7" s="445" t="s">
        <v>394</v>
      </c>
      <c r="U7" s="108"/>
      <c r="V7" s="108"/>
      <c r="W7" s="108"/>
      <c r="X7" s="108"/>
      <c r="Y7" s="108"/>
      <c r="Z7" s="108"/>
      <c r="AA7" s="108"/>
      <c r="AB7" s="108"/>
      <c r="AC7" s="108"/>
      <c r="AD7" s="108"/>
      <c r="AE7" s="108"/>
      <c r="AF7" s="108"/>
      <c r="AG7" s="108"/>
      <c r="AH7" s="108"/>
      <c r="AI7" s="108"/>
      <c r="AJ7" s="108"/>
      <c r="AK7" s="108"/>
      <c r="AL7" s="108"/>
      <c r="AM7" s="108"/>
      <c r="AN7" s="108"/>
      <c r="AO7" s="108"/>
      <c r="AP7" s="108"/>
      <c r="AQ7" s="108"/>
      <c r="AR7" s="108"/>
      <c r="AS7" s="108"/>
      <c r="AT7" s="108"/>
      <c r="AU7" s="108"/>
      <c r="AV7" s="108"/>
      <c r="AW7" s="108"/>
      <c r="AX7" s="108"/>
      <c r="AY7" s="108"/>
      <c r="AZ7" s="108"/>
      <c r="BA7" s="108"/>
      <c r="BB7" s="108"/>
      <c r="BC7" s="108"/>
      <c r="BD7" s="108"/>
      <c r="BE7" s="108"/>
      <c r="BF7" s="108"/>
      <c r="BG7" s="108"/>
      <c r="BH7" s="108"/>
      <c r="BI7" s="108"/>
      <c r="BJ7" s="108"/>
      <c r="BK7" s="108"/>
      <c r="BL7" s="108"/>
      <c r="BM7" s="108"/>
      <c r="BN7" s="108"/>
      <c r="BO7" s="108"/>
      <c r="BP7" s="108"/>
      <c r="BQ7" s="108"/>
      <c r="BR7" s="108"/>
      <c r="BS7" s="108"/>
      <c r="BT7" s="108"/>
      <c r="BU7" s="108"/>
      <c r="BV7" s="108"/>
      <c r="BW7" s="108"/>
      <c r="BX7" s="108"/>
      <c r="BY7" s="108"/>
      <c r="BZ7" s="108"/>
      <c r="CA7" s="108"/>
      <c r="CB7" s="108"/>
      <c r="CC7" s="108"/>
      <c r="CD7" s="108"/>
      <c r="CE7" s="108"/>
      <c r="CF7" s="108"/>
      <c r="CG7" s="108"/>
      <c r="CH7" s="108"/>
      <c r="CI7" s="108"/>
      <c r="CJ7" s="108"/>
      <c r="CK7" s="108"/>
      <c r="CL7" s="108"/>
      <c r="CM7" s="108"/>
      <c r="CN7" s="108"/>
      <c r="CO7" s="108"/>
      <c r="CP7" s="108"/>
      <c r="CQ7" s="108"/>
      <c r="CR7" s="108"/>
      <c r="CS7" s="108"/>
      <c r="CT7" s="108"/>
      <c r="CU7" s="108"/>
      <c r="CV7" s="108"/>
      <c r="CW7" s="108"/>
      <c r="CX7" s="108"/>
      <c r="CY7" s="108"/>
      <c r="CZ7" s="108"/>
      <c r="DA7" s="108"/>
      <c r="DB7" s="108"/>
      <c r="DC7" s="108"/>
      <c r="DD7" s="108"/>
      <c r="DE7" s="108"/>
      <c r="DF7" s="108"/>
      <c r="DG7" s="108"/>
      <c r="DH7" s="108"/>
      <c r="DI7" s="108"/>
      <c r="DJ7" s="108"/>
      <c r="DK7" s="108"/>
      <c r="DL7" s="108"/>
      <c r="DM7" s="108"/>
      <c r="DN7" s="108"/>
      <c r="DO7" s="108"/>
      <c r="DP7" s="108"/>
      <c r="DQ7" s="108"/>
      <c r="DR7" s="108"/>
      <c r="DS7" s="108"/>
      <c r="DT7" s="108"/>
      <c r="DU7" s="108"/>
      <c r="DV7" s="108"/>
      <c r="DW7" s="108"/>
      <c r="DX7" s="108"/>
      <c r="DY7" s="108"/>
      <c r="DZ7" s="108"/>
      <c r="EA7" s="108"/>
      <c r="EB7" s="108"/>
      <c r="EC7" s="108"/>
      <c r="ED7" s="108"/>
      <c r="EE7" s="108"/>
      <c r="EF7" s="108"/>
      <c r="EG7" s="108"/>
      <c r="EH7" s="108"/>
      <c r="EI7" s="108"/>
      <c r="EJ7" s="108"/>
      <c r="EK7" s="108"/>
      <c r="EL7" s="108"/>
      <c r="EM7" s="108"/>
      <c r="EN7" s="108"/>
      <c r="EO7" s="108"/>
      <c r="EP7" s="108"/>
      <c r="EQ7" s="108"/>
      <c r="ER7" s="108"/>
      <c r="ES7" s="108"/>
      <c r="ET7" s="108"/>
      <c r="EU7" s="108"/>
      <c r="EV7" s="108"/>
      <c r="EW7" s="108"/>
      <c r="EX7" s="108"/>
      <c r="EY7" s="108"/>
      <c r="EZ7" s="108"/>
      <c r="FA7" s="108"/>
      <c r="FB7" s="108"/>
      <c r="FC7" s="108"/>
      <c r="FD7" s="108"/>
      <c r="FE7" s="108"/>
      <c r="FF7" s="108"/>
      <c r="FG7" s="108"/>
      <c r="FH7" s="108"/>
      <c r="FI7" s="108"/>
      <c r="FJ7" s="108"/>
      <c r="FK7" s="108"/>
      <c r="FL7" s="108"/>
      <c r="FM7" s="108"/>
      <c r="FN7" s="108"/>
      <c r="FO7" s="108"/>
      <c r="FP7" s="108"/>
      <c r="FQ7" s="108"/>
      <c r="FR7" s="108"/>
      <c r="FS7" s="108"/>
      <c r="FT7" s="108"/>
    </row>
    <row r="8" spans="1:278" s="97" customFormat="1" ht="60.95" customHeight="1" thickTop="1" thickBot="1" x14ac:dyDescent="0.3">
      <c r="A8" s="112" t="s">
        <v>203</v>
      </c>
      <c r="B8" s="112" t="s">
        <v>400</v>
      </c>
      <c r="C8" s="113" t="s">
        <v>8</v>
      </c>
      <c r="D8" s="104" t="s">
        <v>382</v>
      </c>
      <c r="E8" s="115" t="s">
        <v>10</v>
      </c>
      <c r="F8" s="115" t="s">
        <v>11</v>
      </c>
      <c r="G8" s="115" t="s">
        <v>12</v>
      </c>
      <c r="H8" s="105" t="s">
        <v>375</v>
      </c>
      <c r="I8" s="105" t="s">
        <v>38</v>
      </c>
      <c r="J8" s="105" t="s">
        <v>376</v>
      </c>
      <c r="K8" s="105" t="s">
        <v>375</v>
      </c>
      <c r="L8" s="105" t="s">
        <v>377</v>
      </c>
      <c r="M8" s="105" t="s">
        <v>376</v>
      </c>
      <c r="N8" s="432"/>
      <c r="O8" s="442"/>
      <c r="P8" s="106" t="s">
        <v>378</v>
      </c>
      <c r="Q8" s="106" t="s">
        <v>379</v>
      </c>
      <c r="R8" s="106" t="s">
        <v>380</v>
      </c>
      <c r="S8" s="106" t="s">
        <v>381</v>
      </c>
      <c r="T8" s="445"/>
      <c r="U8" s="109"/>
      <c r="V8" s="109"/>
      <c r="W8" s="109"/>
      <c r="X8" s="109"/>
      <c r="Y8" s="109"/>
      <c r="Z8" s="109"/>
      <c r="AA8" s="109"/>
      <c r="AB8" s="109"/>
      <c r="AC8" s="109"/>
      <c r="AD8" s="109"/>
      <c r="AE8" s="109"/>
      <c r="AF8" s="109"/>
      <c r="AG8" s="109"/>
      <c r="AH8" s="109"/>
      <c r="AI8" s="109"/>
      <c r="AJ8" s="109"/>
      <c r="AK8" s="109"/>
      <c r="AL8" s="109"/>
      <c r="AM8" s="109"/>
      <c r="AN8" s="109"/>
      <c r="AO8" s="109"/>
      <c r="AP8" s="109"/>
      <c r="AQ8" s="109"/>
      <c r="AR8" s="109"/>
      <c r="AS8" s="109"/>
      <c r="AT8" s="109"/>
      <c r="AU8" s="109"/>
      <c r="AV8" s="109"/>
      <c r="AW8" s="109"/>
      <c r="AX8" s="109"/>
      <c r="AY8" s="109"/>
      <c r="AZ8" s="109"/>
      <c r="BA8" s="109"/>
      <c r="BB8" s="109"/>
      <c r="BC8" s="109"/>
      <c r="BD8" s="109"/>
      <c r="BE8" s="109"/>
      <c r="BF8" s="109"/>
      <c r="BG8" s="109"/>
      <c r="BH8" s="109"/>
      <c r="BI8" s="109"/>
      <c r="BJ8" s="109"/>
      <c r="BK8" s="109"/>
      <c r="BL8" s="109"/>
      <c r="BM8" s="109"/>
      <c r="BN8" s="109"/>
      <c r="BO8" s="109"/>
      <c r="BP8" s="109"/>
      <c r="BQ8" s="109"/>
      <c r="BR8" s="109"/>
      <c r="BS8" s="109"/>
      <c r="BT8" s="109"/>
      <c r="BU8" s="109"/>
      <c r="BV8" s="109"/>
      <c r="BW8" s="109"/>
      <c r="BX8" s="109"/>
      <c r="BY8" s="109"/>
      <c r="BZ8" s="109"/>
      <c r="CA8" s="109"/>
      <c r="CB8" s="109"/>
      <c r="CC8" s="109"/>
      <c r="CD8" s="109"/>
      <c r="CE8" s="109"/>
      <c r="CF8" s="109"/>
      <c r="CG8" s="109"/>
      <c r="CH8" s="109"/>
      <c r="CI8" s="109"/>
      <c r="CJ8" s="109"/>
      <c r="CK8" s="109"/>
      <c r="CL8" s="109"/>
      <c r="CM8" s="109"/>
      <c r="CN8" s="109"/>
      <c r="CO8" s="109"/>
      <c r="CP8" s="109"/>
      <c r="CQ8" s="109"/>
      <c r="CR8" s="109"/>
      <c r="CS8" s="109"/>
      <c r="CT8" s="109"/>
      <c r="CU8" s="109"/>
      <c r="CV8" s="109"/>
      <c r="CW8" s="109"/>
      <c r="CX8" s="109"/>
      <c r="CY8" s="109"/>
      <c r="CZ8" s="109"/>
      <c r="DA8" s="109"/>
      <c r="DB8" s="109"/>
      <c r="DC8" s="109"/>
      <c r="DD8" s="109"/>
      <c r="DE8" s="109"/>
      <c r="DF8" s="109"/>
      <c r="DG8" s="109"/>
      <c r="DH8" s="109"/>
      <c r="DI8" s="109"/>
      <c r="DJ8" s="109"/>
      <c r="DK8" s="109"/>
      <c r="DL8" s="109"/>
      <c r="DM8" s="109"/>
      <c r="DN8" s="109"/>
      <c r="DO8" s="109"/>
      <c r="DP8" s="109"/>
      <c r="DQ8" s="109"/>
      <c r="DR8" s="109"/>
      <c r="DS8" s="109"/>
      <c r="DT8" s="109"/>
      <c r="DU8" s="109"/>
      <c r="DV8" s="109"/>
      <c r="DW8" s="109"/>
      <c r="DX8" s="109"/>
      <c r="DY8" s="109"/>
      <c r="DZ8" s="109"/>
      <c r="EA8" s="109"/>
      <c r="EB8" s="109"/>
      <c r="EC8" s="109"/>
      <c r="ED8" s="109"/>
      <c r="EE8" s="109"/>
      <c r="EF8" s="109"/>
      <c r="EG8" s="109"/>
      <c r="EH8" s="109"/>
      <c r="EI8" s="109"/>
      <c r="EJ8" s="109"/>
      <c r="EK8" s="109"/>
      <c r="EL8" s="109"/>
      <c r="EM8" s="109"/>
      <c r="EN8" s="109"/>
      <c r="EO8" s="109"/>
      <c r="EP8" s="109"/>
      <c r="EQ8" s="109"/>
      <c r="ER8" s="109"/>
      <c r="ES8" s="109"/>
      <c r="ET8" s="109"/>
      <c r="EU8" s="109"/>
      <c r="EV8" s="109"/>
      <c r="EW8" s="109"/>
      <c r="EX8" s="109"/>
      <c r="EY8" s="109"/>
      <c r="EZ8" s="109"/>
      <c r="FA8" s="109"/>
      <c r="FB8" s="109"/>
      <c r="FC8" s="109"/>
      <c r="FD8" s="109"/>
      <c r="FE8" s="109"/>
      <c r="FF8" s="109"/>
      <c r="FG8" s="109"/>
      <c r="FH8" s="109"/>
      <c r="FI8" s="109"/>
      <c r="FJ8" s="109"/>
      <c r="FK8" s="109"/>
      <c r="FL8" s="109"/>
      <c r="FM8" s="109"/>
      <c r="FN8" s="109"/>
      <c r="FO8" s="109"/>
      <c r="FP8" s="109"/>
      <c r="FQ8" s="109"/>
      <c r="FR8" s="109"/>
      <c r="FS8" s="109"/>
      <c r="FT8" s="109"/>
    </row>
    <row r="9" spans="1:278" s="98" customFormat="1" ht="10.5" customHeight="1" thickTop="1" thickBot="1" x14ac:dyDescent="0.3">
      <c r="A9" s="415"/>
      <c r="B9" s="416"/>
      <c r="C9" s="416"/>
      <c r="D9" s="416"/>
      <c r="E9" s="416"/>
      <c r="F9" s="416"/>
      <c r="G9" s="416"/>
      <c r="H9" s="416"/>
      <c r="I9" s="416"/>
      <c r="J9" s="416"/>
      <c r="K9" s="416"/>
      <c r="L9" s="416"/>
      <c r="M9" s="416"/>
      <c r="N9" s="416"/>
      <c r="T9" s="107"/>
      <c r="U9" s="110"/>
      <c r="V9" s="110"/>
      <c r="W9" s="110"/>
      <c r="X9" s="110"/>
      <c r="Y9" s="110"/>
      <c r="Z9" s="110"/>
      <c r="AA9" s="110"/>
      <c r="AB9" s="110"/>
      <c r="AC9" s="110"/>
      <c r="AD9" s="110"/>
      <c r="AE9" s="110"/>
      <c r="AF9" s="110"/>
      <c r="AG9" s="110"/>
      <c r="AH9" s="110"/>
      <c r="AI9" s="110"/>
      <c r="AJ9" s="110"/>
      <c r="AK9" s="110"/>
      <c r="AL9" s="110"/>
      <c r="AM9" s="110"/>
      <c r="AN9" s="110"/>
      <c r="AO9" s="110"/>
      <c r="AP9" s="110"/>
      <c r="AQ9" s="110"/>
      <c r="AR9" s="110"/>
      <c r="AS9" s="110"/>
      <c r="AT9" s="110"/>
      <c r="AU9" s="110"/>
      <c r="AV9" s="110"/>
      <c r="AW9" s="110"/>
      <c r="AX9" s="110"/>
      <c r="AY9" s="110"/>
      <c r="AZ9" s="110"/>
      <c r="BA9" s="110"/>
      <c r="BB9" s="110"/>
      <c r="BC9" s="110"/>
      <c r="BD9" s="110"/>
      <c r="BE9" s="110"/>
      <c r="BF9" s="110"/>
      <c r="BG9" s="110"/>
      <c r="BH9" s="110"/>
      <c r="BI9" s="110"/>
      <c r="BJ9" s="110"/>
      <c r="BK9" s="110"/>
      <c r="BL9" s="110"/>
      <c r="BM9" s="110"/>
      <c r="BN9" s="110"/>
      <c r="BO9" s="110"/>
      <c r="BP9" s="110"/>
      <c r="BQ9" s="110"/>
      <c r="BR9" s="110"/>
      <c r="BS9" s="110"/>
      <c r="BT9" s="110"/>
      <c r="BU9" s="110"/>
      <c r="BV9" s="110"/>
      <c r="BW9" s="110"/>
      <c r="BX9" s="110"/>
      <c r="BY9" s="110"/>
      <c r="BZ9" s="110"/>
      <c r="CA9" s="110"/>
      <c r="CB9" s="110"/>
      <c r="CC9" s="110"/>
      <c r="CD9" s="110"/>
      <c r="CE9" s="110"/>
      <c r="CF9" s="110"/>
      <c r="CG9" s="110"/>
      <c r="CH9" s="110"/>
      <c r="CI9" s="110"/>
      <c r="CJ9" s="110"/>
      <c r="CK9" s="110"/>
      <c r="CL9" s="110"/>
      <c r="CM9" s="110"/>
      <c r="CN9" s="110"/>
      <c r="CO9" s="110"/>
      <c r="CP9" s="110"/>
      <c r="CQ9" s="110"/>
      <c r="CR9" s="110"/>
      <c r="CS9" s="110"/>
      <c r="CT9" s="110"/>
      <c r="CU9" s="110"/>
      <c r="CV9" s="110"/>
      <c r="CW9" s="110"/>
      <c r="CX9" s="110"/>
      <c r="CY9" s="110"/>
      <c r="CZ9" s="110"/>
      <c r="DA9" s="110"/>
      <c r="DB9" s="110"/>
      <c r="DC9" s="110"/>
      <c r="DD9" s="110"/>
      <c r="DE9" s="110"/>
      <c r="DF9" s="110"/>
      <c r="DG9" s="110"/>
      <c r="DH9" s="110"/>
      <c r="DI9" s="110"/>
      <c r="DJ9" s="110"/>
      <c r="DK9" s="110"/>
      <c r="DL9" s="110"/>
      <c r="DM9" s="110"/>
      <c r="DN9" s="110"/>
      <c r="DO9" s="110"/>
      <c r="DP9" s="110"/>
      <c r="DQ9" s="110"/>
      <c r="DR9" s="110"/>
      <c r="DS9" s="110"/>
      <c r="DT9" s="110"/>
      <c r="DU9" s="110"/>
      <c r="DV9" s="110"/>
      <c r="DW9" s="110"/>
      <c r="DX9" s="110"/>
      <c r="DY9" s="110"/>
      <c r="DZ9" s="110"/>
      <c r="EA9" s="110"/>
      <c r="EB9" s="110"/>
      <c r="EC9" s="110"/>
      <c r="ED9" s="110"/>
      <c r="EE9" s="110"/>
      <c r="EF9" s="110"/>
      <c r="EG9" s="110"/>
      <c r="EH9" s="110"/>
      <c r="EI9" s="110"/>
      <c r="EJ9" s="110"/>
      <c r="EK9" s="110"/>
      <c r="EL9" s="110"/>
      <c r="EM9" s="110"/>
      <c r="EN9" s="110"/>
      <c r="EO9" s="110"/>
      <c r="EP9" s="110"/>
      <c r="EQ9" s="110"/>
      <c r="ER9" s="110"/>
      <c r="ES9" s="110"/>
      <c r="ET9" s="110"/>
      <c r="EU9" s="110"/>
      <c r="EV9" s="110"/>
      <c r="EW9" s="110"/>
      <c r="EX9" s="110"/>
      <c r="EY9" s="110"/>
      <c r="EZ9" s="110"/>
      <c r="FA9" s="110"/>
      <c r="FB9" s="110"/>
      <c r="FC9" s="110"/>
      <c r="FD9" s="110"/>
      <c r="FE9" s="110"/>
      <c r="FF9" s="110"/>
      <c r="FG9" s="110"/>
      <c r="FH9" s="110"/>
      <c r="FI9" s="110"/>
      <c r="FJ9" s="110"/>
      <c r="FK9" s="110"/>
      <c r="FL9" s="110"/>
      <c r="FM9" s="110"/>
      <c r="FN9" s="110"/>
      <c r="FO9" s="110"/>
      <c r="FP9" s="110"/>
      <c r="FQ9" s="110"/>
      <c r="FR9" s="110"/>
      <c r="FS9" s="110"/>
      <c r="FT9" s="110"/>
    </row>
    <row r="10" spans="1:278" s="99" customFormat="1" ht="15" customHeight="1" x14ac:dyDescent="0.2">
      <c r="A10" s="393">
        <f>'Mapa Final'!A10</f>
        <v>1</v>
      </c>
      <c r="B10" s="378" t="str">
        <f>'Mapa Final'!B10</f>
        <v>Interrupción del servicio de conectividad</v>
      </c>
      <c r="C10" s="396" t="str">
        <f>'Mapa Final'!C10</f>
        <v>Afectación en la Prestación del Servicio de Justicia</v>
      </c>
      <c r="D10" s="396" t="str">
        <f>'Mapa Final'!D10</f>
        <v>1. Fallas del operador (Daños en componentes físicos, Vandalismo en la red, entre otros)
2. Capacidad de los canales
3. Fluido Electrico
4. Falta o demoras en el mantenimiento
5. Virus Informático</v>
      </c>
      <c r="E10" s="399" t="str">
        <f>'Mapa Final'!E10</f>
        <v>Debilidad en la supervición del servicio.</v>
      </c>
      <c r="F10" s="399" t="str">
        <f>'Mapa Final'!F10</f>
        <v>Posibilidad de Afectación en la Prestación del Servicio de Justicia, por debilidad en la supervición del servicio.</v>
      </c>
      <c r="G10" s="399" t="str">
        <f>'Mapa Final'!G10</f>
        <v>Fallas Tecnológicas</v>
      </c>
      <c r="H10" s="402" t="str">
        <f>'Mapa Final'!I10</f>
        <v>Alta</v>
      </c>
      <c r="I10" s="405" t="str">
        <f>'Mapa Final'!L10</f>
        <v>Moderado</v>
      </c>
      <c r="J10" s="384" t="str">
        <f>'Mapa Final'!N10</f>
        <v xml:space="preserve">Alto </v>
      </c>
      <c r="K10" s="387" t="str">
        <f>'Mapa Final'!AA10</f>
        <v>Media</v>
      </c>
      <c r="L10" s="387" t="str">
        <f>'Mapa Final'!AE10</f>
        <v>Moderado</v>
      </c>
      <c r="M10" s="390" t="str">
        <f>'Mapa Final'!AG10</f>
        <v>Moderado</v>
      </c>
      <c r="N10" s="387" t="str">
        <f>'Mapa Final'!AH10</f>
        <v>Evitar</v>
      </c>
      <c r="O10" s="554" t="s">
        <v>566</v>
      </c>
      <c r="P10" s="408" t="s">
        <v>490</v>
      </c>
      <c r="Q10" s="408" t="s">
        <v>491</v>
      </c>
      <c r="R10" s="411">
        <v>44377</v>
      </c>
      <c r="S10" s="411">
        <v>44469</v>
      </c>
      <c r="T10" s="554" t="s">
        <v>492</v>
      </c>
      <c r="U10" s="111"/>
      <c r="V10" s="111"/>
      <c r="W10" s="111"/>
      <c r="X10" s="111"/>
      <c r="Y10" s="111"/>
      <c r="Z10" s="111"/>
      <c r="AA10" s="111"/>
      <c r="AB10" s="111"/>
      <c r="AC10" s="111"/>
      <c r="AD10" s="111"/>
      <c r="AE10" s="111"/>
      <c r="AF10" s="111"/>
      <c r="AG10" s="111"/>
      <c r="AH10" s="111"/>
      <c r="AI10" s="111"/>
      <c r="AJ10" s="111"/>
      <c r="AK10" s="111"/>
      <c r="AL10" s="111"/>
      <c r="AM10" s="111"/>
      <c r="AN10" s="111"/>
      <c r="AO10" s="111"/>
      <c r="AP10" s="111"/>
      <c r="AQ10" s="111"/>
      <c r="AR10" s="111"/>
      <c r="AS10" s="111"/>
      <c r="AT10" s="111"/>
      <c r="AU10" s="111"/>
      <c r="AV10" s="111"/>
      <c r="AW10" s="111"/>
      <c r="AX10" s="111"/>
      <c r="AY10" s="111"/>
      <c r="AZ10" s="111"/>
      <c r="BA10" s="111"/>
      <c r="BB10" s="111"/>
      <c r="BC10" s="111"/>
      <c r="BD10" s="111"/>
      <c r="BE10" s="111"/>
      <c r="BF10" s="111"/>
      <c r="BG10" s="111"/>
      <c r="BH10" s="111"/>
      <c r="BI10" s="111"/>
      <c r="BJ10" s="111"/>
      <c r="BK10" s="111"/>
      <c r="BL10" s="111"/>
      <c r="BM10" s="111"/>
      <c r="BN10" s="111"/>
      <c r="BO10" s="111"/>
      <c r="BP10" s="111"/>
      <c r="BQ10" s="111"/>
      <c r="BR10" s="111"/>
      <c r="BS10" s="111"/>
      <c r="BT10" s="111"/>
      <c r="BU10" s="111"/>
      <c r="BV10" s="111"/>
      <c r="BW10" s="111"/>
      <c r="BX10" s="111"/>
      <c r="BY10" s="111"/>
      <c r="BZ10" s="111"/>
      <c r="CA10" s="111"/>
      <c r="CB10" s="111"/>
      <c r="CC10" s="111"/>
      <c r="CD10" s="111"/>
      <c r="CE10" s="111"/>
      <c r="CF10" s="111"/>
      <c r="CG10" s="111"/>
      <c r="CH10" s="111"/>
      <c r="CI10" s="111"/>
      <c r="CJ10" s="111"/>
      <c r="CK10" s="111"/>
      <c r="CL10" s="111"/>
      <c r="CM10" s="111"/>
      <c r="CN10" s="111"/>
      <c r="CO10" s="111"/>
      <c r="CP10" s="111"/>
      <c r="CQ10" s="111"/>
      <c r="CR10" s="111"/>
      <c r="CS10" s="111"/>
      <c r="CT10" s="111"/>
      <c r="CU10" s="111"/>
      <c r="CV10" s="111"/>
      <c r="CW10" s="111"/>
      <c r="CX10" s="111"/>
      <c r="CY10" s="111"/>
      <c r="CZ10" s="111"/>
      <c r="DA10" s="111"/>
      <c r="DB10" s="111"/>
      <c r="DC10" s="111"/>
      <c r="DD10" s="111"/>
      <c r="DE10" s="111"/>
      <c r="DF10" s="111"/>
      <c r="DG10" s="111"/>
      <c r="DH10" s="111"/>
      <c r="DI10" s="111"/>
      <c r="DJ10" s="111"/>
      <c r="DK10" s="111"/>
      <c r="DL10" s="111"/>
      <c r="DM10" s="111"/>
      <c r="DN10" s="111"/>
      <c r="DO10" s="111"/>
      <c r="DP10" s="111"/>
      <c r="DQ10" s="111"/>
      <c r="DR10" s="111"/>
      <c r="DS10" s="111"/>
      <c r="DT10" s="111"/>
      <c r="DU10" s="111"/>
      <c r="DV10" s="111"/>
      <c r="DW10" s="111"/>
      <c r="DX10" s="111"/>
      <c r="DY10" s="111"/>
      <c r="DZ10" s="111"/>
      <c r="EA10" s="111"/>
      <c r="EB10" s="111"/>
      <c r="EC10" s="111"/>
      <c r="ED10" s="111"/>
      <c r="EE10" s="111"/>
      <c r="EF10" s="111"/>
      <c r="EG10" s="111"/>
      <c r="EH10" s="111"/>
      <c r="EI10" s="111"/>
      <c r="EJ10" s="111"/>
      <c r="EK10" s="111"/>
      <c r="EL10" s="111"/>
      <c r="EM10" s="111"/>
      <c r="EN10" s="111"/>
      <c r="EO10" s="111"/>
      <c r="EP10" s="111"/>
      <c r="EQ10" s="111"/>
      <c r="ER10" s="111"/>
      <c r="ES10" s="111"/>
      <c r="ET10" s="111"/>
      <c r="EU10" s="111"/>
      <c r="EV10" s="111"/>
      <c r="EW10" s="111"/>
      <c r="EX10" s="111"/>
      <c r="EY10" s="111"/>
      <c r="EZ10" s="111"/>
      <c r="FA10" s="111"/>
      <c r="FB10" s="111"/>
      <c r="FC10" s="111"/>
      <c r="FD10" s="111"/>
      <c r="FE10" s="111"/>
      <c r="FF10" s="111"/>
      <c r="FG10" s="111"/>
      <c r="FH10" s="111"/>
      <c r="FI10" s="111"/>
      <c r="FJ10" s="111"/>
      <c r="FK10" s="111"/>
      <c r="FL10" s="111"/>
      <c r="FM10" s="111"/>
      <c r="FN10" s="111"/>
      <c r="FO10" s="111"/>
      <c r="FP10" s="111"/>
      <c r="FQ10" s="111"/>
      <c r="FR10" s="111"/>
      <c r="FS10" s="111"/>
      <c r="FT10" s="111"/>
    </row>
    <row r="11" spans="1:278" s="99" customFormat="1" ht="13.5" customHeight="1" x14ac:dyDescent="0.2">
      <c r="A11" s="394"/>
      <c r="B11" s="379"/>
      <c r="C11" s="397"/>
      <c r="D11" s="397"/>
      <c r="E11" s="400"/>
      <c r="F11" s="400"/>
      <c r="G11" s="400"/>
      <c r="H11" s="403"/>
      <c r="I11" s="406"/>
      <c r="J11" s="385"/>
      <c r="K11" s="388"/>
      <c r="L11" s="388"/>
      <c r="M11" s="391"/>
      <c r="N11" s="388"/>
      <c r="O11" s="558"/>
      <c r="P11" s="409"/>
      <c r="Q11" s="409"/>
      <c r="R11" s="409"/>
      <c r="S11" s="409"/>
      <c r="T11" s="555"/>
      <c r="U11" s="111"/>
      <c r="V11" s="111"/>
      <c r="W11" s="111"/>
      <c r="X11" s="111"/>
      <c r="Y11" s="111"/>
      <c r="Z11" s="111"/>
      <c r="AA11" s="111"/>
      <c r="AB11" s="111"/>
      <c r="AC11" s="111"/>
      <c r="AD11" s="111"/>
      <c r="AE11" s="111"/>
      <c r="AF11" s="111"/>
      <c r="AG11" s="111"/>
      <c r="AH11" s="111"/>
      <c r="AI11" s="111"/>
      <c r="AJ11" s="111"/>
      <c r="AK11" s="111"/>
      <c r="AL11" s="111"/>
      <c r="AM11" s="111"/>
      <c r="AN11" s="111"/>
      <c r="AO11" s="111"/>
      <c r="AP11" s="111"/>
      <c r="AQ11" s="111"/>
      <c r="AR11" s="111"/>
      <c r="AS11" s="111"/>
      <c r="AT11" s="111"/>
      <c r="AU11" s="111"/>
      <c r="AV11" s="111"/>
      <c r="AW11" s="111"/>
      <c r="AX11" s="111"/>
      <c r="AY11" s="111"/>
      <c r="AZ11" s="111"/>
      <c r="BA11" s="111"/>
      <c r="BB11" s="111"/>
      <c r="BC11" s="111"/>
      <c r="BD11" s="111"/>
      <c r="BE11" s="111"/>
      <c r="BF11" s="111"/>
      <c r="BG11" s="111"/>
      <c r="BH11" s="111"/>
      <c r="BI11" s="111"/>
      <c r="BJ11" s="111"/>
      <c r="BK11" s="111"/>
      <c r="BL11" s="111"/>
      <c r="BM11" s="111"/>
      <c r="BN11" s="111"/>
      <c r="BO11" s="111"/>
      <c r="BP11" s="111"/>
      <c r="BQ11" s="111"/>
      <c r="BR11" s="111"/>
      <c r="BS11" s="111"/>
      <c r="BT11" s="111"/>
      <c r="BU11" s="111"/>
      <c r="BV11" s="111"/>
      <c r="BW11" s="111"/>
      <c r="BX11" s="111"/>
      <c r="BY11" s="111"/>
      <c r="BZ11" s="111"/>
      <c r="CA11" s="111"/>
      <c r="CB11" s="111"/>
      <c r="CC11" s="111"/>
      <c r="CD11" s="111"/>
      <c r="CE11" s="111"/>
      <c r="CF11" s="111"/>
      <c r="CG11" s="111"/>
      <c r="CH11" s="111"/>
      <c r="CI11" s="111"/>
      <c r="CJ11" s="111"/>
      <c r="CK11" s="111"/>
      <c r="CL11" s="111"/>
      <c r="CM11" s="111"/>
      <c r="CN11" s="111"/>
      <c r="CO11" s="111"/>
      <c r="CP11" s="111"/>
      <c r="CQ11" s="111"/>
      <c r="CR11" s="111"/>
      <c r="CS11" s="111"/>
      <c r="CT11" s="111"/>
      <c r="CU11" s="111"/>
      <c r="CV11" s="111"/>
      <c r="CW11" s="111"/>
      <c r="CX11" s="111"/>
      <c r="CY11" s="111"/>
      <c r="CZ11" s="111"/>
      <c r="DA11" s="111"/>
      <c r="DB11" s="111"/>
      <c r="DC11" s="111"/>
      <c r="DD11" s="111"/>
      <c r="DE11" s="111"/>
      <c r="DF11" s="111"/>
      <c r="DG11" s="111"/>
      <c r="DH11" s="111"/>
      <c r="DI11" s="111"/>
      <c r="DJ11" s="111"/>
      <c r="DK11" s="111"/>
      <c r="DL11" s="111"/>
      <c r="DM11" s="111"/>
      <c r="DN11" s="111"/>
      <c r="DO11" s="111"/>
      <c r="DP11" s="111"/>
      <c r="DQ11" s="111"/>
      <c r="DR11" s="111"/>
      <c r="DS11" s="111"/>
      <c r="DT11" s="111"/>
      <c r="DU11" s="111"/>
      <c r="DV11" s="111"/>
      <c r="DW11" s="111"/>
      <c r="DX11" s="111"/>
      <c r="DY11" s="111"/>
      <c r="DZ11" s="111"/>
      <c r="EA11" s="111"/>
      <c r="EB11" s="111"/>
      <c r="EC11" s="111"/>
      <c r="ED11" s="111"/>
      <c r="EE11" s="111"/>
      <c r="EF11" s="111"/>
      <c r="EG11" s="111"/>
      <c r="EH11" s="111"/>
      <c r="EI11" s="111"/>
      <c r="EJ11" s="111"/>
      <c r="EK11" s="111"/>
      <c r="EL11" s="111"/>
      <c r="EM11" s="111"/>
      <c r="EN11" s="111"/>
      <c r="EO11" s="111"/>
      <c r="EP11" s="111"/>
      <c r="EQ11" s="111"/>
      <c r="ER11" s="111"/>
      <c r="ES11" s="111"/>
      <c r="ET11" s="111"/>
      <c r="EU11" s="111"/>
      <c r="EV11" s="111"/>
      <c r="EW11" s="111"/>
      <c r="EX11" s="111"/>
      <c r="EY11" s="111"/>
      <c r="EZ11" s="111"/>
      <c r="FA11" s="111"/>
      <c r="FB11" s="111"/>
      <c r="FC11" s="111"/>
      <c r="FD11" s="111"/>
      <c r="FE11" s="111"/>
      <c r="FF11" s="111"/>
      <c r="FG11" s="111"/>
      <c r="FH11" s="111"/>
      <c r="FI11" s="111"/>
      <c r="FJ11" s="111"/>
      <c r="FK11" s="111"/>
      <c r="FL11" s="111"/>
      <c r="FM11" s="111"/>
      <c r="FN11" s="111"/>
      <c r="FO11" s="111"/>
      <c r="FP11" s="111"/>
      <c r="FQ11" s="111"/>
      <c r="FR11" s="111"/>
      <c r="FS11" s="111"/>
      <c r="FT11" s="111"/>
    </row>
    <row r="12" spans="1:278" s="99" customFormat="1" ht="13.5" customHeight="1" x14ac:dyDescent="0.2">
      <c r="A12" s="394"/>
      <c r="B12" s="379"/>
      <c r="C12" s="397"/>
      <c r="D12" s="397"/>
      <c r="E12" s="400"/>
      <c r="F12" s="400"/>
      <c r="G12" s="400"/>
      <c r="H12" s="403"/>
      <c r="I12" s="406"/>
      <c r="J12" s="385"/>
      <c r="K12" s="388"/>
      <c r="L12" s="388"/>
      <c r="M12" s="391"/>
      <c r="N12" s="388"/>
      <c r="O12" s="558"/>
      <c r="P12" s="409"/>
      <c r="Q12" s="409"/>
      <c r="R12" s="409"/>
      <c r="S12" s="409"/>
      <c r="T12" s="555"/>
      <c r="U12" s="111"/>
      <c r="V12" s="111"/>
      <c r="W12" s="111"/>
      <c r="X12" s="111"/>
      <c r="Y12" s="111"/>
      <c r="Z12" s="111"/>
      <c r="AA12" s="111"/>
      <c r="AB12" s="111"/>
      <c r="AC12" s="111"/>
      <c r="AD12" s="111"/>
      <c r="AE12" s="111"/>
      <c r="AF12" s="111"/>
      <c r="AG12" s="111"/>
      <c r="AH12" s="111"/>
      <c r="AI12" s="111"/>
      <c r="AJ12" s="111"/>
      <c r="AK12" s="111"/>
      <c r="AL12" s="111"/>
      <c r="AM12" s="111"/>
      <c r="AN12" s="111"/>
      <c r="AO12" s="111"/>
      <c r="AP12" s="111"/>
      <c r="AQ12" s="111"/>
      <c r="AR12" s="111"/>
      <c r="AS12" s="111"/>
      <c r="AT12" s="111"/>
      <c r="AU12" s="111"/>
      <c r="AV12" s="111"/>
      <c r="AW12" s="111"/>
      <c r="AX12" s="111"/>
      <c r="AY12" s="111"/>
      <c r="AZ12" s="111"/>
      <c r="BA12" s="111"/>
      <c r="BB12" s="111"/>
      <c r="BC12" s="111"/>
      <c r="BD12" s="111"/>
      <c r="BE12" s="111"/>
      <c r="BF12" s="111"/>
      <c r="BG12" s="111"/>
      <c r="BH12" s="111"/>
      <c r="BI12" s="111"/>
      <c r="BJ12" s="111"/>
      <c r="BK12" s="111"/>
      <c r="BL12" s="111"/>
      <c r="BM12" s="111"/>
      <c r="BN12" s="111"/>
      <c r="BO12" s="111"/>
      <c r="BP12" s="111"/>
      <c r="BQ12" s="111"/>
      <c r="BR12" s="111"/>
      <c r="BS12" s="111"/>
      <c r="BT12" s="111"/>
      <c r="BU12" s="111"/>
      <c r="BV12" s="111"/>
      <c r="BW12" s="111"/>
      <c r="BX12" s="111"/>
      <c r="BY12" s="111"/>
      <c r="BZ12" s="111"/>
      <c r="CA12" s="111"/>
      <c r="CB12" s="111"/>
      <c r="CC12" s="111"/>
      <c r="CD12" s="111"/>
      <c r="CE12" s="111"/>
      <c r="CF12" s="111"/>
      <c r="CG12" s="111"/>
      <c r="CH12" s="111"/>
      <c r="CI12" s="111"/>
      <c r="CJ12" s="111"/>
      <c r="CK12" s="111"/>
      <c r="CL12" s="111"/>
      <c r="CM12" s="111"/>
      <c r="CN12" s="111"/>
      <c r="CO12" s="111"/>
      <c r="CP12" s="111"/>
      <c r="CQ12" s="111"/>
      <c r="CR12" s="111"/>
      <c r="CS12" s="111"/>
      <c r="CT12" s="111"/>
      <c r="CU12" s="111"/>
      <c r="CV12" s="111"/>
      <c r="CW12" s="111"/>
      <c r="CX12" s="111"/>
      <c r="CY12" s="111"/>
      <c r="CZ12" s="111"/>
      <c r="DA12" s="111"/>
      <c r="DB12" s="111"/>
      <c r="DC12" s="111"/>
      <c r="DD12" s="111"/>
      <c r="DE12" s="111"/>
      <c r="DF12" s="111"/>
      <c r="DG12" s="111"/>
      <c r="DH12" s="111"/>
      <c r="DI12" s="111"/>
      <c r="DJ12" s="111"/>
      <c r="DK12" s="111"/>
      <c r="DL12" s="111"/>
      <c r="DM12" s="111"/>
      <c r="DN12" s="111"/>
      <c r="DO12" s="111"/>
      <c r="DP12" s="111"/>
      <c r="DQ12" s="111"/>
      <c r="DR12" s="111"/>
      <c r="DS12" s="111"/>
      <c r="DT12" s="111"/>
      <c r="DU12" s="111"/>
      <c r="DV12" s="111"/>
      <c r="DW12" s="111"/>
      <c r="DX12" s="111"/>
      <c r="DY12" s="111"/>
      <c r="DZ12" s="111"/>
      <c r="EA12" s="111"/>
      <c r="EB12" s="111"/>
      <c r="EC12" s="111"/>
      <c r="ED12" s="111"/>
      <c r="EE12" s="111"/>
      <c r="EF12" s="111"/>
      <c r="EG12" s="111"/>
      <c r="EH12" s="111"/>
      <c r="EI12" s="111"/>
      <c r="EJ12" s="111"/>
      <c r="EK12" s="111"/>
      <c r="EL12" s="111"/>
      <c r="EM12" s="111"/>
      <c r="EN12" s="111"/>
      <c r="EO12" s="111"/>
      <c r="EP12" s="111"/>
      <c r="EQ12" s="111"/>
      <c r="ER12" s="111"/>
      <c r="ES12" s="111"/>
      <c r="ET12" s="111"/>
      <c r="EU12" s="111"/>
      <c r="EV12" s="111"/>
      <c r="EW12" s="111"/>
      <c r="EX12" s="111"/>
      <c r="EY12" s="111"/>
      <c r="EZ12" s="111"/>
      <c r="FA12" s="111"/>
      <c r="FB12" s="111"/>
      <c r="FC12" s="111"/>
      <c r="FD12" s="111"/>
      <c r="FE12" s="111"/>
      <c r="FF12" s="111"/>
      <c r="FG12" s="111"/>
      <c r="FH12" s="111"/>
      <c r="FI12" s="111"/>
      <c r="FJ12" s="111"/>
      <c r="FK12" s="111"/>
      <c r="FL12" s="111"/>
      <c r="FM12" s="111"/>
      <c r="FN12" s="111"/>
      <c r="FO12" s="111"/>
      <c r="FP12" s="111"/>
      <c r="FQ12" s="111"/>
      <c r="FR12" s="111"/>
      <c r="FS12" s="111"/>
      <c r="FT12" s="111"/>
    </row>
    <row r="13" spans="1:278" s="99" customFormat="1" ht="13.5" customHeight="1" x14ac:dyDescent="0.2">
      <c r="A13" s="394"/>
      <c r="B13" s="379"/>
      <c r="C13" s="397"/>
      <c r="D13" s="397"/>
      <c r="E13" s="400"/>
      <c r="F13" s="400"/>
      <c r="G13" s="400"/>
      <c r="H13" s="403"/>
      <c r="I13" s="406"/>
      <c r="J13" s="385"/>
      <c r="K13" s="388"/>
      <c r="L13" s="388"/>
      <c r="M13" s="391"/>
      <c r="N13" s="388"/>
      <c r="O13" s="558"/>
      <c r="P13" s="409"/>
      <c r="Q13" s="409"/>
      <c r="R13" s="409"/>
      <c r="S13" s="409"/>
      <c r="T13" s="555"/>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c r="BD13" s="111"/>
      <c r="BE13" s="111"/>
      <c r="BF13" s="111"/>
      <c r="BG13" s="111"/>
      <c r="BH13" s="111"/>
      <c r="BI13" s="111"/>
      <c r="BJ13" s="111"/>
      <c r="BK13" s="111"/>
      <c r="BL13" s="111"/>
      <c r="BM13" s="111"/>
      <c r="BN13" s="111"/>
      <c r="BO13" s="111"/>
      <c r="BP13" s="111"/>
      <c r="BQ13" s="111"/>
      <c r="BR13" s="111"/>
      <c r="BS13" s="111"/>
      <c r="BT13" s="111"/>
      <c r="BU13" s="111"/>
      <c r="BV13" s="111"/>
      <c r="BW13" s="111"/>
      <c r="BX13" s="111"/>
      <c r="BY13" s="111"/>
      <c r="BZ13" s="111"/>
      <c r="CA13" s="111"/>
      <c r="CB13" s="111"/>
      <c r="CC13" s="111"/>
      <c r="CD13" s="111"/>
      <c r="CE13" s="111"/>
      <c r="CF13" s="111"/>
      <c r="CG13" s="111"/>
      <c r="CH13" s="111"/>
      <c r="CI13" s="111"/>
      <c r="CJ13" s="111"/>
      <c r="CK13" s="111"/>
      <c r="CL13" s="111"/>
      <c r="CM13" s="111"/>
      <c r="CN13" s="111"/>
      <c r="CO13" s="111"/>
      <c r="CP13" s="111"/>
      <c r="CQ13" s="111"/>
      <c r="CR13" s="111"/>
      <c r="CS13" s="111"/>
      <c r="CT13" s="111"/>
      <c r="CU13" s="111"/>
      <c r="CV13" s="111"/>
      <c r="CW13" s="111"/>
      <c r="CX13" s="111"/>
      <c r="CY13" s="111"/>
      <c r="CZ13" s="111"/>
      <c r="DA13" s="111"/>
      <c r="DB13" s="111"/>
      <c r="DC13" s="111"/>
      <c r="DD13" s="111"/>
      <c r="DE13" s="111"/>
      <c r="DF13" s="111"/>
      <c r="DG13" s="111"/>
      <c r="DH13" s="111"/>
      <c r="DI13" s="111"/>
      <c r="DJ13" s="111"/>
      <c r="DK13" s="111"/>
      <c r="DL13" s="111"/>
      <c r="DM13" s="111"/>
      <c r="DN13" s="111"/>
      <c r="DO13" s="111"/>
      <c r="DP13" s="111"/>
      <c r="DQ13" s="111"/>
      <c r="DR13" s="111"/>
      <c r="DS13" s="111"/>
      <c r="DT13" s="111"/>
      <c r="DU13" s="111"/>
      <c r="DV13" s="111"/>
      <c r="DW13" s="111"/>
      <c r="DX13" s="111"/>
      <c r="DY13" s="111"/>
      <c r="DZ13" s="111"/>
      <c r="EA13" s="111"/>
      <c r="EB13" s="111"/>
      <c r="EC13" s="111"/>
      <c r="ED13" s="111"/>
      <c r="EE13" s="111"/>
      <c r="EF13" s="111"/>
      <c r="EG13" s="111"/>
      <c r="EH13" s="111"/>
      <c r="EI13" s="111"/>
      <c r="EJ13" s="111"/>
      <c r="EK13" s="111"/>
      <c r="EL13" s="111"/>
      <c r="EM13" s="111"/>
      <c r="EN13" s="111"/>
      <c r="EO13" s="111"/>
      <c r="EP13" s="111"/>
      <c r="EQ13" s="111"/>
      <c r="ER13" s="111"/>
      <c r="ES13" s="111"/>
      <c r="ET13" s="111"/>
      <c r="EU13" s="111"/>
      <c r="EV13" s="111"/>
      <c r="EW13" s="111"/>
      <c r="EX13" s="111"/>
      <c r="EY13" s="111"/>
      <c r="EZ13" s="111"/>
      <c r="FA13" s="111"/>
      <c r="FB13" s="111"/>
      <c r="FC13" s="111"/>
      <c r="FD13" s="111"/>
      <c r="FE13" s="111"/>
      <c r="FF13" s="111"/>
      <c r="FG13" s="111"/>
      <c r="FH13" s="111"/>
      <c r="FI13" s="111"/>
      <c r="FJ13" s="111"/>
      <c r="FK13" s="111"/>
      <c r="FL13" s="111"/>
      <c r="FM13" s="111"/>
      <c r="FN13" s="111"/>
      <c r="FO13" s="111"/>
      <c r="FP13" s="111"/>
      <c r="FQ13" s="111"/>
      <c r="FR13" s="111"/>
      <c r="FS13" s="111"/>
      <c r="FT13" s="111"/>
    </row>
    <row r="14" spans="1:278" s="99" customFormat="1" ht="41.25" customHeight="1" thickBot="1" x14ac:dyDescent="0.25">
      <c r="A14" s="395"/>
      <c r="B14" s="380"/>
      <c r="C14" s="398"/>
      <c r="D14" s="398"/>
      <c r="E14" s="401"/>
      <c r="F14" s="401"/>
      <c r="G14" s="401"/>
      <c r="H14" s="404"/>
      <c r="I14" s="407"/>
      <c r="J14" s="386"/>
      <c r="K14" s="389"/>
      <c r="L14" s="389"/>
      <c r="M14" s="392"/>
      <c r="N14" s="389"/>
      <c r="O14" s="559"/>
      <c r="P14" s="410"/>
      <c r="Q14" s="410"/>
      <c r="R14" s="410"/>
      <c r="S14" s="410"/>
      <c r="T14" s="556"/>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c r="BD14" s="111"/>
      <c r="BE14" s="111"/>
      <c r="BF14" s="111"/>
      <c r="BG14" s="111"/>
      <c r="BH14" s="111"/>
      <c r="BI14" s="111"/>
      <c r="BJ14" s="111"/>
      <c r="BK14" s="111"/>
      <c r="BL14" s="111"/>
      <c r="BM14" s="111"/>
      <c r="BN14" s="111"/>
      <c r="BO14" s="111"/>
      <c r="BP14" s="111"/>
      <c r="BQ14" s="111"/>
      <c r="BR14" s="111"/>
      <c r="BS14" s="111"/>
      <c r="BT14" s="111"/>
      <c r="BU14" s="111"/>
      <c r="BV14" s="111"/>
      <c r="BW14" s="111"/>
      <c r="BX14" s="111"/>
      <c r="BY14" s="111"/>
      <c r="BZ14" s="111"/>
      <c r="CA14" s="111"/>
      <c r="CB14" s="111"/>
      <c r="CC14" s="111"/>
      <c r="CD14" s="111"/>
      <c r="CE14" s="111"/>
      <c r="CF14" s="111"/>
      <c r="CG14" s="111"/>
      <c r="CH14" s="111"/>
      <c r="CI14" s="111"/>
      <c r="CJ14" s="111"/>
      <c r="CK14" s="111"/>
      <c r="CL14" s="111"/>
      <c r="CM14" s="111"/>
      <c r="CN14" s="111"/>
      <c r="CO14" s="111"/>
      <c r="CP14" s="111"/>
      <c r="CQ14" s="111"/>
      <c r="CR14" s="111"/>
      <c r="CS14" s="111"/>
      <c r="CT14" s="111"/>
      <c r="CU14" s="111"/>
      <c r="CV14" s="111"/>
      <c r="CW14" s="111"/>
      <c r="CX14" s="111"/>
      <c r="CY14" s="111"/>
      <c r="CZ14" s="111"/>
      <c r="DA14" s="111"/>
      <c r="DB14" s="111"/>
      <c r="DC14" s="111"/>
      <c r="DD14" s="111"/>
      <c r="DE14" s="111"/>
      <c r="DF14" s="111"/>
      <c r="DG14" s="111"/>
      <c r="DH14" s="111"/>
      <c r="DI14" s="111"/>
      <c r="DJ14" s="111"/>
      <c r="DK14" s="111"/>
      <c r="DL14" s="111"/>
      <c r="DM14" s="111"/>
      <c r="DN14" s="111"/>
      <c r="DO14" s="111"/>
      <c r="DP14" s="111"/>
      <c r="DQ14" s="111"/>
      <c r="DR14" s="111"/>
      <c r="DS14" s="111"/>
      <c r="DT14" s="111"/>
      <c r="DU14" s="111"/>
      <c r="DV14" s="111"/>
      <c r="DW14" s="111"/>
      <c r="DX14" s="111"/>
      <c r="DY14" s="111"/>
      <c r="DZ14" s="111"/>
      <c r="EA14" s="111"/>
      <c r="EB14" s="111"/>
      <c r="EC14" s="111"/>
      <c r="ED14" s="111"/>
      <c r="EE14" s="111"/>
      <c r="EF14" s="111"/>
      <c r="EG14" s="111"/>
      <c r="EH14" s="111"/>
      <c r="EI14" s="111"/>
      <c r="EJ14" s="111"/>
      <c r="EK14" s="111"/>
      <c r="EL14" s="111"/>
      <c r="EM14" s="111"/>
      <c r="EN14" s="111"/>
      <c r="EO14" s="111"/>
      <c r="EP14" s="111"/>
      <c r="EQ14" s="111"/>
      <c r="ER14" s="111"/>
      <c r="ES14" s="111"/>
      <c r="ET14" s="111"/>
      <c r="EU14" s="111"/>
      <c r="EV14" s="111"/>
      <c r="EW14" s="111"/>
      <c r="EX14" s="111"/>
      <c r="EY14" s="111"/>
      <c r="EZ14" s="111"/>
      <c r="FA14" s="111"/>
      <c r="FB14" s="111"/>
      <c r="FC14" s="111"/>
      <c r="FD14" s="111"/>
      <c r="FE14" s="111"/>
      <c r="FF14" s="111"/>
      <c r="FG14" s="111"/>
      <c r="FH14" s="111"/>
      <c r="FI14" s="111"/>
      <c r="FJ14" s="111"/>
      <c r="FK14" s="111"/>
      <c r="FL14" s="111"/>
      <c r="FM14" s="111"/>
      <c r="FN14" s="111"/>
      <c r="FO14" s="111"/>
      <c r="FP14" s="111"/>
      <c r="FQ14" s="111"/>
      <c r="FR14" s="111"/>
      <c r="FS14" s="111"/>
      <c r="FT14" s="111"/>
    </row>
    <row r="15" spans="1:278" s="99" customFormat="1" ht="15" customHeight="1" x14ac:dyDescent="0.2">
      <c r="A15" s="393">
        <f>'Mapa Final'!A15</f>
        <v>2</v>
      </c>
      <c r="B15" s="378" t="str">
        <f>'Mapa Final'!B15</f>
        <v>Incumplimiento Contractual</v>
      </c>
      <c r="C15" s="396" t="str">
        <f>'Mapa Final'!C15</f>
        <v>Incumplimiento de las metas establecidas</v>
      </c>
      <c r="D15" s="396" t="str">
        <f>'Mapa Final'!D15</f>
        <v>1. Deficiencias en la información institucional que describe el estado y las necesidades de la tecnología en la Rama Judicial.
2. Cambios inesperados en el entorno contractual
3. Producto deficiente que no cumple con las características mínimas de calidad exigidas.
4. Demoras en los procesos internos de la empresa contratista.</v>
      </c>
      <c r="E15" s="399" t="str">
        <f>'Mapa Final'!E15</f>
        <v>Que los bienes o servicios contratados se entreguen más allá del plazo de ejecución pactado, de manera incompleta, ó en malas condiciones de calidad.</v>
      </c>
      <c r="F15" s="399" t="str">
        <f>'Mapa Final'!F15</f>
        <v>Posibilidad de incumplimiento de metas establecidas debido a que los bienes o servicios contratados se entreguen más allá del plazo de ejecución pactado, de manera incompleta, ó en malas condiciones de calidad.</v>
      </c>
      <c r="G15" s="399" t="str">
        <f>'Mapa Final'!G15</f>
        <v>Ejecución y Administración de Procesos</v>
      </c>
      <c r="H15" s="402" t="str">
        <f>'Mapa Final'!I15</f>
        <v>Media</v>
      </c>
      <c r="I15" s="405" t="str">
        <f>'Mapa Final'!L15</f>
        <v>Mayor</v>
      </c>
      <c r="J15" s="384" t="str">
        <f>'Mapa Final'!N15</f>
        <v xml:space="preserve">Alto </v>
      </c>
      <c r="K15" s="387" t="str">
        <f>'Mapa Final'!AA15</f>
        <v>Baja</v>
      </c>
      <c r="L15" s="387" t="str">
        <f>'Mapa Final'!AE15</f>
        <v>Mayor</v>
      </c>
      <c r="M15" s="390" t="str">
        <f>'Mapa Final'!AG15</f>
        <v xml:space="preserve">Alto </v>
      </c>
      <c r="N15" s="387" t="str">
        <f>'Mapa Final'!AH15</f>
        <v>Evitar</v>
      </c>
      <c r="O15" s="554" t="s">
        <v>567</v>
      </c>
      <c r="P15" s="408" t="s">
        <v>490</v>
      </c>
      <c r="Q15" s="408" t="s">
        <v>491</v>
      </c>
      <c r="R15" s="411">
        <v>44377</v>
      </c>
      <c r="S15" s="411">
        <v>44469</v>
      </c>
      <c r="T15" s="554" t="s">
        <v>568</v>
      </c>
      <c r="U15" s="111"/>
      <c r="V15" s="111"/>
      <c r="W15" s="111"/>
      <c r="X15" s="111"/>
      <c r="Y15" s="111"/>
      <c r="Z15" s="111"/>
      <c r="AA15" s="111"/>
      <c r="AB15" s="111"/>
      <c r="AC15" s="111"/>
      <c r="AD15" s="111"/>
      <c r="AE15" s="111"/>
      <c r="AF15" s="111"/>
      <c r="AG15" s="111"/>
      <c r="AH15" s="111"/>
      <c r="AI15" s="111"/>
      <c r="AJ15" s="111"/>
      <c r="AK15" s="111"/>
      <c r="AL15" s="111"/>
      <c r="AM15" s="111"/>
      <c r="AN15" s="111"/>
      <c r="AO15" s="111"/>
      <c r="AP15" s="111"/>
      <c r="AQ15" s="111"/>
      <c r="AR15" s="111"/>
      <c r="AS15" s="111"/>
      <c r="AT15" s="111"/>
      <c r="AU15" s="111"/>
      <c r="AV15" s="111"/>
      <c r="AW15" s="111"/>
      <c r="AX15" s="111"/>
      <c r="AY15" s="111"/>
      <c r="AZ15" s="111"/>
      <c r="BA15" s="111"/>
      <c r="BB15" s="111"/>
      <c r="BC15" s="111"/>
      <c r="BD15" s="111"/>
      <c r="BE15" s="111"/>
      <c r="BF15" s="111"/>
      <c r="BG15" s="111"/>
      <c r="BH15" s="111"/>
      <c r="BI15" s="111"/>
      <c r="BJ15" s="111"/>
      <c r="BK15" s="111"/>
      <c r="BL15" s="111"/>
      <c r="BM15" s="111"/>
      <c r="BN15" s="111"/>
      <c r="BO15" s="111"/>
      <c r="BP15" s="111"/>
      <c r="BQ15" s="111"/>
      <c r="BR15" s="111"/>
      <c r="BS15" s="111"/>
      <c r="BT15" s="111"/>
      <c r="BU15" s="111"/>
      <c r="BV15" s="111"/>
      <c r="BW15" s="111"/>
      <c r="BX15" s="111"/>
      <c r="BY15" s="111"/>
      <c r="BZ15" s="111"/>
      <c r="CA15" s="111"/>
      <c r="CB15" s="111"/>
      <c r="CC15" s="111"/>
      <c r="CD15" s="111"/>
      <c r="CE15" s="111"/>
      <c r="CF15" s="111"/>
      <c r="CG15" s="111"/>
      <c r="CH15" s="111"/>
      <c r="CI15" s="111"/>
      <c r="CJ15" s="111"/>
      <c r="CK15" s="111"/>
      <c r="CL15" s="111"/>
      <c r="CM15" s="111"/>
      <c r="CN15" s="111"/>
      <c r="CO15" s="111"/>
      <c r="CP15" s="111"/>
      <c r="CQ15" s="111"/>
      <c r="CR15" s="111"/>
      <c r="CS15" s="111"/>
      <c r="CT15" s="111"/>
      <c r="CU15" s="111"/>
      <c r="CV15" s="111"/>
      <c r="CW15" s="111"/>
      <c r="CX15" s="111"/>
      <c r="CY15" s="111"/>
      <c r="CZ15" s="111"/>
      <c r="DA15" s="111"/>
      <c r="DB15" s="111"/>
      <c r="DC15" s="111"/>
      <c r="DD15" s="111"/>
      <c r="DE15" s="111"/>
      <c r="DF15" s="111"/>
      <c r="DG15" s="111"/>
      <c r="DH15" s="111"/>
      <c r="DI15" s="111"/>
      <c r="DJ15" s="111"/>
      <c r="DK15" s="111"/>
      <c r="DL15" s="111"/>
      <c r="DM15" s="111"/>
      <c r="DN15" s="111"/>
      <c r="DO15" s="111"/>
      <c r="DP15" s="111"/>
      <c r="DQ15" s="111"/>
      <c r="DR15" s="111"/>
      <c r="DS15" s="111"/>
      <c r="DT15" s="111"/>
      <c r="DU15" s="111"/>
      <c r="DV15" s="111"/>
      <c r="DW15" s="111"/>
      <c r="DX15" s="111"/>
      <c r="DY15" s="111"/>
      <c r="DZ15" s="111"/>
      <c r="EA15" s="111"/>
      <c r="EB15" s="111"/>
      <c r="EC15" s="111"/>
      <c r="ED15" s="111"/>
      <c r="EE15" s="111"/>
      <c r="EF15" s="111"/>
      <c r="EG15" s="111"/>
      <c r="EH15" s="111"/>
      <c r="EI15" s="111"/>
      <c r="EJ15" s="111"/>
      <c r="EK15" s="111"/>
      <c r="EL15" s="111"/>
      <c r="EM15" s="111"/>
      <c r="EN15" s="111"/>
      <c r="EO15" s="111"/>
      <c r="EP15" s="111"/>
      <c r="EQ15" s="111"/>
      <c r="ER15" s="111"/>
      <c r="ES15" s="111"/>
      <c r="ET15" s="111"/>
      <c r="EU15" s="111"/>
      <c r="EV15" s="111"/>
      <c r="EW15" s="111"/>
      <c r="EX15" s="111"/>
      <c r="EY15" s="111"/>
      <c r="EZ15" s="111"/>
      <c r="FA15" s="111"/>
      <c r="FB15" s="111"/>
      <c r="FC15" s="111"/>
      <c r="FD15" s="111"/>
      <c r="FE15" s="111"/>
      <c r="FF15" s="111"/>
      <c r="FG15" s="111"/>
      <c r="FH15" s="111"/>
      <c r="FI15" s="111"/>
      <c r="FJ15" s="111"/>
      <c r="FK15" s="111"/>
      <c r="FL15" s="111"/>
      <c r="FM15" s="111"/>
      <c r="FN15" s="111"/>
      <c r="FO15" s="111"/>
      <c r="FP15" s="111"/>
      <c r="FQ15" s="111"/>
      <c r="FR15" s="111"/>
      <c r="FS15" s="111"/>
      <c r="FT15" s="111"/>
    </row>
    <row r="16" spans="1:278" s="99" customFormat="1" ht="13.5" customHeight="1" x14ac:dyDescent="0.2">
      <c r="A16" s="394"/>
      <c r="B16" s="379"/>
      <c r="C16" s="397"/>
      <c r="D16" s="397"/>
      <c r="E16" s="400"/>
      <c r="F16" s="400"/>
      <c r="G16" s="400"/>
      <c r="H16" s="403"/>
      <c r="I16" s="406"/>
      <c r="J16" s="385"/>
      <c r="K16" s="388"/>
      <c r="L16" s="388"/>
      <c r="M16" s="391"/>
      <c r="N16" s="388"/>
      <c r="O16" s="555"/>
      <c r="P16" s="409"/>
      <c r="Q16" s="409"/>
      <c r="R16" s="409"/>
      <c r="S16" s="581"/>
      <c r="T16" s="555"/>
      <c r="U16" s="111"/>
      <c r="V16" s="111"/>
      <c r="W16" s="111"/>
      <c r="X16" s="111"/>
      <c r="Y16" s="111"/>
      <c r="Z16" s="111"/>
      <c r="AA16" s="111"/>
      <c r="AB16" s="111"/>
      <c r="AC16" s="111"/>
      <c r="AD16" s="111"/>
      <c r="AE16" s="111"/>
      <c r="AF16" s="111"/>
      <c r="AG16" s="111"/>
      <c r="AH16" s="111"/>
      <c r="AI16" s="111"/>
      <c r="AJ16" s="111"/>
      <c r="AK16" s="111"/>
      <c r="AL16" s="111"/>
      <c r="AM16" s="111"/>
      <c r="AN16" s="111"/>
      <c r="AO16" s="111"/>
      <c r="AP16" s="111"/>
      <c r="AQ16" s="111"/>
      <c r="AR16" s="111"/>
      <c r="AS16" s="111"/>
      <c r="AT16" s="111"/>
      <c r="AU16" s="111"/>
      <c r="AV16" s="111"/>
      <c r="AW16" s="111"/>
      <c r="AX16" s="111"/>
      <c r="AY16" s="111"/>
      <c r="AZ16" s="111"/>
      <c r="BA16" s="111"/>
      <c r="BB16" s="111"/>
      <c r="BC16" s="111"/>
      <c r="BD16" s="111"/>
      <c r="BE16" s="111"/>
      <c r="BF16" s="111"/>
      <c r="BG16" s="111"/>
      <c r="BH16" s="111"/>
      <c r="BI16" s="111"/>
      <c r="BJ16" s="111"/>
      <c r="BK16" s="111"/>
      <c r="BL16" s="111"/>
      <c r="BM16" s="111"/>
      <c r="BN16" s="111"/>
      <c r="BO16" s="111"/>
      <c r="BP16" s="111"/>
      <c r="BQ16" s="111"/>
      <c r="BR16" s="111"/>
      <c r="BS16" s="111"/>
      <c r="BT16" s="111"/>
      <c r="BU16" s="111"/>
      <c r="BV16" s="111"/>
      <c r="BW16" s="111"/>
      <c r="BX16" s="111"/>
      <c r="BY16" s="111"/>
      <c r="BZ16" s="111"/>
      <c r="CA16" s="111"/>
      <c r="CB16" s="111"/>
      <c r="CC16" s="111"/>
      <c r="CD16" s="111"/>
      <c r="CE16" s="111"/>
      <c r="CF16" s="111"/>
      <c r="CG16" s="111"/>
      <c r="CH16" s="111"/>
      <c r="CI16" s="111"/>
      <c r="CJ16" s="111"/>
      <c r="CK16" s="111"/>
      <c r="CL16" s="111"/>
      <c r="CM16" s="111"/>
      <c r="CN16" s="111"/>
      <c r="CO16" s="111"/>
      <c r="CP16" s="111"/>
      <c r="CQ16" s="111"/>
      <c r="CR16" s="111"/>
      <c r="CS16" s="111"/>
      <c r="CT16" s="111"/>
      <c r="CU16" s="111"/>
      <c r="CV16" s="111"/>
      <c r="CW16" s="111"/>
      <c r="CX16" s="111"/>
      <c r="CY16" s="111"/>
      <c r="CZ16" s="111"/>
      <c r="DA16" s="111"/>
      <c r="DB16" s="111"/>
      <c r="DC16" s="111"/>
      <c r="DD16" s="111"/>
      <c r="DE16" s="111"/>
      <c r="DF16" s="111"/>
      <c r="DG16" s="111"/>
      <c r="DH16" s="111"/>
      <c r="DI16" s="111"/>
      <c r="DJ16" s="111"/>
      <c r="DK16" s="111"/>
      <c r="DL16" s="111"/>
      <c r="DM16" s="111"/>
      <c r="DN16" s="111"/>
      <c r="DO16" s="111"/>
      <c r="DP16" s="111"/>
      <c r="DQ16" s="111"/>
      <c r="DR16" s="111"/>
      <c r="DS16" s="111"/>
      <c r="DT16" s="111"/>
      <c r="DU16" s="111"/>
      <c r="DV16" s="111"/>
      <c r="DW16" s="111"/>
      <c r="DX16" s="111"/>
      <c r="DY16" s="111"/>
      <c r="DZ16" s="111"/>
      <c r="EA16" s="111"/>
      <c r="EB16" s="111"/>
      <c r="EC16" s="111"/>
      <c r="ED16" s="111"/>
      <c r="EE16" s="111"/>
      <c r="EF16" s="111"/>
      <c r="EG16" s="111"/>
      <c r="EH16" s="111"/>
      <c r="EI16" s="111"/>
      <c r="EJ16" s="111"/>
      <c r="EK16" s="111"/>
      <c r="EL16" s="111"/>
      <c r="EM16" s="111"/>
      <c r="EN16" s="111"/>
      <c r="EO16" s="111"/>
      <c r="EP16" s="111"/>
      <c r="EQ16" s="111"/>
      <c r="ER16" s="111"/>
      <c r="ES16" s="111"/>
      <c r="ET16" s="111"/>
      <c r="EU16" s="111"/>
      <c r="EV16" s="111"/>
      <c r="EW16" s="111"/>
      <c r="EX16" s="111"/>
      <c r="EY16" s="111"/>
      <c r="EZ16" s="111"/>
      <c r="FA16" s="111"/>
      <c r="FB16" s="111"/>
      <c r="FC16" s="111"/>
      <c r="FD16" s="111"/>
      <c r="FE16" s="111"/>
      <c r="FF16" s="111"/>
      <c r="FG16" s="111"/>
      <c r="FH16" s="111"/>
      <c r="FI16" s="111"/>
      <c r="FJ16" s="111"/>
      <c r="FK16" s="111"/>
      <c r="FL16" s="111"/>
      <c r="FM16" s="111"/>
      <c r="FN16" s="111"/>
      <c r="FO16" s="111"/>
      <c r="FP16" s="111"/>
      <c r="FQ16" s="111"/>
      <c r="FR16" s="111"/>
      <c r="FS16" s="111"/>
      <c r="FT16" s="111"/>
    </row>
    <row r="17" spans="1:176" s="99" customFormat="1" ht="13.5" customHeight="1" x14ac:dyDescent="0.2">
      <c r="A17" s="394"/>
      <c r="B17" s="379"/>
      <c r="C17" s="397"/>
      <c r="D17" s="397"/>
      <c r="E17" s="400"/>
      <c r="F17" s="400"/>
      <c r="G17" s="400"/>
      <c r="H17" s="403"/>
      <c r="I17" s="406"/>
      <c r="J17" s="385"/>
      <c r="K17" s="388"/>
      <c r="L17" s="388"/>
      <c r="M17" s="391"/>
      <c r="N17" s="388"/>
      <c r="O17" s="555"/>
      <c r="P17" s="409"/>
      <c r="Q17" s="409"/>
      <c r="R17" s="409"/>
      <c r="S17" s="581"/>
      <c r="T17" s="555"/>
      <c r="U17" s="111"/>
      <c r="V17" s="111"/>
      <c r="W17" s="111"/>
      <c r="X17" s="111"/>
      <c r="Y17" s="111"/>
      <c r="Z17" s="111"/>
      <c r="AA17" s="111"/>
      <c r="AB17" s="111"/>
      <c r="AC17" s="111"/>
      <c r="AD17" s="111"/>
      <c r="AE17" s="111"/>
      <c r="AF17" s="111"/>
      <c r="AG17" s="111"/>
      <c r="AH17" s="111"/>
      <c r="AI17" s="111"/>
      <c r="AJ17" s="111"/>
      <c r="AK17" s="111"/>
      <c r="AL17" s="111"/>
      <c r="AM17" s="111"/>
      <c r="AN17" s="111"/>
      <c r="AO17" s="111"/>
      <c r="AP17" s="111"/>
      <c r="AQ17" s="111"/>
      <c r="AR17" s="111"/>
      <c r="AS17" s="111"/>
      <c r="AT17" s="111"/>
      <c r="AU17" s="111"/>
      <c r="AV17" s="111"/>
      <c r="AW17" s="111"/>
      <c r="AX17" s="111"/>
      <c r="AY17" s="111"/>
      <c r="AZ17" s="111"/>
      <c r="BA17" s="111"/>
      <c r="BB17" s="111"/>
      <c r="BC17" s="111"/>
      <c r="BD17" s="111"/>
      <c r="BE17" s="111"/>
      <c r="BF17" s="111"/>
      <c r="BG17" s="111"/>
      <c r="BH17" s="111"/>
      <c r="BI17" s="111"/>
      <c r="BJ17" s="111"/>
      <c r="BK17" s="111"/>
      <c r="BL17" s="111"/>
      <c r="BM17" s="111"/>
      <c r="BN17" s="111"/>
      <c r="BO17" s="111"/>
      <c r="BP17" s="111"/>
      <c r="BQ17" s="111"/>
      <c r="BR17" s="111"/>
      <c r="BS17" s="111"/>
      <c r="BT17" s="111"/>
      <c r="BU17" s="111"/>
      <c r="BV17" s="111"/>
      <c r="BW17" s="111"/>
      <c r="BX17" s="111"/>
      <c r="BY17" s="111"/>
      <c r="BZ17" s="111"/>
      <c r="CA17" s="111"/>
      <c r="CB17" s="111"/>
      <c r="CC17" s="111"/>
      <c r="CD17" s="111"/>
      <c r="CE17" s="111"/>
      <c r="CF17" s="111"/>
      <c r="CG17" s="111"/>
      <c r="CH17" s="111"/>
      <c r="CI17" s="111"/>
      <c r="CJ17" s="111"/>
      <c r="CK17" s="111"/>
      <c r="CL17" s="111"/>
      <c r="CM17" s="111"/>
      <c r="CN17" s="111"/>
      <c r="CO17" s="111"/>
      <c r="CP17" s="111"/>
      <c r="CQ17" s="111"/>
      <c r="CR17" s="111"/>
      <c r="CS17" s="111"/>
      <c r="CT17" s="111"/>
      <c r="CU17" s="111"/>
      <c r="CV17" s="111"/>
      <c r="CW17" s="111"/>
      <c r="CX17" s="111"/>
      <c r="CY17" s="111"/>
      <c r="CZ17" s="111"/>
      <c r="DA17" s="111"/>
      <c r="DB17" s="111"/>
      <c r="DC17" s="111"/>
      <c r="DD17" s="111"/>
      <c r="DE17" s="111"/>
      <c r="DF17" s="111"/>
      <c r="DG17" s="111"/>
      <c r="DH17" s="111"/>
      <c r="DI17" s="111"/>
      <c r="DJ17" s="111"/>
      <c r="DK17" s="111"/>
      <c r="DL17" s="111"/>
      <c r="DM17" s="111"/>
      <c r="DN17" s="111"/>
      <c r="DO17" s="111"/>
      <c r="DP17" s="111"/>
      <c r="DQ17" s="111"/>
      <c r="DR17" s="111"/>
      <c r="DS17" s="111"/>
      <c r="DT17" s="111"/>
      <c r="DU17" s="111"/>
      <c r="DV17" s="111"/>
      <c r="DW17" s="111"/>
      <c r="DX17" s="111"/>
      <c r="DY17" s="111"/>
      <c r="DZ17" s="111"/>
      <c r="EA17" s="111"/>
      <c r="EB17" s="111"/>
      <c r="EC17" s="111"/>
      <c r="ED17" s="111"/>
      <c r="EE17" s="111"/>
      <c r="EF17" s="111"/>
      <c r="EG17" s="111"/>
      <c r="EH17" s="111"/>
      <c r="EI17" s="111"/>
      <c r="EJ17" s="111"/>
      <c r="EK17" s="111"/>
      <c r="EL17" s="111"/>
      <c r="EM17" s="111"/>
      <c r="EN17" s="111"/>
      <c r="EO17" s="111"/>
      <c r="EP17" s="111"/>
      <c r="EQ17" s="111"/>
      <c r="ER17" s="111"/>
      <c r="ES17" s="111"/>
      <c r="ET17" s="111"/>
      <c r="EU17" s="111"/>
      <c r="EV17" s="111"/>
      <c r="EW17" s="111"/>
      <c r="EX17" s="111"/>
      <c r="EY17" s="111"/>
      <c r="EZ17" s="111"/>
      <c r="FA17" s="111"/>
      <c r="FB17" s="111"/>
      <c r="FC17" s="111"/>
      <c r="FD17" s="111"/>
      <c r="FE17" s="111"/>
      <c r="FF17" s="111"/>
      <c r="FG17" s="111"/>
      <c r="FH17" s="111"/>
      <c r="FI17" s="111"/>
      <c r="FJ17" s="111"/>
      <c r="FK17" s="111"/>
      <c r="FL17" s="111"/>
      <c r="FM17" s="111"/>
      <c r="FN17" s="111"/>
      <c r="FO17" s="111"/>
      <c r="FP17" s="111"/>
      <c r="FQ17" s="111"/>
      <c r="FR17" s="111"/>
      <c r="FS17" s="111"/>
      <c r="FT17" s="111"/>
    </row>
    <row r="18" spans="1:176" s="99" customFormat="1" ht="13.5" customHeight="1" x14ac:dyDescent="0.2">
      <c r="A18" s="394"/>
      <c r="B18" s="379"/>
      <c r="C18" s="397"/>
      <c r="D18" s="397"/>
      <c r="E18" s="400"/>
      <c r="F18" s="400"/>
      <c r="G18" s="400"/>
      <c r="H18" s="403"/>
      <c r="I18" s="406"/>
      <c r="J18" s="385"/>
      <c r="K18" s="388"/>
      <c r="L18" s="388"/>
      <c r="M18" s="391"/>
      <c r="N18" s="388"/>
      <c r="O18" s="555"/>
      <c r="P18" s="409"/>
      <c r="Q18" s="409"/>
      <c r="R18" s="409"/>
      <c r="S18" s="581"/>
      <c r="T18" s="555"/>
      <c r="U18" s="111"/>
      <c r="V18" s="111"/>
      <c r="W18" s="111"/>
      <c r="X18" s="111"/>
      <c r="Y18" s="111"/>
      <c r="Z18" s="111"/>
      <c r="AA18" s="111"/>
      <c r="AB18" s="111"/>
      <c r="AC18" s="111"/>
      <c r="AD18" s="111"/>
      <c r="AE18" s="111"/>
      <c r="AF18" s="111"/>
      <c r="AG18" s="111"/>
      <c r="AH18" s="111"/>
      <c r="AI18" s="111"/>
      <c r="AJ18" s="111"/>
      <c r="AK18" s="111"/>
      <c r="AL18" s="111"/>
      <c r="AM18" s="111"/>
      <c r="AN18" s="111"/>
      <c r="AO18" s="111"/>
      <c r="AP18" s="111"/>
      <c r="AQ18" s="111"/>
      <c r="AR18" s="111"/>
      <c r="AS18" s="111"/>
      <c r="AT18" s="111"/>
      <c r="AU18" s="111"/>
      <c r="AV18" s="111"/>
      <c r="AW18" s="111"/>
      <c r="AX18" s="111"/>
      <c r="AY18" s="111"/>
      <c r="AZ18" s="111"/>
      <c r="BA18" s="111"/>
      <c r="BB18" s="111"/>
      <c r="BC18" s="111"/>
      <c r="BD18" s="111"/>
      <c r="BE18" s="111"/>
      <c r="BF18" s="111"/>
      <c r="BG18" s="111"/>
      <c r="BH18" s="111"/>
      <c r="BI18" s="111"/>
      <c r="BJ18" s="111"/>
      <c r="BK18" s="111"/>
      <c r="BL18" s="111"/>
      <c r="BM18" s="111"/>
      <c r="BN18" s="111"/>
      <c r="BO18" s="111"/>
      <c r="BP18" s="111"/>
      <c r="BQ18" s="111"/>
      <c r="BR18" s="111"/>
      <c r="BS18" s="111"/>
      <c r="BT18" s="111"/>
      <c r="BU18" s="111"/>
      <c r="BV18" s="111"/>
      <c r="BW18" s="111"/>
      <c r="BX18" s="111"/>
      <c r="BY18" s="111"/>
      <c r="BZ18" s="111"/>
      <c r="CA18" s="111"/>
      <c r="CB18" s="111"/>
      <c r="CC18" s="111"/>
      <c r="CD18" s="111"/>
      <c r="CE18" s="111"/>
      <c r="CF18" s="111"/>
      <c r="CG18" s="111"/>
      <c r="CH18" s="111"/>
      <c r="CI18" s="111"/>
      <c r="CJ18" s="111"/>
      <c r="CK18" s="111"/>
      <c r="CL18" s="111"/>
      <c r="CM18" s="111"/>
      <c r="CN18" s="111"/>
      <c r="CO18" s="111"/>
      <c r="CP18" s="111"/>
      <c r="CQ18" s="111"/>
      <c r="CR18" s="111"/>
      <c r="CS18" s="111"/>
      <c r="CT18" s="111"/>
      <c r="CU18" s="111"/>
      <c r="CV18" s="111"/>
      <c r="CW18" s="111"/>
      <c r="CX18" s="111"/>
      <c r="CY18" s="111"/>
      <c r="CZ18" s="111"/>
      <c r="DA18" s="111"/>
      <c r="DB18" s="111"/>
      <c r="DC18" s="111"/>
      <c r="DD18" s="111"/>
      <c r="DE18" s="111"/>
      <c r="DF18" s="111"/>
      <c r="DG18" s="111"/>
      <c r="DH18" s="111"/>
      <c r="DI18" s="111"/>
      <c r="DJ18" s="111"/>
      <c r="DK18" s="111"/>
      <c r="DL18" s="111"/>
      <c r="DM18" s="111"/>
      <c r="DN18" s="111"/>
      <c r="DO18" s="111"/>
      <c r="DP18" s="111"/>
      <c r="DQ18" s="111"/>
      <c r="DR18" s="111"/>
      <c r="DS18" s="111"/>
      <c r="DT18" s="111"/>
      <c r="DU18" s="111"/>
      <c r="DV18" s="111"/>
      <c r="DW18" s="111"/>
      <c r="DX18" s="111"/>
      <c r="DY18" s="111"/>
      <c r="DZ18" s="111"/>
      <c r="EA18" s="111"/>
      <c r="EB18" s="111"/>
      <c r="EC18" s="111"/>
      <c r="ED18" s="111"/>
      <c r="EE18" s="111"/>
      <c r="EF18" s="111"/>
      <c r="EG18" s="111"/>
      <c r="EH18" s="111"/>
      <c r="EI18" s="111"/>
      <c r="EJ18" s="111"/>
      <c r="EK18" s="111"/>
      <c r="EL18" s="111"/>
      <c r="EM18" s="111"/>
      <c r="EN18" s="111"/>
      <c r="EO18" s="111"/>
      <c r="EP18" s="111"/>
      <c r="EQ18" s="111"/>
      <c r="ER18" s="111"/>
      <c r="ES18" s="111"/>
      <c r="ET18" s="111"/>
      <c r="EU18" s="111"/>
      <c r="EV18" s="111"/>
      <c r="EW18" s="111"/>
      <c r="EX18" s="111"/>
      <c r="EY18" s="111"/>
      <c r="EZ18" s="111"/>
      <c r="FA18" s="111"/>
      <c r="FB18" s="111"/>
      <c r="FC18" s="111"/>
      <c r="FD18" s="111"/>
      <c r="FE18" s="111"/>
      <c r="FF18" s="111"/>
      <c r="FG18" s="111"/>
      <c r="FH18" s="111"/>
      <c r="FI18" s="111"/>
      <c r="FJ18" s="111"/>
      <c r="FK18" s="111"/>
      <c r="FL18" s="111"/>
      <c r="FM18" s="111"/>
      <c r="FN18" s="111"/>
      <c r="FO18" s="111"/>
      <c r="FP18" s="111"/>
      <c r="FQ18" s="111"/>
      <c r="FR18" s="111"/>
      <c r="FS18" s="111"/>
      <c r="FT18" s="111"/>
    </row>
    <row r="19" spans="1:176" s="99" customFormat="1" ht="126" customHeight="1" thickBot="1" x14ac:dyDescent="0.25">
      <c r="A19" s="395"/>
      <c r="B19" s="380"/>
      <c r="C19" s="398"/>
      <c r="D19" s="398"/>
      <c r="E19" s="401"/>
      <c r="F19" s="401"/>
      <c r="G19" s="401"/>
      <c r="H19" s="404"/>
      <c r="I19" s="407"/>
      <c r="J19" s="386"/>
      <c r="K19" s="389"/>
      <c r="L19" s="389"/>
      <c r="M19" s="392"/>
      <c r="N19" s="389"/>
      <c r="O19" s="556"/>
      <c r="P19" s="410"/>
      <c r="Q19" s="410"/>
      <c r="R19" s="410"/>
      <c r="S19" s="582"/>
      <c r="T19" s="556"/>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1"/>
      <c r="BA19" s="111"/>
      <c r="BB19" s="111"/>
      <c r="BC19" s="111"/>
      <c r="BD19" s="111"/>
      <c r="BE19" s="111"/>
      <c r="BF19" s="111"/>
      <c r="BG19" s="111"/>
      <c r="BH19" s="111"/>
      <c r="BI19" s="111"/>
      <c r="BJ19" s="111"/>
      <c r="BK19" s="111"/>
      <c r="BL19" s="111"/>
      <c r="BM19" s="111"/>
      <c r="BN19" s="111"/>
      <c r="BO19" s="111"/>
      <c r="BP19" s="111"/>
      <c r="BQ19" s="111"/>
      <c r="BR19" s="111"/>
      <c r="BS19" s="111"/>
      <c r="BT19" s="111"/>
      <c r="BU19" s="111"/>
      <c r="BV19" s="111"/>
      <c r="BW19" s="111"/>
      <c r="BX19" s="111"/>
      <c r="BY19" s="111"/>
      <c r="BZ19" s="111"/>
      <c r="CA19" s="111"/>
      <c r="CB19" s="111"/>
      <c r="CC19" s="111"/>
      <c r="CD19" s="111"/>
      <c r="CE19" s="111"/>
      <c r="CF19" s="111"/>
      <c r="CG19" s="111"/>
      <c r="CH19" s="111"/>
      <c r="CI19" s="111"/>
      <c r="CJ19" s="111"/>
      <c r="CK19" s="111"/>
      <c r="CL19" s="111"/>
      <c r="CM19" s="111"/>
      <c r="CN19" s="111"/>
      <c r="CO19" s="111"/>
      <c r="CP19" s="111"/>
      <c r="CQ19" s="111"/>
      <c r="CR19" s="111"/>
      <c r="CS19" s="111"/>
      <c r="CT19" s="111"/>
      <c r="CU19" s="111"/>
      <c r="CV19" s="111"/>
      <c r="CW19" s="111"/>
      <c r="CX19" s="111"/>
      <c r="CY19" s="111"/>
      <c r="CZ19" s="111"/>
      <c r="DA19" s="111"/>
      <c r="DB19" s="111"/>
      <c r="DC19" s="111"/>
      <c r="DD19" s="111"/>
      <c r="DE19" s="111"/>
      <c r="DF19" s="111"/>
      <c r="DG19" s="111"/>
      <c r="DH19" s="111"/>
      <c r="DI19" s="111"/>
      <c r="DJ19" s="111"/>
      <c r="DK19" s="111"/>
      <c r="DL19" s="111"/>
      <c r="DM19" s="111"/>
      <c r="DN19" s="111"/>
      <c r="DO19" s="111"/>
      <c r="DP19" s="111"/>
      <c r="DQ19" s="111"/>
      <c r="DR19" s="111"/>
      <c r="DS19" s="111"/>
      <c r="DT19" s="111"/>
      <c r="DU19" s="111"/>
      <c r="DV19" s="111"/>
      <c r="DW19" s="111"/>
      <c r="DX19" s="111"/>
      <c r="DY19" s="111"/>
      <c r="DZ19" s="111"/>
      <c r="EA19" s="111"/>
      <c r="EB19" s="111"/>
      <c r="EC19" s="111"/>
      <c r="ED19" s="111"/>
      <c r="EE19" s="111"/>
      <c r="EF19" s="111"/>
      <c r="EG19" s="111"/>
      <c r="EH19" s="111"/>
      <c r="EI19" s="111"/>
      <c r="EJ19" s="111"/>
      <c r="EK19" s="111"/>
      <c r="EL19" s="111"/>
      <c r="EM19" s="111"/>
      <c r="EN19" s="111"/>
      <c r="EO19" s="111"/>
      <c r="EP19" s="111"/>
      <c r="EQ19" s="111"/>
      <c r="ER19" s="111"/>
      <c r="ES19" s="111"/>
      <c r="ET19" s="111"/>
      <c r="EU19" s="111"/>
      <c r="EV19" s="111"/>
      <c r="EW19" s="111"/>
      <c r="EX19" s="111"/>
      <c r="EY19" s="111"/>
      <c r="EZ19" s="111"/>
      <c r="FA19" s="111"/>
      <c r="FB19" s="111"/>
      <c r="FC19" s="111"/>
      <c r="FD19" s="111"/>
      <c r="FE19" s="111"/>
      <c r="FF19" s="111"/>
      <c r="FG19" s="111"/>
      <c r="FH19" s="111"/>
      <c r="FI19" s="111"/>
      <c r="FJ19" s="111"/>
      <c r="FK19" s="111"/>
      <c r="FL19" s="111"/>
      <c r="FM19" s="111"/>
      <c r="FN19" s="111"/>
      <c r="FO19" s="111"/>
      <c r="FP19" s="111"/>
      <c r="FQ19" s="111"/>
      <c r="FR19" s="111"/>
      <c r="FS19" s="111"/>
      <c r="FT19" s="111"/>
    </row>
    <row r="20" spans="1:176" x14ac:dyDescent="0.25">
      <c r="A20" s="393">
        <f>'Mapa Final'!A20</f>
        <v>3</v>
      </c>
      <c r="B20" s="378" t="str">
        <f>'Mapa Final'!B20</f>
        <v>Procrastinación del Plan de Inversión</v>
      </c>
      <c r="C20" s="396" t="str">
        <f>'Mapa Final'!C20</f>
        <v>Incumplimiento de las metas establecidas</v>
      </c>
      <c r="D20" s="396" t="str">
        <f>'Mapa Final'!D20</f>
        <v>1. Demora en el CSJ en aprobación del plan de inversión.
2. Demora en la entrega del plan de inversión al Consejo para aprobación.
3. Demora en la retroalimentación que se realiza en Consejo sobre el plan de inversión.
4. Diversidad de criterios frente a las soluciones planteadas por la Unidad de Informática.
5. Equipo de profesionales insuficiente.</v>
      </c>
      <c r="E20" s="399" t="str">
        <f>'Mapa Final'!E20</f>
        <v>Postergación en los trámites para la aprobación del Plan de Inversión anual.</v>
      </c>
      <c r="F20" s="399" t="str">
        <f>'Mapa Final'!F20</f>
        <v>Postergación en el trámite asociado con la autorización y aprobación del Plan de Inversión anual.</v>
      </c>
      <c r="G20" s="399" t="str">
        <f>'Mapa Final'!G20</f>
        <v>Ejecución y Administración de Procesos</v>
      </c>
      <c r="H20" s="402" t="str">
        <f>'Mapa Final'!I20</f>
        <v>Media</v>
      </c>
      <c r="I20" s="405" t="str">
        <f>'Mapa Final'!L20</f>
        <v>Moderado</v>
      </c>
      <c r="J20" s="384" t="str">
        <f>'Mapa Final'!N20</f>
        <v>Moderado</v>
      </c>
      <c r="K20" s="387" t="str">
        <f>'Mapa Final'!AA20</f>
        <v>Baja</v>
      </c>
      <c r="L20" s="387" t="str">
        <f>'Mapa Final'!AE20</f>
        <v>Moderado</v>
      </c>
      <c r="M20" s="390" t="str">
        <f>'Mapa Final'!AG20</f>
        <v>Moderado</v>
      </c>
      <c r="N20" s="387" t="str">
        <f>'Mapa Final'!AH20</f>
        <v>Reducir(mitigar)</v>
      </c>
      <c r="O20" s="554" t="s">
        <v>495</v>
      </c>
      <c r="P20" s="408" t="s">
        <v>490</v>
      </c>
      <c r="Q20" s="408" t="s">
        <v>491</v>
      </c>
      <c r="R20" s="411">
        <v>44377</v>
      </c>
      <c r="S20" s="411">
        <v>44469</v>
      </c>
      <c r="T20" s="554" t="s">
        <v>569</v>
      </c>
      <c r="U20" s="111"/>
      <c r="V20" s="111"/>
    </row>
    <row r="21" spans="1:176" x14ac:dyDescent="0.25">
      <c r="A21" s="394"/>
      <c r="B21" s="379"/>
      <c r="C21" s="397"/>
      <c r="D21" s="397"/>
      <c r="E21" s="400"/>
      <c r="F21" s="400"/>
      <c r="G21" s="400"/>
      <c r="H21" s="403"/>
      <c r="I21" s="406"/>
      <c r="J21" s="385"/>
      <c r="K21" s="388"/>
      <c r="L21" s="388"/>
      <c r="M21" s="391"/>
      <c r="N21" s="388"/>
      <c r="O21" s="555"/>
      <c r="P21" s="409"/>
      <c r="Q21" s="409"/>
      <c r="R21" s="409"/>
      <c r="S21" s="581"/>
      <c r="T21" s="555"/>
      <c r="U21" s="111"/>
      <c r="V21" s="111"/>
    </row>
    <row r="22" spans="1:176" x14ac:dyDescent="0.25">
      <c r="A22" s="394"/>
      <c r="B22" s="379"/>
      <c r="C22" s="397"/>
      <c r="D22" s="397"/>
      <c r="E22" s="400"/>
      <c r="F22" s="400"/>
      <c r="G22" s="400"/>
      <c r="H22" s="403"/>
      <c r="I22" s="406"/>
      <c r="J22" s="385"/>
      <c r="K22" s="388"/>
      <c r="L22" s="388"/>
      <c r="M22" s="391"/>
      <c r="N22" s="388"/>
      <c r="O22" s="555"/>
      <c r="P22" s="409"/>
      <c r="Q22" s="409"/>
      <c r="R22" s="409"/>
      <c r="S22" s="581"/>
      <c r="T22" s="555"/>
      <c r="U22" s="111"/>
      <c r="V22" s="111"/>
    </row>
    <row r="23" spans="1:176" x14ac:dyDescent="0.25">
      <c r="A23" s="394"/>
      <c r="B23" s="379"/>
      <c r="C23" s="397"/>
      <c r="D23" s="397"/>
      <c r="E23" s="400"/>
      <c r="F23" s="400"/>
      <c r="G23" s="400"/>
      <c r="H23" s="403"/>
      <c r="I23" s="406"/>
      <c r="J23" s="385"/>
      <c r="K23" s="388"/>
      <c r="L23" s="388"/>
      <c r="M23" s="391"/>
      <c r="N23" s="388"/>
      <c r="O23" s="555"/>
      <c r="P23" s="409"/>
      <c r="Q23" s="409"/>
      <c r="R23" s="409"/>
      <c r="S23" s="581"/>
      <c r="T23" s="555"/>
      <c r="U23" s="111"/>
      <c r="V23" s="111"/>
    </row>
    <row r="24" spans="1:176" ht="41.25" customHeight="1" thickBot="1" x14ac:dyDescent="0.3">
      <c r="A24" s="395"/>
      <c r="B24" s="380"/>
      <c r="C24" s="398"/>
      <c r="D24" s="398"/>
      <c r="E24" s="401"/>
      <c r="F24" s="401"/>
      <c r="G24" s="401"/>
      <c r="H24" s="404"/>
      <c r="I24" s="407"/>
      <c r="J24" s="386"/>
      <c r="K24" s="389"/>
      <c r="L24" s="389"/>
      <c r="M24" s="392"/>
      <c r="N24" s="389"/>
      <c r="O24" s="556"/>
      <c r="P24" s="410"/>
      <c r="Q24" s="410"/>
      <c r="R24" s="410"/>
      <c r="S24" s="582"/>
      <c r="T24" s="556"/>
      <c r="U24" s="111"/>
      <c r="V24" s="111"/>
    </row>
    <row r="25" spans="1:176" x14ac:dyDescent="0.25">
      <c r="A25" s="393">
        <f>'Mapa Final'!A25</f>
        <v>4</v>
      </c>
      <c r="B25" s="378" t="str">
        <f>'Mapa Final'!B25</f>
        <v>Corrupción</v>
      </c>
      <c r="C25" s="396" t="str">
        <f>'Mapa Final'!C25</f>
        <v>Reputacional(Corrupción)</v>
      </c>
      <c r="D25" s="396" t="str">
        <f>'Mapa Final'!D25</f>
        <v xml:space="preserve">1.Insuficientes programas de capacitación para la toma de conciencia debido al desconocimiento de l ley antisoborno (ISO 37001:2016), Plan Anticorrupción y  de los  valores y principios propios de la entidad.
2. Desconocimiento del Código de Etica y Buen Gobierno.    
3.Carencia de compromiso  y transparencia de los servidores judiciales con la entidad  
4.Deficiencia del control y seguimiento de la gestión ejercida por los servidores judiciales.
5.Obtención de beneficios propios </v>
      </c>
      <c r="E25" s="399" t="str">
        <f>'Mapa Final'!E25</f>
        <v xml:space="preserve">Carencia de transparencia, etica y valores . </v>
      </c>
      <c r="F25" s="399" t="str">
        <f>'Mapa Final'!F25</f>
        <v xml:space="preserve">Posibilidad de actos indebidos de  los servidores judiciales debido a  la carencia en transparencia, etica y valores </v>
      </c>
      <c r="G25" s="399" t="str">
        <f>'Mapa Final'!G25</f>
        <v>Fraude Interno</v>
      </c>
      <c r="H25" s="402" t="str">
        <f>'Mapa Final'!I25</f>
        <v>Muy Alta</v>
      </c>
      <c r="I25" s="405" t="str">
        <f>'Mapa Final'!L25</f>
        <v>Mayor</v>
      </c>
      <c r="J25" s="384" t="str">
        <f>'Mapa Final'!N25</f>
        <v xml:space="preserve">Alto </v>
      </c>
      <c r="K25" s="387" t="str">
        <f>'Mapa Final'!AA25</f>
        <v>Media</v>
      </c>
      <c r="L25" s="387" t="str">
        <f>'Mapa Final'!AE25</f>
        <v>Mayor</v>
      </c>
      <c r="M25" s="390" t="str">
        <f>'Mapa Final'!AG25</f>
        <v xml:space="preserve">Alto </v>
      </c>
      <c r="N25" s="387" t="str">
        <f>'Mapa Final'!AH25</f>
        <v>Evitar</v>
      </c>
      <c r="O25" s="554" t="s">
        <v>570</v>
      </c>
      <c r="P25" s="408" t="s">
        <v>490</v>
      </c>
      <c r="Q25" s="408" t="s">
        <v>491</v>
      </c>
      <c r="R25" s="411">
        <v>44377</v>
      </c>
      <c r="S25" s="411">
        <v>44469</v>
      </c>
      <c r="T25" s="554" t="s">
        <v>497</v>
      </c>
    </row>
    <row r="26" spans="1:176" x14ac:dyDescent="0.25">
      <c r="A26" s="394"/>
      <c r="B26" s="379"/>
      <c r="C26" s="397"/>
      <c r="D26" s="397"/>
      <c r="E26" s="400"/>
      <c r="F26" s="400"/>
      <c r="G26" s="400"/>
      <c r="H26" s="403"/>
      <c r="I26" s="406"/>
      <c r="J26" s="385"/>
      <c r="K26" s="388"/>
      <c r="L26" s="388"/>
      <c r="M26" s="391"/>
      <c r="N26" s="388"/>
      <c r="O26" s="555"/>
      <c r="P26" s="409"/>
      <c r="Q26" s="409"/>
      <c r="R26" s="409"/>
      <c r="S26" s="581"/>
      <c r="T26" s="558"/>
    </row>
    <row r="27" spans="1:176" x14ac:dyDescent="0.25">
      <c r="A27" s="394"/>
      <c r="B27" s="379"/>
      <c r="C27" s="397"/>
      <c r="D27" s="397"/>
      <c r="E27" s="400"/>
      <c r="F27" s="400"/>
      <c r="G27" s="400"/>
      <c r="H27" s="403"/>
      <c r="I27" s="406"/>
      <c r="J27" s="385"/>
      <c r="K27" s="388"/>
      <c r="L27" s="388"/>
      <c r="M27" s="391"/>
      <c r="N27" s="388"/>
      <c r="O27" s="555"/>
      <c r="P27" s="409"/>
      <c r="Q27" s="409"/>
      <c r="R27" s="409"/>
      <c r="S27" s="581"/>
      <c r="T27" s="558"/>
    </row>
    <row r="28" spans="1:176" x14ac:dyDescent="0.25">
      <c r="A28" s="394"/>
      <c r="B28" s="379"/>
      <c r="C28" s="397"/>
      <c r="D28" s="397"/>
      <c r="E28" s="400"/>
      <c r="F28" s="400"/>
      <c r="G28" s="400"/>
      <c r="H28" s="403"/>
      <c r="I28" s="406"/>
      <c r="J28" s="385"/>
      <c r="K28" s="388"/>
      <c r="L28" s="388"/>
      <c r="M28" s="391"/>
      <c r="N28" s="388"/>
      <c r="O28" s="555"/>
      <c r="P28" s="409"/>
      <c r="Q28" s="409"/>
      <c r="R28" s="409"/>
      <c r="S28" s="581"/>
      <c r="T28" s="558"/>
    </row>
    <row r="29" spans="1:176" ht="57" customHeight="1" thickBot="1" x14ac:dyDescent="0.3">
      <c r="A29" s="395"/>
      <c r="B29" s="380"/>
      <c r="C29" s="398"/>
      <c r="D29" s="398"/>
      <c r="E29" s="401"/>
      <c r="F29" s="401"/>
      <c r="G29" s="401"/>
      <c r="H29" s="404"/>
      <c r="I29" s="407"/>
      <c r="J29" s="386"/>
      <c r="K29" s="389"/>
      <c r="L29" s="389"/>
      <c r="M29" s="392"/>
      <c r="N29" s="389"/>
      <c r="O29" s="556"/>
      <c r="P29" s="410"/>
      <c r="Q29" s="410"/>
      <c r="R29" s="410"/>
      <c r="S29" s="582"/>
      <c r="T29" s="559"/>
    </row>
    <row r="30" spans="1:176" x14ac:dyDescent="0.25">
      <c r="A30" s="393">
        <f>'Mapa Final'!A30</f>
        <v>5</v>
      </c>
      <c r="B30" s="378" t="str">
        <f>'Mapa Final'!B30</f>
        <v>Interrupción o demora en el Servicio Público de Administrar  Justicia.</v>
      </c>
      <c r="C30" s="396" t="str">
        <f>'Mapa Final'!C30</f>
        <v>Afectación en la Prestación del Servicio de Justicia</v>
      </c>
      <c r="D30" s="396" t="str">
        <f>'Mapa Final'!D30</f>
        <v>1. Paros que afecten la prestación del servicio.  
2. Huelgas, protestas ciudadana
3. Disturbios o hechos violentos
4.Pandemia
5.Emergencias Ambientales</v>
      </c>
      <c r="E30" s="399" t="str">
        <f>'Mapa Final'!E30</f>
        <v>Suceso de fuerza mayor que imposibilitan la gestión judicial</v>
      </c>
      <c r="F30" s="399" t="str">
        <f>'Mapa Final'!F30</f>
        <v>Posibilidad de  afectación en la Prestación del Servicio de Justicia debido a un suceso de fuerza mayor que imposibilita la gestión judicial</v>
      </c>
      <c r="G30" s="399" t="str">
        <f>'Mapa Final'!G30</f>
        <v>Usuarios, productos y prácticas organizacionales</v>
      </c>
      <c r="H30" s="402" t="str">
        <f>'Mapa Final'!I30</f>
        <v>Muy Alta</v>
      </c>
      <c r="I30" s="405" t="str">
        <f>'Mapa Final'!L30</f>
        <v>Moderado</v>
      </c>
      <c r="J30" s="384" t="str">
        <f>'Mapa Final'!N30</f>
        <v xml:space="preserve">Alto </v>
      </c>
      <c r="K30" s="387" t="str">
        <f>'Mapa Final'!AA30</f>
        <v>Media</v>
      </c>
      <c r="L30" s="387" t="str">
        <f>'Mapa Final'!AE30</f>
        <v>Moderado</v>
      </c>
      <c r="M30" s="390" t="str">
        <f>'Mapa Final'!AG30</f>
        <v>Moderado</v>
      </c>
      <c r="N30" s="387" t="str">
        <f>'Mapa Final'!AH30</f>
        <v>Reducir(mitigar)</v>
      </c>
      <c r="O30" s="554" t="s">
        <v>498</v>
      </c>
      <c r="P30" s="408" t="s">
        <v>490</v>
      </c>
      <c r="Q30" s="408" t="s">
        <v>491</v>
      </c>
      <c r="R30" s="411">
        <v>44377</v>
      </c>
      <c r="S30" s="411">
        <v>44469</v>
      </c>
      <c r="T30" s="554" t="s">
        <v>499</v>
      </c>
    </row>
    <row r="31" spans="1:176" x14ac:dyDescent="0.25">
      <c r="A31" s="394"/>
      <c r="B31" s="379"/>
      <c r="C31" s="397"/>
      <c r="D31" s="397"/>
      <c r="E31" s="400"/>
      <c r="F31" s="400"/>
      <c r="G31" s="400"/>
      <c r="H31" s="403"/>
      <c r="I31" s="406"/>
      <c r="J31" s="385"/>
      <c r="K31" s="388"/>
      <c r="L31" s="388"/>
      <c r="M31" s="391"/>
      <c r="N31" s="388"/>
      <c r="O31" s="558"/>
      <c r="P31" s="409"/>
      <c r="Q31" s="409"/>
      <c r="R31" s="409"/>
      <c r="S31" s="409"/>
      <c r="T31" s="555"/>
    </row>
    <row r="32" spans="1:176" x14ac:dyDescent="0.25">
      <c r="A32" s="394"/>
      <c r="B32" s="379"/>
      <c r="C32" s="397"/>
      <c r="D32" s="397"/>
      <c r="E32" s="400"/>
      <c r="F32" s="400"/>
      <c r="G32" s="400"/>
      <c r="H32" s="403"/>
      <c r="I32" s="406"/>
      <c r="J32" s="385"/>
      <c r="K32" s="388"/>
      <c r="L32" s="388"/>
      <c r="M32" s="391"/>
      <c r="N32" s="388"/>
      <c r="O32" s="558"/>
      <c r="P32" s="409"/>
      <c r="Q32" s="409"/>
      <c r="R32" s="409"/>
      <c r="S32" s="409"/>
      <c r="T32" s="555"/>
    </row>
    <row r="33" spans="1:20" x14ac:dyDescent="0.25">
      <c r="A33" s="394"/>
      <c r="B33" s="379"/>
      <c r="C33" s="397"/>
      <c r="D33" s="397"/>
      <c r="E33" s="400"/>
      <c r="F33" s="400"/>
      <c r="G33" s="400"/>
      <c r="H33" s="403"/>
      <c r="I33" s="406"/>
      <c r="J33" s="385"/>
      <c r="K33" s="388"/>
      <c r="L33" s="388"/>
      <c r="M33" s="391"/>
      <c r="N33" s="388"/>
      <c r="O33" s="558"/>
      <c r="P33" s="409"/>
      <c r="Q33" s="409"/>
      <c r="R33" s="409"/>
      <c r="S33" s="409"/>
      <c r="T33" s="555"/>
    </row>
    <row r="34" spans="1:20" ht="50.25" customHeight="1" thickBot="1" x14ac:dyDescent="0.3">
      <c r="A34" s="395"/>
      <c r="B34" s="380"/>
      <c r="C34" s="398"/>
      <c r="D34" s="398"/>
      <c r="E34" s="401"/>
      <c r="F34" s="401"/>
      <c r="G34" s="401"/>
      <c r="H34" s="404"/>
      <c r="I34" s="407"/>
      <c r="J34" s="386"/>
      <c r="K34" s="389"/>
      <c r="L34" s="389"/>
      <c r="M34" s="392"/>
      <c r="N34" s="389"/>
      <c r="O34" s="559"/>
      <c r="P34" s="410"/>
      <c r="Q34" s="410"/>
      <c r="R34" s="410"/>
      <c r="S34" s="410"/>
      <c r="T34" s="556"/>
    </row>
    <row r="35" spans="1:20" x14ac:dyDescent="0.25">
      <c r="A35" s="393">
        <f>'Mapa Final'!A35</f>
        <v>6</v>
      </c>
      <c r="B35" s="378" t="str">
        <f>'Mapa Final'!B35</f>
        <v>Inaplicabilidad de la normavidad ambiental vigente</v>
      </c>
      <c r="C35" s="396" t="str">
        <f>'Mapa Final'!C35</f>
        <v xml:space="preserve"> Afectación Ambiental</v>
      </c>
      <c r="D35" s="396" t="str">
        <f>'Mapa Final'!D35</f>
        <v>1.Falta de apropiación del Plan de Gestión Ambiental que aplica para la Rama Judicial Acuerdo PSAA14-10160
2.Baja participación de los  servidores judiciales en las actividades de formación en el Sistema de Gestión Ambiental
3.Uso de correos no institucionales, que no permiten la llegada de campañas ambientales enviadas por correos masivos
4.  Poco compromiso en la aplicabilidad y formación de la cultura ambiental
5. Carencia del liderazgo en el Sistema de Gestión Ambiental</v>
      </c>
      <c r="E35" s="399" t="str">
        <f>'Mapa Final'!E35</f>
        <v>Desconocimiento de los lineamientos ambientales y normatividad  ambiental vigente</v>
      </c>
      <c r="F35" s="399" t="str">
        <f>'Mapa Final'!F35</f>
        <v>Posibilidad de afectación ambiental debido al desconocimiento de las lineamientos ambientales y normatividad ambiental vigente</v>
      </c>
      <c r="G35" s="399" t="str">
        <f>'Mapa Final'!G35</f>
        <v>Eventos Ambientales Internos</v>
      </c>
      <c r="H35" s="402" t="str">
        <f>'Mapa Final'!I35</f>
        <v>Media</v>
      </c>
      <c r="I35" s="405" t="str">
        <f>'Mapa Final'!L35</f>
        <v>Moderado</v>
      </c>
      <c r="J35" s="384" t="str">
        <f>'Mapa Final'!N35</f>
        <v>Moderado</v>
      </c>
      <c r="K35" s="387" t="str">
        <f>'Mapa Final'!AA35</f>
        <v>Baja</v>
      </c>
      <c r="L35" s="387" t="str">
        <f>'Mapa Final'!AE35</f>
        <v>Moderado</v>
      </c>
      <c r="M35" s="390" t="str">
        <f>'Mapa Final'!AG35</f>
        <v>Moderado</v>
      </c>
      <c r="N35" s="387" t="str">
        <f>'Mapa Final'!AH35</f>
        <v>Reducir(mitigar)</v>
      </c>
      <c r="O35" s="554" t="s">
        <v>500</v>
      </c>
      <c r="P35" s="408" t="s">
        <v>490</v>
      </c>
      <c r="Q35" s="408" t="s">
        <v>491</v>
      </c>
      <c r="R35" s="411">
        <v>44377</v>
      </c>
      <c r="S35" s="411">
        <v>44469</v>
      </c>
      <c r="T35" s="557" t="s">
        <v>492</v>
      </c>
    </row>
    <row r="36" spans="1:20" x14ac:dyDescent="0.25">
      <c r="A36" s="394"/>
      <c r="B36" s="379"/>
      <c r="C36" s="397"/>
      <c r="D36" s="397"/>
      <c r="E36" s="400"/>
      <c r="F36" s="400"/>
      <c r="G36" s="400"/>
      <c r="H36" s="403"/>
      <c r="I36" s="406"/>
      <c r="J36" s="385"/>
      <c r="K36" s="388"/>
      <c r="L36" s="388"/>
      <c r="M36" s="391"/>
      <c r="N36" s="388"/>
      <c r="O36" s="555"/>
      <c r="P36" s="409"/>
      <c r="Q36" s="409"/>
      <c r="R36" s="409"/>
      <c r="S36" s="409"/>
      <c r="T36" s="558"/>
    </row>
    <row r="37" spans="1:20" x14ac:dyDescent="0.25">
      <c r="A37" s="394"/>
      <c r="B37" s="379"/>
      <c r="C37" s="397"/>
      <c r="D37" s="397"/>
      <c r="E37" s="400"/>
      <c r="F37" s="400"/>
      <c r="G37" s="400"/>
      <c r="H37" s="403"/>
      <c r="I37" s="406"/>
      <c r="J37" s="385"/>
      <c r="K37" s="388"/>
      <c r="L37" s="388"/>
      <c r="M37" s="391"/>
      <c r="N37" s="388"/>
      <c r="O37" s="555"/>
      <c r="P37" s="409"/>
      <c r="Q37" s="409"/>
      <c r="R37" s="409"/>
      <c r="S37" s="409"/>
      <c r="T37" s="558"/>
    </row>
    <row r="38" spans="1:20" x14ac:dyDescent="0.25">
      <c r="A38" s="394"/>
      <c r="B38" s="379"/>
      <c r="C38" s="397"/>
      <c r="D38" s="397"/>
      <c r="E38" s="400"/>
      <c r="F38" s="400"/>
      <c r="G38" s="400"/>
      <c r="H38" s="403"/>
      <c r="I38" s="406"/>
      <c r="J38" s="385"/>
      <c r="K38" s="388"/>
      <c r="L38" s="388"/>
      <c r="M38" s="391"/>
      <c r="N38" s="388"/>
      <c r="O38" s="555"/>
      <c r="P38" s="409"/>
      <c r="Q38" s="409"/>
      <c r="R38" s="409"/>
      <c r="S38" s="409"/>
      <c r="T38" s="558"/>
    </row>
    <row r="39" spans="1:20" ht="47.25" customHeight="1" thickBot="1" x14ac:dyDescent="0.3">
      <c r="A39" s="395"/>
      <c r="B39" s="380"/>
      <c r="C39" s="398"/>
      <c r="D39" s="398"/>
      <c r="E39" s="401"/>
      <c r="F39" s="401"/>
      <c r="G39" s="401"/>
      <c r="H39" s="404"/>
      <c r="I39" s="407"/>
      <c r="J39" s="386"/>
      <c r="K39" s="389"/>
      <c r="L39" s="389"/>
      <c r="M39" s="392"/>
      <c r="N39" s="389"/>
      <c r="O39" s="556"/>
      <c r="P39" s="410"/>
      <c r="Q39" s="410"/>
      <c r="R39" s="410"/>
      <c r="S39" s="410"/>
      <c r="T39" s="559"/>
    </row>
    <row r="40" spans="1:20" x14ac:dyDescent="0.25">
      <c r="A40" s="393">
        <f>'Mapa Final'!A40</f>
        <v>7</v>
      </c>
      <c r="B40" s="378" t="str">
        <f>'Mapa Final'!B40</f>
        <v>Obsolescencia Tecnológica.</v>
      </c>
      <c r="C40" s="396" t="str">
        <f>'Mapa Final'!C40</f>
        <v>Afectación en la Prestación del Servicio de Justicia</v>
      </c>
      <c r="D40" s="396" t="str">
        <f>'Mapa Final'!D40</f>
        <v>1.Rápido e inevitable avance tecnológico.
2. Falta de cultura en la organización para aceptar la necesidad de actualizar la plataforma tecnológica y los sistemas de información.
3. Falta de suficientes recursos presupuestales</v>
      </c>
      <c r="E40" s="399" t="str">
        <f>'Mapa Final'!E40</f>
        <v>Rápido e inevitable avance tecnológico</v>
      </c>
      <c r="F40" s="399" t="str">
        <f>'Mapa Final'!F40</f>
        <v>La infraestructura tecnológica entra en obsolescencia en el plazo de (3) tres años, razón por la cual permanentemente se debe estar actualizando. Dentro de esta plataforma tecnológica se encuentran los cableados estructurados, los Pc´s, los servidores, los switches, las Ups y los escáneres, también son ítem objeto de la desactualización los sistemas de información.</v>
      </c>
      <c r="G40" s="399" t="str">
        <f>'Mapa Final'!G40</f>
        <v>Fallas Tecnológicas</v>
      </c>
      <c r="H40" s="402" t="str">
        <f>'Mapa Final'!I40</f>
        <v>Media</v>
      </c>
      <c r="I40" s="405" t="str">
        <f>'Mapa Final'!L40</f>
        <v>Mayor</v>
      </c>
      <c r="J40" s="384" t="str">
        <f>'Mapa Final'!N40</f>
        <v xml:space="preserve">Alto </v>
      </c>
      <c r="K40" s="387" t="str">
        <f>'Mapa Final'!AA40</f>
        <v>Media</v>
      </c>
      <c r="L40" s="387" t="str">
        <f>'Mapa Final'!AE40</f>
        <v>Mayor</v>
      </c>
      <c r="M40" s="390" t="str">
        <f>'Mapa Final'!AG40</f>
        <v xml:space="preserve">Alto </v>
      </c>
      <c r="N40" s="387" t="str">
        <f>'Mapa Final'!AH40</f>
        <v>Reducir(mitigar)</v>
      </c>
      <c r="O40" s="554" t="s">
        <v>502</v>
      </c>
      <c r="P40" s="408" t="s">
        <v>490</v>
      </c>
      <c r="Q40" s="408" t="s">
        <v>491</v>
      </c>
      <c r="R40" s="411">
        <v>44377</v>
      </c>
      <c r="S40" s="411">
        <v>44469</v>
      </c>
      <c r="T40" s="554" t="s">
        <v>571</v>
      </c>
    </row>
    <row r="41" spans="1:20" x14ac:dyDescent="0.25">
      <c r="A41" s="394"/>
      <c r="B41" s="379"/>
      <c r="C41" s="397"/>
      <c r="D41" s="397"/>
      <c r="E41" s="400"/>
      <c r="F41" s="400"/>
      <c r="G41" s="400"/>
      <c r="H41" s="403"/>
      <c r="I41" s="406"/>
      <c r="J41" s="385"/>
      <c r="K41" s="388"/>
      <c r="L41" s="388"/>
      <c r="M41" s="391"/>
      <c r="N41" s="388"/>
      <c r="O41" s="558"/>
      <c r="P41" s="409"/>
      <c r="Q41" s="409"/>
      <c r="R41" s="409"/>
      <c r="S41" s="409"/>
      <c r="T41" s="555"/>
    </row>
    <row r="42" spans="1:20" x14ac:dyDescent="0.25">
      <c r="A42" s="394"/>
      <c r="B42" s="379"/>
      <c r="C42" s="397"/>
      <c r="D42" s="397"/>
      <c r="E42" s="400"/>
      <c r="F42" s="400"/>
      <c r="G42" s="400"/>
      <c r="H42" s="403"/>
      <c r="I42" s="406"/>
      <c r="J42" s="385"/>
      <c r="K42" s="388"/>
      <c r="L42" s="388"/>
      <c r="M42" s="391"/>
      <c r="N42" s="388"/>
      <c r="O42" s="558"/>
      <c r="P42" s="409"/>
      <c r="Q42" s="409"/>
      <c r="R42" s="409"/>
      <c r="S42" s="409"/>
      <c r="T42" s="555"/>
    </row>
    <row r="43" spans="1:20" x14ac:dyDescent="0.25">
      <c r="A43" s="394"/>
      <c r="B43" s="379"/>
      <c r="C43" s="397"/>
      <c r="D43" s="397"/>
      <c r="E43" s="400"/>
      <c r="F43" s="400"/>
      <c r="G43" s="400"/>
      <c r="H43" s="403"/>
      <c r="I43" s="406"/>
      <c r="J43" s="385"/>
      <c r="K43" s="388"/>
      <c r="L43" s="388"/>
      <c r="M43" s="391"/>
      <c r="N43" s="388"/>
      <c r="O43" s="558"/>
      <c r="P43" s="409"/>
      <c r="Q43" s="409"/>
      <c r="R43" s="409"/>
      <c r="S43" s="409"/>
      <c r="T43" s="555"/>
    </row>
    <row r="44" spans="1:20" ht="15.75" thickBot="1" x14ac:dyDescent="0.3">
      <c r="A44" s="395"/>
      <c r="B44" s="380"/>
      <c r="C44" s="398"/>
      <c r="D44" s="398"/>
      <c r="E44" s="401"/>
      <c r="F44" s="401"/>
      <c r="G44" s="401"/>
      <c r="H44" s="404"/>
      <c r="I44" s="407"/>
      <c r="J44" s="386"/>
      <c r="K44" s="389"/>
      <c r="L44" s="389"/>
      <c r="M44" s="392"/>
      <c r="N44" s="389"/>
      <c r="O44" s="559"/>
      <c r="P44" s="410"/>
      <c r="Q44" s="410"/>
      <c r="R44" s="410"/>
      <c r="S44" s="410"/>
      <c r="T44" s="556"/>
    </row>
    <row r="45" spans="1:20" x14ac:dyDescent="0.25">
      <c r="A45" s="393">
        <f>'Mapa Final'!A45</f>
        <v>8</v>
      </c>
      <c r="B45" s="378" t="str">
        <f>'Mapa Final'!B45</f>
        <v>Falta de Gobernabilidad de TI</v>
      </c>
      <c r="C45" s="396" t="str">
        <f>'Mapa Final'!C45</f>
        <v>Reputacional</v>
      </c>
      <c r="D45" s="396" t="str">
        <f>'Mapa Final'!D45</f>
        <v>1. Falta de control y regulación respecto de la aplicación del las TIC en las diferentes Seccionales
2. Se presenta desarticulación con los ingenieros Seccionales, al no tener administrativamente dependencia de la dirección de la Unidad de Informática.
3.Falta de Estandarización de la implementación de aplicativos a nivel nacional.</v>
      </c>
      <c r="E45" s="399" t="str">
        <f>'Mapa Final'!E45</f>
        <v>Falta de apoyo de la alta gerencia para que los lineamientos que se definan en la U. Informática a nivel central sean acogidos y respetados</v>
      </c>
      <c r="F45" s="399" t="str">
        <f>'Mapa Final'!F45</f>
        <v>Se presenta desarticulación de acciones o implementación de soluciones en las diferentes Unidades tanto en el Consejo como en la Dirección Ejecutiva y de las Seccionales.</v>
      </c>
      <c r="G45" s="399" t="str">
        <f>'Mapa Final'!G45</f>
        <v>Relaciones Laborales</v>
      </c>
      <c r="H45" s="402" t="str">
        <f>'Mapa Final'!I45</f>
        <v>Media</v>
      </c>
      <c r="I45" s="405" t="str">
        <f>'Mapa Final'!L45</f>
        <v>Moderado</v>
      </c>
      <c r="J45" s="384" t="str">
        <f>'Mapa Final'!N45</f>
        <v>Moderado</v>
      </c>
      <c r="K45" s="387" t="str">
        <f>'Mapa Final'!AA45</f>
        <v>Media</v>
      </c>
      <c r="L45" s="387" t="str">
        <f>'Mapa Final'!AE45</f>
        <v>Moderado</v>
      </c>
      <c r="M45" s="390" t="str">
        <f>'Mapa Final'!AG45</f>
        <v>Moderado</v>
      </c>
      <c r="N45" s="387" t="str">
        <f>'Mapa Final'!AH45</f>
        <v>Aceptar</v>
      </c>
      <c r="O45" s="554" t="s">
        <v>572</v>
      </c>
      <c r="P45" s="408" t="s">
        <v>490</v>
      </c>
      <c r="Q45" s="408" t="s">
        <v>491</v>
      </c>
      <c r="R45" s="411">
        <v>44377</v>
      </c>
      <c r="S45" s="411">
        <v>44469</v>
      </c>
      <c r="T45" s="554" t="s">
        <v>504</v>
      </c>
    </row>
    <row r="46" spans="1:20" x14ac:dyDescent="0.25">
      <c r="A46" s="394"/>
      <c r="B46" s="379"/>
      <c r="C46" s="397"/>
      <c r="D46" s="397"/>
      <c r="E46" s="400"/>
      <c r="F46" s="400"/>
      <c r="G46" s="400"/>
      <c r="H46" s="403"/>
      <c r="I46" s="406"/>
      <c r="J46" s="385"/>
      <c r="K46" s="388"/>
      <c r="L46" s="388"/>
      <c r="M46" s="391"/>
      <c r="N46" s="388"/>
      <c r="O46" s="555"/>
      <c r="P46" s="409"/>
      <c r="Q46" s="409"/>
      <c r="R46" s="409"/>
      <c r="S46" s="409"/>
      <c r="T46" s="555"/>
    </row>
    <row r="47" spans="1:20" x14ac:dyDescent="0.25">
      <c r="A47" s="394"/>
      <c r="B47" s="379"/>
      <c r="C47" s="397"/>
      <c r="D47" s="397"/>
      <c r="E47" s="400"/>
      <c r="F47" s="400"/>
      <c r="G47" s="400"/>
      <c r="H47" s="403"/>
      <c r="I47" s="406"/>
      <c r="J47" s="385"/>
      <c r="K47" s="388"/>
      <c r="L47" s="388"/>
      <c r="M47" s="391"/>
      <c r="N47" s="388"/>
      <c r="O47" s="555"/>
      <c r="P47" s="409"/>
      <c r="Q47" s="409"/>
      <c r="R47" s="409"/>
      <c r="S47" s="409"/>
      <c r="T47" s="555"/>
    </row>
    <row r="48" spans="1:20" x14ac:dyDescent="0.25">
      <c r="A48" s="394"/>
      <c r="B48" s="379"/>
      <c r="C48" s="397"/>
      <c r="D48" s="397"/>
      <c r="E48" s="400"/>
      <c r="F48" s="400"/>
      <c r="G48" s="400"/>
      <c r="H48" s="403"/>
      <c r="I48" s="406"/>
      <c r="J48" s="385"/>
      <c r="K48" s="388"/>
      <c r="L48" s="388"/>
      <c r="M48" s="391"/>
      <c r="N48" s="388"/>
      <c r="O48" s="555"/>
      <c r="P48" s="409"/>
      <c r="Q48" s="409"/>
      <c r="R48" s="409"/>
      <c r="S48" s="409"/>
      <c r="T48" s="555"/>
    </row>
    <row r="49" spans="1:20" ht="15.75" thickBot="1" x14ac:dyDescent="0.3">
      <c r="A49" s="395"/>
      <c r="B49" s="380"/>
      <c r="C49" s="398"/>
      <c r="D49" s="398"/>
      <c r="E49" s="401"/>
      <c r="F49" s="401"/>
      <c r="G49" s="401"/>
      <c r="H49" s="404"/>
      <c r="I49" s="407"/>
      <c r="J49" s="386"/>
      <c r="K49" s="389"/>
      <c r="L49" s="389"/>
      <c r="M49" s="392"/>
      <c r="N49" s="389"/>
      <c r="O49" s="556"/>
      <c r="P49" s="410"/>
      <c r="Q49" s="410"/>
      <c r="R49" s="410"/>
      <c r="S49" s="410"/>
      <c r="T49" s="556"/>
    </row>
    <row r="50" spans="1:20" x14ac:dyDescent="0.25">
      <c r="A50" s="393">
        <f>'Mapa Final'!A50</f>
        <v>9</v>
      </c>
      <c r="B50" s="378" t="str">
        <f>'Mapa Final'!B50</f>
        <v>Migración de servicios</v>
      </c>
      <c r="C50" s="396" t="str">
        <f>'Mapa Final'!C50</f>
        <v>Afectación en la Prestación del Servicio de Justicia</v>
      </c>
      <c r="D50" s="396" t="str">
        <f>'Mapa Final'!D50</f>
        <v>1. Contratación del Estado mediante la plataforma CCE - tiempos de contratación cortos - Los Acuerdos Marcos de precio son insuficientes.
2. Contratación del Estado mediante la plataforma CCE - Se adjudica sin saber si el proveedor es idioneo para asumir las actividades en desarrollo.</v>
      </c>
      <c r="E50" s="399" t="str">
        <f>'Mapa Final'!E50</f>
        <v>Indisponibilidad de servicios</v>
      </c>
      <c r="F50" s="399" t="str">
        <f>'Mapa Final'!F50</f>
        <v xml:space="preserve">Afectación en la prestación de servicios tecnológicos, causado por la migración de los mismos, en el cambio de proveedor, afectando el normal desarrollo de las actividades </v>
      </c>
      <c r="G50" s="399" t="str">
        <f>'Mapa Final'!G50</f>
        <v>Fallas Tecnológicas</v>
      </c>
      <c r="H50" s="402" t="str">
        <f>'Mapa Final'!I50</f>
        <v>Media</v>
      </c>
      <c r="I50" s="405" t="str">
        <f>'Mapa Final'!L50</f>
        <v>Moderado</v>
      </c>
      <c r="J50" s="384" t="str">
        <f>'Mapa Final'!N50</f>
        <v>Moderado</v>
      </c>
      <c r="K50" s="387" t="str">
        <f>'Mapa Final'!AA50</f>
        <v>Baja</v>
      </c>
      <c r="L50" s="387" t="str">
        <f>'Mapa Final'!AE50</f>
        <v>Moderado</v>
      </c>
      <c r="M50" s="390" t="str">
        <f>'Mapa Final'!AG50</f>
        <v>Moderado</v>
      </c>
      <c r="N50" s="387" t="str">
        <f>'Mapa Final'!AH50</f>
        <v>Evitar</v>
      </c>
      <c r="O50" s="554" t="s">
        <v>573</v>
      </c>
      <c r="P50" s="408" t="s">
        <v>490</v>
      </c>
      <c r="Q50" s="408" t="s">
        <v>491</v>
      </c>
      <c r="R50" s="411">
        <v>44377</v>
      </c>
      <c r="S50" s="411">
        <v>44469</v>
      </c>
      <c r="T50" s="554" t="s">
        <v>492</v>
      </c>
    </row>
    <row r="51" spans="1:20" x14ac:dyDescent="0.25">
      <c r="A51" s="394"/>
      <c r="B51" s="379"/>
      <c r="C51" s="397"/>
      <c r="D51" s="397"/>
      <c r="E51" s="400"/>
      <c r="F51" s="400"/>
      <c r="G51" s="400"/>
      <c r="H51" s="403"/>
      <c r="I51" s="406"/>
      <c r="J51" s="385"/>
      <c r="K51" s="388"/>
      <c r="L51" s="388"/>
      <c r="M51" s="391"/>
      <c r="N51" s="388"/>
      <c r="O51" s="555"/>
      <c r="P51" s="409"/>
      <c r="Q51" s="409"/>
      <c r="R51" s="409"/>
      <c r="S51" s="409"/>
      <c r="T51" s="555"/>
    </row>
    <row r="52" spans="1:20" x14ac:dyDescent="0.25">
      <c r="A52" s="394"/>
      <c r="B52" s="379"/>
      <c r="C52" s="397"/>
      <c r="D52" s="397"/>
      <c r="E52" s="400"/>
      <c r="F52" s="400"/>
      <c r="G52" s="400"/>
      <c r="H52" s="403"/>
      <c r="I52" s="406"/>
      <c r="J52" s="385"/>
      <c r="K52" s="388"/>
      <c r="L52" s="388"/>
      <c r="M52" s="391"/>
      <c r="N52" s="388"/>
      <c r="O52" s="555"/>
      <c r="P52" s="409"/>
      <c r="Q52" s="409"/>
      <c r="R52" s="409"/>
      <c r="S52" s="409"/>
      <c r="T52" s="555"/>
    </row>
    <row r="53" spans="1:20" x14ac:dyDescent="0.25">
      <c r="A53" s="394"/>
      <c r="B53" s="379"/>
      <c r="C53" s="397"/>
      <c r="D53" s="397"/>
      <c r="E53" s="400"/>
      <c r="F53" s="400"/>
      <c r="G53" s="400"/>
      <c r="H53" s="403"/>
      <c r="I53" s="406"/>
      <c r="J53" s="385"/>
      <c r="K53" s="388"/>
      <c r="L53" s="388"/>
      <c r="M53" s="391"/>
      <c r="N53" s="388"/>
      <c r="O53" s="555"/>
      <c r="P53" s="409"/>
      <c r="Q53" s="409"/>
      <c r="R53" s="409"/>
      <c r="S53" s="409"/>
      <c r="T53" s="555"/>
    </row>
    <row r="54" spans="1:20" ht="15.75" thickBot="1" x14ac:dyDescent="0.3">
      <c r="A54" s="395"/>
      <c r="B54" s="380"/>
      <c r="C54" s="398"/>
      <c r="D54" s="398"/>
      <c r="E54" s="401"/>
      <c r="F54" s="401"/>
      <c r="G54" s="401"/>
      <c r="H54" s="404"/>
      <c r="I54" s="407"/>
      <c r="J54" s="386"/>
      <c r="K54" s="389"/>
      <c r="L54" s="389"/>
      <c r="M54" s="392"/>
      <c r="N54" s="389"/>
      <c r="O54" s="556"/>
      <c r="P54" s="410"/>
      <c r="Q54" s="410"/>
      <c r="R54" s="410"/>
      <c r="S54" s="410"/>
      <c r="T54" s="556"/>
    </row>
    <row r="55" spans="1:20" x14ac:dyDescent="0.25">
      <c r="A55" s="393">
        <f>'Mapa Final'!A55</f>
        <v>0</v>
      </c>
      <c r="B55" s="378">
        <f>'Mapa Final'!B55</f>
        <v>0</v>
      </c>
      <c r="C55" s="396">
        <f>'Mapa Final'!C55</f>
        <v>0</v>
      </c>
      <c r="D55" s="396">
        <f>'Mapa Final'!D55</f>
        <v>0</v>
      </c>
      <c r="E55" s="399">
        <f>'Mapa Final'!E55</f>
        <v>0</v>
      </c>
      <c r="F55" s="399">
        <f>'Mapa Final'!F55</f>
        <v>0</v>
      </c>
      <c r="G55" s="399">
        <f>'Mapa Final'!G55</f>
        <v>0</v>
      </c>
      <c r="H55" s="402" t="str">
        <f>'Mapa Final'!I55</f>
        <v>Muy Baja</v>
      </c>
      <c r="I55" s="405" t="b">
        <f>'Mapa Final'!L55</f>
        <v>0</v>
      </c>
      <c r="J55" s="384" t="e">
        <f>'Mapa Final'!N55</f>
        <v>#N/A</v>
      </c>
      <c r="K55" s="387" t="e">
        <f>'Mapa Final'!AA55</f>
        <v>#DIV/0!</v>
      </c>
      <c r="L55" s="387" t="e">
        <f>'Mapa Final'!AE55</f>
        <v>#DIV/0!</v>
      </c>
      <c r="M55" s="390" t="e">
        <f>'Mapa Final'!AG55</f>
        <v>#DIV/0!</v>
      </c>
      <c r="N55" s="387">
        <f>'Mapa Final'!AH55</f>
        <v>0</v>
      </c>
      <c r="O55" s="557"/>
      <c r="P55" s="381"/>
      <c r="Q55" s="381"/>
      <c r="R55" s="381"/>
      <c r="S55" s="381"/>
      <c r="T55" s="557"/>
    </row>
    <row r="56" spans="1:20" x14ac:dyDescent="0.25">
      <c r="A56" s="394"/>
      <c r="B56" s="379"/>
      <c r="C56" s="397"/>
      <c r="D56" s="397"/>
      <c r="E56" s="400"/>
      <c r="F56" s="400"/>
      <c r="G56" s="400"/>
      <c r="H56" s="403"/>
      <c r="I56" s="406"/>
      <c r="J56" s="385"/>
      <c r="K56" s="388"/>
      <c r="L56" s="388"/>
      <c r="M56" s="391"/>
      <c r="N56" s="388"/>
      <c r="O56" s="558"/>
      <c r="P56" s="382"/>
      <c r="Q56" s="382"/>
      <c r="R56" s="382"/>
      <c r="S56" s="382"/>
      <c r="T56" s="558"/>
    </row>
    <row r="57" spans="1:20" x14ac:dyDescent="0.25">
      <c r="A57" s="394"/>
      <c r="B57" s="379"/>
      <c r="C57" s="397"/>
      <c r="D57" s="397"/>
      <c r="E57" s="400"/>
      <c r="F57" s="400"/>
      <c r="G57" s="400"/>
      <c r="H57" s="403"/>
      <c r="I57" s="406"/>
      <c r="J57" s="385"/>
      <c r="K57" s="388"/>
      <c r="L57" s="388"/>
      <c r="M57" s="391"/>
      <c r="N57" s="388"/>
      <c r="O57" s="558"/>
      <c r="P57" s="382"/>
      <c r="Q57" s="382"/>
      <c r="R57" s="382"/>
      <c r="S57" s="382"/>
      <c r="T57" s="558"/>
    </row>
    <row r="58" spans="1:20" x14ac:dyDescent="0.25">
      <c r="A58" s="394"/>
      <c r="B58" s="379"/>
      <c r="C58" s="397"/>
      <c r="D58" s="397"/>
      <c r="E58" s="400"/>
      <c r="F58" s="400"/>
      <c r="G58" s="400"/>
      <c r="H58" s="403"/>
      <c r="I58" s="406"/>
      <c r="J58" s="385"/>
      <c r="K58" s="388"/>
      <c r="L58" s="388"/>
      <c r="M58" s="391"/>
      <c r="N58" s="388"/>
      <c r="O58" s="558"/>
      <c r="P58" s="382"/>
      <c r="Q58" s="382"/>
      <c r="R58" s="382"/>
      <c r="S58" s="382"/>
      <c r="T58" s="558"/>
    </row>
    <row r="59" spans="1:20" ht="15.75" thickBot="1" x14ac:dyDescent="0.3">
      <c r="A59" s="395"/>
      <c r="B59" s="380"/>
      <c r="C59" s="398"/>
      <c r="D59" s="398"/>
      <c r="E59" s="401"/>
      <c r="F59" s="401"/>
      <c r="G59" s="401"/>
      <c r="H59" s="404"/>
      <c r="I59" s="407"/>
      <c r="J59" s="386"/>
      <c r="K59" s="389"/>
      <c r="L59" s="389"/>
      <c r="M59" s="392"/>
      <c r="N59" s="389"/>
      <c r="O59" s="559"/>
      <c r="P59" s="383"/>
      <c r="Q59" s="383"/>
      <c r="R59" s="383"/>
      <c r="S59" s="383"/>
      <c r="T59" s="559"/>
    </row>
  </sheetData>
  <mergeCells count="219">
    <mergeCell ref="R1:T3"/>
    <mergeCell ref="A4:C4"/>
    <mergeCell ref="D4:N4"/>
    <mergeCell ref="O4:Q4"/>
    <mergeCell ref="A5:C5"/>
    <mergeCell ref="D5:N5"/>
    <mergeCell ref="A6:C6"/>
    <mergeCell ref="D6:N6"/>
    <mergeCell ref="A7:F7"/>
    <mergeCell ref="H7:J7"/>
    <mergeCell ref="K7:M7"/>
    <mergeCell ref="N7:N8"/>
    <mergeCell ref="A1:C2"/>
    <mergeCell ref="D1:Q3"/>
    <mergeCell ref="O7:O8"/>
    <mergeCell ref="P7:Q7"/>
    <mergeCell ref="R7:S7"/>
    <mergeCell ref="T7:T8"/>
    <mergeCell ref="A9:N9"/>
    <mergeCell ref="A10:A14"/>
    <mergeCell ref="C10:C14"/>
    <mergeCell ref="D10:D14"/>
    <mergeCell ref="E10:E14"/>
    <mergeCell ref="F10:F14"/>
    <mergeCell ref="S10:S14"/>
    <mergeCell ref="T10:T14"/>
    <mergeCell ref="A15:A19"/>
    <mergeCell ref="C15:C19"/>
    <mergeCell ref="D15:D19"/>
    <mergeCell ref="E15:E19"/>
    <mergeCell ref="F15:F19"/>
    <mergeCell ref="G15:G19"/>
    <mergeCell ref="H15:H19"/>
    <mergeCell ref="I15:I19"/>
    <mergeCell ref="M10:M14"/>
    <mergeCell ref="N10:N14"/>
    <mergeCell ref="O10:O14"/>
    <mergeCell ref="P10:P14"/>
    <mergeCell ref="Q10:Q14"/>
    <mergeCell ref="R10:R14"/>
    <mergeCell ref="G10:G14"/>
    <mergeCell ref="H10:H14"/>
    <mergeCell ref="I10:I14"/>
    <mergeCell ref="J10:J14"/>
    <mergeCell ref="K10:K14"/>
    <mergeCell ref="L10:L14"/>
    <mergeCell ref="P15:P19"/>
    <mergeCell ref="Q15:Q19"/>
    <mergeCell ref="R15:R19"/>
    <mergeCell ref="S15:S19"/>
    <mergeCell ref="T15:T19"/>
    <mergeCell ref="N15:N19"/>
    <mergeCell ref="O15:O19"/>
    <mergeCell ref="A20:A24"/>
    <mergeCell ref="C20:C24"/>
    <mergeCell ref="D20:D24"/>
    <mergeCell ref="E20:E24"/>
    <mergeCell ref="F20:F24"/>
    <mergeCell ref="J15:J19"/>
    <mergeCell ref="K15:K19"/>
    <mergeCell ref="L15:L19"/>
    <mergeCell ref="M15:M19"/>
    <mergeCell ref="S20:S24"/>
    <mergeCell ref="T20:T24"/>
    <mergeCell ref="A25:A29"/>
    <mergeCell ref="C25:C29"/>
    <mergeCell ref="D25:D29"/>
    <mergeCell ref="E25:E29"/>
    <mergeCell ref="F25:F29"/>
    <mergeCell ref="G25:G29"/>
    <mergeCell ref="H25:H29"/>
    <mergeCell ref="I25:I29"/>
    <mergeCell ref="M20:M24"/>
    <mergeCell ref="N20:N24"/>
    <mergeCell ref="O20:O24"/>
    <mergeCell ref="P20:P24"/>
    <mergeCell ref="Q20:Q24"/>
    <mergeCell ref="R20:R24"/>
    <mergeCell ref="G20:G24"/>
    <mergeCell ref="H20:H24"/>
    <mergeCell ref="I20:I24"/>
    <mergeCell ref="J20:J24"/>
    <mergeCell ref="K20:K24"/>
    <mergeCell ref="L20:L24"/>
    <mergeCell ref="P25:P29"/>
    <mergeCell ref="Q25:Q29"/>
    <mergeCell ref="R25:R29"/>
    <mergeCell ref="S25:S29"/>
    <mergeCell ref="T25:T29"/>
    <mergeCell ref="A30:A34"/>
    <mergeCell ref="C30:C34"/>
    <mergeCell ref="D30:D34"/>
    <mergeCell ref="E30:E34"/>
    <mergeCell ref="F30:F34"/>
    <mergeCell ref="J25:J29"/>
    <mergeCell ref="K25:K29"/>
    <mergeCell ref="L25:L29"/>
    <mergeCell ref="M25:M29"/>
    <mergeCell ref="N25:N29"/>
    <mergeCell ref="O25:O29"/>
    <mergeCell ref="S30:S34"/>
    <mergeCell ref="T30:T34"/>
    <mergeCell ref="N30:N34"/>
    <mergeCell ref="O30:O34"/>
    <mergeCell ref="P30:P34"/>
    <mergeCell ref="Q30:Q34"/>
    <mergeCell ref="R30:R34"/>
    <mergeCell ref="C35:C39"/>
    <mergeCell ref="D35:D39"/>
    <mergeCell ref="E35:E39"/>
    <mergeCell ref="F35:F39"/>
    <mergeCell ref="G35:G39"/>
    <mergeCell ref="H35:H39"/>
    <mergeCell ref="I35:I39"/>
    <mergeCell ref="M30:M34"/>
    <mergeCell ref="G30:G34"/>
    <mergeCell ref="H30:H34"/>
    <mergeCell ref="I30:I34"/>
    <mergeCell ref="J30:J34"/>
    <mergeCell ref="K30:K34"/>
    <mergeCell ref="L30:L34"/>
    <mergeCell ref="P35:P39"/>
    <mergeCell ref="Q35:Q39"/>
    <mergeCell ref="R35:R39"/>
    <mergeCell ref="S35:S39"/>
    <mergeCell ref="T35:T39"/>
    <mergeCell ref="A40:A44"/>
    <mergeCell ref="C40:C44"/>
    <mergeCell ref="D40:D44"/>
    <mergeCell ref="E40:E44"/>
    <mergeCell ref="F40:F44"/>
    <mergeCell ref="J35:J39"/>
    <mergeCell ref="K35:K39"/>
    <mergeCell ref="L35:L39"/>
    <mergeCell ref="M35:M39"/>
    <mergeCell ref="N35:N39"/>
    <mergeCell ref="O35:O39"/>
    <mergeCell ref="S40:S44"/>
    <mergeCell ref="T40:T44"/>
    <mergeCell ref="N40:N44"/>
    <mergeCell ref="O40:O44"/>
    <mergeCell ref="P40:P44"/>
    <mergeCell ref="Q40:Q44"/>
    <mergeCell ref="R40:R44"/>
    <mergeCell ref="A35:A39"/>
    <mergeCell ref="C45:C49"/>
    <mergeCell ref="D45:D49"/>
    <mergeCell ref="E45:E49"/>
    <mergeCell ref="F45:F49"/>
    <mergeCell ref="G45:G49"/>
    <mergeCell ref="H45:H49"/>
    <mergeCell ref="I45:I49"/>
    <mergeCell ref="M40:M44"/>
    <mergeCell ref="G40:G44"/>
    <mergeCell ref="H40:H44"/>
    <mergeCell ref="I40:I44"/>
    <mergeCell ref="J40:J44"/>
    <mergeCell ref="K40:K44"/>
    <mergeCell ref="L40:L44"/>
    <mergeCell ref="P45:P49"/>
    <mergeCell ref="Q45:Q49"/>
    <mergeCell ref="R45:R49"/>
    <mergeCell ref="S45:S49"/>
    <mergeCell ref="T45:T49"/>
    <mergeCell ref="A50:A54"/>
    <mergeCell ref="C50:C54"/>
    <mergeCell ref="D50:D54"/>
    <mergeCell ref="E50:E54"/>
    <mergeCell ref="F50:F54"/>
    <mergeCell ref="J45:J49"/>
    <mergeCell ref="K45:K49"/>
    <mergeCell ref="L45:L49"/>
    <mergeCell ref="M45:M49"/>
    <mergeCell ref="N45:N49"/>
    <mergeCell ref="O45:O49"/>
    <mergeCell ref="S50:S54"/>
    <mergeCell ref="T50:T54"/>
    <mergeCell ref="N50:N54"/>
    <mergeCell ref="O50:O54"/>
    <mergeCell ref="P50:P54"/>
    <mergeCell ref="Q50:Q54"/>
    <mergeCell ref="R50:R54"/>
    <mergeCell ref="A45:A49"/>
    <mergeCell ref="A55:A59"/>
    <mergeCell ref="C55:C59"/>
    <mergeCell ref="D55:D59"/>
    <mergeCell ref="E55:E59"/>
    <mergeCell ref="F55:F59"/>
    <mergeCell ref="G55:G59"/>
    <mergeCell ref="H55:H59"/>
    <mergeCell ref="I55:I59"/>
    <mergeCell ref="M50:M54"/>
    <mergeCell ref="G50:G54"/>
    <mergeCell ref="H50:H54"/>
    <mergeCell ref="I50:I54"/>
    <mergeCell ref="J50:J54"/>
    <mergeCell ref="K50:K54"/>
    <mergeCell ref="L50:L54"/>
    <mergeCell ref="B55:B59"/>
    <mergeCell ref="P55:P59"/>
    <mergeCell ref="Q55:Q59"/>
    <mergeCell ref="R55:R59"/>
    <mergeCell ref="S55:S59"/>
    <mergeCell ref="T55:T59"/>
    <mergeCell ref="J55:J59"/>
    <mergeCell ref="K55:K59"/>
    <mergeCell ref="L55:L59"/>
    <mergeCell ref="M55:M59"/>
    <mergeCell ref="N55:N59"/>
    <mergeCell ref="O55:O59"/>
    <mergeCell ref="B10:B14"/>
    <mergeCell ref="B15:B19"/>
    <mergeCell ref="B20:B24"/>
    <mergeCell ref="B25:B29"/>
    <mergeCell ref="B30:B34"/>
    <mergeCell ref="B35:B39"/>
    <mergeCell ref="B40:B44"/>
    <mergeCell ref="B45:B49"/>
    <mergeCell ref="B50:B54"/>
  </mergeCells>
  <conditionalFormatting sqref="D8:G8 H7 H60:J1048576 A7:B7">
    <cfRule type="containsText" dxfId="1195" priority="663" operator="containsText" text="3- Moderado">
      <formula>NOT(ISERROR(SEARCH("3- Moderado",A7)))</formula>
    </cfRule>
    <cfRule type="containsText" dxfId="1194" priority="664" operator="containsText" text="6- Moderado">
      <formula>NOT(ISERROR(SEARCH("6- Moderado",A7)))</formula>
    </cfRule>
    <cfRule type="containsText" dxfId="1193" priority="665" operator="containsText" text="4- Moderado">
      <formula>NOT(ISERROR(SEARCH("4- Moderado",A7)))</formula>
    </cfRule>
    <cfRule type="containsText" dxfId="1192" priority="666" operator="containsText" text="3- Bajo">
      <formula>NOT(ISERROR(SEARCH("3- Bajo",A7)))</formula>
    </cfRule>
    <cfRule type="containsText" dxfId="1191" priority="667" operator="containsText" text="4- Bajo">
      <formula>NOT(ISERROR(SEARCH("4- Bajo",A7)))</formula>
    </cfRule>
    <cfRule type="containsText" dxfId="1190" priority="668" operator="containsText" text="1- Bajo">
      <formula>NOT(ISERROR(SEARCH("1- Bajo",A7)))</formula>
    </cfRule>
  </conditionalFormatting>
  <conditionalFormatting sqref="H8:J8">
    <cfRule type="containsText" dxfId="1189" priority="656" operator="containsText" text="3- Moderado">
      <formula>NOT(ISERROR(SEARCH("3- Moderado",H8)))</formula>
    </cfRule>
    <cfRule type="containsText" dxfId="1188" priority="657" operator="containsText" text="6- Moderado">
      <formula>NOT(ISERROR(SEARCH("6- Moderado",H8)))</formula>
    </cfRule>
    <cfRule type="containsText" dxfId="1187" priority="658" operator="containsText" text="4- Moderado">
      <formula>NOT(ISERROR(SEARCH("4- Moderado",H8)))</formula>
    </cfRule>
    <cfRule type="containsText" dxfId="1186" priority="659" operator="containsText" text="3- Bajo">
      <formula>NOT(ISERROR(SEARCH("3- Bajo",H8)))</formula>
    </cfRule>
    <cfRule type="containsText" dxfId="1185" priority="660" operator="containsText" text="4- Bajo">
      <formula>NOT(ISERROR(SEARCH("4- Bajo",H8)))</formula>
    </cfRule>
    <cfRule type="containsText" dxfId="1184" priority="662" operator="containsText" text="1- Bajo">
      <formula>NOT(ISERROR(SEARCH("1- Bajo",H8)))</formula>
    </cfRule>
  </conditionalFormatting>
  <conditionalFormatting sqref="J8 J60:J1048576">
    <cfRule type="containsText" dxfId="1183" priority="645" operator="containsText" text="25- Extremo">
      <formula>NOT(ISERROR(SEARCH("25- Extremo",J8)))</formula>
    </cfRule>
    <cfRule type="containsText" dxfId="1182" priority="646" operator="containsText" text="20- Extremo">
      <formula>NOT(ISERROR(SEARCH("20- Extremo",J8)))</formula>
    </cfRule>
    <cfRule type="containsText" dxfId="1181" priority="647" operator="containsText" text="15- Extremo">
      <formula>NOT(ISERROR(SEARCH("15- Extremo",J8)))</formula>
    </cfRule>
    <cfRule type="containsText" dxfId="1180" priority="648" operator="containsText" text="10- Extremo">
      <formula>NOT(ISERROR(SEARCH("10- Extremo",J8)))</formula>
    </cfRule>
    <cfRule type="containsText" dxfId="1179" priority="649" operator="containsText" text="5- Extremo">
      <formula>NOT(ISERROR(SEARCH("5- Extremo",J8)))</formula>
    </cfRule>
    <cfRule type="containsText" dxfId="1178" priority="650" operator="containsText" text="12- Alto">
      <formula>NOT(ISERROR(SEARCH("12- Alto",J8)))</formula>
    </cfRule>
    <cfRule type="containsText" dxfId="1177" priority="651" operator="containsText" text="10- Alto">
      <formula>NOT(ISERROR(SEARCH("10- Alto",J8)))</formula>
    </cfRule>
    <cfRule type="containsText" dxfId="1176" priority="652" operator="containsText" text="9- Alto">
      <formula>NOT(ISERROR(SEARCH("9- Alto",J8)))</formula>
    </cfRule>
    <cfRule type="containsText" dxfId="1175" priority="653" operator="containsText" text="8- Alto">
      <formula>NOT(ISERROR(SEARCH("8- Alto",J8)))</formula>
    </cfRule>
    <cfRule type="containsText" dxfId="1174" priority="654" operator="containsText" text="5- Alto">
      <formula>NOT(ISERROR(SEARCH("5- Alto",J8)))</formula>
    </cfRule>
    <cfRule type="containsText" dxfId="1173" priority="655" operator="containsText" text="4- Alto">
      <formula>NOT(ISERROR(SEARCH("4- Alto",J8)))</formula>
    </cfRule>
    <cfRule type="containsText" dxfId="1172" priority="661" operator="containsText" text="2- Bajo">
      <formula>NOT(ISERROR(SEARCH("2- Bajo",J8)))</formula>
    </cfRule>
  </conditionalFormatting>
  <conditionalFormatting sqref="K10:L10 K15:L15 K20:L20">
    <cfRule type="containsText" dxfId="1171" priority="639" operator="containsText" text="3- Moderado">
      <formula>NOT(ISERROR(SEARCH("3- Moderado",K10)))</formula>
    </cfRule>
    <cfRule type="containsText" dxfId="1170" priority="640" operator="containsText" text="6- Moderado">
      <formula>NOT(ISERROR(SEARCH("6- Moderado",K10)))</formula>
    </cfRule>
    <cfRule type="containsText" dxfId="1169" priority="641" operator="containsText" text="4- Moderado">
      <formula>NOT(ISERROR(SEARCH("4- Moderado",K10)))</formula>
    </cfRule>
    <cfRule type="containsText" dxfId="1168" priority="642" operator="containsText" text="3- Bajo">
      <formula>NOT(ISERROR(SEARCH("3- Bajo",K10)))</formula>
    </cfRule>
    <cfRule type="containsText" dxfId="1167" priority="643" operator="containsText" text="4- Bajo">
      <formula>NOT(ISERROR(SEARCH("4- Bajo",K10)))</formula>
    </cfRule>
    <cfRule type="containsText" dxfId="1166" priority="644" operator="containsText" text="1- Bajo">
      <formula>NOT(ISERROR(SEARCH("1- Bajo",K10)))</formula>
    </cfRule>
  </conditionalFormatting>
  <conditionalFormatting sqref="H10:I10 H15:I15 H20:I20">
    <cfRule type="containsText" dxfId="1165" priority="633" operator="containsText" text="3- Moderado">
      <formula>NOT(ISERROR(SEARCH("3- Moderado",H10)))</formula>
    </cfRule>
    <cfRule type="containsText" dxfId="1164" priority="634" operator="containsText" text="6- Moderado">
      <formula>NOT(ISERROR(SEARCH("6- Moderado",H10)))</formula>
    </cfRule>
    <cfRule type="containsText" dxfId="1163" priority="635" operator="containsText" text="4- Moderado">
      <formula>NOT(ISERROR(SEARCH("4- Moderado",H10)))</formula>
    </cfRule>
    <cfRule type="containsText" dxfId="1162" priority="636" operator="containsText" text="3- Bajo">
      <formula>NOT(ISERROR(SEARCH("3- Bajo",H10)))</formula>
    </cfRule>
    <cfRule type="containsText" dxfId="1161" priority="637" operator="containsText" text="4- Bajo">
      <formula>NOT(ISERROR(SEARCH("4- Bajo",H10)))</formula>
    </cfRule>
    <cfRule type="containsText" dxfId="1160" priority="638" operator="containsText" text="1- Bajo">
      <formula>NOT(ISERROR(SEARCH("1- Bajo",H10)))</formula>
    </cfRule>
  </conditionalFormatting>
  <conditionalFormatting sqref="A10:E10 E15 A15:B15 B20 B25 B30 B35 B40 B45 B50 B55">
    <cfRule type="containsText" dxfId="1159" priority="627" operator="containsText" text="3- Moderado">
      <formula>NOT(ISERROR(SEARCH("3- Moderado",A10)))</formula>
    </cfRule>
    <cfRule type="containsText" dxfId="1158" priority="628" operator="containsText" text="6- Moderado">
      <formula>NOT(ISERROR(SEARCH("6- Moderado",A10)))</formula>
    </cfRule>
    <cfRule type="containsText" dxfId="1157" priority="629" operator="containsText" text="4- Moderado">
      <formula>NOT(ISERROR(SEARCH("4- Moderado",A10)))</formula>
    </cfRule>
    <cfRule type="containsText" dxfId="1156" priority="630" operator="containsText" text="3- Bajo">
      <formula>NOT(ISERROR(SEARCH("3- Bajo",A10)))</formula>
    </cfRule>
    <cfRule type="containsText" dxfId="1155" priority="631" operator="containsText" text="4- Bajo">
      <formula>NOT(ISERROR(SEARCH("4- Bajo",A10)))</formula>
    </cfRule>
    <cfRule type="containsText" dxfId="1154" priority="632" operator="containsText" text="1- Bajo">
      <formula>NOT(ISERROR(SEARCH("1- Bajo",A10)))</formula>
    </cfRule>
  </conditionalFormatting>
  <conditionalFormatting sqref="F10:G10 F15:G15">
    <cfRule type="containsText" dxfId="1153" priority="621" operator="containsText" text="3- Moderado">
      <formula>NOT(ISERROR(SEARCH("3- Moderado",F10)))</formula>
    </cfRule>
    <cfRule type="containsText" dxfId="1152" priority="622" operator="containsText" text="6- Moderado">
      <formula>NOT(ISERROR(SEARCH("6- Moderado",F10)))</formula>
    </cfRule>
    <cfRule type="containsText" dxfId="1151" priority="623" operator="containsText" text="4- Moderado">
      <formula>NOT(ISERROR(SEARCH("4- Moderado",F10)))</formula>
    </cfRule>
    <cfRule type="containsText" dxfId="1150" priority="624" operator="containsText" text="3- Bajo">
      <formula>NOT(ISERROR(SEARCH("3- Bajo",F10)))</formula>
    </cfRule>
    <cfRule type="containsText" dxfId="1149" priority="625" operator="containsText" text="4- Bajo">
      <formula>NOT(ISERROR(SEARCH("4- Bajo",F10)))</formula>
    </cfRule>
    <cfRule type="containsText" dxfId="1148" priority="626" operator="containsText" text="1- Bajo">
      <formula>NOT(ISERROR(SEARCH("1- Bajo",F10)))</formula>
    </cfRule>
  </conditionalFormatting>
  <conditionalFormatting sqref="K8">
    <cfRule type="containsText" dxfId="1147" priority="615" operator="containsText" text="3- Moderado">
      <formula>NOT(ISERROR(SEARCH("3- Moderado",K8)))</formula>
    </cfRule>
    <cfRule type="containsText" dxfId="1146" priority="616" operator="containsText" text="6- Moderado">
      <formula>NOT(ISERROR(SEARCH("6- Moderado",K8)))</formula>
    </cfRule>
    <cfRule type="containsText" dxfId="1145" priority="617" operator="containsText" text="4- Moderado">
      <formula>NOT(ISERROR(SEARCH("4- Moderado",K8)))</formula>
    </cfRule>
    <cfRule type="containsText" dxfId="1144" priority="618" operator="containsText" text="3- Bajo">
      <formula>NOT(ISERROR(SEARCH("3- Bajo",K8)))</formula>
    </cfRule>
    <cfRule type="containsText" dxfId="1143" priority="619" operator="containsText" text="4- Bajo">
      <formula>NOT(ISERROR(SEARCH("4- Bajo",K8)))</formula>
    </cfRule>
    <cfRule type="containsText" dxfId="1142" priority="620" operator="containsText" text="1- Bajo">
      <formula>NOT(ISERROR(SEARCH("1- Bajo",K8)))</formula>
    </cfRule>
  </conditionalFormatting>
  <conditionalFormatting sqref="L8">
    <cfRule type="containsText" dxfId="1141" priority="609" operator="containsText" text="3- Moderado">
      <formula>NOT(ISERROR(SEARCH("3- Moderado",L8)))</formula>
    </cfRule>
    <cfRule type="containsText" dxfId="1140" priority="610" operator="containsText" text="6- Moderado">
      <formula>NOT(ISERROR(SEARCH("6- Moderado",L8)))</formula>
    </cfRule>
    <cfRule type="containsText" dxfId="1139" priority="611" operator="containsText" text="4- Moderado">
      <formula>NOT(ISERROR(SEARCH("4- Moderado",L8)))</formula>
    </cfRule>
    <cfRule type="containsText" dxfId="1138" priority="612" operator="containsText" text="3- Bajo">
      <formula>NOT(ISERROR(SEARCH("3- Bajo",L8)))</formula>
    </cfRule>
    <cfRule type="containsText" dxfId="1137" priority="613" operator="containsText" text="4- Bajo">
      <formula>NOT(ISERROR(SEARCH("4- Bajo",L8)))</formula>
    </cfRule>
    <cfRule type="containsText" dxfId="1136" priority="614" operator="containsText" text="1- Bajo">
      <formula>NOT(ISERROR(SEARCH("1- Bajo",L8)))</formula>
    </cfRule>
  </conditionalFormatting>
  <conditionalFormatting sqref="M8">
    <cfRule type="containsText" dxfId="1135" priority="603" operator="containsText" text="3- Moderado">
      <formula>NOT(ISERROR(SEARCH("3- Moderado",M8)))</formula>
    </cfRule>
    <cfRule type="containsText" dxfId="1134" priority="604" operator="containsText" text="6- Moderado">
      <formula>NOT(ISERROR(SEARCH("6- Moderado",M8)))</formula>
    </cfRule>
    <cfRule type="containsText" dxfId="1133" priority="605" operator="containsText" text="4- Moderado">
      <formula>NOT(ISERROR(SEARCH("4- Moderado",M8)))</formula>
    </cfRule>
    <cfRule type="containsText" dxfId="1132" priority="606" operator="containsText" text="3- Bajo">
      <formula>NOT(ISERROR(SEARCH("3- Bajo",M8)))</formula>
    </cfRule>
    <cfRule type="containsText" dxfId="1131" priority="607" operator="containsText" text="4- Bajo">
      <formula>NOT(ISERROR(SEARCH("4- Bajo",M8)))</formula>
    </cfRule>
    <cfRule type="containsText" dxfId="1130" priority="608" operator="containsText" text="1- Bajo">
      <formula>NOT(ISERROR(SEARCH("1- Bajo",M8)))</formula>
    </cfRule>
  </conditionalFormatting>
  <conditionalFormatting sqref="J10:J24">
    <cfRule type="containsText" dxfId="1129" priority="598" operator="containsText" text="Bajo">
      <formula>NOT(ISERROR(SEARCH("Bajo",J10)))</formula>
    </cfRule>
    <cfRule type="containsText" dxfId="1128" priority="599" operator="containsText" text="Moderado">
      <formula>NOT(ISERROR(SEARCH("Moderado",J10)))</formula>
    </cfRule>
    <cfRule type="containsText" dxfId="1127" priority="600" operator="containsText" text="Alto">
      <formula>NOT(ISERROR(SEARCH("Alto",J10)))</formula>
    </cfRule>
    <cfRule type="containsText" dxfId="1126" priority="601" operator="containsText" text="Extremo">
      <formula>NOT(ISERROR(SEARCH("Extremo",J10)))</formula>
    </cfRule>
    <cfRule type="colorScale" priority="602">
      <colorScale>
        <cfvo type="min"/>
        <cfvo type="max"/>
        <color rgb="FFFF7128"/>
        <color rgb="FFFFEF9C"/>
      </colorScale>
    </cfRule>
  </conditionalFormatting>
  <conditionalFormatting sqref="M10:M24">
    <cfRule type="containsText" dxfId="1125" priority="573" operator="containsText" text="Moderado">
      <formula>NOT(ISERROR(SEARCH("Moderado",M10)))</formula>
    </cfRule>
    <cfRule type="containsText" dxfId="1124" priority="593" operator="containsText" text="Bajo">
      <formula>NOT(ISERROR(SEARCH("Bajo",M10)))</formula>
    </cfRule>
    <cfRule type="containsText" dxfId="1123" priority="594" operator="containsText" text="Moderado">
      <formula>NOT(ISERROR(SEARCH("Moderado",M10)))</formula>
    </cfRule>
    <cfRule type="containsText" dxfId="1122" priority="595" operator="containsText" text="Alto">
      <formula>NOT(ISERROR(SEARCH("Alto",M10)))</formula>
    </cfRule>
    <cfRule type="containsText" dxfId="1121" priority="596" operator="containsText" text="Extremo">
      <formula>NOT(ISERROR(SEARCH("Extremo",M10)))</formula>
    </cfRule>
    <cfRule type="colorScale" priority="597">
      <colorScale>
        <cfvo type="min"/>
        <cfvo type="max"/>
        <color rgb="FFFF7128"/>
        <color rgb="FFFFEF9C"/>
      </colorScale>
    </cfRule>
  </conditionalFormatting>
  <conditionalFormatting sqref="N10 N15 N20">
    <cfRule type="containsText" dxfId="1120" priority="587" operator="containsText" text="3- Moderado">
      <formula>NOT(ISERROR(SEARCH("3- Moderado",N10)))</formula>
    </cfRule>
    <cfRule type="containsText" dxfId="1119" priority="588" operator="containsText" text="6- Moderado">
      <formula>NOT(ISERROR(SEARCH("6- Moderado",N10)))</formula>
    </cfRule>
    <cfRule type="containsText" dxfId="1118" priority="589" operator="containsText" text="4- Moderado">
      <formula>NOT(ISERROR(SEARCH("4- Moderado",N10)))</formula>
    </cfRule>
    <cfRule type="containsText" dxfId="1117" priority="590" operator="containsText" text="3- Bajo">
      <formula>NOT(ISERROR(SEARCH("3- Bajo",N10)))</formula>
    </cfRule>
    <cfRule type="containsText" dxfId="1116" priority="591" operator="containsText" text="4- Bajo">
      <formula>NOT(ISERROR(SEARCH("4- Bajo",N10)))</formula>
    </cfRule>
    <cfRule type="containsText" dxfId="1115" priority="592" operator="containsText" text="1- Bajo">
      <formula>NOT(ISERROR(SEARCH("1- Bajo",N10)))</formula>
    </cfRule>
  </conditionalFormatting>
  <conditionalFormatting sqref="H10:H24">
    <cfRule type="containsText" dxfId="1114" priority="574" operator="containsText" text="Muy Alta">
      <formula>NOT(ISERROR(SEARCH("Muy Alta",H10)))</formula>
    </cfRule>
    <cfRule type="containsText" dxfId="1113" priority="575" operator="containsText" text="Alta">
      <formula>NOT(ISERROR(SEARCH("Alta",H10)))</formula>
    </cfRule>
    <cfRule type="containsText" dxfId="1112" priority="576" operator="containsText" text="Muy Alta">
      <formula>NOT(ISERROR(SEARCH("Muy Alta",H10)))</formula>
    </cfRule>
    <cfRule type="containsText" dxfId="1111" priority="581" operator="containsText" text="Muy Baja">
      <formula>NOT(ISERROR(SEARCH("Muy Baja",H10)))</formula>
    </cfRule>
    <cfRule type="containsText" dxfId="1110" priority="582" operator="containsText" text="Baja">
      <formula>NOT(ISERROR(SEARCH("Baja",H10)))</formula>
    </cfRule>
    <cfRule type="containsText" dxfId="1109" priority="583" operator="containsText" text="Media">
      <formula>NOT(ISERROR(SEARCH("Media",H10)))</formula>
    </cfRule>
    <cfRule type="containsText" dxfId="1108" priority="584" operator="containsText" text="Alta">
      <formula>NOT(ISERROR(SEARCH("Alta",H10)))</formula>
    </cfRule>
    <cfRule type="containsText" dxfId="1107" priority="586" operator="containsText" text="Muy Alta">
      <formula>NOT(ISERROR(SEARCH("Muy Alta",H10)))</formula>
    </cfRule>
  </conditionalFormatting>
  <conditionalFormatting sqref="I10:I24">
    <cfRule type="containsText" dxfId="1106" priority="577" operator="containsText" text="Catastrófico">
      <formula>NOT(ISERROR(SEARCH("Catastrófico",I10)))</formula>
    </cfRule>
    <cfRule type="containsText" dxfId="1105" priority="578" operator="containsText" text="Mayor">
      <formula>NOT(ISERROR(SEARCH("Mayor",I10)))</formula>
    </cfRule>
    <cfRule type="containsText" dxfId="1104" priority="579" operator="containsText" text="Menor">
      <formula>NOT(ISERROR(SEARCH("Menor",I10)))</formula>
    </cfRule>
    <cfRule type="containsText" dxfId="1103" priority="580" operator="containsText" text="Leve">
      <formula>NOT(ISERROR(SEARCH("Leve",I10)))</formula>
    </cfRule>
    <cfRule type="containsText" dxfId="1102" priority="585" operator="containsText" text="Moderado">
      <formula>NOT(ISERROR(SEARCH("Moderado",I10)))</formula>
    </cfRule>
  </conditionalFormatting>
  <conditionalFormatting sqref="K10:K24">
    <cfRule type="containsText" dxfId="1101" priority="572" operator="containsText" text="Media">
      <formula>NOT(ISERROR(SEARCH("Media",K10)))</formula>
    </cfRule>
  </conditionalFormatting>
  <conditionalFormatting sqref="L10:L24">
    <cfRule type="containsText" dxfId="1100" priority="571" operator="containsText" text="Moderado">
      <formula>NOT(ISERROR(SEARCH("Moderado",L10)))</formula>
    </cfRule>
  </conditionalFormatting>
  <conditionalFormatting sqref="C15">
    <cfRule type="containsText" dxfId="1099" priority="565" operator="containsText" text="3- Moderado">
      <formula>NOT(ISERROR(SEARCH("3- Moderado",C15)))</formula>
    </cfRule>
    <cfRule type="containsText" dxfId="1098" priority="566" operator="containsText" text="6- Moderado">
      <formula>NOT(ISERROR(SEARCH("6- Moderado",C15)))</formula>
    </cfRule>
    <cfRule type="containsText" dxfId="1097" priority="567" operator="containsText" text="4- Moderado">
      <formula>NOT(ISERROR(SEARCH("4- Moderado",C15)))</formula>
    </cfRule>
    <cfRule type="containsText" dxfId="1096" priority="568" operator="containsText" text="3- Bajo">
      <formula>NOT(ISERROR(SEARCH("3- Bajo",C15)))</formula>
    </cfRule>
    <cfRule type="containsText" dxfId="1095" priority="569" operator="containsText" text="4- Bajo">
      <formula>NOT(ISERROR(SEARCH("4- Bajo",C15)))</formula>
    </cfRule>
    <cfRule type="containsText" dxfId="1094" priority="570" operator="containsText" text="1- Bajo">
      <formula>NOT(ISERROR(SEARCH("1- Bajo",C15)))</formula>
    </cfRule>
  </conditionalFormatting>
  <conditionalFormatting sqref="D15">
    <cfRule type="containsText" dxfId="1093" priority="559" operator="containsText" text="3- Moderado">
      <formula>NOT(ISERROR(SEARCH("3- Moderado",D15)))</formula>
    </cfRule>
    <cfRule type="containsText" dxfId="1092" priority="560" operator="containsText" text="6- Moderado">
      <formula>NOT(ISERROR(SEARCH("6- Moderado",D15)))</formula>
    </cfRule>
    <cfRule type="containsText" dxfId="1091" priority="561" operator="containsText" text="4- Moderado">
      <formula>NOT(ISERROR(SEARCH("4- Moderado",D15)))</formula>
    </cfRule>
    <cfRule type="containsText" dxfId="1090" priority="562" operator="containsText" text="3- Bajo">
      <formula>NOT(ISERROR(SEARCH("3- Bajo",D15)))</formula>
    </cfRule>
    <cfRule type="containsText" dxfId="1089" priority="563" operator="containsText" text="4- Bajo">
      <formula>NOT(ISERROR(SEARCH("4- Bajo",D15)))</formula>
    </cfRule>
    <cfRule type="containsText" dxfId="1088" priority="564" operator="containsText" text="1- Bajo">
      <formula>NOT(ISERROR(SEARCH("1- Bajo",D15)))</formula>
    </cfRule>
  </conditionalFormatting>
  <conditionalFormatting sqref="J10:J24">
    <cfRule type="containsText" dxfId="1087" priority="558" operator="containsText" text="Moderado">
      <formula>NOT(ISERROR(SEARCH("Moderado",J10)))</formula>
    </cfRule>
  </conditionalFormatting>
  <conditionalFormatting sqref="J10:J24">
    <cfRule type="containsText" dxfId="1086" priority="556" operator="containsText" text="Bajo">
      <formula>NOT(ISERROR(SEARCH("Bajo",J10)))</formula>
    </cfRule>
    <cfRule type="containsText" dxfId="1085" priority="557" operator="containsText" text="Extremo">
      <formula>NOT(ISERROR(SEARCH("Extremo",J10)))</formula>
    </cfRule>
  </conditionalFormatting>
  <conditionalFormatting sqref="K10:K24">
    <cfRule type="containsText" dxfId="1084" priority="554" operator="containsText" text="Baja">
      <formula>NOT(ISERROR(SEARCH("Baja",K10)))</formula>
    </cfRule>
    <cfRule type="containsText" dxfId="1083" priority="555" operator="containsText" text="Muy Baja">
      <formula>NOT(ISERROR(SEARCH("Muy Baja",K10)))</formula>
    </cfRule>
  </conditionalFormatting>
  <conditionalFormatting sqref="K10:K24">
    <cfRule type="containsText" dxfId="1082" priority="552" operator="containsText" text="Muy Alta">
      <formula>NOT(ISERROR(SEARCH("Muy Alta",K10)))</formula>
    </cfRule>
    <cfRule type="containsText" dxfId="1081" priority="553" operator="containsText" text="Alta">
      <formula>NOT(ISERROR(SEARCH("Alta",K10)))</formula>
    </cfRule>
  </conditionalFormatting>
  <conditionalFormatting sqref="L10:L24">
    <cfRule type="containsText" dxfId="1080" priority="548" operator="containsText" text="Catastrófico">
      <formula>NOT(ISERROR(SEARCH("Catastrófico",L10)))</formula>
    </cfRule>
    <cfRule type="containsText" dxfId="1079" priority="549" operator="containsText" text="Mayor">
      <formula>NOT(ISERROR(SEARCH("Mayor",L10)))</formula>
    </cfRule>
    <cfRule type="containsText" dxfId="1078" priority="550" operator="containsText" text="Menor">
      <formula>NOT(ISERROR(SEARCH("Menor",L10)))</formula>
    </cfRule>
    <cfRule type="containsText" dxfId="1077" priority="551" operator="containsText" text="Leve">
      <formula>NOT(ISERROR(SEARCH("Leve",L10)))</formula>
    </cfRule>
  </conditionalFormatting>
  <conditionalFormatting sqref="A20 E20">
    <cfRule type="containsText" dxfId="1076" priority="542" operator="containsText" text="3- Moderado">
      <formula>NOT(ISERROR(SEARCH("3- Moderado",A20)))</formula>
    </cfRule>
    <cfRule type="containsText" dxfId="1075" priority="543" operator="containsText" text="6- Moderado">
      <formula>NOT(ISERROR(SEARCH("6- Moderado",A20)))</formula>
    </cfRule>
    <cfRule type="containsText" dxfId="1074" priority="544" operator="containsText" text="4- Moderado">
      <formula>NOT(ISERROR(SEARCH("4- Moderado",A20)))</formula>
    </cfRule>
    <cfRule type="containsText" dxfId="1073" priority="545" operator="containsText" text="3- Bajo">
      <formula>NOT(ISERROR(SEARCH("3- Bajo",A20)))</formula>
    </cfRule>
    <cfRule type="containsText" dxfId="1072" priority="546" operator="containsText" text="4- Bajo">
      <formula>NOT(ISERROR(SEARCH("4- Bajo",A20)))</formula>
    </cfRule>
    <cfRule type="containsText" dxfId="1071" priority="547" operator="containsText" text="1- Bajo">
      <formula>NOT(ISERROR(SEARCH("1- Bajo",A20)))</formula>
    </cfRule>
  </conditionalFormatting>
  <conditionalFormatting sqref="F20:G20">
    <cfRule type="containsText" dxfId="1070" priority="536" operator="containsText" text="3- Moderado">
      <formula>NOT(ISERROR(SEARCH("3- Moderado",F20)))</formula>
    </cfRule>
    <cfRule type="containsText" dxfId="1069" priority="537" operator="containsText" text="6- Moderado">
      <formula>NOT(ISERROR(SEARCH("6- Moderado",F20)))</formula>
    </cfRule>
    <cfRule type="containsText" dxfId="1068" priority="538" operator="containsText" text="4- Moderado">
      <formula>NOT(ISERROR(SEARCH("4- Moderado",F20)))</formula>
    </cfRule>
    <cfRule type="containsText" dxfId="1067" priority="539" operator="containsText" text="3- Bajo">
      <formula>NOT(ISERROR(SEARCH("3- Bajo",F20)))</formula>
    </cfRule>
    <cfRule type="containsText" dxfId="1066" priority="540" operator="containsText" text="4- Bajo">
      <formula>NOT(ISERROR(SEARCH("4- Bajo",F20)))</formula>
    </cfRule>
    <cfRule type="containsText" dxfId="1065" priority="541" operator="containsText" text="1- Bajo">
      <formula>NOT(ISERROR(SEARCH("1- Bajo",F20)))</formula>
    </cfRule>
  </conditionalFormatting>
  <conditionalFormatting sqref="C20">
    <cfRule type="containsText" dxfId="1064" priority="530" operator="containsText" text="3- Moderado">
      <formula>NOT(ISERROR(SEARCH("3- Moderado",C20)))</formula>
    </cfRule>
    <cfRule type="containsText" dxfId="1063" priority="531" operator="containsText" text="6- Moderado">
      <formula>NOT(ISERROR(SEARCH("6- Moderado",C20)))</formula>
    </cfRule>
    <cfRule type="containsText" dxfId="1062" priority="532" operator="containsText" text="4- Moderado">
      <formula>NOT(ISERROR(SEARCH("4- Moderado",C20)))</formula>
    </cfRule>
    <cfRule type="containsText" dxfId="1061" priority="533" operator="containsText" text="3- Bajo">
      <formula>NOT(ISERROR(SEARCH("3- Bajo",C20)))</formula>
    </cfRule>
    <cfRule type="containsText" dxfId="1060" priority="534" operator="containsText" text="4- Bajo">
      <formula>NOT(ISERROR(SEARCH("4- Bajo",C20)))</formula>
    </cfRule>
    <cfRule type="containsText" dxfId="1059" priority="535" operator="containsText" text="1- Bajo">
      <formula>NOT(ISERROR(SEARCH("1- Bajo",C20)))</formula>
    </cfRule>
  </conditionalFormatting>
  <conditionalFormatting sqref="D20">
    <cfRule type="containsText" dxfId="1058" priority="524" operator="containsText" text="3- Moderado">
      <formula>NOT(ISERROR(SEARCH("3- Moderado",D20)))</formula>
    </cfRule>
    <cfRule type="containsText" dxfId="1057" priority="525" operator="containsText" text="6- Moderado">
      <formula>NOT(ISERROR(SEARCH("6- Moderado",D20)))</formula>
    </cfRule>
    <cfRule type="containsText" dxfId="1056" priority="526" operator="containsText" text="4- Moderado">
      <formula>NOT(ISERROR(SEARCH("4- Moderado",D20)))</formula>
    </cfRule>
    <cfRule type="containsText" dxfId="1055" priority="527" operator="containsText" text="3- Bajo">
      <formula>NOT(ISERROR(SEARCH("3- Bajo",D20)))</formula>
    </cfRule>
    <cfRule type="containsText" dxfId="1054" priority="528" operator="containsText" text="4- Bajo">
      <formula>NOT(ISERROR(SEARCH("4- Bajo",D20)))</formula>
    </cfRule>
    <cfRule type="containsText" dxfId="1053" priority="529" operator="containsText" text="1- Bajo">
      <formula>NOT(ISERROR(SEARCH("1- Bajo",D20)))</formula>
    </cfRule>
  </conditionalFormatting>
  <conditionalFormatting sqref="K25:L25">
    <cfRule type="containsText" dxfId="1052" priority="518" operator="containsText" text="3- Moderado">
      <formula>NOT(ISERROR(SEARCH("3- Moderado",K25)))</formula>
    </cfRule>
    <cfRule type="containsText" dxfId="1051" priority="519" operator="containsText" text="6- Moderado">
      <formula>NOT(ISERROR(SEARCH("6- Moderado",K25)))</formula>
    </cfRule>
    <cfRule type="containsText" dxfId="1050" priority="520" operator="containsText" text="4- Moderado">
      <formula>NOT(ISERROR(SEARCH("4- Moderado",K25)))</formula>
    </cfRule>
    <cfRule type="containsText" dxfId="1049" priority="521" operator="containsText" text="3- Bajo">
      <formula>NOT(ISERROR(SEARCH("3- Bajo",K25)))</formula>
    </cfRule>
    <cfRule type="containsText" dxfId="1048" priority="522" operator="containsText" text="4- Bajo">
      <formula>NOT(ISERROR(SEARCH("4- Bajo",K25)))</formula>
    </cfRule>
    <cfRule type="containsText" dxfId="1047" priority="523" operator="containsText" text="1- Bajo">
      <formula>NOT(ISERROR(SEARCH("1- Bajo",K25)))</formula>
    </cfRule>
  </conditionalFormatting>
  <conditionalFormatting sqref="H25:I25">
    <cfRule type="containsText" dxfId="1046" priority="512" operator="containsText" text="3- Moderado">
      <formula>NOT(ISERROR(SEARCH("3- Moderado",H25)))</formula>
    </cfRule>
    <cfRule type="containsText" dxfId="1045" priority="513" operator="containsText" text="6- Moderado">
      <formula>NOT(ISERROR(SEARCH("6- Moderado",H25)))</formula>
    </cfRule>
    <cfRule type="containsText" dxfId="1044" priority="514" operator="containsText" text="4- Moderado">
      <formula>NOT(ISERROR(SEARCH("4- Moderado",H25)))</formula>
    </cfRule>
    <cfRule type="containsText" dxfId="1043" priority="515" operator="containsText" text="3- Bajo">
      <formula>NOT(ISERROR(SEARCH("3- Bajo",H25)))</formula>
    </cfRule>
    <cfRule type="containsText" dxfId="1042" priority="516" operator="containsText" text="4- Bajo">
      <formula>NOT(ISERROR(SEARCH("4- Bajo",H25)))</formula>
    </cfRule>
    <cfRule type="containsText" dxfId="1041" priority="517" operator="containsText" text="1- Bajo">
      <formula>NOT(ISERROR(SEARCH("1- Bajo",H25)))</formula>
    </cfRule>
  </conditionalFormatting>
  <conditionalFormatting sqref="A25 C25:E25">
    <cfRule type="containsText" dxfId="1040" priority="506" operator="containsText" text="3- Moderado">
      <formula>NOT(ISERROR(SEARCH("3- Moderado",A25)))</formula>
    </cfRule>
    <cfRule type="containsText" dxfId="1039" priority="507" operator="containsText" text="6- Moderado">
      <formula>NOT(ISERROR(SEARCH("6- Moderado",A25)))</formula>
    </cfRule>
    <cfRule type="containsText" dxfId="1038" priority="508" operator="containsText" text="4- Moderado">
      <formula>NOT(ISERROR(SEARCH("4- Moderado",A25)))</formula>
    </cfRule>
    <cfRule type="containsText" dxfId="1037" priority="509" operator="containsText" text="3- Bajo">
      <formula>NOT(ISERROR(SEARCH("3- Bajo",A25)))</formula>
    </cfRule>
    <cfRule type="containsText" dxfId="1036" priority="510" operator="containsText" text="4- Bajo">
      <formula>NOT(ISERROR(SEARCH("4- Bajo",A25)))</formula>
    </cfRule>
    <cfRule type="containsText" dxfId="1035" priority="511" operator="containsText" text="1- Bajo">
      <formula>NOT(ISERROR(SEARCH("1- Bajo",A25)))</formula>
    </cfRule>
  </conditionalFormatting>
  <conditionalFormatting sqref="F25:G25">
    <cfRule type="containsText" dxfId="1034" priority="500" operator="containsText" text="3- Moderado">
      <formula>NOT(ISERROR(SEARCH("3- Moderado",F25)))</formula>
    </cfRule>
    <cfRule type="containsText" dxfId="1033" priority="501" operator="containsText" text="6- Moderado">
      <formula>NOT(ISERROR(SEARCH("6- Moderado",F25)))</formula>
    </cfRule>
    <cfRule type="containsText" dxfId="1032" priority="502" operator="containsText" text="4- Moderado">
      <formula>NOT(ISERROR(SEARCH("4- Moderado",F25)))</formula>
    </cfRule>
    <cfRule type="containsText" dxfId="1031" priority="503" operator="containsText" text="3- Bajo">
      <formula>NOT(ISERROR(SEARCH("3- Bajo",F25)))</formula>
    </cfRule>
    <cfRule type="containsText" dxfId="1030" priority="504" operator="containsText" text="4- Bajo">
      <formula>NOT(ISERROR(SEARCH("4- Bajo",F25)))</formula>
    </cfRule>
    <cfRule type="containsText" dxfId="1029" priority="505" operator="containsText" text="1- Bajo">
      <formula>NOT(ISERROR(SEARCH("1- Bajo",F25)))</formula>
    </cfRule>
  </conditionalFormatting>
  <conditionalFormatting sqref="J25:J29">
    <cfRule type="containsText" dxfId="1028" priority="495" operator="containsText" text="Bajo">
      <formula>NOT(ISERROR(SEARCH("Bajo",J25)))</formula>
    </cfRule>
    <cfRule type="containsText" dxfId="1027" priority="496" operator="containsText" text="Moderado">
      <formula>NOT(ISERROR(SEARCH("Moderado",J25)))</formula>
    </cfRule>
    <cfRule type="containsText" dxfId="1026" priority="497" operator="containsText" text="Alto">
      <formula>NOT(ISERROR(SEARCH("Alto",J25)))</formula>
    </cfRule>
    <cfRule type="containsText" dxfId="1025" priority="498" operator="containsText" text="Extremo">
      <formula>NOT(ISERROR(SEARCH("Extremo",J25)))</formula>
    </cfRule>
    <cfRule type="colorScale" priority="499">
      <colorScale>
        <cfvo type="min"/>
        <cfvo type="max"/>
        <color rgb="FFFF7128"/>
        <color rgb="FFFFEF9C"/>
      </colorScale>
    </cfRule>
  </conditionalFormatting>
  <conditionalFormatting sqref="M25:M29">
    <cfRule type="containsText" dxfId="1024" priority="470" operator="containsText" text="Moderado">
      <formula>NOT(ISERROR(SEARCH("Moderado",M25)))</formula>
    </cfRule>
    <cfRule type="containsText" dxfId="1023" priority="490" operator="containsText" text="Bajo">
      <formula>NOT(ISERROR(SEARCH("Bajo",M25)))</formula>
    </cfRule>
    <cfRule type="containsText" dxfId="1022" priority="491" operator="containsText" text="Moderado">
      <formula>NOT(ISERROR(SEARCH("Moderado",M25)))</formula>
    </cfRule>
    <cfRule type="containsText" dxfId="1021" priority="492" operator="containsText" text="Alto">
      <formula>NOT(ISERROR(SEARCH("Alto",M25)))</formula>
    </cfRule>
    <cfRule type="containsText" dxfId="1020" priority="493" operator="containsText" text="Extremo">
      <formula>NOT(ISERROR(SEARCH("Extremo",M25)))</formula>
    </cfRule>
    <cfRule type="colorScale" priority="494">
      <colorScale>
        <cfvo type="min"/>
        <cfvo type="max"/>
        <color rgb="FFFF7128"/>
        <color rgb="FFFFEF9C"/>
      </colorScale>
    </cfRule>
  </conditionalFormatting>
  <conditionalFormatting sqref="N25">
    <cfRule type="containsText" dxfId="1019" priority="484" operator="containsText" text="3- Moderado">
      <formula>NOT(ISERROR(SEARCH("3- Moderado",N25)))</formula>
    </cfRule>
    <cfRule type="containsText" dxfId="1018" priority="485" operator="containsText" text="6- Moderado">
      <formula>NOT(ISERROR(SEARCH("6- Moderado",N25)))</formula>
    </cfRule>
    <cfRule type="containsText" dxfId="1017" priority="486" operator="containsText" text="4- Moderado">
      <formula>NOT(ISERROR(SEARCH("4- Moderado",N25)))</formula>
    </cfRule>
    <cfRule type="containsText" dxfId="1016" priority="487" operator="containsText" text="3- Bajo">
      <formula>NOT(ISERROR(SEARCH("3- Bajo",N25)))</formula>
    </cfRule>
    <cfRule type="containsText" dxfId="1015" priority="488" operator="containsText" text="4- Bajo">
      <formula>NOT(ISERROR(SEARCH("4- Bajo",N25)))</formula>
    </cfRule>
    <cfRule type="containsText" dxfId="1014" priority="489" operator="containsText" text="1- Bajo">
      <formula>NOT(ISERROR(SEARCH("1- Bajo",N25)))</formula>
    </cfRule>
  </conditionalFormatting>
  <conditionalFormatting sqref="H25:H29">
    <cfRule type="containsText" dxfId="1013" priority="471" operator="containsText" text="Muy Alta">
      <formula>NOT(ISERROR(SEARCH("Muy Alta",H25)))</formula>
    </cfRule>
    <cfRule type="containsText" dxfId="1012" priority="472" operator="containsText" text="Alta">
      <formula>NOT(ISERROR(SEARCH("Alta",H25)))</formula>
    </cfRule>
    <cfRule type="containsText" dxfId="1011" priority="473" operator="containsText" text="Muy Alta">
      <formula>NOT(ISERROR(SEARCH("Muy Alta",H25)))</formula>
    </cfRule>
    <cfRule type="containsText" dxfId="1010" priority="478" operator="containsText" text="Muy Baja">
      <formula>NOT(ISERROR(SEARCH("Muy Baja",H25)))</formula>
    </cfRule>
    <cfRule type="containsText" dxfId="1009" priority="479" operator="containsText" text="Baja">
      <formula>NOT(ISERROR(SEARCH("Baja",H25)))</formula>
    </cfRule>
    <cfRule type="containsText" dxfId="1008" priority="480" operator="containsText" text="Media">
      <formula>NOT(ISERROR(SEARCH("Media",H25)))</formula>
    </cfRule>
    <cfRule type="containsText" dxfId="1007" priority="481" operator="containsText" text="Alta">
      <formula>NOT(ISERROR(SEARCH("Alta",H25)))</formula>
    </cfRule>
    <cfRule type="containsText" dxfId="1006" priority="483" operator="containsText" text="Muy Alta">
      <formula>NOT(ISERROR(SEARCH("Muy Alta",H25)))</formula>
    </cfRule>
  </conditionalFormatting>
  <conditionalFormatting sqref="I25:I29">
    <cfRule type="containsText" dxfId="1005" priority="474" operator="containsText" text="Catastrófico">
      <formula>NOT(ISERROR(SEARCH("Catastrófico",I25)))</formula>
    </cfRule>
    <cfRule type="containsText" dxfId="1004" priority="475" operator="containsText" text="Mayor">
      <formula>NOT(ISERROR(SEARCH("Mayor",I25)))</formula>
    </cfRule>
    <cfRule type="containsText" dxfId="1003" priority="476" operator="containsText" text="Menor">
      <formula>NOT(ISERROR(SEARCH("Menor",I25)))</formula>
    </cfRule>
    <cfRule type="containsText" dxfId="1002" priority="477" operator="containsText" text="Leve">
      <formula>NOT(ISERROR(SEARCH("Leve",I25)))</formula>
    </cfRule>
    <cfRule type="containsText" dxfId="1001" priority="482" operator="containsText" text="Moderado">
      <formula>NOT(ISERROR(SEARCH("Moderado",I25)))</formula>
    </cfRule>
  </conditionalFormatting>
  <conditionalFormatting sqref="K25:K29">
    <cfRule type="containsText" dxfId="1000" priority="469" operator="containsText" text="Media">
      <formula>NOT(ISERROR(SEARCH("Media",K25)))</formula>
    </cfRule>
  </conditionalFormatting>
  <conditionalFormatting sqref="L25:L29">
    <cfRule type="containsText" dxfId="999" priority="468" operator="containsText" text="Moderado">
      <formula>NOT(ISERROR(SEARCH("Moderado",L25)))</formula>
    </cfRule>
  </conditionalFormatting>
  <conditionalFormatting sqref="J25:J29">
    <cfRule type="containsText" dxfId="998" priority="467" operator="containsText" text="Moderado">
      <formula>NOT(ISERROR(SEARCH("Moderado",J25)))</formula>
    </cfRule>
  </conditionalFormatting>
  <conditionalFormatting sqref="J25:J29">
    <cfRule type="containsText" dxfId="997" priority="465" operator="containsText" text="Bajo">
      <formula>NOT(ISERROR(SEARCH("Bajo",J25)))</formula>
    </cfRule>
    <cfRule type="containsText" dxfId="996" priority="466" operator="containsText" text="Extremo">
      <formula>NOT(ISERROR(SEARCH("Extremo",J25)))</formula>
    </cfRule>
  </conditionalFormatting>
  <conditionalFormatting sqref="K25:K29">
    <cfRule type="containsText" dxfId="995" priority="463" operator="containsText" text="Baja">
      <formula>NOT(ISERROR(SEARCH("Baja",K25)))</formula>
    </cfRule>
    <cfRule type="containsText" dxfId="994" priority="464" operator="containsText" text="Muy Baja">
      <formula>NOT(ISERROR(SEARCH("Muy Baja",K25)))</formula>
    </cfRule>
  </conditionalFormatting>
  <conditionalFormatting sqref="K25:K29">
    <cfRule type="containsText" dxfId="993" priority="461" operator="containsText" text="Muy Alta">
      <formula>NOT(ISERROR(SEARCH("Muy Alta",K25)))</formula>
    </cfRule>
    <cfRule type="containsText" dxfId="992" priority="462" operator="containsText" text="Alta">
      <formula>NOT(ISERROR(SEARCH("Alta",K25)))</formula>
    </cfRule>
  </conditionalFormatting>
  <conditionalFormatting sqref="L25:L29">
    <cfRule type="containsText" dxfId="991" priority="457" operator="containsText" text="Catastrófico">
      <formula>NOT(ISERROR(SEARCH("Catastrófico",L25)))</formula>
    </cfRule>
    <cfRule type="containsText" dxfId="990" priority="458" operator="containsText" text="Mayor">
      <formula>NOT(ISERROR(SEARCH("Mayor",L25)))</formula>
    </cfRule>
    <cfRule type="containsText" dxfId="989" priority="459" operator="containsText" text="Menor">
      <formula>NOT(ISERROR(SEARCH("Menor",L25)))</formula>
    </cfRule>
    <cfRule type="containsText" dxfId="988" priority="460" operator="containsText" text="Leve">
      <formula>NOT(ISERROR(SEARCH("Leve",L25)))</formula>
    </cfRule>
  </conditionalFormatting>
  <conditionalFormatting sqref="K30:L30">
    <cfRule type="containsText" dxfId="987" priority="451" operator="containsText" text="3- Moderado">
      <formula>NOT(ISERROR(SEARCH("3- Moderado",K30)))</formula>
    </cfRule>
    <cfRule type="containsText" dxfId="986" priority="452" operator="containsText" text="6- Moderado">
      <formula>NOT(ISERROR(SEARCH("6- Moderado",K30)))</formula>
    </cfRule>
    <cfRule type="containsText" dxfId="985" priority="453" operator="containsText" text="4- Moderado">
      <formula>NOT(ISERROR(SEARCH("4- Moderado",K30)))</formula>
    </cfRule>
    <cfRule type="containsText" dxfId="984" priority="454" operator="containsText" text="3- Bajo">
      <formula>NOT(ISERROR(SEARCH("3- Bajo",K30)))</formula>
    </cfRule>
    <cfRule type="containsText" dxfId="983" priority="455" operator="containsText" text="4- Bajo">
      <formula>NOT(ISERROR(SEARCH("4- Bajo",K30)))</formula>
    </cfRule>
    <cfRule type="containsText" dxfId="982" priority="456" operator="containsText" text="1- Bajo">
      <formula>NOT(ISERROR(SEARCH("1- Bajo",K30)))</formula>
    </cfRule>
  </conditionalFormatting>
  <conditionalFormatting sqref="H30:I30">
    <cfRule type="containsText" dxfId="981" priority="445" operator="containsText" text="3- Moderado">
      <formula>NOT(ISERROR(SEARCH("3- Moderado",H30)))</formula>
    </cfRule>
    <cfRule type="containsText" dxfId="980" priority="446" operator="containsText" text="6- Moderado">
      <formula>NOT(ISERROR(SEARCH("6- Moderado",H30)))</formula>
    </cfRule>
    <cfRule type="containsText" dxfId="979" priority="447" operator="containsText" text="4- Moderado">
      <formula>NOT(ISERROR(SEARCH("4- Moderado",H30)))</formula>
    </cfRule>
    <cfRule type="containsText" dxfId="978" priority="448" operator="containsText" text="3- Bajo">
      <formula>NOT(ISERROR(SEARCH("3- Bajo",H30)))</formula>
    </cfRule>
    <cfRule type="containsText" dxfId="977" priority="449" operator="containsText" text="4- Bajo">
      <formula>NOT(ISERROR(SEARCH("4- Bajo",H30)))</formula>
    </cfRule>
    <cfRule type="containsText" dxfId="976" priority="450" operator="containsText" text="1- Bajo">
      <formula>NOT(ISERROR(SEARCH("1- Bajo",H30)))</formula>
    </cfRule>
  </conditionalFormatting>
  <conditionalFormatting sqref="A30 C30:E30">
    <cfRule type="containsText" dxfId="975" priority="439" operator="containsText" text="3- Moderado">
      <formula>NOT(ISERROR(SEARCH("3- Moderado",A30)))</formula>
    </cfRule>
    <cfRule type="containsText" dxfId="974" priority="440" operator="containsText" text="6- Moderado">
      <formula>NOT(ISERROR(SEARCH("6- Moderado",A30)))</formula>
    </cfRule>
    <cfRule type="containsText" dxfId="973" priority="441" operator="containsText" text="4- Moderado">
      <formula>NOT(ISERROR(SEARCH("4- Moderado",A30)))</formula>
    </cfRule>
    <cfRule type="containsText" dxfId="972" priority="442" operator="containsText" text="3- Bajo">
      <formula>NOT(ISERROR(SEARCH("3- Bajo",A30)))</formula>
    </cfRule>
    <cfRule type="containsText" dxfId="971" priority="443" operator="containsText" text="4- Bajo">
      <formula>NOT(ISERROR(SEARCH("4- Bajo",A30)))</formula>
    </cfRule>
    <cfRule type="containsText" dxfId="970" priority="444" operator="containsText" text="1- Bajo">
      <formula>NOT(ISERROR(SEARCH("1- Bajo",A30)))</formula>
    </cfRule>
  </conditionalFormatting>
  <conditionalFormatting sqref="F30:G30">
    <cfRule type="containsText" dxfId="969" priority="433" operator="containsText" text="3- Moderado">
      <formula>NOT(ISERROR(SEARCH("3- Moderado",F30)))</formula>
    </cfRule>
    <cfRule type="containsText" dxfId="968" priority="434" operator="containsText" text="6- Moderado">
      <formula>NOT(ISERROR(SEARCH("6- Moderado",F30)))</formula>
    </cfRule>
    <cfRule type="containsText" dxfId="967" priority="435" operator="containsText" text="4- Moderado">
      <formula>NOT(ISERROR(SEARCH("4- Moderado",F30)))</formula>
    </cfRule>
    <cfRule type="containsText" dxfId="966" priority="436" operator="containsText" text="3- Bajo">
      <formula>NOT(ISERROR(SEARCH("3- Bajo",F30)))</formula>
    </cfRule>
    <cfRule type="containsText" dxfId="965" priority="437" operator="containsText" text="4- Bajo">
      <formula>NOT(ISERROR(SEARCH("4- Bajo",F30)))</formula>
    </cfRule>
    <cfRule type="containsText" dxfId="964" priority="438" operator="containsText" text="1- Bajo">
      <formula>NOT(ISERROR(SEARCH("1- Bajo",F30)))</formula>
    </cfRule>
  </conditionalFormatting>
  <conditionalFormatting sqref="J30:J34">
    <cfRule type="containsText" dxfId="963" priority="428" operator="containsText" text="Bajo">
      <formula>NOT(ISERROR(SEARCH("Bajo",J30)))</formula>
    </cfRule>
    <cfRule type="containsText" dxfId="962" priority="429" operator="containsText" text="Moderado">
      <formula>NOT(ISERROR(SEARCH("Moderado",J30)))</formula>
    </cfRule>
    <cfRule type="containsText" dxfId="961" priority="430" operator="containsText" text="Alto">
      <formula>NOT(ISERROR(SEARCH("Alto",J30)))</formula>
    </cfRule>
    <cfRule type="containsText" dxfId="960" priority="431" operator="containsText" text="Extremo">
      <formula>NOT(ISERROR(SEARCH("Extremo",J30)))</formula>
    </cfRule>
    <cfRule type="colorScale" priority="432">
      <colorScale>
        <cfvo type="min"/>
        <cfvo type="max"/>
        <color rgb="FFFF7128"/>
        <color rgb="FFFFEF9C"/>
      </colorScale>
    </cfRule>
  </conditionalFormatting>
  <conditionalFormatting sqref="M30:M34">
    <cfRule type="containsText" dxfId="959" priority="403" operator="containsText" text="Moderado">
      <formula>NOT(ISERROR(SEARCH("Moderado",M30)))</formula>
    </cfRule>
    <cfRule type="containsText" dxfId="958" priority="423" operator="containsText" text="Bajo">
      <formula>NOT(ISERROR(SEARCH("Bajo",M30)))</formula>
    </cfRule>
    <cfRule type="containsText" dxfId="957" priority="424" operator="containsText" text="Moderado">
      <formula>NOT(ISERROR(SEARCH("Moderado",M30)))</formula>
    </cfRule>
    <cfRule type="containsText" dxfId="956" priority="425" operator="containsText" text="Alto">
      <formula>NOT(ISERROR(SEARCH("Alto",M30)))</formula>
    </cfRule>
    <cfRule type="containsText" dxfId="955" priority="426" operator="containsText" text="Extremo">
      <formula>NOT(ISERROR(SEARCH("Extremo",M30)))</formula>
    </cfRule>
    <cfRule type="colorScale" priority="427">
      <colorScale>
        <cfvo type="min"/>
        <cfvo type="max"/>
        <color rgb="FFFF7128"/>
        <color rgb="FFFFEF9C"/>
      </colorScale>
    </cfRule>
  </conditionalFormatting>
  <conditionalFormatting sqref="N30">
    <cfRule type="containsText" dxfId="954" priority="417" operator="containsText" text="3- Moderado">
      <formula>NOT(ISERROR(SEARCH("3- Moderado",N30)))</formula>
    </cfRule>
    <cfRule type="containsText" dxfId="953" priority="418" operator="containsText" text="6- Moderado">
      <formula>NOT(ISERROR(SEARCH("6- Moderado",N30)))</formula>
    </cfRule>
    <cfRule type="containsText" dxfId="952" priority="419" operator="containsText" text="4- Moderado">
      <formula>NOT(ISERROR(SEARCH("4- Moderado",N30)))</formula>
    </cfRule>
    <cfRule type="containsText" dxfId="951" priority="420" operator="containsText" text="3- Bajo">
      <formula>NOT(ISERROR(SEARCH("3- Bajo",N30)))</formula>
    </cfRule>
    <cfRule type="containsText" dxfId="950" priority="421" operator="containsText" text="4- Bajo">
      <formula>NOT(ISERROR(SEARCH("4- Bajo",N30)))</formula>
    </cfRule>
    <cfRule type="containsText" dxfId="949" priority="422" operator="containsText" text="1- Bajo">
      <formula>NOT(ISERROR(SEARCH("1- Bajo",N30)))</formula>
    </cfRule>
  </conditionalFormatting>
  <conditionalFormatting sqref="H30:H34">
    <cfRule type="containsText" dxfId="948" priority="404" operator="containsText" text="Muy Alta">
      <formula>NOT(ISERROR(SEARCH("Muy Alta",H30)))</formula>
    </cfRule>
    <cfRule type="containsText" dxfId="947" priority="405" operator="containsText" text="Alta">
      <formula>NOT(ISERROR(SEARCH("Alta",H30)))</formula>
    </cfRule>
    <cfRule type="containsText" dxfId="946" priority="406" operator="containsText" text="Muy Alta">
      <formula>NOT(ISERROR(SEARCH("Muy Alta",H30)))</formula>
    </cfRule>
    <cfRule type="containsText" dxfId="945" priority="411" operator="containsText" text="Muy Baja">
      <formula>NOT(ISERROR(SEARCH("Muy Baja",H30)))</formula>
    </cfRule>
    <cfRule type="containsText" dxfId="944" priority="412" operator="containsText" text="Baja">
      <formula>NOT(ISERROR(SEARCH("Baja",H30)))</formula>
    </cfRule>
    <cfRule type="containsText" dxfId="943" priority="413" operator="containsText" text="Media">
      <formula>NOT(ISERROR(SEARCH("Media",H30)))</formula>
    </cfRule>
    <cfRule type="containsText" dxfId="942" priority="414" operator="containsText" text="Alta">
      <formula>NOT(ISERROR(SEARCH("Alta",H30)))</formula>
    </cfRule>
    <cfRule type="containsText" dxfId="941" priority="416" operator="containsText" text="Muy Alta">
      <formula>NOT(ISERROR(SEARCH("Muy Alta",H30)))</formula>
    </cfRule>
  </conditionalFormatting>
  <conditionalFormatting sqref="I30:I34">
    <cfRule type="containsText" dxfId="940" priority="407" operator="containsText" text="Catastrófico">
      <formula>NOT(ISERROR(SEARCH("Catastrófico",I30)))</formula>
    </cfRule>
    <cfRule type="containsText" dxfId="939" priority="408" operator="containsText" text="Mayor">
      <formula>NOT(ISERROR(SEARCH("Mayor",I30)))</formula>
    </cfRule>
    <cfRule type="containsText" dxfId="938" priority="409" operator="containsText" text="Menor">
      <formula>NOT(ISERROR(SEARCH("Menor",I30)))</formula>
    </cfRule>
    <cfRule type="containsText" dxfId="937" priority="410" operator="containsText" text="Leve">
      <formula>NOT(ISERROR(SEARCH("Leve",I30)))</formula>
    </cfRule>
    <cfRule type="containsText" dxfId="936" priority="415" operator="containsText" text="Moderado">
      <formula>NOT(ISERROR(SEARCH("Moderado",I30)))</formula>
    </cfRule>
  </conditionalFormatting>
  <conditionalFormatting sqref="K30:K34">
    <cfRule type="containsText" dxfId="935" priority="402" operator="containsText" text="Media">
      <formula>NOT(ISERROR(SEARCH("Media",K30)))</formula>
    </cfRule>
  </conditionalFormatting>
  <conditionalFormatting sqref="L30:L34">
    <cfRule type="containsText" dxfId="934" priority="401" operator="containsText" text="Moderado">
      <formula>NOT(ISERROR(SEARCH("Moderado",L30)))</formula>
    </cfRule>
  </conditionalFormatting>
  <conditionalFormatting sqref="J30:J34">
    <cfRule type="containsText" dxfId="933" priority="400" operator="containsText" text="Moderado">
      <formula>NOT(ISERROR(SEARCH("Moderado",J30)))</formula>
    </cfRule>
  </conditionalFormatting>
  <conditionalFormatting sqref="J30:J34">
    <cfRule type="containsText" dxfId="932" priority="398" operator="containsText" text="Bajo">
      <formula>NOT(ISERROR(SEARCH("Bajo",J30)))</formula>
    </cfRule>
    <cfRule type="containsText" dxfId="931" priority="399" operator="containsText" text="Extremo">
      <formula>NOT(ISERROR(SEARCH("Extremo",J30)))</formula>
    </cfRule>
  </conditionalFormatting>
  <conditionalFormatting sqref="K30:K34">
    <cfRule type="containsText" dxfId="930" priority="396" operator="containsText" text="Baja">
      <formula>NOT(ISERROR(SEARCH("Baja",K30)))</formula>
    </cfRule>
    <cfRule type="containsText" dxfId="929" priority="397" operator="containsText" text="Muy Baja">
      <formula>NOT(ISERROR(SEARCH("Muy Baja",K30)))</formula>
    </cfRule>
  </conditionalFormatting>
  <conditionalFormatting sqref="K30:K34">
    <cfRule type="containsText" dxfId="928" priority="394" operator="containsText" text="Muy Alta">
      <formula>NOT(ISERROR(SEARCH("Muy Alta",K30)))</formula>
    </cfRule>
    <cfRule type="containsText" dxfId="927" priority="395" operator="containsText" text="Alta">
      <formula>NOT(ISERROR(SEARCH("Alta",K30)))</formula>
    </cfRule>
  </conditionalFormatting>
  <conditionalFormatting sqref="L30:L34">
    <cfRule type="containsText" dxfId="926" priority="390" operator="containsText" text="Catastrófico">
      <formula>NOT(ISERROR(SEARCH("Catastrófico",L30)))</formula>
    </cfRule>
    <cfRule type="containsText" dxfId="925" priority="391" operator="containsText" text="Mayor">
      <formula>NOT(ISERROR(SEARCH("Mayor",L30)))</formula>
    </cfRule>
    <cfRule type="containsText" dxfId="924" priority="392" operator="containsText" text="Menor">
      <formula>NOT(ISERROR(SEARCH("Menor",L30)))</formula>
    </cfRule>
    <cfRule type="containsText" dxfId="923" priority="393" operator="containsText" text="Leve">
      <formula>NOT(ISERROR(SEARCH("Leve",L30)))</formula>
    </cfRule>
  </conditionalFormatting>
  <conditionalFormatting sqref="K35:L35">
    <cfRule type="containsText" dxfId="922" priority="384" operator="containsText" text="3- Moderado">
      <formula>NOT(ISERROR(SEARCH("3- Moderado",K35)))</formula>
    </cfRule>
    <cfRule type="containsText" dxfId="921" priority="385" operator="containsText" text="6- Moderado">
      <formula>NOT(ISERROR(SEARCH("6- Moderado",K35)))</formula>
    </cfRule>
    <cfRule type="containsText" dxfId="920" priority="386" operator="containsText" text="4- Moderado">
      <formula>NOT(ISERROR(SEARCH("4- Moderado",K35)))</formula>
    </cfRule>
    <cfRule type="containsText" dxfId="919" priority="387" operator="containsText" text="3- Bajo">
      <formula>NOT(ISERROR(SEARCH("3- Bajo",K35)))</formula>
    </cfRule>
    <cfRule type="containsText" dxfId="918" priority="388" operator="containsText" text="4- Bajo">
      <formula>NOT(ISERROR(SEARCH("4- Bajo",K35)))</formula>
    </cfRule>
    <cfRule type="containsText" dxfId="917" priority="389" operator="containsText" text="1- Bajo">
      <formula>NOT(ISERROR(SEARCH("1- Bajo",K35)))</formula>
    </cfRule>
  </conditionalFormatting>
  <conditionalFormatting sqref="H35:I35">
    <cfRule type="containsText" dxfId="916" priority="378" operator="containsText" text="3- Moderado">
      <formula>NOT(ISERROR(SEARCH("3- Moderado",H35)))</formula>
    </cfRule>
    <cfRule type="containsText" dxfId="915" priority="379" operator="containsText" text="6- Moderado">
      <formula>NOT(ISERROR(SEARCH("6- Moderado",H35)))</formula>
    </cfRule>
    <cfRule type="containsText" dxfId="914" priority="380" operator="containsText" text="4- Moderado">
      <formula>NOT(ISERROR(SEARCH("4- Moderado",H35)))</formula>
    </cfRule>
    <cfRule type="containsText" dxfId="913" priority="381" operator="containsText" text="3- Bajo">
      <formula>NOT(ISERROR(SEARCH("3- Bajo",H35)))</formula>
    </cfRule>
    <cfRule type="containsText" dxfId="912" priority="382" operator="containsText" text="4- Bajo">
      <formula>NOT(ISERROR(SEARCH("4- Bajo",H35)))</formula>
    </cfRule>
    <cfRule type="containsText" dxfId="911" priority="383" operator="containsText" text="1- Bajo">
      <formula>NOT(ISERROR(SEARCH("1- Bajo",H35)))</formula>
    </cfRule>
  </conditionalFormatting>
  <conditionalFormatting sqref="A35 C35:E35">
    <cfRule type="containsText" dxfId="910" priority="372" operator="containsText" text="3- Moderado">
      <formula>NOT(ISERROR(SEARCH("3- Moderado",A35)))</formula>
    </cfRule>
    <cfRule type="containsText" dxfId="909" priority="373" operator="containsText" text="6- Moderado">
      <formula>NOT(ISERROR(SEARCH("6- Moderado",A35)))</formula>
    </cfRule>
    <cfRule type="containsText" dxfId="908" priority="374" operator="containsText" text="4- Moderado">
      <formula>NOT(ISERROR(SEARCH("4- Moderado",A35)))</formula>
    </cfRule>
    <cfRule type="containsText" dxfId="907" priority="375" operator="containsText" text="3- Bajo">
      <formula>NOT(ISERROR(SEARCH("3- Bajo",A35)))</formula>
    </cfRule>
    <cfRule type="containsText" dxfId="906" priority="376" operator="containsText" text="4- Bajo">
      <formula>NOT(ISERROR(SEARCH("4- Bajo",A35)))</formula>
    </cfRule>
    <cfRule type="containsText" dxfId="905" priority="377" operator="containsText" text="1- Bajo">
      <formula>NOT(ISERROR(SEARCH("1- Bajo",A35)))</formula>
    </cfRule>
  </conditionalFormatting>
  <conditionalFormatting sqref="F35:G35">
    <cfRule type="containsText" dxfId="904" priority="366" operator="containsText" text="3- Moderado">
      <formula>NOT(ISERROR(SEARCH("3- Moderado",F35)))</formula>
    </cfRule>
    <cfRule type="containsText" dxfId="903" priority="367" operator="containsText" text="6- Moderado">
      <formula>NOT(ISERROR(SEARCH("6- Moderado",F35)))</formula>
    </cfRule>
    <cfRule type="containsText" dxfId="902" priority="368" operator="containsText" text="4- Moderado">
      <formula>NOT(ISERROR(SEARCH("4- Moderado",F35)))</formula>
    </cfRule>
    <cfRule type="containsText" dxfId="901" priority="369" operator="containsText" text="3- Bajo">
      <formula>NOT(ISERROR(SEARCH("3- Bajo",F35)))</formula>
    </cfRule>
    <cfRule type="containsText" dxfId="900" priority="370" operator="containsText" text="4- Bajo">
      <formula>NOT(ISERROR(SEARCH("4- Bajo",F35)))</formula>
    </cfRule>
    <cfRule type="containsText" dxfId="899" priority="371" operator="containsText" text="1- Bajo">
      <formula>NOT(ISERROR(SEARCH("1- Bajo",F35)))</formula>
    </cfRule>
  </conditionalFormatting>
  <conditionalFormatting sqref="J35:J39">
    <cfRule type="containsText" dxfId="898" priority="361" operator="containsText" text="Bajo">
      <formula>NOT(ISERROR(SEARCH("Bajo",J35)))</formula>
    </cfRule>
    <cfRule type="containsText" dxfId="897" priority="362" operator="containsText" text="Moderado">
      <formula>NOT(ISERROR(SEARCH("Moderado",J35)))</formula>
    </cfRule>
    <cfRule type="containsText" dxfId="896" priority="363" operator="containsText" text="Alto">
      <formula>NOT(ISERROR(SEARCH("Alto",J35)))</formula>
    </cfRule>
    <cfRule type="containsText" dxfId="895" priority="364" operator="containsText" text="Extremo">
      <formula>NOT(ISERROR(SEARCH("Extremo",J35)))</formula>
    </cfRule>
    <cfRule type="colorScale" priority="365">
      <colorScale>
        <cfvo type="min"/>
        <cfvo type="max"/>
        <color rgb="FFFF7128"/>
        <color rgb="FFFFEF9C"/>
      </colorScale>
    </cfRule>
  </conditionalFormatting>
  <conditionalFormatting sqref="M35:M39">
    <cfRule type="containsText" dxfId="894" priority="336" operator="containsText" text="Moderado">
      <formula>NOT(ISERROR(SEARCH("Moderado",M35)))</formula>
    </cfRule>
    <cfRule type="containsText" dxfId="893" priority="356" operator="containsText" text="Bajo">
      <formula>NOT(ISERROR(SEARCH("Bajo",M35)))</formula>
    </cfRule>
    <cfRule type="containsText" dxfId="892" priority="357" operator="containsText" text="Moderado">
      <formula>NOT(ISERROR(SEARCH("Moderado",M35)))</formula>
    </cfRule>
    <cfRule type="containsText" dxfId="891" priority="358" operator="containsText" text="Alto">
      <formula>NOT(ISERROR(SEARCH("Alto",M35)))</formula>
    </cfRule>
    <cfRule type="containsText" dxfId="890" priority="359" operator="containsText" text="Extremo">
      <formula>NOT(ISERROR(SEARCH("Extremo",M35)))</formula>
    </cfRule>
    <cfRule type="colorScale" priority="360">
      <colorScale>
        <cfvo type="min"/>
        <cfvo type="max"/>
        <color rgb="FFFF7128"/>
        <color rgb="FFFFEF9C"/>
      </colorScale>
    </cfRule>
  </conditionalFormatting>
  <conditionalFormatting sqref="N35">
    <cfRule type="containsText" dxfId="889" priority="350" operator="containsText" text="3- Moderado">
      <formula>NOT(ISERROR(SEARCH("3- Moderado",N35)))</formula>
    </cfRule>
    <cfRule type="containsText" dxfId="888" priority="351" operator="containsText" text="6- Moderado">
      <formula>NOT(ISERROR(SEARCH("6- Moderado",N35)))</formula>
    </cfRule>
    <cfRule type="containsText" dxfId="887" priority="352" operator="containsText" text="4- Moderado">
      <formula>NOT(ISERROR(SEARCH("4- Moderado",N35)))</formula>
    </cfRule>
    <cfRule type="containsText" dxfId="886" priority="353" operator="containsText" text="3- Bajo">
      <formula>NOT(ISERROR(SEARCH("3- Bajo",N35)))</formula>
    </cfRule>
    <cfRule type="containsText" dxfId="885" priority="354" operator="containsText" text="4- Bajo">
      <formula>NOT(ISERROR(SEARCH("4- Bajo",N35)))</formula>
    </cfRule>
    <cfRule type="containsText" dxfId="884" priority="355" operator="containsText" text="1- Bajo">
      <formula>NOT(ISERROR(SEARCH("1- Bajo",N35)))</formula>
    </cfRule>
  </conditionalFormatting>
  <conditionalFormatting sqref="H35:H39">
    <cfRule type="containsText" dxfId="883" priority="337" operator="containsText" text="Muy Alta">
      <formula>NOT(ISERROR(SEARCH("Muy Alta",H35)))</formula>
    </cfRule>
    <cfRule type="containsText" dxfId="882" priority="338" operator="containsText" text="Alta">
      <formula>NOT(ISERROR(SEARCH("Alta",H35)))</formula>
    </cfRule>
    <cfRule type="containsText" dxfId="881" priority="339" operator="containsText" text="Muy Alta">
      <formula>NOT(ISERROR(SEARCH("Muy Alta",H35)))</formula>
    </cfRule>
    <cfRule type="containsText" dxfId="880" priority="344" operator="containsText" text="Muy Baja">
      <formula>NOT(ISERROR(SEARCH("Muy Baja",H35)))</formula>
    </cfRule>
    <cfRule type="containsText" dxfId="879" priority="345" operator="containsText" text="Baja">
      <formula>NOT(ISERROR(SEARCH("Baja",H35)))</formula>
    </cfRule>
    <cfRule type="containsText" dxfId="878" priority="346" operator="containsText" text="Media">
      <formula>NOT(ISERROR(SEARCH("Media",H35)))</formula>
    </cfRule>
    <cfRule type="containsText" dxfId="877" priority="347" operator="containsText" text="Alta">
      <formula>NOT(ISERROR(SEARCH("Alta",H35)))</formula>
    </cfRule>
    <cfRule type="containsText" dxfId="876" priority="349" operator="containsText" text="Muy Alta">
      <formula>NOT(ISERROR(SEARCH("Muy Alta",H35)))</formula>
    </cfRule>
  </conditionalFormatting>
  <conditionalFormatting sqref="I35:I39">
    <cfRule type="containsText" dxfId="875" priority="340" operator="containsText" text="Catastrófico">
      <formula>NOT(ISERROR(SEARCH("Catastrófico",I35)))</formula>
    </cfRule>
    <cfRule type="containsText" dxfId="874" priority="341" operator="containsText" text="Mayor">
      <formula>NOT(ISERROR(SEARCH("Mayor",I35)))</formula>
    </cfRule>
    <cfRule type="containsText" dxfId="873" priority="342" operator="containsText" text="Menor">
      <formula>NOT(ISERROR(SEARCH("Menor",I35)))</formula>
    </cfRule>
    <cfRule type="containsText" dxfId="872" priority="343" operator="containsText" text="Leve">
      <formula>NOT(ISERROR(SEARCH("Leve",I35)))</formula>
    </cfRule>
    <cfRule type="containsText" dxfId="871" priority="348" operator="containsText" text="Moderado">
      <formula>NOT(ISERROR(SEARCH("Moderado",I35)))</formula>
    </cfRule>
  </conditionalFormatting>
  <conditionalFormatting sqref="K35:K39">
    <cfRule type="containsText" dxfId="870" priority="335" operator="containsText" text="Media">
      <formula>NOT(ISERROR(SEARCH("Media",K35)))</formula>
    </cfRule>
  </conditionalFormatting>
  <conditionalFormatting sqref="L35:L39">
    <cfRule type="containsText" dxfId="869" priority="334" operator="containsText" text="Moderado">
      <formula>NOT(ISERROR(SEARCH("Moderado",L35)))</formula>
    </cfRule>
  </conditionalFormatting>
  <conditionalFormatting sqref="J35:J39">
    <cfRule type="containsText" dxfId="868" priority="333" operator="containsText" text="Moderado">
      <formula>NOT(ISERROR(SEARCH("Moderado",J35)))</formula>
    </cfRule>
  </conditionalFormatting>
  <conditionalFormatting sqref="J35:J39">
    <cfRule type="containsText" dxfId="867" priority="331" operator="containsText" text="Bajo">
      <formula>NOT(ISERROR(SEARCH("Bajo",J35)))</formula>
    </cfRule>
    <cfRule type="containsText" dxfId="866" priority="332" operator="containsText" text="Extremo">
      <formula>NOT(ISERROR(SEARCH("Extremo",J35)))</formula>
    </cfRule>
  </conditionalFormatting>
  <conditionalFormatting sqref="K35:K39">
    <cfRule type="containsText" dxfId="865" priority="329" operator="containsText" text="Baja">
      <formula>NOT(ISERROR(SEARCH("Baja",K35)))</formula>
    </cfRule>
    <cfRule type="containsText" dxfId="864" priority="330" operator="containsText" text="Muy Baja">
      <formula>NOT(ISERROR(SEARCH("Muy Baja",K35)))</formula>
    </cfRule>
  </conditionalFormatting>
  <conditionalFormatting sqref="K35:K39">
    <cfRule type="containsText" dxfId="863" priority="327" operator="containsText" text="Muy Alta">
      <formula>NOT(ISERROR(SEARCH("Muy Alta",K35)))</formula>
    </cfRule>
    <cfRule type="containsText" dxfId="862" priority="328" operator="containsText" text="Alta">
      <formula>NOT(ISERROR(SEARCH("Alta",K35)))</formula>
    </cfRule>
  </conditionalFormatting>
  <conditionalFormatting sqref="L35:L39">
    <cfRule type="containsText" dxfId="861" priority="323" operator="containsText" text="Catastrófico">
      <formula>NOT(ISERROR(SEARCH("Catastrófico",L35)))</formula>
    </cfRule>
    <cfRule type="containsText" dxfId="860" priority="324" operator="containsText" text="Mayor">
      <formula>NOT(ISERROR(SEARCH("Mayor",L35)))</formula>
    </cfRule>
    <cfRule type="containsText" dxfId="859" priority="325" operator="containsText" text="Menor">
      <formula>NOT(ISERROR(SEARCH("Menor",L35)))</formula>
    </cfRule>
    <cfRule type="containsText" dxfId="858" priority="326" operator="containsText" text="Leve">
      <formula>NOT(ISERROR(SEARCH("Leve",L35)))</formula>
    </cfRule>
  </conditionalFormatting>
  <conditionalFormatting sqref="K40:L40">
    <cfRule type="containsText" dxfId="857" priority="317" operator="containsText" text="3- Moderado">
      <formula>NOT(ISERROR(SEARCH("3- Moderado",K40)))</formula>
    </cfRule>
    <cfRule type="containsText" dxfId="856" priority="318" operator="containsText" text="6- Moderado">
      <formula>NOT(ISERROR(SEARCH("6- Moderado",K40)))</formula>
    </cfRule>
    <cfRule type="containsText" dxfId="855" priority="319" operator="containsText" text="4- Moderado">
      <formula>NOT(ISERROR(SEARCH("4- Moderado",K40)))</formula>
    </cfRule>
    <cfRule type="containsText" dxfId="854" priority="320" operator="containsText" text="3- Bajo">
      <formula>NOT(ISERROR(SEARCH("3- Bajo",K40)))</formula>
    </cfRule>
    <cfRule type="containsText" dxfId="853" priority="321" operator="containsText" text="4- Bajo">
      <formula>NOT(ISERROR(SEARCH("4- Bajo",K40)))</formula>
    </cfRule>
    <cfRule type="containsText" dxfId="852" priority="322" operator="containsText" text="1- Bajo">
      <formula>NOT(ISERROR(SEARCH("1- Bajo",K40)))</formula>
    </cfRule>
  </conditionalFormatting>
  <conditionalFormatting sqref="H40:I40">
    <cfRule type="containsText" dxfId="851" priority="311" operator="containsText" text="3- Moderado">
      <formula>NOT(ISERROR(SEARCH("3- Moderado",H40)))</formula>
    </cfRule>
    <cfRule type="containsText" dxfId="850" priority="312" operator="containsText" text="6- Moderado">
      <formula>NOT(ISERROR(SEARCH("6- Moderado",H40)))</formula>
    </cfRule>
    <cfRule type="containsText" dxfId="849" priority="313" operator="containsText" text="4- Moderado">
      <formula>NOT(ISERROR(SEARCH("4- Moderado",H40)))</formula>
    </cfRule>
    <cfRule type="containsText" dxfId="848" priority="314" operator="containsText" text="3- Bajo">
      <formula>NOT(ISERROR(SEARCH("3- Bajo",H40)))</formula>
    </cfRule>
    <cfRule type="containsText" dxfId="847" priority="315" operator="containsText" text="4- Bajo">
      <formula>NOT(ISERROR(SEARCH("4- Bajo",H40)))</formula>
    </cfRule>
    <cfRule type="containsText" dxfId="846" priority="316" operator="containsText" text="1- Bajo">
      <formula>NOT(ISERROR(SEARCH("1- Bajo",H40)))</formula>
    </cfRule>
  </conditionalFormatting>
  <conditionalFormatting sqref="A40 C40:E40">
    <cfRule type="containsText" dxfId="845" priority="305" operator="containsText" text="3- Moderado">
      <formula>NOT(ISERROR(SEARCH("3- Moderado",A40)))</formula>
    </cfRule>
    <cfRule type="containsText" dxfId="844" priority="306" operator="containsText" text="6- Moderado">
      <formula>NOT(ISERROR(SEARCH("6- Moderado",A40)))</formula>
    </cfRule>
    <cfRule type="containsText" dxfId="843" priority="307" operator="containsText" text="4- Moderado">
      <formula>NOT(ISERROR(SEARCH("4- Moderado",A40)))</formula>
    </cfRule>
    <cfRule type="containsText" dxfId="842" priority="308" operator="containsText" text="3- Bajo">
      <formula>NOT(ISERROR(SEARCH("3- Bajo",A40)))</formula>
    </cfRule>
    <cfRule type="containsText" dxfId="841" priority="309" operator="containsText" text="4- Bajo">
      <formula>NOT(ISERROR(SEARCH("4- Bajo",A40)))</formula>
    </cfRule>
    <cfRule type="containsText" dxfId="840" priority="310" operator="containsText" text="1- Bajo">
      <formula>NOT(ISERROR(SEARCH("1- Bajo",A40)))</formula>
    </cfRule>
  </conditionalFormatting>
  <conditionalFormatting sqref="F40:G40">
    <cfRule type="containsText" dxfId="839" priority="299" operator="containsText" text="3- Moderado">
      <formula>NOT(ISERROR(SEARCH("3- Moderado",F40)))</formula>
    </cfRule>
    <cfRule type="containsText" dxfId="838" priority="300" operator="containsText" text="6- Moderado">
      <formula>NOT(ISERROR(SEARCH("6- Moderado",F40)))</formula>
    </cfRule>
    <cfRule type="containsText" dxfId="837" priority="301" operator="containsText" text="4- Moderado">
      <formula>NOT(ISERROR(SEARCH("4- Moderado",F40)))</formula>
    </cfRule>
    <cfRule type="containsText" dxfId="836" priority="302" operator="containsText" text="3- Bajo">
      <formula>NOT(ISERROR(SEARCH("3- Bajo",F40)))</formula>
    </cfRule>
    <cfRule type="containsText" dxfId="835" priority="303" operator="containsText" text="4- Bajo">
      <formula>NOT(ISERROR(SEARCH("4- Bajo",F40)))</formula>
    </cfRule>
    <cfRule type="containsText" dxfId="834" priority="304" operator="containsText" text="1- Bajo">
      <formula>NOT(ISERROR(SEARCH("1- Bajo",F40)))</formula>
    </cfRule>
  </conditionalFormatting>
  <conditionalFormatting sqref="J40:J44">
    <cfRule type="containsText" dxfId="833" priority="294" operator="containsText" text="Bajo">
      <formula>NOT(ISERROR(SEARCH("Bajo",J40)))</formula>
    </cfRule>
    <cfRule type="containsText" dxfId="832" priority="295" operator="containsText" text="Moderado">
      <formula>NOT(ISERROR(SEARCH("Moderado",J40)))</formula>
    </cfRule>
    <cfRule type="containsText" dxfId="831" priority="296" operator="containsText" text="Alto">
      <formula>NOT(ISERROR(SEARCH("Alto",J40)))</formula>
    </cfRule>
    <cfRule type="containsText" dxfId="830" priority="297" operator="containsText" text="Extremo">
      <formula>NOT(ISERROR(SEARCH("Extremo",J40)))</formula>
    </cfRule>
    <cfRule type="colorScale" priority="298">
      <colorScale>
        <cfvo type="min"/>
        <cfvo type="max"/>
        <color rgb="FFFF7128"/>
        <color rgb="FFFFEF9C"/>
      </colorScale>
    </cfRule>
  </conditionalFormatting>
  <conditionalFormatting sqref="M40:M44">
    <cfRule type="containsText" dxfId="829" priority="269" operator="containsText" text="Moderado">
      <formula>NOT(ISERROR(SEARCH("Moderado",M40)))</formula>
    </cfRule>
    <cfRule type="containsText" dxfId="828" priority="289" operator="containsText" text="Bajo">
      <formula>NOT(ISERROR(SEARCH("Bajo",M40)))</formula>
    </cfRule>
    <cfRule type="containsText" dxfId="827" priority="290" operator="containsText" text="Moderado">
      <formula>NOT(ISERROR(SEARCH("Moderado",M40)))</formula>
    </cfRule>
    <cfRule type="containsText" dxfId="826" priority="291" operator="containsText" text="Alto">
      <formula>NOT(ISERROR(SEARCH("Alto",M40)))</formula>
    </cfRule>
    <cfRule type="containsText" dxfId="825" priority="292" operator="containsText" text="Extremo">
      <formula>NOT(ISERROR(SEARCH("Extremo",M40)))</formula>
    </cfRule>
    <cfRule type="colorScale" priority="293">
      <colorScale>
        <cfvo type="min"/>
        <cfvo type="max"/>
        <color rgb="FFFF7128"/>
        <color rgb="FFFFEF9C"/>
      </colorScale>
    </cfRule>
  </conditionalFormatting>
  <conditionalFormatting sqref="N40">
    <cfRule type="containsText" dxfId="824" priority="283" operator="containsText" text="3- Moderado">
      <formula>NOT(ISERROR(SEARCH("3- Moderado",N40)))</formula>
    </cfRule>
    <cfRule type="containsText" dxfId="823" priority="284" operator="containsText" text="6- Moderado">
      <formula>NOT(ISERROR(SEARCH("6- Moderado",N40)))</formula>
    </cfRule>
    <cfRule type="containsText" dxfId="822" priority="285" operator="containsText" text="4- Moderado">
      <formula>NOT(ISERROR(SEARCH("4- Moderado",N40)))</formula>
    </cfRule>
    <cfRule type="containsText" dxfId="821" priority="286" operator="containsText" text="3- Bajo">
      <formula>NOT(ISERROR(SEARCH("3- Bajo",N40)))</formula>
    </cfRule>
    <cfRule type="containsText" dxfId="820" priority="287" operator="containsText" text="4- Bajo">
      <formula>NOT(ISERROR(SEARCH("4- Bajo",N40)))</formula>
    </cfRule>
    <cfRule type="containsText" dxfId="819" priority="288" operator="containsText" text="1- Bajo">
      <formula>NOT(ISERROR(SEARCH("1- Bajo",N40)))</formula>
    </cfRule>
  </conditionalFormatting>
  <conditionalFormatting sqref="H40:H44">
    <cfRule type="containsText" dxfId="818" priority="270" operator="containsText" text="Muy Alta">
      <formula>NOT(ISERROR(SEARCH("Muy Alta",H40)))</formula>
    </cfRule>
    <cfRule type="containsText" dxfId="817" priority="271" operator="containsText" text="Alta">
      <formula>NOT(ISERROR(SEARCH("Alta",H40)))</formula>
    </cfRule>
    <cfRule type="containsText" dxfId="816" priority="272" operator="containsText" text="Muy Alta">
      <formula>NOT(ISERROR(SEARCH("Muy Alta",H40)))</formula>
    </cfRule>
    <cfRule type="containsText" dxfId="815" priority="277" operator="containsText" text="Muy Baja">
      <formula>NOT(ISERROR(SEARCH("Muy Baja",H40)))</formula>
    </cfRule>
    <cfRule type="containsText" dxfId="814" priority="278" operator="containsText" text="Baja">
      <formula>NOT(ISERROR(SEARCH("Baja",H40)))</formula>
    </cfRule>
    <cfRule type="containsText" dxfId="813" priority="279" operator="containsText" text="Media">
      <formula>NOT(ISERROR(SEARCH("Media",H40)))</formula>
    </cfRule>
    <cfRule type="containsText" dxfId="812" priority="280" operator="containsText" text="Alta">
      <formula>NOT(ISERROR(SEARCH("Alta",H40)))</formula>
    </cfRule>
    <cfRule type="containsText" dxfId="811" priority="282" operator="containsText" text="Muy Alta">
      <formula>NOT(ISERROR(SEARCH("Muy Alta",H40)))</formula>
    </cfRule>
  </conditionalFormatting>
  <conditionalFormatting sqref="I40:I44">
    <cfRule type="containsText" dxfId="810" priority="273" operator="containsText" text="Catastrófico">
      <formula>NOT(ISERROR(SEARCH("Catastrófico",I40)))</formula>
    </cfRule>
    <cfRule type="containsText" dxfId="809" priority="274" operator="containsText" text="Mayor">
      <formula>NOT(ISERROR(SEARCH("Mayor",I40)))</formula>
    </cfRule>
    <cfRule type="containsText" dxfId="808" priority="275" operator="containsText" text="Menor">
      <formula>NOT(ISERROR(SEARCH("Menor",I40)))</formula>
    </cfRule>
    <cfRule type="containsText" dxfId="807" priority="276" operator="containsText" text="Leve">
      <formula>NOT(ISERROR(SEARCH("Leve",I40)))</formula>
    </cfRule>
    <cfRule type="containsText" dxfId="806" priority="281" operator="containsText" text="Moderado">
      <formula>NOT(ISERROR(SEARCH("Moderado",I40)))</formula>
    </cfRule>
  </conditionalFormatting>
  <conditionalFormatting sqref="K40:K44">
    <cfRule type="containsText" dxfId="805" priority="268" operator="containsText" text="Media">
      <formula>NOT(ISERROR(SEARCH("Media",K40)))</formula>
    </cfRule>
  </conditionalFormatting>
  <conditionalFormatting sqref="L40:L44">
    <cfRule type="containsText" dxfId="804" priority="267" operator="containsText" text="Moderado">
      <formula>NOT(ISERROR(SEARCH("Moderado",L40)))</formula>
    </cfRule>
  </conditionalFormatting>
  <conditionalFormatting sqref="J40:J44">
    <cfRule type="containsText" dxfId="803" priority="266" operator="containsText" text="Moderado">
      <formula>NOT(ISERROR(SEARCH("Moderado",J40)))</formula>
    </cfRule>
  </conditionalFormatting>
  <conditionalFormatting sqref="J40:J44">
    <cfRule type="containsText" dxfId="802" priority="264" operator="containsText" text="Bajo">
      <formula>NOT(ISERROR(SEARCH("Bajo",J40)))</formula>
    </cfRule>
    <cfRule type="containsText" dxfId="801" priority="265" operator="containsText" text="Extremo">
      <formula>NOT(ISERROR(SEARCH("Extremo",J40)))</formula>
    </cfRule>
  </conditionalFormatting>
  <conditionalFormatting sqref="K40:K44">
    <cfRule type="containsText" dxfId="800" priority="262" operator="containsText" text="Baja">
      <formula>NOT(ISERROR(SEARCH("Baja",K40)))</formula>
    </cfRule>
    <cfRule type="containsText" dxfId="799" priority="263" operator="containsText" text="Muy Baja">
      <formula>NOT(ISERROR(SEARCH("Muy Baja",K40)))</formula>
    </cfRule>
  </conditionalFormatting>
  <conditionalFormatting sqref="K40:K44">
    <cfRule type="containsText" dxfId="798" priority="260" operator="containsText" text="Muy Alta">
      <formula>NOT(ISERROR(SEARCH("Muy Alta",K40)))</formula>
    </cfRule>
    <cfRule type="containsText" dxfId="797" priority="261" operator="containsText" text="Alta">
      <formula>NOT(ISERROR(SEARCH("Alta",K40)))</formula>
    </cfRule>
  </conditionalFormatting>
  <conditionalFormatting sqref="L40:L44">
    <cfRule type="containsText" dxfId="796" priority="256" operator="containsText" text="Catastrófico">
      <formula>NOT(ISERROR(SEARCH("Catastrófico",L40)))</formula>
    </cfRule>
    <cfRule type="containsText" dxfId="795" priority="257" operator="containsText" text="Mayor">
      <formula>NOT(ISERROR(SEARCH("Mayor",L40)))</formula>
    </cfRule>
    <cfRule type="containsText" dxfId="794" priority="258" operator="containsText" text="Menor">
      <formula>NOT(ISERROR(SEARCH("Menor",L40)))</formula>
    </cfRule>
    <cfRule type="containsText" dxfId="793" priority="259" operator="containsText" text="Leve">
      <formula>NOT(ISERROR(SEARCH("Leve",L40)))</formula>
    </cfRule>
  </conditionalFormatting>
  <conditionalFormatting sqref="K45:L45">
    <cfRule type="containsText" dxfId="792" priority="250" operator="containsText" text="3- Moderado">
      <formula>NOT(ISERROR(SEARCH("3- Moderado",K45)))</formula>
    </cfRule>
    <cfRule type="containsText" dxfId="791" priority="251" operator="containsText" text="6- Moderado">
      <formula>NOT(ISERROR(SEARCH("6- Moderado",K45)))</formula>
    </cfRule>
    <cfRule type="containsText" dxfId="790" priority="252" operator="containsText" text="4- Moderado">
      <formula>NOT(ISERROR(SEARCH("4- Moderado",K45)))</formula>
    </cfRule>
    <cfRule type="containsText" dxfId="789" priority="253" operator="containsText" text="3- Bajo">
      <formula>NOT(ISERROR(SEARCH("3- Bajo",K45)))</formula>
    </cfRule>
    <cfRule type="containsText" dxfId="788" priority="254" operator="containsText" text="4- Bajo">
      <formula>NOT(ISERROR(SEARCH("4- Bajo",K45)))</formula>
    </cfRule>
    <cfRule type="containsText" dxfId="787" priority="255" operator="containsText" text="1- Bajo">
      <formula>NOT(ISERROR(SEARCH("1- Bajo",K45)))</formula>
    </cfRule>
  </conditionalFormatting>
  <conditionalFormatting sqref="H45:I45">
    <cfRule type="containsText" dxfId="786" priority="244" operator="containsText" text="3- Moderado">
      <formula>NOT(ISERROR(SEARCH("3- Moderado",H45)))</formula>
    </cfRule>
    <cfRule type="containsText" dxfId="785" priority="245" operator="containsText" text="6- Moderado">
      <formula>NOT(ISERROR(SEARCH("6- Moderado",H45)))</formula>
    </cfRule>
    <cfRule type="containsText" dxfId="784" priority="246" operator="containsText" text="4- Moderado">
      <formula>NOT(ISERROR(SEARCH("4- Moderado",H45)))</formula>
    </cfRule>
    <cfRule type="containsText" dxfId="783" priority="247" operator="containsText" text="3- Bajo">
      <formula>NOT(ISERROR(SEARCH("3- Bajo",H45)))</formula>
    </cfRule>
    <cfRule type="containsText" dxfId="782" priority="248" operator="containsText" text="4- Bajo">
      <formula>NOT(ISERROR(SEARCH("4- Bajo",H45)))</formula>
    </cfRule>
    <cfRule type="containsText" dxfId="781" priority="249" operator="containsText" text="1- Bajo">
      <formula>NOT(ISERROR(SEARCH("1- Bajo",H45)))</formula>
    </cfRule>
  </conditionalFormatting>
  <conditionalFormatting sqref="A45 C45:E45">
    <cfRule type="containsText" dxfId="780" priority="238" operator="containsText" text="3- Moderado">
      <formula>NOT(ISERROR(SEARCH("3- Moderado",A45)))</formula>
    </cfRule>
    <cfRule type="containsText" dxfId="779" priority="239" operator="containsText" text="6- Moderado">
      <formula>NOT(ISERROR(SEARCH("6- Moderado",A45)))</formula>
    </cfRule>
    <cfRule type="containsText" dxfId="778" priority="240" operator="containsText" text="4- Moderado">
      <formula>NOT(ISERROR(SEARCH("4- Moderado",A45)))</formula>
    </cfRule>
    <cfRule type="containsText" dxfId="777" priority="241" operator="containsText" text="3- Bajo">
      <formula>NOT(ISERROR(SEARCH("3- Bajo",A45)))</formula>
    </cfRule>
    <cfRule type="containsText" dxfId="776" priority="242" operator="containsText" text="4- Bajo">
      <formula>NOT(ISERROR(SEARCH("4- Bajo",A45)))</formula>
    </cfRule>
    <cfRule type="containsText" dxfId="775" priority="243" operator="containsText" text="1- Bajo">
      <formula>NOT(ISERROR(SEARCH("1- Bajo",A45)))</formula>
    </cfRule>
  </conditionalFormatting>
  <conditionalFormatting sqref="F45:G45">
    <cfRule type="containsText" dxfId="774" priority="232" operator="containsText" text="3- Moderado">
      <formula>NOT(ISERROR(SEARCH("3- Moderado",F45)))</formula>
    </cfRule>
    <cfRule type="containsText" dxfId="773" priority="233" operator="containsText" text="6- Moderado">
      <formula>NOT(ISERROR(SEARCH("6- Moderado",F45)))</formula>
    </cfRule>
    <cfRule type="containsText" dxfId="772" priority="234" operator="containsText" text="4- Moderado">
      <formula>NOT(ISERROR(SEARCH("4- Moderado",F45)))</formula>
    </cfRule>
    <cfRule type="containsText" dxfId="771" priority="235" operator="containsText" text="3- Bajo">
      <formula>NOT(ISERROR(SEARCH("3- Bajo",F45)))</formula>
    </cfRule>
    <cfRule type="containsText" dxfId="770" priority="236" operator="containsText" text="4- Bajo">
      <formula>NOT(ISERROR(SEARCH("4- Bajo",F45)))</formula>
    </cfRule>
    <cfRule type="containsText" dxfId="769" priority="237" operator="containsText" text="1- Bajo">
      <formula>NOT(ISERROR(SEARCH("1- Bajo",F45)))</formula>
    </cfRule>
  </conditionalFormatting>
  <conditionalFormatting sqref="J45:J49">
    <cfRule type="containsText" dxfId="768" priority="227" operator="containsText" text="Bajo">
      <formula>NOT(ISERROR(SEARCH("Bajo",J45)))</formula>
    </cfRule>
    <cfRule type="containsText" dxfId="767" priority="228" operator="containsText" text="Moderado">
      <formula>NOT(ISERROR(SEARCH("Moderado",J45)))</formula>
    </cfRule>
    <cfRule type="containsText" dxfId="766" priority="229" operator="containsText" text="Alto">
      <formula>NOT(ISERROR(SEARCH("Alto",J45)))</formula>
    </cfRule>
    <cfRule type="containsText" dxfId="765" priority="230" operator="containsText" text="Extremo">
      <formula>NOT(ISERROR(SEARCH("Extremo",J45)))</formula>
    </cfRule>
    <cfRule type="colorScale" priority="231">
      <colorScale>
        <cfvo type="min"/>
        <cfvo type="max"/>
        <color rgb="FFFF7128"/>
        <color rgb="FFFFEF9C"/>
      </colorScale>
    </cfRule>
  </conditionalFormatting>
  <conditionalFormatting sqref="M45:M49">
    <cfRule type="containsText" dxfId="764" priority="202" operator="containsText" text="Moderado">
      <formula>NOT(ISERROR(SEARCH("Moderado",M45)))</formula>
    </cfRule>
    <cfRule type="containsText" dxfId="763" priority="222" operator="containsText" text="Bajo">
      <formula>NOT(ISERROR(SEARCH("Bajo",M45)))</formula>
    </cfRule>
    <cfRule type="containsText" dxfId="762" priority="223" operator="containsText" text="Moderado">
      <formula>NOT(ISERROR(SEARCH("Moderado",M45)))</formula>
    </cfRule>
    <cfRule type="containsText" dxfId="761" priority="224" operator="containsText" text="Alto">
      <formula>NOT(ISERROR(SEARCH("Alto",M45)))</formula>
    </cfRule>
    <cfRule type="containsText" dxfId="760" priority="225" operator="containsText" text="Extremo">
      <formula>NOT(ISERROR(SEARCH("Extremo",M45)))</formula>
    </cfRule>
    <cfRule type="colorScale" priority="226">
      <colorScale>
        <cfvo type="min"/>
        <cfvo type="max"/>
        <color rgb="FFFF7128"/>
        <color rgb="FFFFEF9C"/>
      </colorScale>
    </cfRule>
  </conditionalFormatting>
  <conditionalFormatting sqref="N45">
    <cfRule type="containsText" dxfId="759" priority="216" operator="containsText" text="3- Moderado">
      <formula>NOT(ISERROR(SEARCH("3- Moderado",N45)))</formula>
    </cfRule>
    <cfRule type="containsText" dxfId="758" priority="217" operator="containsText" text="6- Moderado">
      <formula>NOT(ISERROR(SEARCH("6- Moderado",N45)))</formula>
    </cfRule>
    <cfRule type="containsText" dxfId="757" priority="218" operator="containsText" text="4- Moderado">
      <formula>NOT(ISERROR(SEARCH("4- Moderado",N45)))</formula>
    </cfRule>
    <cfRule type="containsText" dxfId="756" priority="219" operator="containsText" text="3- Bajo">
      <formula>NOT(ISERROR(SEARCH("3- Bajo",N45)))</formula>
    </cfRule>
    <cfRule type="containsText" dxfId="755" priority="220" operator="containsText" text="4- Bajo">
      <formula>NOT(ISERROR(SEARCH("4- Bajo",N45)))</formula>
    </cfRule>
    <cfRule type="containsText" dxfId="754" priority="221" operator="containsText" text="1- Bajo">
      <formula>NOT(ISERROR(SEARCH("1- Bajo",N45)))</formula>
    </cfRule>
  </conditionalFormatting>
  <conditionalFormatting sqref="H45:H49">
    <cfRule type="containsText" dxfId="753" priority="203" operator="containsText" text="Muy Alta">
      <formula>NOT(ISERROR(SEARCH("Muy Alta",H45)))</formula>
    </cfRule>
    <cfRule type="containsText" dxfId="752" priority="204" operator="containsText" text="Alta">
      <formula>NOT(ISERROR(SEARCH("Alta",H45)))</formula>
    </cfRule>
    <cfRule type="containsText" dxfId="751" priority="205" operator="containsText" text="Muy Alta">
      <formula>NOT(ISERROR(SEARCH("Muy Alta",H45)))</formula>
    </cfRule>
    <cfRule type="containsText" dxfId="750" priority="210" operator="containsText" text="Muy Baja">
      <formula>NOT(ISERROR(SEARCH("Muy Baja",H45)))</formula>
    </cfRule>
    <cfRule type="containsText" dxfId="749" priority="211" operator="containsText" text="Baja">
      <formula>NOT(ISERROR(SEARCH("Baja",H45)))</formula>
    </cfRule>
    <cfRule type="containsText" dxfId="748" priority="212" operator="containsText" text="Media">
      <formula>NOT(ISERROR(SEARCH("Media",H45)))</formula>
    </cfRule>
    <cfRule type="containsText" dxfId="747" priority="213" operator="containsText" text="Alta">
      <formula>NOT(ISERROR(SEARCH("Alta",H45)))</formula>
    </cfRule>
    <cfRule type="containsText" dxfId="746" priority="215" operator="containsText" text="Muy Alta">
      <formula>NOT(ISERROR(SEARCH("Muy Alta",H45)))</formula>
    </cfRule>
  </conditionalFormatting>
  <conditionalFormatting sqref="I45:I49">
    <cfRule type="containsText" dxfId="745" priority="206" operator="containsText" text="Catastrófico">
      <formula>NOT(ISERROR(SEARCH("Catastrófico",I45)))</formula>
    </cfRule>
    <cfRule type="containsText" dxfId="744" priority="207" operator="containsText" text="Mayor">
      <formula>NOT(ISERROR(SEARCH("Mayor",I45)))</formula>
    </cfRule>
    <cfRule type="containsText" dxfId="743" priority="208" operator="containsText" text="Menor">
      <formula>NOT(ISERROR(SEARCH("Menor",I45)))</formula>
    </cfRule>
    <cfRule type="containsText" dxfId="742" priority="209" operator="containsText" text="Leve">
      <formula>NOT(ISERROR(SEARCH("Leve",I45)))</formula>
    </cfRule>
    <cfRule type="containsText" dxfId="741" priority="214" operator="containsText" text="Moderado">
      <formula>NOT(ISERROR(SEARCH("Moderado",I45)))</formula>
    </cfRule>
  </conditionalFormatting>
  <conditionalFormatting sqref="K45:K49">
    <cfRule type="containsText" dxfId="740" priority="201" operator="containsText" text="Media">
      <formula>NOT(ISERROR(SEARCH("Media",K45)))</formula>
    </cfRule>
  </conditionalFormatting>
  <conditionalFormatting sqref="L45:L49">
    <cfRule type="containsText" dxfId="739" priority="200" operator="containsText" text="Moderado">
      <formula>NOT(ISERROR(SEARCH("Moderado",L45)))</formula>
    </cfRule>
  </conditionalFormatting>
  <conditionalFormatting sqref="J45:J49">
    <cfRule type="containsText" dxfId="738" priority="199" operator="containsText" text="Moderado">
      <formula>NOT(ISERROR(SEARCH("Moderado",J45)))</formula>
    </cfRule>
  </conditionalFormatting>
  <conditionalFormatting sqref="J45:J49">
    <cfRule type="containsText" dxfId="737" priority="197" operator="containsText" text="Bajo">
      <formula>NOT(ISERROR(SEARCH("Bajo",J45)))</formula>
    </cfRule>
    <cfRule type="containsText" dxfId="736" priority="198" operator="containsText" text="Extremo">
      <formula>NOT(ISERROR(SEARCH("Extremo",J45)))</formula>
    </cfRule>
  </conditionalFormatting>
  <conditionalFormatting sqref="K45:K49">
    <cfRule type="containsText" dxfId="735" priority="195" operator="containsText" text="Baja">
      <formula>NOT(ISERROR(SEARCH("Baja",K45)))</formula>
    </cfRule>
    <cfRule type="containsText" dxfId="734" priority="196" operator="containsText" text="Muy Baja">
      <formula>NOT(ISERROR(SEARCH("Muy Baja",K45)))</formula>
    </cfRule>
  </conditionalFormatting>
  <conditionalFormatting sqref="K45:K49">
    <cfRule type="containsText" dxfId="733" priority="193" operator="containsText" text="Muy Alta">
      <formula>NOT(ISERROR(SEARCH("Muy Alta",K45)))</formula>
    </cfRule>
    <cfRule type="containsText" dxfId="732" priority="194" operator="containsText" text="Alta">
      <formula>NOT(ISERROR(SEARCH("Alta",K45)))</formula>
    </cfRule>
  </conditionalFormatting>
  <conditionalFormatting sqref="L45:L49">
    <cfRule type="containsText" dxfId="731" priority="189" operator="containsText" text="Catastrófico">
      <formula>NOT(ISERROR(SEARCH("Catastrófico",L45)))</formula>
    </cfRule>
    <cfRule type="containsText" dxfId="730" priority="190" operator="containsText" text="Mayor">
      <formula>NOT(ISERROR(SEARCH("Mayor",L45)))</formula>
    </cfRule>
    <cfRule type="containsText" dxfId="729" priority="191" operator="containsText" text="Menor">
      <formula>NOT(ISERROR(SEARCH("Menor",L45)))</formula>
    </cfRule>
    <cfRule type="containsText" dxfId="728" priority="192" operator="containsText" text="Leve">
      <formula>NOT(ISERROR(SEARCH("Leve",L45)))</formula>
    </cfRule>
  </conditionalFormatting>
  <conditionalFormatting sqref="K50:L50">
    <cfRule type="containsText" dxfId="727" priority="183" operator="containsText" text="3- Moderado">
      <formula>NOT(ISERROR(SEARCH("3- Moderado",K50)))</formula>
    </cfRule>
    <cfRule type="containsText" dxfId="726" priority="184" operator="containsText" text="6- Moderado">
      <formula>NOT(ISERROR(SEARCH("6- Moderado",K50)))</formula>
    </cfRule>
    <cfRule type="containsText" dxfId="725" priority="185" operator="containsText" text="4- Moderado">
      <formula>NOT(ISERROR(SEARCH("4- Moderado",K50)))</formula>
    </cfRule>
    <cfRule type="containsText" dxfId="724" priority="186" operator="containsText" text="3- Bajo">
      <formula>NOT(ISERROR(SEARCH("3- Bajo",K50)))</formula>
    </cfRule>
    <cfRule type="containsText" dxfId="723" priority="187" operator="containsText" text="4- Bajo">
      <formula>NOT(ISERROR(SEARCH("4- Bajo",K50)))</formula>
    </cfRule>
    <cfRule type="containsText" dxfId="722" priority="188" operator="containsText" text="1- Bajo">
      <formula>NOT(ISERROR(SEARCH("1- Bajo",K50)))</formula>
    </cfRule>
  </conditionalFormatting>
  <conditionalFormatting sqref="H50:I50">
    <cfRule type="containsText" dxfId="721" priority="177" operator="containsText" text="3- Moderado">
      <formula>NOT(ISERROR(SEARCH("3- Moderado",H50)))</formula>
    </cfRule>
    <cfRule type="containsText" dxfId="720" priority="178" operator="containsText" text="6- Moderado">
      <formula>NOT(ISERROR(SEARCH("6- Moderado",H50)))</formula>
    </cfRule>
    <cfRule type="containsText" dxfId="719" priority="179" operator="containsText" text="4- Moderado">
      <formula>NOT(ISERROR(SEARCH("4- Moderado",H50)))</formula>
    </cfRule>
    <cfRule type="containsText" dxfId="718" priority="180" operator="containsText" text="3- Bajo">
      <formula>NOT(ISERROR(SEARCH("3- Bajo",H50)))</formula>
    </cfRule>
    <cfRule type="containsText" dxfId="717" priority="181" operator="containsText" text="4- Bajo">
      <formula>NOT(ISERROR(SEARCH("4- Bajo",H50)))</formula>
    </cfRule>
    <cfRule type="containsText" dxfId="716" priority="182" operator="containsText" text="1- Bajo">
      <formula>NOT(ISERROR(SEARCH("1- Bajo",H50)))</formula>
    </cfRule>
  </conditionalFormatting>
  <conditionalFormatting sqref="A50 C50:E50">
    <cfRule type="containsText" dxfId="715" priority="171" operator="containsText" text="3- Moderado">
      <formula>NOT(ISERROR(SEARCH("3- Moderado",A50)))</formula>
    </cfRule>
    <cfRule type="containsText" dxfId="714" priority="172" operator="containsText" text="6- Moderado">
      <formula>NOT(ISERROR(SEARCH("6- Moderado",A50)))</formula>
    </cfRule>
    <cfRule type="containsText" dxfId="713" priority="173" operator="containsText" text="4- Moderado">
      <formula>NOT(ISERROR(SEARCH("4- Moderado",A50)))</formula>
    </cfRule>
    <cfRule type="containsText" dxfId="712" priority="174" operator="containsText" text="3- Bajo">
      <formula>NOT(ISERROR(SEARCH("3- Bajo",A50)))</formula>
    </cfRule>
    <cfRule type="containsText" dxfId="711" priority="175" operator="containsText" text="4- Bajo">
      <formula>NOT(ISERROR(SEARCH("4- Bajo",A50)))</formula>
    </cfRule>
    <cfRule type="containsText" dxfId="710" priority="176" operator="containsText" text="1- Bajo">
      <formula>NOT(ISERROR(SEARCH("1- Bajo",A50)))</formula>
    </cfRule>
  </conditionalFormatting>
  <conditionalFormatting sqref="F50:G50">
    <cfRule type="containsText" dxfId="709" priority="165" operator="containsText" text="3- Moderado">
      <formula>NOT(ISERROR(SEARCH("3- Moderado",F50)))</formula>
    </cfRule>
    <cfRule type="containsText" dxfId="708" priority="166" operator="containsText" text="6- Moderado">
      <formula>NOT(ISERROR(SEARCH("6- Moderado",F50)))</formula>
    </cfRule>
    <cfRule type="containsText" dxfId="707" priority="167" operator="containsText" text="4- Moderado">
      <formula>NOT(ISERROR(SEARCH("4- Moderado",F50)))</formula>
    </cfRule>
    <cfRule type="containsText" dxfId="706" priority="168" operator="containsText" text="3- Bajo">
      <formula>NOT(ISERROR(SEARCH("3- Bajo",F50)))</formula>
    </cfRule>
    <cfRule type="containsText" dxfId="705" priority="169" operator="containsText" text="4- Bajo">
      <formula>NOT(ISERROR(SEARCH("4- Bajo",F50)))</formula>
    </cfRule>
    <cfRule type="containsText" dxfId="704" priority="170" operator="containsText" text="1- Bajo">
      <formula>NOT(ISERROR(SEARCH("1- Bajo",F50)))</formula>
    </cfRule>
  </conditionalFormatting>
  <conditionalFormatting sqref="J50:J54">
    <cfRule type="containsText" dxfId="703" priority="160" operator="containsText" text="Bajo">
      <formula>NOT(ISERROR(SEARCH("Bajo",J50)))</formula>
    </cfRule>
    <cfRule type="containsText" dxfId="702" priority="161" operator="containsText" text="Moderado">
      <formula>NOT(ISERROR(SEARCH("Moderado",J50)))</formula>
    </cfRule>
    <cfRule type="containsText" dxfId="701" priority="162" operator="containsText" text="Alto">
      <formula>NOT(ISERROR(SEARCH("Alto",J50)))</formula>
    </cfRule>
    <cfRule type="containsText" dxfId="700" priority="163" operator="containsText" text="Extremo">
      <formula>NOT(ISERROR(SEARCH("Extremo",J50)))</formula>
    </cfRule>
    <cfRule type="colorScale" priority="164">
      <colorScale>
        <cfvo type="min"/>
        <cfvo type="max"/>
        <color rgb="FFFF7128"/>
        <color rgb="FFFFEF9C"/>
      </colorScale>
    </cfRule>
  </conditionalFormatting>
  <conditionalFormatting sqref="M50:M54">
    <cfRule type="containsText" dxfId="699" priority="135" operator="containsText" text="Moderado">
      <formula>NOT(ISERROR(SEARCH("Moderado",M50)))</formula>
    </cfRule>
    <cfRule type="containsText" dxfId="698" priority="155" operator="containsText" text="Bajo">
      <formula>NOT(ISERROR(SEARCH("Bajo",M50)))</formula>
    </cfRule>
    <cfRule type="containsText" dxfId="697" priority="156" operator="containsText" text="Moderado">
      <formula>NOT(ISERROR(SEARCH("Moderado",M50)))</formula>
    </cfRule>
    <cfRule type="containsText" dxfId="696" priority="157" operator="containsText" text="Alto">
      <formula>NOT(ISERROR(SEARCH("Alto",M50)))</formula>
    </cfRule>
    <cfRule type="containsText" dxfId="695" priority="158" operator="containsText" text="Extremo">
      <formula>NOT(ISERROR(SEARCH("Extremo",M50)))</formula>
    </cfRule>
    <cfRule type="colorScale" priority="159">
      <colorScale>
        <cfvo type="min"/>
        <cfvo type="max"/>
        <color rgb="FFFF7128"/>
        <color rgb="FFFFEF9C"/>
      </colorScale>
    </cfRule>
  </conditionalFormatting>
  <conditionalFormatting sqref="N50">
    <cfRule type="containsText" dxfId="694" priority="149" operator="containsText" text="3- Moderado">
      <formula>NOT(ISERROR(SEARCH("3- Moderado",N50)))</formula>
    </cfRule>
    <cfRule type="containsText" dxfId="693" priority="150" operator="containsText" text="6- Moderado">
      <formula>NOT(ISERROR(SEARCH("6- Moderado",N50)))</formula>
    </cfRule>
    <cfRule type="containsText" dxfId="692" priority="151" operator="containsText" text="4- Moderado">
      <formula>NOT(ISERROR(SEARCH("4- Moderado",N50)))</formula>
    </cfRule>
    <cfRule type="containsText" dxfId="691" priority="152" operator="containsText" text="3- Bajo">
      <formula>NOT(ISERROR(SEARCH("3- Bajo",N50)))</formula>
    </cfRule>
    <cfRule type="containsText" dxfId="690" priority="153" operator="containsText" text="4- Bajo">
      <formula>NOT(ISERROR(SEARCH("4- Bajo",N50)))</formula>
    </cfRule>
    <cfRule type="containsText" dxfId="689" priority="154" operator="containsText" text="1- Bajo">
      <formula>NOT(ISERROR(SEARCH("1- Bajo",N50)))</formula>
    </cfRule>
  </conditionalFormatting>
  <conditionalFormatting sqref="H50:H54">
    <cfRule type="containsText" dxfId="688" priority="136" operator="containsText" text="Muy Alta">
      <formula>NOT(ISERROR(SEARCH("Muy Alta",H50)))</formula>
    </cfRule>
    <cfRule type="containsText" dxfId="687" priority="137" operator="containsText" text="Alta">
      <formula>NOT(ISERROR(SEARCH("Alta",H50)))</formula>
    </cfRule>
    <cfRule type="containsText" dxfId="686" priority="138" operator="containsText" text="Muy Alta">
      <formula>NOT(ISERROR(SEARCH("Muy Alta",H50)))</formula>
    </cfRule>
    <cfRule type="containsText" dxfId="685" priority="143" operator="containsText" text="Muy Baja">
      <formula>NOT(ISERROR(SEARCH("Muy Baja",H50)))</formula>
    </cfRule>
    <cfRule type="containsText" dxfId="684" priority="144" operator="containsText" text="Baja">
      <formula>NOT(ISERROR(SEARCH("Baja",H50)))</formula>
    </cfRule>
    <cfRule type="containsText" dxfId="683" priority="145" operator="containsText" text="Media">
      <formula>NOT(ISERROR(SEARCH("Media",H50)))</formula>
    </cfRule>
    <cfRule type="containsText" dxfId="682" priority="146" operator="containsText" text="Alta">
      <formula>NOT(ISERROR(SEARCH("Alta",H50)))</formula>
    </cfRule>
    <cfRule type="containsText" dxfId="681" priority="148" operator="containsText" text="Muy Alta">
      <formula>NOT(ISERROR(SEARCH("Muy Alta",H50)))</formula>
    </cfRule>
  </conditionalFormatting>
  <conditionalFormatting sqref="I50:I54">
    <cfRule type="containsText" dxfId="680" priority="139" operator="containsText" text="Catastrófico">
      <formula>NOT(ISERROR(SEARCH("Catastrófico",I50)))</formula>
    </cfRule>
    <cfRule type="containsText" dxfId="679" priority="140" operator="containsText" text="Mayor">
      <formula>NOT(ISERROR(SEARCH("Mayor",I50)))</formula>
    </cfRule>
    <cfRule type="containsText" dxfId="678" priority="141" operator="containsText" text="Menor">
      <formula>NOT(ISERROR(SEARCH("Menor",I50)))</formula>
    </cfRule>
    <cfRule type="containsText" dxfId="677" priority="142" operator="containsText" text="Leve">
      <formula>NOT(ISERROR(SEARCH("Leve",I50)))</formula>
    </cfRule>
    <cfRule type="containsText" dxfId="676" priority="147" operator="containsText" text="Moderado">
      <formula>NOT(ISERROR(SEARCH("Moderado",I50)))</formula>
    </cfRule>
  </conditionalFormatting>
  <conditionalFormatting sqref="K50:K54">
    <cfRule type="containsText" dxfId="675" priority="134" operator="containsText" text="Media">
      <formula>NOT(ISERROR(SEARCH("Media",K50)))</formula>
    </cfRule>
  </conditionalFormatting>
  <conditionalFormatting sqref="L50:L54">
    <cfRule type="containsText" dxfId="674" priority="133" operator="containsText" text="Moderado">
      <formula>NOT(ISERROR(SEARCH("Moderado",L50)))</formula>
    </cfRule>
  </conditionalFormatting>
  <conditionalFormatting sqref="J50:J54">
    <cfRule type="containsText" dxfId="673" priority="132" operator="containsText" text="Moderado">
      <formula>NOT(ISERROR(SEARCH("Moderado",J50)))</formula>
    </cfRule>
  </conditionalFormatting>
  <conditionalFormatting sqref="J50:J54">
    <cfRule type="containsText" dxfId="672" priority="130" operator="containsText" text="Bajo">
      <formula>NOT(ISERROR(SEARCH("Bajo",J50)))</formula>
    </cfRule>
    <cfRule type="containsText" dxfId="671" priority="131" operator="containsText" text="Extremo">
      <formula>NOT(ISERROR(SEARCH("Extremo",J50)))</formula>
    </cfRule>
  </conditionalFormatting>
  <conditionalFormatting sqref="K50:K54">
    <cfRule type="containsText" dxfId="670" priority="128" operator="containsText" text="Baja">
      <formula>NOT(ISERROR(SEARCH("Baja",K50)))</formula>
    </cfRule>
    <cfRule type="containsText" dxfId="669" priority="129" operator="containsText" text="Muy Baja">
      <formula>NOT(ISERROR(SEARCH("Muy Baja",K50)))</formula>
    </cfRule>
  </conditionalFormatting>
  <conditionalFormatting sqref="K50:K54">
    <cfRule type="containsText" dxfId="668" priority="126" operator="containsText" text="Muy Alta">
      <formula>NOT(ISERROR(SEARCH("Muy Alta",K50)))</formula>
    </cfRule>
    <cfRule type="containsText" dxfId="667" priority="127" operator="containsText" text="Alta">
      <formula>NOT(ISERROR(SEARCH("Alta",K50)))</formula>
    </cfRule>
  </conditionalFormatting>
  <conditionalFormatting sqref="L50:L54">
    <cfRule type="containsText" dxfId="666" priority="122" operator="containsText" text="Catastrófico">
      <formula>NOT(ISERROR(SEARCH("Catastrófico",L50)))</formula>
    </cfRule>
    <cfRule type="containsText" dxfId="665" priority="123" operator="containsText" text="Mayor">
      <formula>NOT(ISERROR(SEARCH("Mayor",L50)))</formula>
    </cfRule>
    <cfRule type="containsText" dxfId="664" priority="124" operator="containsText" text="Menor">
      <formula>NOT(ISERROR(SEARCH("Menor",L50)))</formula>
    </cfRule>
    <cfRule type="containsText" dxfId="663" priority="125" operator="containsText" text="Leve">
      <formula>NOT(ISERROR(SEARCH("Leve",L50)))</formula>
    </cfRule>
  </conditionalFormatting>
  <conditionalFormatting sqref="K55:L55">
    <cfRule type="containsText" dxfId="662" priority="116" operator="containsText" text="3- Moderado">
      <formula>NOT(ISERROR(SEARCH("3- Moderado",K55)))</formula>
    </cfRule>
    <cfRule type="containsText" dxfId="661" priority="117" operator="containsText" text="6- Moderado">
      <formula>NOT(ISERROR(SEARCH("6- Moderado",K55)))</formula>
    </cfRule>
    <cfRule type="containsText" dxfId="660" priority="118" operator="containsText" text="4- Moderado">
      <formula>NOT(ISERROR(SEARCH("4- Moderado",K55)))</formula>
    </cfRule>
    <cfRule type="containsText" dxfId="659" priority="119" operator="containsText" text="3- Bajo">
      <formula>NOT(ISERROR(SEARCH("3- Bajo",K55)))</formula>
    </cfRule>
    <cfRule type="containsText" dxfId="658" priority="120" operator="containsText" text="4- Bajo">
      <formula>NOT(ISERROR(SEARCH("4- Bajo",K55)))</formula>
    </cfRule>
    <cfRule type="containsText" dxfId="657" priority="121" operator="containsText" text="1- Bajo">
      <formula>NOT(ISERROR(SEARCH("1- Bajo",K55)))</formula>
    </cfRule>
  </conditionalFormatting>
  <conditionalFormatting sqref="H55:I55">
    <cfRule type="containsText" dxfId="656" priority="110" operator="containsText" text="3- Moderado">
      <formula>NOT(ISERROR(SEARCH("3- Moderado",H55)))</formula>
    </cfRule>
    <cfRule type="containsText" dxfId="655" priority="111" operator="containsText" text="6- Moderado">
      <formula>NOT(ISERROR(SEARCH("6- Moderado",H55)))</formula>
    </cfRule>
    <cfRule type="containsText" dxfId="654" priority="112" operator="containsText" text="4- Moderado">
      <formula>NOT(ISERROR(SEARCH("4- Moderado",H55)))</formula>
    </cfRule>
    <cfRule type="containsText" dxfId="653" priority="113" operator="containsText" text="3- Bajo">
      <formula>NOT(ISERROR(SEARCH("3- Bajo",H55)))</formula>
    </cfRule>
    <cfRule type="containsText" dxfId="652" priority="114" operator="containsText" text="4- Bajo">
      <formula>NOT(ISERROR(SEARCH("4- Bajo",H55)))</formula>
    </cfRule>
    <cfRule type="containsText" dxfId="651" priority="115" operator="containsText" text="1- Bajo">
      <formula>NOT(ISERROR(SEARCH("1- Bajo",H55)))</formula>
    </cfRule>
  </conditionalFormatting>
  <conditionalFormatting sqref="A55 C55:E55">
    <cfRule type="containsText" dxfId="650" priority="104" operator="containsText" text="3- Moderado">
      <formula>NOT(ISERROR(SEARCH("3- Moderado",A55)))</formula>
    </cfRule>
    <cfRule type="containsText" dxfId="649" priority="105" operator="containsText" text="6- Moderado">
      <formula>NOT(ISERROR(SEARCH("6- Moderado",A55)))</formula>
    </cfRule>
    <cfRule type="containsText" dxfId="648" priority="106" operator="containsText" text="4- Moderado">
      <formula>NOT(ISERROR(SEARCH("4- Moderado",A55)))</formula>
    </cfRule>
    <cfRule type="containsText" dxfId="647" priority="107" operator="containsText" text="3- Bajo">
      <formula>NOT(ISERROR(SEARCH("3- Bajo",A55)))</formula>
    </cfRule>
    <cfRule type="containsText" dxfId="646" priority="108" operator="containsText" text="4- Bajo">
      <formula>NOT(ISERROR(SEARCH("4- Bajo",A55)))</formula>
    </cfRule>
    <cfRule type="containsText" dxfId="645" priority="109" operator="containsText" text="1- Bajo">
      <formula>NOT(ISERROR(SEARCH("1- Bajo",A55)))</formula>
    </cfRule>
  </conditionalFormatting>
  <conditionalFormatting sqref="F55:G55">
    <cfRule type="containsText" dxfId="644" priority="98" operator="containsText" text="3- Moderado">
      <formula>NOT(ISERROR(SEARCH("3- Moderado",F55)))</formula>
    </cfRule>
    <cfRule type="containsText" dxfId="643" priority="99" operator="containsText" text="6- Moderado">
      <formula>NOT(ISERROR(SEARCH("6- Moderado",F55)))</formula>
    </cfRule>
    <cfRule type="containsText" dxfId="642" priority="100" operator="containsText" text="4- Moderado">
      <formula>NOT(ISERROR(SEARCH("4- Moderado",F55)))</formula>
    </cfRule>
    <cfRule type="containsText" dxfId="641" priority="101" operator="containsText" text="3- Bajo">
      <formula>NOT(ISERROR(SEARCH("3- Bajo",F55)))</formula>
    </cfRule>
    <cfRule type="containsText" dxfId="640" priority="102" operator="containsText" text="4- Bajo">
      <formula>NOT(ISERROR(SEARCH("4- Bajo",F55)))</formula>
    </cfRule>
    <cfRule type="containsText" dxfId="639" priority="103" operator="containsText" text="1- Bajo">
      <formula>NOT(ISERROR(SEARCH("1- Bajo",F55)))</formula>
    </cfRule>
  </conditionalFormatting>
  <conditionalFormatting sqref="J55:J59">
    <cfRule type="containsText" dxfId="638" priority="93" operator="containsText" text="Bajo">
      <formula>NOT(ISERROR(SEARCH("Bajo",J55)))</formula>
    </cfRule>
    <cfRule type="containsText" dxfId="637" priority="94" operator="containsText" text="Moderado">
      <formula>NOT(ISERROR(SEARCH("Moderado",J55)))</formula>
    </cfRule>
    <cfRule type="containsText" dxfId="636" priority="95" operator="containsText" text="Alto">
      <formula>NOT(ISERROR(SEARCH("Alto",J55)))</formula>
    </cfRule>
    <cfRule type="containsText" dxfId="635" priority="96" operator="containsText" text="Extremo">
      <formula>NOT(ISERROR(SEARCH("Extremo",J55)))</formula>
    </cfRule>
    <cfRule type="colorScale" priority="97">
      <colorScale>
        <cfvo type="min"/>
        <cfvo type="max"/>
        <color rgb="FFFF7128"/>
        <color rgb="FFFFEF9C"/>
      </colorScale>
    </cfRule>
  </conditionalFormatting>
  <conditionalFormatting sqref="M55:M59">
    <cfRule type="containsText" dxfId="634" priority="68" operator="containsText" text="Moderado">
      <formula>NOT(ISERROR(SEARCH("Moderado",M55)))</formula>
    </cfRule>
    <cfRule type="containsText" dxfId="633" priority="88" operator="containsText" text="Bajo">
      <formula>NOT(ISERROR(SEARCH("Bajo",M55)))</formula>
    </cfRule>
    <cfRule type="containsText" dxfId="632" priority="89" operator="containsText" text="Moderado">
      <formula>NOT(ISERROR(SEARCH("Moderado",M55)))</formula>
    </cfRule>
    <cfRule type="containsText" dxfId="631" priority="90" operator="containsText" text="Alto">
      <formula>NOT(ISERROR(SEARCH("Alto",M55)))</formula>
    </cfRule>
    <cfRule type="containsText" dxfId="630" priority="91" operator="containsText" text="Extremo">
      <formula>NOT(ISERROR(SEARCH("Extremo",M55)))</formula>
    </cfRule>
    <cfRule type="colorScale" priority="92">
      <colorScale>
        <cfvo type="min"/>
        <cfvo type="max"/>
        <color rgb="FFFF7128"/>
        <color rgb="FFFFEF9C"/>
      </colorScale>
    </cfRule>
  </conditionalFormatting>
  <conditionalFormatting sqref="N55">
    <cfRule type="containsText" dxfId="629" priority="82" operator="containsText" text="3- Moderado">
      <formula>NOT(ISERROR(SEARCH("3- Moderado",N55)))</formula>
    </cfRule>
    <cfRule type="containsText" dxfId="628" priority="83" operator="containsText" text="6- Moderado">
      <formula>NOT(ISERROR(SEARCH("6- Moderado",N55)))</formula>
    </cfRule>
    <cfRule type="containsText" dxfId="627" priority="84" operator="containsText" text="4- Moderado">
      <formula>NOT(ISERROR(SEARCH("4- Moderado",N55)))</formula>
    </cfRule>
    <cfRule type="containsText" dxfId="626" priority="85" operator="containsText" text="3- Bajo">
      <formula>NOT(ISERROR(SEARCH("3- Bajo",N55)))</formula>
    </cfRule>
    <cfRule type="containsText" dxfId="625" priority="86" operator="containsText" text="4- Bajo">
      <formula>NOT(ISERROR(SEARCH("4- Bajo",N55)))</formula>
    </cfRule>
    <cfRule type="containsText" dxfId="624" priority="87" operator="containsText" text="1- Bajo">
      <formula>NOT(ISERROR(SEARCH("1- Bajo",N55)))</formula>
    </cfRule>
  </conditionalFormatting>
  <conditionalFormatting sqref="H55:H59">
    <cfRule type="containsText" dxfId="623" priority="69" operator="containsText" text="Muy Alta">
      <formula>NOT(ISERROR(SEARCH("Muy Alta",H55)))</formula>
    </cfRule>
    <cfRule type="containsText" dxfId="622" priority="70" operator="containsText" text="Alta">
      <formula>NOT(ISERROR(SEARCH("Alta",H55)))</formula>
    </cfRule>
    <cfRule type="containsText" dxfId="621" priority="71" operator="containsText" text="Muy Alta">
      <formula>NOT(ISERROR(SEARCH("Muy Alta",H55)))</formula>
    </cfRule>
    <cfRule type="containsText" dxfId="620" priority="76" operator="containsText" text="Muy Baja">
      <formula>NOT(ISERROR(SEARCH("Muy Baja",H55)))</formula>
    </cfRule>
    <cfRule type="containsText" dxfId="619" priority="77" operator="containsText" text="Baja">
      <formula>NOT(ISERROR(SEARCH("Baja",H55)))</formula>
    </cfRule>
    <cfRule type="containsText" dxfId="618" priority="78" operator="containsText" text="Media">
      <formula>NOT(ISERROR(SEARCH("Media",H55)))</formula>
    </cfRule>
    <cfRule type="containsText" dxfId="617" priority="79" operator="containsText" text="Alta">
      <formula>NOT(ISERROR(SEARCH("Alta",H55)))</formula>
    </cfRule>
    <cfRule type="containsText" dxfId="616" priority="81" operator="containsText" text="Muy Alta">
      <formula>NOT(ISERROR(SEARCH("Muy Alta",H55)))</formula>
    </cfRule>
  </conditionalFormatting>
  <conditionalFormatting sqref="I55:I59">
    <cfRule type="containsText" dxfId="615" priority="72" operator="containsText" text="Catastrófico">
      <formula>NOT(ISERROR(SEARCH("Catastrófico",I55)))</formula>
    </cfRule>
    <cfRule type="containsText" dxfId="614" priority="73" operator="containsText" text="Mayor">
      <formula>NOT(ISERROR(SEARCH("Mayor",I55)))</formula>
    </cfRule>
    <cfRule type="containsText" dxfId="613" priority="74" operator="containsText" text="Menor">
      <formula>NOT(ISERROR(SEARCH("Menor",I55)))</formula>
    </cfRule>
    <cfRule type="containsText" dxfId="612" priority="75" operator="containsText" text="Leve">
      <formula>NOT(ISERROR(SEARCH("Leve",I55)))</formula>
    </cfRule>
    <cfRule type="containsText" dxfId="611" priority="80" operator="containsText" text="Moderado">
      <formula>NOT(ISERROR(SEARCH("Moderado",I55)))</formula>
    </cfRule>
  </conditionalFormatting>
  <conditionalFormatting sqref="K55:K59">
    <cfRule type="containsText" dxfId="610" priority="67" operator="containsText" text="Media">
      <formula>NOT(ISERROR(SEARCH("Media",K55)))</formula>
    </cfRule>
  </conditionalFormatting>
  <conditionalFormatting sqref="L55:L59">
    <cfRule type="containsText" dxfId="609" priority="66" operator="containsText" text="Moderado">
      <formula>NOT(ISERROR(SEARCH("Moderado",L55)))</formula>
    </cfRule>
  </conditionalFormatting>
  <conditionalFormatting sqref="J55:J59">
    <cfRule type="containsText" dxfId="608" priority="65" operator="containsText" text="Moderado">
      <formula>NOT(ISERROR(SEARCH("Moderado",J55)))</formula>
    </cfRule>
  </conditionalFormatting>
  <conditionalFormatting sqref="J55:J59">
    <cfRule type="containsText" dxfId="607" priority="63" operator="containsText" text="Bajo">
      <formula>NOT(ISERROR(SEARCH("Bajo",J55)))</formula>
    </cfRule>
    <cfRule type="containsText" dxfId="606" priority="64" operator="containsText" text="Extremo">
      <formula>NOT(ISERROR(SEARCH("Extremo",J55)))</formula>
    </cfRule>
  </conditionalFormatting>
  <conditionalFormatting sqref="K55:K59">
    <cfRule type="containsText" dxfId="605" priority="61" operator="containsText" text="Baja">
      <formula>NOT(ISERROR(SEARCH("Baja",K55)))</formula>
    </cfRule>
    <cfRule type="containsText" dxfId="604" priority="62" operator="containsText" text="Muy Baja">
      <formula>NOT(ISERROR(SEARCH("Muy Baja",K55)))</formula>
    </cfRule>
  </conditionalFormatting>
  <conditionalFormatting sqref="K55:K59">
    <cfRule type="containsText" dxfId="603" priority="59" operator="containsText" text="Muy Alta">
      <formula>NOT(ISERROR(SEARCH("Muy Alta",K55)))</formula>
    </cfRule>
    <cfRule type="containsText" dxfId="602" priority="60" operator="containsText" text="Alta">
      <formula>NOT(ISERROR(SEARCH("Alta",K55)))</formula>
    </cfRule>
  </conditionalFormatting>
  <conditionalFormatting sqref="L55:L59">
    <cfRule type="containsText" dxfId="601" priority="55" operator="containsText" text="Catastrófico">
      <formula>NOT(ISERROR(SEARCH("Catastrófico",L55)))</formula>
    </cfRule>
    <cfRule type="containsText" dxfId="600" priority="56" operator="containsText" text="Mayor">
      <formula>NOT(ISERROR(SEARCH("Mayor",L55)))</formula>
    </cfRule>
    <cfRule type="containsText" dxfId="599" priority="57" operator="containsText" text="Menor">
      <formula>NOT(ISERROR(SEARCH("Menor",L55)))</formula>
    </cfRule>
    <cfRule type="containsText" dxfId="598" priority="58" operator="containsText" text="Leve">
      <formula>NOT(ISERROR(SEARCH("Leve",L55)))</formula>
    </cfRule>
  </conditionalFormatting>
  <dataValidations count="7">
    <dataValidation allowBlank="1" showInputMessage="1" showErrorMessage="1" prompt="seleccionar si el responsable de ejecutar las acciones es el nivel central" sqref="Q8" xr:uid="{00000000-0002-0000-0E00-000000000000}"/>
    <dataValidation allowBlank="1" showInputMessage="1" showErrorMessage="1" prompt="Seleccionar si el responsable es el responsable de las acciones es el nivel central" sqref="P7:P8" xr:uid="{00000000-0002-0000-0E00-000001000000}"/>
    <dataValidation allowBlank="1" showInputMessage="1" showErrorMessage="1" prompt="Describir las actividades que se van a desarrollar para el proyecto" sqref="O7" xr:uid="{00000000-0002-0000-0E00-000002000000}"/>
    <dataValidation allowBlank="1" showInputMessage="1" showErrorMessage="1" prompt="El grado de afectación puede ser " sqref="I8" xr:uid="{00000000-0002-0000-0E00-000003000000}"/>
    <dataValidation allowBlank="1" showInputMessage="1" showErrorMessage="1" prompt="Que tan factible es que materialize el riesgo?" sqref="H8" xr:uid="{00000000-0002-0000-0E00-000004000000}"/>
    <dataValidation allowBlank="1" showInputMessage="1" showErrorMessage="1" prompt="Registrar qué factor  que ocasina el riesgo: un facot identtficado el contexto._x000a_O  personas, recursos, estilo de direccion , factores externos, , codiciones ambientales" sqref="F8:G8" xr:uid="{00000000-0002-0000-0E00-000005000000}"/>
    <dataValidation allowBlank="1" showInputMessage="1" showErrorMessage="1" prompt="Seleccionar el tipo de riesgo teniendo en cuenta que  factor organizaconal afecta. Ver explicacion en hoja " sqref="E8" xr:uid="{00000000-0002-0000-0E00-000006000000}"/>
  </dataValidations>
  <pageMargins left="0.7" right="0.7" top="0.75" bottom="0.75" header="0.3" footer="0.3"/>
  <pageSetup orientation="portrait" horizontalDpi="4294967293" verticalDpi="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8" tint="-0.249977111117893"/>
  </sheetPr>
  <dimension ref="A1:JR59"/>
  <sheetViews>
    <sheetView zoomScale="71" zoomScaleNormal="71" workbookViewId="0">
      <selection activeCell="A10" sqref="A10:A14"/>
    </sheetView>
  </sheetViews>
  <sheetFormatPr baseColWidth="10" defaultColWidth="11.42578125" defaultRowHeight="15" x14ac:dyDescent="0.25"/>
  <cols>
    <col min="1" max="2" width="18.42578125" style="34" customWidth="1"/>
    <col min="3" max="3" width="15.5703125" customWidth="1"/>
    <col min="4" max="4" width="27.5703125" style="34" customWidth="1"/>
    <col min="5" max="5" width="18" style="100" customWidth="1"/>
    <col min="6" max="6" width="40.140625" customWidth="1"/>
    <col min="7" max="7" width="20.42578125" customWidth="1"/>
    <col min="8" max="8" width="10.42578125" style="101" customWidth="1"/>
    <col min="9" max="9" width="11.42578125" style="101" customWidth="1"/>
    <col min="10" max="10" width="10.140625" style="102" customWidth="1"/>
    <col min="11" max="11" width="11.42578125" style="101" customWidth="1"/>
    <col min="12" max="12" width="10.85546875" style="101" customWidth="1"/>
    <col min="13" max="13" width="18.28515625" style="101" bestFit="1" customWidth="1"/>
    <col min="14" max="14" width="18.28515625" bestFit="1" customWidth="1"/>
    <col min="15" max="15" width="32.85546875" customWidth="1"/>
    <col min="16" max="16" width="12.42578125" customWidth="1"/>
    <col min="17" max="17" width="15.140625" customWidth="1"/>
    <col min="18" max="18" width="17.42578125" customWidth="1"/>
    <col min="19" max="19" width="17.140625" customWidth="1"/>
    <col min="20" max="20" width="16.140625" customWidth="1"/>
    <col min="21" max="176" width="11.42578125" style="61"/>
  </cols>
  <sheetData>
    <row r="1" spans="1:278" s="76" customFormat="1" ht="16.5" customHeight="1" x14ac:dyDescent="0.3">
      <c r="A1" s="433"/>
      <c r="B1" s="434"/>
      <c r="C1" s="434"/>
      <c r="D1" s="437" t="s">
        <v>392</v>
      </c>
      <c r="E1" s="437"/>
      <c r="F1" s="437"/>
      <c r="G1" s="437"/>
      <c r="H1" s="437"/>
      <c r="I1" s="437"/>
      <c r="J1" s="437"/>
      <c r="K1" s="437"/>
      <c r="L1" s="437"/>
      <c r="M1" s="437"/>
      <c r="N1" s="437"/>
      <c r="O1" s="437"/>
      <c r="P1" s="437"/>
      <c r="Q1" s="438"/>
      <c r="R1" s="417" t="s">
        <v>67</v>
      </c>
      <c r="S1" s="417"/>
      <c r="T1" s="417"/>
      <c r="U1" s="75"/>
      <c r="V1" s="75"/>
      <c r="W1" s="75"/>
      <c r="X1" s="75"/>
      <c r="Y1" s="75"/>
      <c r="Z1" s="75"/>
      <c r="AA1" s="75"/>
      <c r="AB1" s="75"/>
      <c r="AC1" s="75"/>
      <c r="AD1" s="75"/>
      <c r="AE1" s="75"/>
      <c r="AF1" s="75"/>
      <c r="AG1" s="75"/>
      <c r="AH1" s="75"/>
      <c r="AI1" s="75"/>
      <c r="AJ1" s="75"/>
      <c r="AK1" s="75"/>
      <c r="AL1" s="75"/>
      <c r="AM1" s="75"/>
      <c r="AN1" s="75"/>
      <c r="AO1" s="75"/>
      <c r="AP1" s="75"/>
      <c r="AQ1" s="75"/>
      <c r="AR1" s="75"/>
      <c r="AS1" s="75"/>
      <c r="AT1" s="75"/>
      <c r="AU1" s="75"/>
      <c r="AV1" s="75"/>
      <c r="AW1" s="75"/>
      <c r="AX1" s="75"/>
      <c r="AY1" s="75"/>
      <c r="AZ1" s="75"/>
      <c r="BA1" s="75"/>
      <c r="BB1" s="75"/>
      <c r="BC1" s="75"/>
      <c r="BD1" s="75"/>
      <c r="BE1" s="75"/>
      <c r="BF1" s="75"/>
      <c r="BG1" s="75"/>
      <c r="BH1" s="75"/>
      <c r="BI1" s="75"/>
      <c r="BJ1" s="75"/>
      <c r="BK1" s="75"/>
      <c r="BL1" s="75"/>
      <c r="BM1" s="75"/>
      <c r="BN1" s="75"/>
      <c r="BO1" s="75"/>
      <c r="BP1" s="75"/>
      <c r="BQ1" s="75"/>
      <c r="BR1" s="75"/>
      <c r="BS1" s="75"/>
      <c r="BT1" s="75"/>
      <c r="BU1" s="75"/>
      <c r="BV1" s="75"/>
      <c r="BW1" s="75"/>
      <c r="BX1" s="75"/>
      <c r="BY1" s="75"/>
      <c r="BZ1" s="75"/>
      <c r="CA1" s="75"/>
      <c r="CB1" s="75"/>
      <c r="CC1" s="75"/>
      <c r="CD1" s="75"/>
      <c r="CE1" s="75"/>
      <c r="CF1" s="75"/>
      <c r="CG1" s="75"/>
      <c r="CH1" s="75"/>
      <c r="CI1" s="75"/>
      <c r="CJ1" s="75"/>
      <c r="CK1" s="75"/>
      <c r="CL1" s="75"/>
      <c r="CM1" s="75"/>
      <c r="CN1" s="75"/>
      <c r="CO1" s="75"/>
      <c r="CP1" s="75"/>
      <c r="CQ1" s="75"/>
      <c r="CR1" s="75"/>
      <c r="CS1" s="75"/>
      <c r="CT1" s="75"/>
      <c r="CU1" s="75"/>
      <c r="CV1" s="75"/>
      <c r="CW1" s="75"/>
      <c r="CX1" s="75"/>
      <c r="CY1" s="75"/>
      <c r="CZ1" s="75"/>
      <c r="DA1" s="75"/>
      <c r="DB1" s="75"/>
      <c r="DC1" s="75"/>
      <c r="DD1" s="75"/>
      <c r="DE1" s="75"/>
      <c r="DF1" s="75"/>
      <c r="DG1" s="75"/>
      <c r="DH1" s="75"/>
      <c r="DI1" s="75"/>
      <c r="DJ1" s="75"/>
      <c r="DK1" s="75"/>
      <c r="DL1" s="75"/>
      <c r="DM1" s="75"/>
      <c r="DN1" s="75"/>
      <c r="DO1" s="75"/>
      <c r="DP1" s="75"/>
      <c r="DQ1" s="75"/>
      <c r="DR1" s="75"/>
      <c r="DS1" s="75"/>
      <c r="DT1" s="75"/>
      <c r="DU1" s="75"/>
      <c r="DV1" s="75"/>
      <c r="DW1" s="75"/>
      <c r="DX1" s="75"/>
      <c r="DY1" s="75"/>
      <c r="DZ1" s="75"/>
      <c r="EA1" s="75"/>
      <c r="EB1" s="75"/>
      <c r="EC1" s="75"/>
      <c r="ED1" s="75"/>
      <c r="EE1" s="75"/>
      <c r="EF1" s="75"/>
      <c r="EG1" s="75"/>
      <c r="EH1" s="75"/>
      <c r="EI1" s="75"/>
      <c r="EJ1" s="75"/>
      <c r="EK1" s="75"/>
      <c r="EL1" s="75"/>
      <c r="EM1" s="75"/>
      <c r="EN1" s="75"/>
      <c r="EO1" s="75"/>
      <c r="EP1" s="75"/>
      <c r="EQ1" s="75"/>
      <c r="ER1" s="75"/>
      <c r="ES1" s="75"/>
      <c r="ET1" s="75"/>
      <c r="EU1" s="75"/>
      <c r="EV1" s="75"/>
      <c r="EW1" s="75"/>
      <c r="EX1" s="75"/>
      <c r="EY1" s="75"/>
      <c r="EZ1" s="75"/>
      <c r="FA1" s="75"/>
      <c r="FB1" s="75"/>
      <c r="FC1" s="75"/>
      <c r="FD1" s="75"/>
      <c r="FE1" s="75"/>
      <c r="FF1" s="75"/>
      <c r="FG1" s="75"/>
      <c r="FH1" s="75"/>
      <c r="FI1" s="75"/>
      <c r="FJ1" s="75"/>
      <c r="FK1" s="75"/>
      <c r="FL1" s="75"/>
      <c r="FM1" s="75"/>
      <c r="FN1" s="75"/>
      <c r="FO1" s="75"/>
      <c r="FP1" s="75"/>
      <c r="FQ1" s="75"/>
      <c r="FR1" s="75"/>
      <c r="FS1" s="75"/>
      <c r="FT1" s="75"/>
      <c r="FU1" s="75"/>
      <c r="FV1" s="75"/>
      <c r="FW1" s="75"/>
      <c r="FX1" s="75"/>
      <c r="FY1" s="75"/>
      <c r="FZ1" s="75"/>
      <c r="GA1" s="75"/>
      <c r="GB1" s="75"/>
      <c r="GC1" s="75"/>
      <c r="GD1" s="75"/>
      <c r="GE1" s="75"/>
      <c r="GF1" s="75"/>
      <c r="GG1" s="75"/>
      <c r="GH1" s="75"/>
      <c r="GI1" s="75"/>
      <c r="GJ1" s="75"/>
      <c r="GK1" s="75"/>
      <c r="GL1" s="75"/>
      <c r="GM1" s="75"/>
      <c r="GN1" s="75"/>
      <c r="GO1" s="75"/>
      <c r="GP1" s="75"/>
      <c r="GQ1" s="75"/>
      <c r="GR1" s="75"/>
      <c r="GS1" s="75"/>
      <c r="GT1" s="75"/>
      <c r="GU1" s="75"/>
      <c r="GV1" s="75"/>
      <c r="GW1" s="75"/>
      <c r="GX1" s="75"/>
      <c r="GY1" s="75"/>
      <c r="GZ1" s="75"/>
      <c r="HA1" s="75"/>
      <c r="HB1" s="75"/>
      <c r="HC1" s="75"/>
      <c r="HD1" s="75"/>
      <c r="HE1" s="75"/>
      <c r="HF1" s="75"/>
      <c r="HG1" s="75"/>
      <c r="HH1" s="75"/>
      <c r="HI1" s="75"/>
      <c r="HJ1" s="75"/>
      <c r="HK1" s="75"/>
      <c r="HL1" s="75"/>
      <c r="HM1" s="75"/>
      <c r="HN1" s="75"/>
      <c r="HO1" s="75"/>
      <c r="HP1" s="75"/>
      <c r="HQ1" s="75"/>
      <c r="HR1" s="75"/>
      <c r="HS1" s="75"/>
      <c r="HT1" s="75"/>
      <c r="HU1" s="75"/>
      <c r="HV1" s="75"/>
      <c r="HW1" s="75"/>
      <c r="HX1" s="75"/>
      <c r="HY1" s="75"/>
      <c r="HZ1" s="75"/>
      <c r="IA1" s="75"/>
      <c r="IB1" s="75"/>
      <c r="IC1" s="75"/>
      <c r="ID1" s="75"/>
      <c r="IE1" s="75"/>
      <c r="IF1" s="75"/>
      <c r="IG1" s="75"/>
      <c r="IH1" s="75"/>
      <c r="II1" s="75"/>
      <c r="IJ1" s="75"/>
      <c r="IK1" s="75"/>
      <c r="IL1" s="75"/>
      <c r="IM1" s="75"/>
      <c r="IN1" s="75"/>
      <c r="IO1" s="75"/>
      <c r="IP1" s="75"/>
      <c r="IQ1" s="75"/>
      <c r="IR1" s="75"/>
      <c r="IS1" s="75"/>
      <c r="IT1" s="75"/>
      <c r="IU1" s="75"/>
      <c r="IV1" s="75"/>
      <c r="IW1" s="75"/>
      <c r="IX1" s="75"/>
      <c r="IY1" s="75"/>
      <c r="IZ1" s="75"/>
      <c r="JA1" s="75"/>
      <c r="JB1" s="75"/>
      <c r="JC1" s="75"/>
      <c r="JD1" s="75"/>
      <c r="JE1" s="75"/>
      <c r="JF1" s="75"/>
      <c r="JG1" s="75"/>
      <c r="JH1" s="75"/>
      <c r="JI1" s="75"/>
      <c r="JJ1" s="75"/>
      <c r="JK1" s="75"/>
      <c r="JL1" s="75"/>
      <c r="JM1" s="75"/>
      <c r="JN1" s="75"/>
      <c r="JO1" s="75"/>
      <c r="JP1" s="75"/>
      <c r="JQ1" s="75"/>
      <c r="JR1" s="75"/>
    </row>
    <row r="2" spans="1:278" s="76" customFormat="1" ht="39.75" customHeight="1" x14ac:dyDescent="0.3">
      <c r="A2" s="435"/>
      <c r="B2" s="436"/>
      <c r="C2" s="436"/>
      <c r="D2" s="439"/>
      <c r="E2" s="439"/>
      <c r="F2" s="439"/>
      <c r="G2" s="439"/>
      <c r="H2" s="439"/>
      <c r="I2" s="439"/>
      <c r="J2" s="439"/>
      <c r="K2" s="439"/>
      <c r="L2" s="439"/>
      <c r="M2" s="439"/>
      <c r="N2" s="439"/>
      <c r="O2" s="439"/>
      <c r="P2" s="439"/>
      <c r="Q2" s="440"/>
      <c r="R2" s="417"/>
      <c r="S2" s="417"/>
      <c r="T2" s="417"/>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c r="CA2" s="75"/>
      <c r="CB2" s="75"/>
      <c r="CC2" s="75"/>
      <c r="CD2" s="75"/>
      <c r="CE2" s="75"/>
      <c r="CF2" s="75"/>
      <c r="CG2" s="75"/>
      <c r="CH2" s="75"/>
      <c r="CI2" s="75"/>
      <c r="CJ2" s="75"/>
      <c r="CK2" s="75"/>
      <c r="CL2" s="75"/>
      <c r="CM2" s="75"/>
      <c r="CN2" s="75"/>
      <c r="CO2" s="75"/>
      <c r="CP2" s="75"/>
      <c r="CQ2" s="75"/>
      <c r="CR2" s="75"/>
      <c r="CS2" s="75"/>
      <c r="CT2" s="75"/>
      <c r="CU2" s="75"/>
      <c r="CV2" s="75"/>
      <c r="CW2" s="75"/>
      <c r="CX2" s="75"/>
      <c r="CY2" s="75"/>
      <c r="CZ2" s="75"/>
      <c r="DA2" s="75"/>
      <c r="DB2" s="75"/>
      <c r="DC2" s="75"/>
      <c r="DD2" s="75"/>
      <c r="DE2" s="75"/>
      <c r="DF2" s="75"/>
      <c r="DG2" s="75"/>
      <c r="DH2" s="75"/>
      <c r="DI2" s="75"/>
      <c r="DJ2" s="75"/>
      <c r="DK2" s="75"/>
      <c r="DL2" s="75"/>
      <c r="DM2" s="75"/>
      <c r="DN2" s="75"/>
      <c r="DO2" s="75"/>
      <c r="DP2" s="75"/>
      <c r="DQ2" s="75"/>
      <c r="DR2" s="75"/>
      <c r="DS2" s="75"/>
      <c r="DT2" s="75"/>
      <c r="DU2" s="75"/>
      <c r="DV2" s="75"/>
      <c r="DW2" s="75"/>
      <c r="DX2" s="75"/>
      <c r="DY2" s="75"/>
      <c r="DZ2" s="75"/>
      <c r="EA2" s="75"/>
      <c r="EB2" s="75"/>
      <c r="EC2" s="75"/>
      <c r="ED2" s="75"/>
      <c r="EE2" s="75"/>
      <c r="EF2" s="75"/>
      <c r="EG2" s="75"/>
      <c r="EH2" s="75"/>
      <c r="EI2" s="75"/>
      <c r="EJ2" s="75"/>
      <c r="EK2" s="75"/>
      <c r="EL2" s="75"/>
      <c r="EM2" s="75"/>
      <c r="EN2" s="75"/>
      <c r="EO2" s="75"/>
      <c r="EP2" s="75"/>
      <c r="EQ2" s="75"/>
      <c r="ER2" s="75"/>
      <c r="ES2" s="75"/>
      <c r="ET2" s="75"/>
      <c r="EU2" s="75"/>
      <c r="EV2" s="75"/>
      <c r="EW2" s="75"/>
      <c r="EX2" s="75"/>
      <c r="EY2" s="75"/>
      <c r="EZ2" s="75"/>
      <c r="FA2" s="75"/>
      <c r="FB2" s="75"/>
      <c r="FC2" s="75"/>
      <c r="FD2" s="75"/>
      <c r="FE2" s="75"/>
      <c r="FF2" s="75"/>
      <c r="FG2" s="75"/>
      <c r="FH2" s="75"/>
      <c r="FI2" s="75"/>
      <c r="FJ2" s="75"/>
      <c r="FK2" s="75"/>
      <c r="FL2" s="75"/>
      <c r="FM2" s="75"/>
      <c r="FN2" s="75"/>
      <c r="FO2" s="75"/>
      <c r="FP2" s="75"/>
      <c r="FQ2" s="75"/>
      <c r="FR2" s="75"/>
      <c r="FS2" s="75"/>
      <c r="FT2" s="75"/>
      <c r="FU2" s="75"/>
      <c r="FV2" s="75"/>
      <c r="FW2" s="75"/>
      <c r="FX2" s="75"/>
      <c r="FY2" s="75"/>
      <c r="FZ2" s="75"/>
      <c r="GA2" s="75"/>
      <c r="GB2" s="75"/>
      <c r="GC2" s="75"/>
      <c r="GD2" s="75"/>
      <c r="GE2" s="75"/>
      <c r="GF2" s="75"/>
      <c r="GG2" s="75"/>
      <c r="GH2" s="75"/>
      <c r="GI2" s="75"/>
      <c r="GJ2" s="75"/>
      <c r="GK2" s="75"/>
      <c r="GL2" s="75"/>
      <c r="GM2" s="75"/>
      <c r="GN2" s="75"/>
      <c r="GO2" s="75"/>
      <c r="GP2" s="75"/>
      <c r="GQ2" s="75"/>
      <c r="GR2" s="75"/>
      <c r="GS2" s="75"/>
      <c r="GT2" s="75"/>
      <c r="GU2" s="75"/>
      <c r="GV2" s="75"/>
      <c r="GW2" s="75"/>
      <c r="GX2" s="75"/>
      <c r="GY2" s="75"/>
      <c r="GZ2" s="75"/>
      <c r="HA2" s="75"/>
      <c r="HB2" s="75"/>
      <c r="HC2" s="75"/>
      <c r="HD2" s="75"/>
      <c r="HE2" s="75"/>
      <c r="HF2" s="75"/>
      <c r="HG2" s="75"/>
      <c r="HH2" s="75"/>
      <c r="HI2" s="75"/>
      <c r="HJ2" s="75"/>
      <c r="HK2" s="75"/>
      <c r="HL2" s="75"/>
      <c r="HM2" s="75"/>
      <c r="HN2" s="75"/>
      <c r="HO2" s="75"/>
      <c r="HP2" s="75"/>
      <c r="HQ2" s="75"/>
      <c r="HR2" s="75"/>
      <c r="HS2" s="75"/>
      <c r="HT2" s="75"/>
      <c r="HU2" s="75"/>
      <c r="HV2" s="75"/>
      <c r="HW2" s="75"/>
      <c r="HX2" s="75"/>
      <c r="HY2" s="75"/>
      <c r="HZ2" s="75"/>
      <c r="IA2" s="75"/>
      <c r="IB2" s="75"/>
      <c r="IC2" s="75"/>
      <c r="ID2" s="75"/>
      <c r="IE2" s="75"/>
      <c r="IF2" s="75"/>
      <c r="IG2" s="75"/>
      <c r="IH2" s="75"/>
      <c r="II2" s="75"/>
      <c r="IJ2" s="75"/>
      <c r="IK2" s="75"/>
      <c r="IL2" s="75"/>
      <c r="IM2" s="75"/>
      <c r="IN2" s="75"/>
      <c r="IO2" s="75"/>
      <c r="IP2" s="75"/>
      <c r="IQ2" s="75"/>
      <c r="IR2" s="75"/>
      <c r="IS2" s="75"/>
      <c r="IT2" s="75"/>
      <c r="IU2" s="75"/>
      <c r="IV2" s="75"/>
      <c r="IW2" s="75"/>
      <c r="IX2" s="75"/>
      <c r="IY2" s="75"/>
      <c r="IZ2" s="75"/>
      <c r="JA2" s="75"/>
      <c r="JB2" s="75"/>
      <c r="JC2" s="75"/>
      <c r="JD2" s="75"/>
      <c r="JE2" s="75"/>
      <c r="JF2" s="75"/>
      <c r="JG2" s="75"/>
      <c r="JH2" s="75"/>
      <c r="JI2" s="75"/>
      <c r="JJ2" s="75"/>
      <c r="JK2" s="75"/>
      <c r="JL2" s="75"/>
      <c r="JM2" s="75"/>
      <c r="JN2" s="75"/>
      <c r="JO2" s="75"/>
      <c r="JP2" s="75"/>
      <c r="JQ2" s="75"/>
      <c r="JR2" s="75"/>
    </row>
    <row r="3" spans="1:278" s="76" customFormat="1" ht="3" customHeight="1" x14ac:dyDescent="0.3">
      <c r="A3" s="2"/>
      <c r="B3" s="2"/>
      <c r="C3" s="114"/>
      <c r="D3" s="439"/>
      <c r="E3" s="439"/>
      <c r="F3" s="439"/>
      <c r="G3" s="439"/>
      <c r="H3" s="439"/>
      <c r="I3" s="439"/>
      <c r="J3" s="439"/>
      <c r="K3" s="439"/>
      <c r="L3" s="439"/>
      <c r="M3" s="439"/>
      <c r="N3" s="439"/>
      <c r="O3" s="439"/>
      <c r="P3" s="439"/>
      <c r="Q3" s="440"/>
      <c r="R3" s="417"/>
      <c r="S3" s="417"/>
      <c r="T3" s="417"/>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c r="EP3" s="75"/>
      <c r="EQ3" s="75"/>
      <c r="ER3" s="75"/>
      <c r="ES3" s="75"/>
      <c r="ET3" s="75"/>
      <c r="EU3" s="75"/>
      <c r="EV3" s="75"/>
      <c r="EW3" s="75"/>
      <c r="EX3" s="75"/>
      <c r="EY3" s="75"/>
      <c r="EZ3" s="75"/>
      <c r="FA3" s="75"/>
      <c r="FB3" s="75"/>
      <c r="FC3" s="75"/>
      <c r="FD3" s="75"/>
      <c r="FE3" s="75"/>
      <c r="FF3" s="75"/>
      <c r="FG3" s="75"/>
      <c r="FH3" s="75"/>
      <c r="FI3" s="75"/>
      <c r="FJ3" s="75"/>
      <c r="FK3" s="75"/>
      <c r="FL3" s="75"/>
      <c r="FM3" s="75"/>
      <c r="FN3" s="75"/>
      <c r="FO3" s="75"/>
      <c r="FP3" s="75"/>
      <c r="FQ3" s="75"/>
      <c r="FR3" s="75"/>
      <c r="FS3" s="75"/>
      <c r="FT3" s="75"/>
      <c r="FU3" s="75"/>
      <c r="FV3" s="75"/>
      <c r="FW3" s="75"/>
      <c r="FX3" s="75"/>
      <c r="FY3" s="75"/>
      <c r="FZ3" s="75"/>
      <c r="GA3" s="75"/>
      <c r="GB3" s="75"/>
      <c r="GC3" s="75"/>
      <c r="GD3" s="75"/>
      <c r="GE3" s="75"/>
      <c r="GF3" s="75"/>
      <c r="GG3" s="75"/>
      <c r="GH3" s="75"/>
      <c r="GI3" s="75"/>
      <c r="GJ3" s="75"/>
      <c r="GK3" s="75"/>
      <c r="GL3" s="75"/>
      <c r="GM3" s="75"/>
      <c r="GN3" s="75"/>
      <c r="GO3" s="75"/>
      <c r="GP3" s="75"/>
      <c r="GQ3" s="75"/>
      <c r="GR3" s="75"/>
      <c r="GS3" s="75"/>
      <c r="GT3" s="75"/>
      <c r="GU3" s="75"/>
      <c r="GV3" s="75"/>
      <c r="GW3" s="75"/>
      <c r="GX3" s="75"/>
      <c r="GY3" s="75"/>
      <c r="GZ3" s="75"/>
      <c r="HA3" s="75"/>
      <c r="HB3" s="75"/>
      <c r="HC3" s="75"/>
      <c r="HD3" s="75"/>
      <c r="HE3" s="75"/>
      <c r="HF3" s="75"/>
      <c r="HG3" s="75"/>
      <c r="HH3" s="75"/>
      <c r="HI3" s="75"/>
      <c r="HJ3" s="75"/>
      <c r="HK3" s="75"/>
      <c r="HL3" s="75"/>
      <c r="HM3" s="75"/>
      <c r="HN3" s="75"/>
      <c r="HO3" s="75"/>
      <c r="HP3" s="75"/>
      <c r="HQ3" s="75"/>
      <c r="HR3" s="75"/>
      <c r="HS3" s="75"/>
      <c r="HT3" s="75"/>
      <c r="HU3" s="75"/>
      <c r="HV3" s="75"/>
      <c r="HW3" s="75"/>
      <c r="HX3" s="75"/>
      <c r="HY3" s="75"/>
      <c r="HZ3" s="75"/>
      <c r="IA3" s="75"/>
      <c r="IB3" s="75"/>
      <c r="IC3" s="75"/>
      <c r="ID3" s="75"/>
      <c r="IE3" s="75"/>
      <c r="IF3" s="75"/>
      <c r="IG3" s="75"/>
      <c r="IH3" s="75"/>
      <c r="II3" s="75"/>
      <c r="IJ3" s="75"/>
      <c r="IK3" s="75"/>
      <c r="IL3" s="75"/>
      <c r="IM3" s="75"/>
      <c r="IN3" s="75"/>
      <c r="IO3" s="75"/>
      <c r="IP3" s="75"/>
      <c r="IQ3" s="75"/>
      <c r="IR3" s="75"/>
      <c r="IS3" s="75"/>
      <c r="IT3" s="75"/>
      <c r="IU3" s="75"/>
      <c r="IV3" s="75"/>
      <c r="IW3" s="75"/>
      <c r="IX3" s="75"/>
      <c r="IY3" s="75"/>
      <c r="IZ3" s="75"/>
      <c r="JA3" s="75"/>
      <c r="JB3" s="75"/>
      <c r="JC3" s="75"/>
      <c r="JD3" s="75"/>
      <c r="JE3" s="75"/>
      <c r="JF3" s="75"/>
      <c r="JG3" s="75"/>
      <c r="JH3" s="75"/>
      <c r="JI3" s="75"/>
      <c r="JJ3" s="75"/>
      <c r="JK3" s="75"/>
      <c r="JL3" s="75"/>
      <c r="JM3" s="75"/>
      <c r="JN3" s="75"/>
      <c r="JO3" s="75"/>
      <c r="JP3" s="75"/>
      <c r="JQ3" s="75"/>
      <c r="JR3" s="75"/>
    </row>
    <row r="4" spans="1:278" s="76" customFormat="1" ht="41.25" customHeight="1" x14ac:dyDescent="0.3">
      <c r="A4" s="418" t="s">
        <v>0</v>
      </c>
      <c r="B4" s="419"/>
      <c r="C4" s="420"/>
      <c r="D4" s="421" t="str">
        <f>'Mapa Final'!D4</f>
        <v>Gestión Tecnológica</v>
      </c>
      <c r="E4" s="422"/>
      <c r="F4" s="422"/>
      <c r="G4" s="422"/>
      <c r="H4" s="422"/>
      <c r="I4" s="422"/>
      <c r="J4" s="422"/>
      <c r="K4" s="422"/>
      <c r="L4" s="422"/>
      <c r="M4" s="422"/>
      <c r="N4" s="423"/>
      <c r="O4" s="424"/>
      <c r="P4" s="424"/>
      <c r="Q4" s="424"/>
      <c r="R4" s="1"/>
      <c r="S4" s="1"/>
      <c r="T4" s="1"/>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c r="CA4" s="75"/>
      <c r="CB4" s="75"/>
      <c r="CC4" s="75"/>
      <c r="CD4" s="75"/>
      <c r="CE4" s="75"/>
      <c r="CF4" s="75"/>
      <c r="CG4" s="75"/>
      <c r="CH4" s="75"/>
      <c r="CI4" s="75"/>
      <c r="CJ4" s="75"/>
      <c r="CK4" s="75"/>
      <c r="CL4" s="75"/>
      <c r="CM4" s="75"/>
      <c r="CN4" s="75"/>
      <c r="CO4" s="75"/>
      <c r="CP4" s="75"/>
      <c r="CQ4" s="75"/>
      <c r="CR4" s="75"/>
      <c r="CS4" s="75"/>
      <c r="CT4" s="75"/>
      <c r="CU4" s="75"/>
      <c r="CV4" s="75"/>
      <c r="CW4" s="75"/>
      <c r="CX4" s="75"/>
      <c r="CY4" s="75"/>
      <c r="CZ4" s="75"/>
      <c r="DA4" s="75"/>
      <c r="DB4" s="75"/>
      <c r="DC4" s="75"/>
      <c r="DD4" s="75"/>
      <c r="DE4" s="75"/>
      <c r="DF4" s="75"/>
      <c r="DG4" s="75"/>
      <c r="DH4" s="75"/>
      <c r="DI4" s="75"/>
      <c r="DJ4" s="75"/>
      <c r="DK4" s="75"/>
      <c r="DL4" s="75"/>
      <c r="DM4" s="75"/>
      <c r="DN4" s="75"/>
      <c r="DO4" s="75"/>
      <c r="DP4" s="75"/>
      <c r="DQ4" s="75"/>
      <c r="DR4" s="75"/>
      <c r="DS4" s="75"/>
      <c r="DT4" s="75"/>
      <c r="DU4" s="75"/>
      <c r="DV4" s="75"/>
      <c r="DW4" s="75"/>
      <c r="DX4" s="75"/>
      <c r="DY4" s="75"/>
      <c r="DZ4" s="75"/>
      <c r="EA4" s="75"/>
      <c r="EB4" s="75"/>
      <c r="EC4" s="75"/>
      <c r="ED4" s="75"/>
      <c r="EE4" s="75"/>
      <c r="EF4" s="75"/>
      <c r="EG4" s="75"/>
      <c r="EH4" s="75"/>
      <c r="EI4" s="75"/>
      <c r="EJ4" s="75"/>
      <c r="EK4" s="75"/>
      <c r="EL4" s="75"/>
      <c r="EM4" s="75"/>
      <c r="EN4" s="75"/>
      <c r="EO4" s="75"/>
      <c r="EP4" s="75"/>
      <c r="EQ4" s="75"/>
      <c r="ER4" s="75"/>
      <c r="ES4" s="75"/>
      <c r="ET4" s="75"/>
      <c r="EU4" s="75"/>
      <c r="EV4" s="75"/>
      <c r="EW4" s="75"/>
      <c r="EX4" s="75"/>
      <c r="EY4" s="75"/>
      <c r="EZ4" s="75"/>
      <c r="FA4" s="75"/>
      <c r="FB4" s="75"/>
      <c r="FC4" s="75"/>
      <c r="FD4" s="75"/>
      <c r="FE4" s="75"/>
      <c r="FF4" s="75"/>
      <c r="FG4" s="75"/>
      <c r="FH4" s="75"/>
      <c r="FI4" s="75"/>
      <c r="FJ4" s="75"/>
      <c r="FK4" s="75"/>
      <c r="FL4" s="75"/>
      <c r="FM4" s="75"/>
      <c r="FN4" s="75"/>
      <c r="FO4" s="75"/>
      <c r="FP4" s="75"/>
      <c r="FQ4" s="75"/>
      <c r="FR4" s="75"/>
      <c r="FS4" s="75"/>
      <c r="FT4" s="75"/>
      <c r="FU4" s="75"/>
      <c r="FV4" s="75"/>
      <c r="FW4" s="75"/>
      <c r="FX4" s="75"/>
      <c r="FY4" s="75"/>
      <c r="FZ4" s="75"/>
      <c r="GA4" s="75"/>
      <c r="GB4" s="75"/>
      <c r="GC4" s="75"/>
      <c r="GD4" s="75"/>
      <c r="GE4" s="75"/>
      <c r="GF4" s="75"/>
      <c r="GG4" s="75"/>
      <c r="GH4" s="75"/>
      <c r="GI4" s="75"/>
      <c r="GJ4" s="75"/>
      <c r="GK4" s="75"/>
      <c r="GL4" s="75"/>
      <c r="GM4" s="75"/>
      <c r="GN4" s="75"/>
      <c r="GO4" s="75"/>
      <c r="GP4" s="75"/>
      <c r="GQ4" s="75"/>
      <c r="GR4" s="75"/>
      <c r="GS4" s="75"/>
      <c r="GT4" s="75"/>
      <c r="GU4" s="75"/>
      <c r="GV4" s="75"/>
      <c r="GW4" s="75"/>
      <c r="GX4" s="75"/>
      <c r="GY4" s="75"/>
      <c r="GZ4" s="75"/>
      <c r="HA4" s="75"/>
      <c r="HB4" s="75"/>
      <c r="HC4" s="75"/>
      <c r="HD4" s="75"/>
      <c r="HE4" s="75"/>
      <c r="HF4" s="75"/>
      <c r="HG4" s="75"/>
      <c r="HH4" s="75"/>
      <c r="HI4" s="75"/>
      <c r="HJ4" s="75"/>
      <c r="HK4" s="75"/>
      <c r="HL4" s="75"/>
      <c r="HM4" s="75"/>
      <c r="HN4" s="75"/>
      <c r="HO4" s="75"/>
      <c r="HP4" s="75"/>
      <c r="HQ4" s="75"/>
      <c r="HR4" s="75"/>
      <c r="HS4" s="75"/>
      <c r="HT4" s="75"/>
      <c r="HU4" s="75"/>
      <c r="HV4" s="75"/>
      <c r="HW4" s="75"/>
      <c r="HX4" s="75"/>
      <c r="HY4" s="75"/>
      <c r="HZ4" s="75"/>
      <c r="IA4" s="75"/>
      <c r="IB4" s="75"/>
      <c r="IC4" s="75"/>
      <c r="ID4" s="75"/>
      <c r="IE4" s="75"/>
      <c r="IF4" s="75"/>
      <c r="IG4" s="75"/>
      <c r="IH4" s="75"/>
      <c r="II4" s="75"/>
      <c r="IJ4" s="75"/>
      <c r="IK4" s="75"/>
      <c r="IL4" s="75"/>
      <c r="IM4" s="75"/>
      <c r="IN4" s="75"/>
      <c r="IO4" s="75"/>
      <c r="IP4" s="75"/>
      <c r="IQ4" s="75"/>
      <c r="IR4" s="75"/>
      <c r="IS4" s="75"/>
      <c r="IT4" s="75"/>
      <c r="IU4" s="75"/>
      <c r="IV4" s="75"/>
      <c r="IW4" s="75"/>
      <c r="IX4" s="75"/>
      <c r="IY4" s="75"/>
      <c r="IZ4" s="75"/>
      <c r="JA4" s="75"/>
      <c r="JB4" s="75"/>
      <c r="JC4" s="75"/>
      <c r="JD4" s="75"/>
      <c r="JE4" s="75"/>
      <c r="JF4" s="75"/>
      <c r="JG4" s="75"/>
      <c r="JH4" s="75"/>
      <c r="JI4" s="75"/>
      <c r="JJ4" s="75"/>
      <c r="JK4" s="75"/>
      <c r="JL4" s="75"/>
      <c r="JM4" s="75"/>
      <c r="JN4" s="75"/>
      <c r="JO4" s="75"/>
      <c r="JP4" s="75"/>
      <c r="JQ4" s="75"/>
      <c r="JR4" s="75"/>
    </row>
    <row r="5" spans="1:278" s="76" customFormat="1" ht="52.5" customHeight="1" x14ac:dyDescent="0.3">
      <c r="A5" s="418" t="s">
        <v>1</v>
      </c>
      <c r="B5" s="419"/>
      <c r="C5" s="420"/>
      <c r="D5" s="425" t="str">
        <f>'Mapa Final'!D5</f>
        <v>Gestionar, administrar y mantener los recursos informáticos y de telecomunicaciones para el desarrollo de los objetivos institucionales, facilitando el acceso al servicio de justicia, satisfaciendo las necesidades de los funcionarios, empleados y ciudadanos en términos de celeridad, accesibilidad y transparencia, en el marco del Sistema de Gestión de la Calidad y del Medio Ambiente  y Seguridad y Salud en el Trabajo de la Rama Judicial.</v>
      </c>
      <c r="E5" s="426"/>
      <c r="F5" s="426"/>
      <c r="G5" s="426"/>
      <c r="H5" s="426"/>
      <c r="I5" s="426"/>
      <c r="J5" s="426"/>
      <c r="K5" s="426"/>
      <c r="L5" s="426"/>
      <c r="M5" s="426"/>
      <c r="N5" s="427"/>
      <c r="O5" s="1"/>
      <c r="P5" s="1"/>
      <c r="Q5" s="1"/>
      <c r="R5" s="1"/>
      <c r="S5" s="1"/>
      <c r="T5" s="1"/>
      <c r="U5" s="75"/>
      <c r="V5" s="75"/>
      <c r="W5" s="75"/>
      <c r="X5" s="75"/>
      <c r="Y5" s="75"/>
      <c r="Z5" s="75"/>
      <c r="AA5" s="75"/>
      <c r="AB5" s="75"/>
      <c r="AC5" s="75"/>
      <c r="AD5" s="75"/>
      <c r="AE5" s="75"/>
      <c r="AF5" s="75"/>
      <c r="AG5" s="75"/>
      <c r="AH5" s="75"/>
      <c r="AI5" s="75"/>
      <c r="AJ5" s="75"/>
      <c r="AK5" s="75"/>
      <c r="AL5" s="75"/>
      <c r="AM5" s="75"/>
      <c r="AN5" s="75"/>
      <c r="AO5" s="75"/>
      <c r="AP5" s="75"/>
      <c r="AQ5" s="75"/>
      <c r="AR5" s="75"/>
      <c r="AS5" s="75"/>
      <c r="AT5" s="75"/>
      <c r="AU5" s="75"/>
      <c r="AV5" s="75"/>
      <c r="AW5" s="75"/>
      <c r="AX5" s="75"/>
      <c r="AY5" s="75"/>
      <c r="AZ5" s="75"/>
      <c r="BA5" s="75"/>
      <c r="BB5" s="75"/>
      <c r="BC5" s="75"/>
      <c r="BD5" s="75"/>
      <c r="BE5" s="75"/>
      <c r="BF5" s="75"/>
      <c r="BG5" s="75"/>
      <c r="BH5" s="75"/>
      <c r="BI5" s="75"/>
      <c r="BJ5" s="75"/>
      <c r="BK5" s="75"/>
      <c r="BL5" s="75"/>
      <c r="BM5" s="75"/>
      <c r="BN5" s="75"/>
      <c r="BO5" s="75"/>
      <c r="BP5" s="75"/>
      <c r="BQ5" s="75"/>
      <c r="BR5" s="75"/>
      <c r="BS5" s="75"/>
      <c r="BT5" s="75"/>
      <c r="BU5" s="75"/>
      <c r="BV5" s="75"/>
      <c r="BW5" s="75"/>
      <c r="BX5" s="75"/>
      <c r="BY5" s="75"/>
      <c r="BZ5" s="75"/>
      <c r="CA5" s="75"/>
      <c r="CB5" s="75"/>
      <c r="CC5" s="75"/>
      <c r="CD5" s="75"/>
      <c r="CE5" s="75"/>
      <c r="CF5" s="75"/>
      <c r="CG5" s="75"/>
      <c r="CH5" s="75"/>
      <c r="CI5" s="75"/>
      <c r="CJ5" s="75"/>
      <c r="CK5" s="75"/>
      <c r="CL5" s="75"/>
      <c r="CM5" s="75"/>
      <c r="CN5" s="75"/>
      <c r="CO5" s="75"/>
      <c r="CP5" s="75"/>
      <c r="CQ5" s="75"/>
      <c r="CR5" s="75"/>
      <c r="CS5" s="75"/>
      <c r="CT5" s="75"/>
      <c r="CU5" s="75"/>
      <c r="CV5" s="75"/>
      <c r="CW5" s="75"/>
      <c r="CX5" s="75"/>
      <c r="CY5" s="75"/>
      <c r="CZ5" s="75"/>
      <c r="DA5" s="75"/>
      <c r="DB5" s="75"/>
      <c r="DC5" s="75"/>
      <c r="DD5" s="75"/>
      <c r="DE5" s="75"/>
      <c r="DF5" s="75"/>
      <c r="DG5" s="75"/>
      <c r="DH5" s="75"/>
      <c r="DI5" s="75"/>
      <c r="DJ5" s="75"/>
      <c r="DK5" s="75"/>
      <c r="DL5" s="75"/>
      <c r="DM5" s="75"/>
      <c r="DN5" s="75"/>
      <c r="DO5" s="75"/>
      <c r="DP5" s="75"/>
      <c r="DQ5" s="75"/>
      <c r="DR5" s="75"/>
      <c r="DS5" s="75"/>
      <c r="DT5" s="75"/>
      <c r="DU5" s="75"/>
      <c r="DV5" s="75"/>
      <c r="DW5" s="75"/>
      <c r="DX5" s="75"/>
      <c r="DY5" s="75"/>
      <c r="DZ5" s="75"/>
      <c r="EA5" s="75"/>
      <c r="EB5" s="75"/>
      <c r="EC5" s="75"/>
      <c r="ED5" s="75"/>
      <c r="EE5" s="75"/>
      <c r="EF5" s="75"/>
      <c r="EG5" s="75"/>
      <c r="EH5" s="75"/>
      <c r="EI5" s="75"/>
      <c r="EJ5" s="75"/>
      <c r="EK5" s="75"/>
      <c r="EL5" s="75"/>
      <c r="EM5" s="75"/>
      <c r="EN5" s="75"/>
      <c r="EO5" s="75"/>
      <c r="EP5" s="75"/>
      <c r="EQ5" s="75"/>
      <c r="ER5" s="75"/>
      <c r="ES5" s="75"/>
      <c r="ET5" s="75"/>
      <c r="EU5" s="75"/>
      <c r="EV5" s="75"/>
      <c r="EW5" s="75"/>
      <c r="EX5" s="75"/>
      <c r="EY5" s="75"/>
      <c r="EZ5" s="75"/>
      <c r="FA5" s="75"/>
      <c r="FB5" s="75"/>
      <c r="FC5" s="75"/>
      <c r="FD5" s="75"/>
      <c r="FE5" s="75"/>
      <c r="FF5" s="75"/>
      <c r="FG5" s="75"/>
      <c r="FH5" s="75"/>
      <c r="FI5" s="75"/>
      <c r="FJ5" s="75"/>
      <c r="FK5" s="75"/>
      <c r="FL5" s="75"/>
      <c r="FM5" s="75"/>
      <c r="FN5" s="75"/>
      <c r="FO5" s="75"/>
      <c r="FP5" s="75"/>
      <c r="FQ5" s="75"/>
      <c r="FR5" s="75"/>
      <c r="FS5" s="75"/>
      <c r="FT5" s="75"/>
      <c r="FU5" s="75"/>
      <c r="FV5" s="75"/>
      <c r="FW5" s="75"/>
      <c r="FX5" s="75"/>
      <c r="FY5" s="75"/>
      <c r="FZ5" s="75"/>
      <c r="GA5" s="75"/>
      <c r="GB5" s="75"/>
      <c r="GC5" s="75"/>
      <c r="GD5" s="75"/>
      <c r="GE5" s="75"/>
      <c r="GF5" s="75"/>
      <c r="GG5" s="75"/>
      <c r="GH5" s="75"/>
      <c r="GI5" s="75"/>
      <c r="GJ5" s="75"/>
      <c r="GK5" s="75"/>
      <c r="GL5" s="75"/>
      <c r="GM5" s="75"/>
      <c r="GN5" s="75"/>
      <c r="GO5" s="75"/>
      <c r="GP5" s="75"/>
      <c r="GQ5" s="75"/>
      <c r="GR5" s="75"/>
      <c r="GS5" s="75"/>
      <c r="GT5" s="75"/>
      <c r="GU5" s="75"/>
      <c r="GV5" s="75"/>
      <c r="GW5" s="75"/>
      <c r="GX5" s="75"/>
      <c r="GY5" s="75"/>
      <c r="GZ5" s="75"/>
      <c r="HA5" s="75"/>
      <c r="HB5" s="75"/>
      <c r="HC5" s="75"/>
      <c r="HD5" s="75"/>
      <c r="HE5" s="75"/>
      <c r="HF5" s="75"/>
      <c r="HG5" s="75"/>
      <c r="HH5" s="75"/>
      <c r="HI5" s="75"/>
      <c r="HJ5" s="75"/>
      <c r="HK5" s="75"/>
      <c r="HL5" s="75"/>
      <c r="HM5" s="75"/>
      <c r="HN5" s="75"/>
      <c r="HO5" s="75"/>
      <c r="HP5" s="75"/>
      <c r="HQ5" s="75"/>
      <c r="HR5" s="75"/>
      <c r="HS5" s="75"/>
      <c r="HT5" s="75"/>
      <c r="HU5" s="75"/>
      <c r="HV5" s="75"/>
      <c r="HW5" s="75"/>
      <c r="HX5" s="75"/>
      <c r="HY5" s="75"/>
      <c r="HZ5" s="75"/>
      <c r="IA5" s="75"/>
      <c r="IB5" s="75"/>
      <c r="IC5" s="75"/>
      <c r="ID5" s="75"/>
      <c r="IE5" s="75"/>
      <c r="IF5" s="75"/>
      <c r="IG5" s="75"/>
      <c r="IH5" s="75"/>
      <c r="II5" s="75"/>
      <c r="IJ5" s="75"/>
      <c r="IK5" s="75"/>
      <c r="IL5" s="75"/>
      <c r="IM5" s="75"/>
      <c r="IN5" s="75"/>
      <c r="IO5" s="75"/>
      <c r="IP5" s="75"/>
      <c r="IQ5" s="75"/>
      <c r="IR5" s="75"/>
      <c r="IS5" s="75"/>
      <c r="IT5" s="75"/>
      <c r="IU5" s="75"/>
      <c r="IV5" s="75"/>
      <c r="IW5" s="75"/>
      <c r="IX5" s="75"/>
      <c r="IY5" s="75"/>
      <c r="IZ5" s="75"/>
      <c r="JA5" s="75"/>
      <c r="JB5" s="75"/>
      <c r="JC5" s="75"/>
      <c r="JD5" s="75"/>
      <c r="JE5" s="75"/>
      <c r="JF5" s="75"/>
      <c r="JG5" s="75"/>
      <c r="JH5" s="75"/>
      <c r="JI5" s="75"/>
      <c r="JJ5" s="75"/>
      <c r="JK5" s="75"/>
      <c r="JL5" s="75"/>
      <c r="JM5" s="75"/>
      <c r="JN5" s="75"/>
      <c r="JO5" s="75"/>
      <c r="JP5" s="75"/>
      <c r="JQ5" s="75"/>
      <c r="JR5" s="75"/>
    </row>
    <row r="6" spans="1:278" s="76" customFormat="1" ht="32.25" customHeight="1" thickBot="1" x14ac:dyDescent="0.35">
      <c r="A6" s="418" t="s">
        <v>2</v>
      </c>
      <c r="B6" s="419"/>
      <c r="C6" s="420"/>
      <c r="D6" s="425" t="str">
        <f>'Mapa Final'!D6</f>
        <v xml:space="preserve">Nivel Central </v>
      </c>
      <c r="E6" s="426"/>
      <c r="F6" s="426"/>
      <c r="G6" s="426"/>
      <c r="H6" s="426"/>
      <c r="I6" s="426"/>
      <c r="J6" s="426"/>
      <c r="K6" s="426"/>
      <c r="L6" s="426"/>
      <c r="M6" s="426"/>
      <c r="N6" s="427"/>
      <c r="O6" s="1"/>
      <c r="P6" s="1"/>
      <c r="Q6" s="1"/>
      <c r="R6" s="1"/>
      <c r="S6" s="1"/>
      <c r="T6" s="1"/>
      <c r="U6" s="75"/>
      <c r="V6" s="75"/>
      <c r="W6" s="75"/>
      <c r="X6" s="75"/>
      <c r="Y6" s="75"/>
      <c r="Z6" s="75"/>
      <c r="AA6" s="75"/>
      <c r="AB6" s="75"/>
      <c r="AC6" s="75"/>
      <c r="AD6" s="75"/>
      <c r="AE6" s="75"/>
      <c r="AF6" s="75"/>
      <c r="AG6" s="75"/>
      <c r="AH6" s="75"/>
      <c r="AI6" s="75"/>
      <c r="AJ6" s="75"/>
      <c r="AK6" s="75"/>
      <c r="AL6" s="75"/>
      <c r="AM6" s="75"/>
      <c r="AN6" s="75"/>
      <c r="AO6" s="75"/>
      <c r="AP6" s="75"/>
      <c r="AQ6" s="75"/>
      <c r="AR6" s="75"/>
      <c r="AS6" s="75"/>
      <c r="AT6" s="75"/>
      <c r="AU6" s="75"/>
      <c r="AV6" s="75"/>
      <c r="AW6" s="75"/>
      <c r="AX6" s="75"/>
      <c r="AY6" s="75"/>
      <c r="AZ6" s="75"/>
      <c r="BA6" s="75"/>
      <c r="BB6" s="75"/>
      <c r="BC6" s="75"/>
      <c r="BD6" s="75"/>
      <c r="BE6" s="75"/>
      <c r="BF6" s="75"/>
      <c r="BG6" s="75"/>
      <c r="BH6" s="75"/>
      <c r="BI6" s="75"/>
      <c r="BJ6" s="75"/>
      <c r="BK6" s="75"/>
      <c r="BL6" s="75"/>
      <c r="BM6" s="75"/>
      <c r="BN6" s="75"/>
      <c r="BO6" s="75"/>
      <c r="BP6" s="75"/>
      <c r="BQ6" s="75"/>
      <c r="BR6" s="75"/>
      <c r="BS6" s="75"/>
      <c r="BT6" s="75"/>
      <c r="BU6" s="75"/>
      <c r="BV6" s="75"/>
      <c r="BW6" s="75"/>
      <c r="BX6" s="75"/>
      <c r="BY6" s="75"/>
      <c r="BZ6" s="75"/>
      <c r="CA6" s="75"/>
      <c r="CB6" s="75"/>
      <c r="CC6" s="75"/>
      <c r="CD6" s="75"/>
      <c r="CE6" s="75"/>
      <c r="CF6" s="75"/>
      <c r="CG6" s="75"/>
      <c r="CH6" s="75"/>
      <c r="CI6" s="75"/>
      <c r="CJ6" s="75"/>
      <c r="CK6" s="75"/>
      <c r="CL6" s="75"/>
      <c r="CM6" s="75"/>
      <c r="CN6" s="75"/>
      <c r="CO6" s="75"/>
      <c r="CP6" s="75"/>
      <c r="CQ6" s="75"/>
      <c r="CR6" s="75"/>
      <c r="CS6" s="75"/>
      <c r="CT6" s="75"/>
      <c r="CU6" s="75"/>
      <c r="CV6" s="75"/>
      <c r="CW6" s="75"/>
      <c r="CX6" s="75"/>
      <c r="CY6" s="75"/>
      <c r="CZ6" s="75"/>
      <c r="DA6" s="75"/>
      <c r="DB6" s="75"/>
      <c r="DC6" s="75"/>
      <c r="DD6" s="75"/>
      <c r="DE6" s="75"/>
      <c r="DF6" s="75"/>
      <c r="DG6" s="75"/>
      <c r="DH6" s="75"/>
      <c r="DI6" s="75"/>
      <c r="DJ6" s="75"/>
      <c r="DK6" s="75"/>
      <c r="DL6" s="75"/>
      <c r="DM6" s="75"/>
      <c r="DN6" s="75"/>
      <c r="DO6" s="75"/>
      <c r="DP6" s="75"/>
      <c r="DQ6" s="75"/>
      <c r="DR6" s="75"/>
      <c r="DS6" s="75"/>
      <c r="DT6" s="75"/>
      <c r="DU6" s="75"/>
      <c r="DV6" s="75"/>
      <c r="DW6" s="75"/>
      <c r="DX6" s="75"/>
      <c r="DY6" s="75"/>
      <c r="DZ6" s="75"/>
      <c r="EA6" s="75"/>
      <c r="EB6" s="75"/>
      <c r="EC6" s="75"/>
      <c r="ED6" s="75"/>
      <c r="EE6" s="75"/>
      <c r="EF6" s="75"/>
      <c r="EG6" s="75"/>
      <c r="EH6" s="75"/>
      <c r="EI6" s="75"/>
      <c r="EJ6" s="75"/>
      <c r="EK6" s="75"/>
      <c r="EL6" s="75"/>
      <c r="EM6" s="75"/>
      <c r="EN6" s="75"/>
      <c r="EO6" s="75"/>
      <c r="EP6" s="75"/>
      <c r="EQ6" s="75"/>
      <c r="ER6" s="75"/>
      <c r="ES6" s="75"/>
      <c r="ET6" s="75"/>
      <c r="EU6" s="75"/>
      <c r="EV6" s="75"/>
      <c r="EW6" s="75"/>
      <c r="EX6" s="75"/>
      <c r="EY6" s="75"/>
      <c r="EZ6" s="75"/>
      <c r="FA6" s="75"/>
      <c r="FB6" s="75"/>
      <c r="FC6" s="75"/>
      <c r="FD6" s="75"/>
      <c r="FE6" s="75"/>
      <c r="FF6" s="75"/>
      <c r="FG6" s="75"/>
      <c r="FH6" s="75"/>
      <c r="FI6" s="75"/>
      <c r="FJ6" s="75"/>
      <c r="FK6" s="75"/>
      <c r="FL6" s="75"/>
      <c r="FM6" s="75"/>
      <c r="FN6" s="75"/>
      <c r="FO6" s="75"/>
      <c r="FP6" s="75"/>
      <c r="FQ6" s="75"/>
      <c r="FR6" s="75"/>
      <c r="FS6" s="75"/>
      <c r="FT6" s="75"/>
      <c r="FU6" s="75"/>
      <c r="FV6" s="75"/>
      <c r="FW6" s="75"/>
      <c r="FX6" s="75"/>
      <c r="FY6" s="75"/>
      <c r="FZ6" s="75"/>
      <c r="GA6" s="75"/>
      <c r="GB6" s="75"/>
      <c r="GC6" s="75"/>
      <c r="GD6" s="75"/>
      <c r="GE6" s="75"/>
      <c r="GF6" s="75"/>
      <c r="GG6" s="75"/>
      <c r="GH6" s="75"/>
      <c r="GI6" s="75"/>
      <c r="GJ6" s="75"/>
      <c r="GK6" s="75"/>
      <c r="GL6" s="75"/>
      <c r="GM6" s="75"/>
      <c r="GN6" s="75"/>
      <c r="GO6" s="75"/>
      <c r="GP6" s="75"/>
      <c r="GQ6" s="75"/>
      <c r="GR6" s="75"/>
      <c r="GS6" s="75"/>
      <c r="GT6" s="75"/>
      <c r="GU6" s="75"/>
      <c r="GV6" s="75"/>
      <c r="GW6" s="75"/>
      <c r="GX6" s="75"/>
      <c r="GY6" s="75"/>
      <c r="GZ6" s="75"/>
      <c r="HA6" s="75"/>
      <c r="HB6" s="75"/>
      <c r="HC6" s="75"/>
      <c r="HD6" s="75"/>
      <c r="HE6" s="75"/>
      <c r="HF6" s="75"/>
      <c r="HG6" s="75"/>
      <c r="HH6" s="75"/>
      <c r="HI6" s="75"/>
      <c r="HJ6" s="75"/>
      <c r="HK6" s="75"/>
      <c r="HL6" s="75"/>
      <c r="HM6" s="75"/>
      <c r="HN6" s="75"/>
      <c r="HO6" s="75"/>
      <c r="HP6" s="75"/>
      <c r="HQ6" s="75"/>
      <c r="HR6" s="75"/>
      <c r="HS6" s="75"/>
      <c r="HT6" s="75"/>
      <c r="HU6" s="75"/>
      <c r="HV6" s="75"/>
      <c r="HW6" s="75"/>
      <c r="HX6" s="75"/>
      <c r="HY6" s="75"/>
      <c r="HZ6" s="75"/>
      <c r="IA6" s="75"/>
      <c r="IB6" s="75"/>
      <c r="IC6" s="75"/>
      <c r="ID6" s="75"/>
      <c r="IE6" s="75"/>
      <c r="IF6" s="75"/>
      <c r="IG6" s="75"/>
      <c r="IH6" s="75"/>
      <c r="II6" s="75"/>
      <c r="IJ6" s="75"/>
      <c r="IK6" s="75"/>
      <c r="IL6" s="75"/>
      <c r="IM6" s="75"/>
      <c r="IN6" s="75"/>
      <c r="IO6" s="75"/>
      <c r="IP6" s="75"/>
      <c r="IQ6" s="75"/>
      <c r="IR6" s="75"/>
      <c r="IS6" s="75"/>
      <c r="IT6" s="75"/>
      <c r="IU6" s="75"/>
      <c r="IV6" s="75"/>
      <c r="IW6" s="75"/>
      <c r="IX6" s="75"/>
      <c r="IY6" s="75"/>
      <c r="IZ6" s="75"/>
      <c r="JA6" s="75"/>
      <c r="JB6" s="75"/>
      <c r="JC6" s="75"/>
      <c r="JD6" s="75"/>
      <c r="JE6" s="75"/>
      <c r="JF6" s="75"/>
      <c r="JG6" s="75"/>
      <c r="JH6" s="75"/>
      <c r="JI6" s="75"/>
      <c r="JJ6" s="75"/>
      <c r="JK6" s="75"/>
      <c r="JL6" s="75"/>
      <c r="JM6" s="75"/>
      <c r="JN6" s="75"/>
      <c r="JO6" s="75"/>
      <c r="JP6" s="75"/>
      <c r="JQ6" s="75"/>
      <c r="JR6" s="75"/>
    </row>
    <row r="7" spans="1:278" s="96" customFormat="1" ht="38.25" customHeight="1" thickTop="1" thickBot="1" x14ac:dyDescent="0.3">
      <c r="A7" s="428" t="s">
        <v>367</v>
      </c>
      <c r="B7" s="429"/>
      <c r="C7" s="429"/>
      <c r="D7" s="429"/>
      <c r="E7" s="429"/>
      <c r="F7" s="430"/>
      <c r="G7" s="103"/>
      <c r="H7" s="431" t="s">
        <v>368</v>
      </c>
      <c r="I7" s="431"/>
      <c r="J7" s="431"/>
      <c r="K7" s="431" t="s">
        <v>369</v>
      </c>
      <c r="L7" s="431"/>
      <c r="M7" s="431"/>
      <c r="N7" s="432" t="s">
        <v>370</v>
      </c>
      <c r="O7" s="441" t="s">
        <v>371</v>
      </c>
      <c r="P7" s="443" t="s">
        <v>372</v>
      </c>
      <c r="Q7" s="444"/>
      <c r="R7" s="443" t="s">
        <v>373</v>
      </c>
      <c r="S7" s="444"/>
      <c r="T7" s="445" t="s">
        <v>395</v>
      </c>
      <c r="U7" s="108"/>
      <c r="V7" s="108"/>
      <c r="W7" s="108"/>
      <c r="X7" s="108"/>
      <c r="Y7" s="108"/>
      <c r="Z7" s="108"/>
      <c r="AA7" s="108"/>
      <c r="AB7" s="108"/>
      <c r="AC7" s="108"/>
      <c r="AD7" s="108"/>
      <c r="AE7" s="108"/>
      <c r="AF7" s="108"/>
      <c r="AG7" s="108"/>
      <c r="AH7" s="108"/>
      <c r="AI7" s="108"/>
      <c r="AJ7" s="108"/>
      <c r="AK7" s="108"/>
      <c r="AL7" s="108"/>
      <c r="AM7" s="108"/>
      <c r="AN7" s="108"/>
      <c r="AO7" s="108"/>
      <c r="AP7" s="108"/>
      <c r="AQ7" s="108"/>
      <c r="AR7" s="108"/>
      <c r="AS7" s="108"/>
      <c r="AT7" s="108"/>
      <c r="AU7" s="108"/>
      <c r="AV7" s="108"/>
      <c r="AW7" s="108"/>
      <c r="AX7" s="108"/>
      <c r="AY7" s="108"/>
      <c r="AZ7" s="108"/>
      <c r="BA7" s="108"/>
      <c r="BB7" s="108"/>
      <c r="BC7" s="108"/>
      <c r="BD7" s="108"/>
      <c r="BE7" s="108"/>
      <c r="BF7" s="108"/>
      <c r="BG7" s="108"/>
      <c r="BH7" s="108"/>
      <c r="BI7" s="108"/>
      <c r="BJ7" s="108"/>
      <c r="BK7" s="108"/>
      <c r="BL7" s="108"/>
      <c r="BM7" s="108"/>
      <c r="BN7" s="108"/>
      <c r="BO7" s="108"/>
      <c r="BP7" s="108"/>
      <c r="BQ7" s="108"/>
      <c r="BR7" s="108"/>
      <c r="BS7" s="108"/>
      <c r="BT7" s="108"/>
      <c r="BU7" s="108"/>
      <c r="BV7" s="108"/>
      <c r="BW7" s="108"/>
      <c r="BX7" s="108"/>
      <c r="BY7" s="108"/>
      <c r="BZ7" s="108"/>
      <c r="CA7" s="108"/>
      <c r="CB7" s="108"/>
      <c r="CC7" s="108"/>
      <c r="CD7" s="108"/>
      <c r="CE7" s="108"/>
      <c r="CF7" s="108"/>
      <c r="CG7" s="108"/>
      <c r="CH7" s="108"/>
      <c r="CI7" s="108"/>
      <c r="CJ7" s="108"/>
      <c r="CK7" s="108"/>
      <c r="CL7" s="108"/>
      <c r="CM7" s="108"/>
      <c r="CN7" s="108"/>
      <c r="CO7" s="108"/>
      <c r="CP7" s="108"/>
      <c r="CQ7" s="108"/>
      <c r="CR7" s="108"/>
      <c r="CS7" s="108"/>
      <c r="CT7" s="108"/>
      <c r="CU7" s="108"/>
      <c r="CV7" s="108"/>
      <c r="CW7" s="108"/>
      <c r="CX7" s="108"/>
      <c r="CY7" s="108"/>
      <c r="CZ7" s="108"/>
      <c r="DA7" s="108"/>
      <c r="DB7" s="108"/>
      <c r="DC7" s="108"/>
      <c r="DD7" s="108"/>
      <c r="DE7" s="108"/>
      <c r="DF7" s="108"/>
      <c r="DG7" s="108"/>
      <c r="DH7" s="108"/>
      <c r="DI7" s="108"/>
      <c r="DJ7" s="108"/>
      <c r="DK7" s="108"/>
      <c r="DL7" s="108"/>
      <c r="DM7" s="108"/>
      <c r="DN7" s="108"/>
      <c r="DO7" s="108"/>
      <c r="DP7" s="108"/>
      <c r="DQ7" s="108"/>
      <c r="DR7" s="108"/>
      <c r="DS7" s="108"/>
      <c r="DT7" s="108"/>
      <c r="DU7" s="108"/>
      <c r="DV7" s="108"/>
      <c r="DW7" s="108"/>
      <c r="DX7" s="108"/>
      <c r="DY7" s="108"/>
      <c r="DZ7" s="108"/>
      <c r="EA7" s="108"/>
      <c r="EB7" s="108"/>
      <c r="EC7" s="108"/>
      <c r="ED7" s="108"/>
      <c r="EE7" s="108"/>
      <c r="EF7" s="108"/>
      <c r="EG7" s="108"/>
      <c r="EH7" s="108"/>
      <c r="EI7" s="108"/>
      <c r="EJ7" s="108"/>
      <c r="EK7" s="108"/>
      <c r="EL7" s="108"/>
      <c r="EM7" s="108"/>
      <c r="EN7" s="108"/>
      <c r="EO7" s="108"/>
      <c r="EP7" s="108"/>
      <c r="EQ7" s="108"/>
      <c r="ER7" s="108"/>
      <c r="ES7" s="108"/>
      <c r="ET7" s="108"/>
      <c r="EU7" s="108"/>
      <c r="EV7" s="108"/>
      <c r="EW7" s="108"/>
      <c r="EX7" s="108"/>
      <c r="EY7" s="108"/>
      <c r="EZ7" s="108"/>
      <c r="FA7" s="108"/>
      <c r="FB7" s="108"/>
      <c r="FC7" s="108"/>
      <c r="FD7" s="108"/>
      <c r="FE7" s="108"/>
      <c r="FF7" s="108"/>
      <c r="FG7" s="108"/>
      <c r="FH7" s="108"/>
      <c r="FI7" s="108"/>
      <c r="FJ7" s="108"/>
      <c r="FK7" s="108"/>
      <c r="FL7" s="108"/>
      <c r="FM7" s="108"/>
      <c r="FN7" s="108"/>
      <c r="FO7" s="108"/>
      <c r="FP7" s="108"/>
      <c r="FQ7" s="108"/>
      <c r="FR7" s="108"/>
      <c r="FS7" s="108"/>
      <c r="FT7" s="108"/>
    </row>
    <row r="8" spans="1:278" s="97" customFormat="1" ht="60.95" customHeight="1" thickTop="1" thickBot="1" x14ac:dyDescent="0.3">
      <c r="A8" s="112" t="s">
        <v>203</v>
      </c>
      <c r="B8" s="112" t="s">
        <v>400</v>
      </c>
      <c r="C8" s="113" t="s">
        <v>8</v>
      </c>
      <c r="D8" s="104" t="s">
        <v>382</v>
      </c>
      <c r="E8" s="115" t="s">
        <v>10</v>
      </c>
      <c r="F8" s="115" t="s">
        <v>11</v>
      </c>
      <c r="G8" s="115" t="s">
        <v>12</v>
      </c>
      <c r="H8" s="105" t="s">
        <v>375</v>
      </c>
      <c r="I8" s="105" t="s">
        <v>38</v>
      </c>
      <c r="J8" s="105" t="s">
        <v>376</v>
      </c>
      <c r="K8" s="105" t="s">
        <v>375</v>
      </c>
      <c r="L8" s="105" t="s">
        <v>377</v>
      </c>
      <c r="M8" s="105" t="s">
        <v>376</v>
      </c>
      <c r="N8" s="432"/>
      <c r="O8" s="442"/>
      <c r="P8" s="106" t="s">
        <v>378</v>
      </c>
      <c r="Q8" s="106" t="s">
        <v>379</v>
      </c>
      <c r="R8" s="106" t="s">
        <v>380</v>
      </c>
      <c r="S8" s="106" t="s">
        <v>381</v>
      </c>
      <c r="T8" s="445"/>
      <c r="U8" s="109"/>
      <c r="V8" s="109"/>
      <c r="W8" s="109"/>
      <c r="X8" s="109"/>
      <c r="Y8" s="109"/>
      <c r="Z8" s="109"/>
      <c r="AA8" s="109"/>
      <c r="AB8" s="109"/>
      <c r="AC8" s="109"/>
      <c r="AD8" s="109"/>
      <c r="AE8" s="109"/>
      <c r="AF8" s="109"/>
      <c r="AG8" s="109"/>
      <c r="AH8" s="109"/>
      <c r="AI8" s="109"/>
      <c r="AJ8" s="109"/>
      <c r="AK8" s="109"/>
      <c r="AL8" s="109"/>
      <c r="AM8" s="109"/>
      <c r="AN8" s="109"/>
      <c r="AO8" s="109"/>
      <c r="AP8" s="109"/>
      <c r="AQ8" s="109"/>
      <c r="AR8" s="109"/>
      <c r="AS8" s="109"/>
      <c r="AT8" s="109"/>
      <c r="AU8" s="109"/>
      <c r="AV8" s="109"/>
      <c r="AW8" s="109"/>
      <c r="AX8" s="109"/>
      <c r="AY8" s="109"/>
      <c r="AZ8" s="109"/>
      <c r="BA8" s="109"/>
      <c r="BB8" s="109"/>
      <c r="BC8" s="109"/>
      <c r="BD8" s="109"/>
      <c r="BE8" s="109"/>
      <c r="BF8" s="109"/>
      <c r="BG8" s="109"/>
      <c r="BH8" s="109"/>
      <c r="BI8" s="109"/>
      <c r="BJ8" s="109"/>
      <c r="BK8" s="109"/>
      <c r="BL8" s="109"/>
      <c r="BM8" s="109"/>
      <c r="BN8" s="109"/>
      <c r="BO8" s="109"/>
      <c r="BP8" s="109"/>
      <c r="BQ8" s="109"/>
      <c r="BR8" s="109"/>
      <c r="BS8" s="109"/>
      <c r="BT8" s="109"/>
      <c r="BU8" s="109"/>
      <c r="BV8" s="109"/>
      <c r="BW8" s="109"/>
      <c r="BX8" s="109"/>
      <c r="BY8" s="109"/>
      <c r="BZ8" s="109"/>
      <c r="CA8" s="109"/>
      <c r="CB8" s="109"/>
      <c r="CC8" s="109"/>
      <c r="CD8" s="109"/>
      <c r="CE8" s="109"/>
      <c r="CF8" s="109"/>
      <c r="CG8" s="109"/>
      <c r="CH8" s="109"/>
      <c r="CI8" s="109"/>
      <c r="CJ8" s="109"/>
      <c r="CK8" s="109"/>
      <c r="CL8" s="109"/>
      <c r="CM8" s="109"/>
      <c r="CN8" s="109"/>
      <c r="CO8" s="109"/>
      <c r="CP8" s="109"/>
      <c r="CQ8" s="109"/>
      <c r="CR8" s="109"/>
      <c r="CS8" s="109"/>
      <c r="CT8" s="109"/>
      <c r="CU8" s="109"/>
      <c r="CV8" s="109"/>
      <c r="CW8" s="109"/>
      <c r="CX8" s="109"/>
      <c r="CY8" s="109"/>
      <c r="CZ8" s="109"/>
      <c r="DA8" s="109"/>
      <c r="DB8" s="109"/>
      <c r="DC8" s="109"/>
      <c r="DD8" s="109"/>
      <c r="DE8" s="109"/>
      <c r="DF8" s="109"/>
      <c r="DG8" s="109"/>
      <c r="DH8" s="109"/>
      <c r="DI8" s="109"/>
      <c r="DJ8" s="109"/>
      <c r="DK8" s="109"/>
      <c r="DL8" s="109"/>
      <c r="DM8" s="109"/>
      <c r="DN8" s="109"/>
      <c r="DO8" s="109"/>
      <c r="DP8" s="109"/>
      <c r="DQ8" s="109"/>
      <c r="DR8" s="109"/>
      <c r="DS8" s="109"/>
      <c r="DT8" s="109"/>
      <c r="DU8" s="109"/>
      <c r="DV8" s="109"/>
      <c r="DW8" s="109"/>
      <c r="DX8" s="109"/>
      <c r="DY8" s="109"/>
      <c r="DZ8" s="109"/>
      <c r="EA8" s="109"/>
      <c r="EB8" s="109"/>
      <c r="EC8" s="109"/>
      <c r="ED8" s="109"/>
      <c r="EE8" s="109"/>
      <c r="EF8" s="109"/>
      <c r="EG8" s="109"/>
      <c r="EH8" s="109"/>
      <c r="EI8" s="109"/>
      <c r="EJ8" s="109"/>
      <c r="EK8" s="109"/>
      <c r="EL8" s="109"/>
      <c r="EM8" s="109"/>
      <c r="EN8" s="109"/>
      <c r="EO8" s="109"/>
      <c r="EP8" s="109"/>
      <c r="EQ8" s="109"/>
      <c r="ER8" s="109"/>
      <c r="ES8" s="109"/>
      <c r="ET8" s="109"/>
      <c r="EU8" s="109"/>
      <c r="EV8" s="109"/>
      <c r="EW8" s="109"/>
      <c r="EX8" s="109"/>
      <c r="EY8" s="109"/>
      <c r="EZ8" s="109"/>
      <c r="FA8" s="109"/>
      <c r="FB8" s="109"/>
      <c r="FC8" s="109"/>
      <c r="FD8" s="109"/>
      <c r="FE8" s="109"/>
      <c r="FF8" s="109"/>
      <c r="FG8" s="109"/>
      <c r="FH8" s="109"/>
      <c r="FI8" s="109"/>
      <c r="FJ8" s="109"/>
      <c r="FK8" s="109"/>
      <c r="FL8" s="109"/>
      <c r="FM8" s="109"/>
      <c r="FN8" s="109"/>
      <c r="FO8" s="109"/>
      <c r="FP8" s="109"/>
      <c r="FQ8" s="109"/>
      <c r="FR8" s="109"/>
      <c r="FS8" s="109"/>
      <c r="FT8" s="109"/>
    </row>
    <row r="9" spans="1:278" s="98" customFormat="1" ht="10.5" customHeight="1" thickTop="1" thickBot="1" x14ac:dyDescent="0.3">
      <c r="A9" s="415"/>
      <c r="B9" s="416"/>
      <c r="C9" s="416"/>
      <c r="D9" s="416"/>
      <c r="E9" s="416"/>
      <c r="F9" s="416"/>
      <c r="G9" s="416"/>
      <c r="H9" s="416"/>
      <c r="I9" s="416"/>
      <c r="J9" s="416"/>
      <c r="K9" s="416"/>
      <c r="L9" s="416"/>
      <c r="M9" s="416"/>
      <c r="N9" s="416"/>
      <c r="T9" s="107"/>
      <c r="U9" s="110"/>
      <c r="V9" s="110"/>
      <c r="W9" s="110"/>
      <c r="X9" s="110"/>
      <c r="Y9" s="110"/>
      <c r="Z9" s="110"/>
      <c r="AA9" s="110"/>
      <c r="AB9" s="110"/>
      <c r="AC9" s="110"/>
      <c r="AD9" s="110"/>
      <c r="AE9" s="110"/>
      <c r="AF9" s="110"/>
      <c r="AG9" s="110"/>
      <c r="AH9" s="110"/>
      <c r="AI9" s="110"/>
      <c r="AJ9" s="110"/>
      <c r="AK9" s="110"/>
      <c r="AL9" s="110"/>
      <c r="AM9" s="110"/>
      <c r="AN9" s="110"/>
      <c r="AO9" s="110"/>
      <c r="AP9" s="110"/>
      <c r="AQ9" s="110"/>
      <c r="AR9" s="110"/>
      <c r="AS9" s="110"/>
      <c r="AT9" s="110"/>
      <c r="AU9" s="110"/>
      <c r="AV9" s="110"/>
      <c r="AW9" s="110"/>
      <c r="AX9" s="110"/>
      <c r="AY9" s="110"/>
      <c r="AZ9" s="110"/>
      <c r="BA9" s="110"/>
      <c r="BB9" s="110"/>
      <c r="BC9" s="110"/>
      <c r="BD9" s="110"/>
      <c r="BE9" s="110"/>
      <c r="BF9" s="110"/>
      <c r="BG9" s="110"/>
      <c r="BH9" s="110"/>
      <c r="BI9" s="110"/>
      <c r="BJ9" s="110"/>
      <c r="BK9" s="110"/>
      <c r="BL9" s="110"/>
      <c r="BM9" s="110"/>
      <c r="BN9" s="110"/>
      <c r="BO9" s="110"/>
      <c r="BP9" s="110"/>
      <c r="BQ9" s="110"/>
      <c r="BR9" s="110"/>
      <c r="BS9" s="110"/>
      <c r="BT9" s="110"/>
      <c r="BU9" s="110"/>
      <c r="BV9" s="110"/>
      <c r="BW9" s="110"/>
      <c r="BX9" s="110"/>
      <c r="BY9" s="110"/>
      <c r="BZ9" s="110"/>
      <c r="CA9" s="110"/>
      <c r="CB9" s="110"/>
      <c r="CC9" s="110"/>
      <c r="CD9" s="110"/>
      <c r="CE9" s="110"/>
      <c r="CF9" s="110"/>
      <c r="CG9" s="110"/>
      <c r="CH9" s="110"/>
      <c r="CI9" s="110"/>
      <c r="CJ9" s="110"/>
      <c r="CK9" s="110"/>
      <c r="CL9" s="110"/>
      <c r="CM9" s="110"/>
      <c r="CN9" s="110"/>
      <c r="CO9" s="110"/>
      <c r="CP9" s="110"/>
      <c r="CQ9" s="110"/>
      <c r="CR9" s="110"/>
      <c r="CS9" s="110"/>
      <c r="CT9" s="110"/>
      <c r="CU9" s="110"/>
      <c r="CV9" s="110"/>
      <c r="CW9" s="110"/>
      <c r="CX9" s="110"/>
      <c r="CY9" s="110"/>
      <c r="CZ9" s="110"/>
      <c r="DA9" s="110"/>
      <c r="DB9" s="110"/>
      <c r="DC9" s="110"/>
      <c r="DD9" s="110"/>
      <c r="DE9" s="110"/>
      <c r="DF9" s="110"/>
      <c r="DG9" s="110"/>
      <c r="DH9" s="110"/>
      <c r="DI9" s="110"/>
      <c r="DJ9" s="110"/>
      <c r="DK9" s="110"/>
      <c r="DL9" s="110"/>
      <c r="DM9" s="110"/>
      <c r="DN9" s="110"/>
      <c r="DO9" s="110"/>
      <c r="DP9" s="110"/>
      <c r="DQ9" s="110"/>
      <c r="DR9" s="110"/>
      <c r="DS9" s="110"/>
      <c r="DT9" s="110"/>
      <c r="DU9" s="110"/>
      <c r="DV9" s="110"/>
      <c r="DW9" s="110"/>
      <c r="DX9" s="110"/>
      <c r="DY9" s="110"/>
      <c r="DZ9" s="110"/>
      <c r="EA9" s="110"/>
      <c r="EB9" s="110"/>
      <c r="EC9" s="110"/>
      <c r="ED9" s="110"/>
      <c r="EE9" s="110"/>
      <c r="EF9" s="110"/>
      <c r="EG9" s="110"/>
      <c r="EH9" s="110"/>
      <c r="EI9" s="110"/>
      <c r="EJ9" s="110"/>
      <c r="EK9" s="110"/>
      <c r="EL9" s="110"/>
      <c r="EM9" s="110"/>
      <c r="EN9" s="110"/>
      <c r="EO9" s="110"/>
      <c r="EP9" s="110"/>
      <c r="EQ9" s="110"/>
      <c r="ER9" s="110"/>
      <c r="ES9" s="110"/>
      <c r="ET9" s="110"/>
      <c r="EU9" s="110"/>
      <c r="EV9" s="110"/>
      <c r="EW9" s="110"/>
      <c r="EX9" s="110"/>
      <c r="EY9" s="110"/>
      <c r="EZ9" s="110"/>
      <c r="FA9" s="110"/>
      <c r="FB9" s="110"/>
      <c r="FC9" s="110"/>
      <c r="FD9" s="110"/>
      <c r="FE9" s="110"/>
      <c r="FF9" s="110"/>
      <c r="FG9" s="110"/>
      <c r="FH9" s="110"/>
      <c r="FI9" s="110"/>
      <c r="FJ9" s="110"/>
      <c r="FK9" s="110"/>
      <c r="FL9" s="110"/>
      <c r="FM9" s="110"/>
      <c r="FN9" s="110"/>
      <c r="FO9" s="110"/>
      <c r="FP9" s="110"/>
      <c r="FQ9" s="110"/>
      <c r="FR9" s="110"/>
      <c r="FS9" s="110"/>
      <c r="FT9" s="110"/>
    </row>
    <row r="10" spans="1:278" s="99" customFormat="1" ht="15" customHeight="1" x14ac:dyDescent="0.2">
      <c r="A10" s="393">
        <f>'Mapa Final'!A10</f>
        <v>1</v>
      </c>
      <c r="B10" s="378" t="str">
        <f>'Mapa Final'!B10</f>
        <v>Interrupción del servicio de conectividad</v>
      </c>
      <c r="C10" s="396" t="str">
        <f>'Mapa Final'!C10</f>
        <v>Afectación en la Prestación del Servicio de Justicia</v>
      </c>
      <c r="D10" s="396" t="str">
        <f>'Mapa Final'!D10</f>
        <v>1. Fallas del operador (Daños en componentes físicos, Vandalismo en la red, entre otros)
2. Capacidad de los canales
3. Fluido Electrico
4. Falta o demoras en el mantenimiento
5. Virus Informático</v>
      </c>
      <c r="E10" s="399" t="str">
        <f>'Mapa Final'!E10</f>
        <v>Debilidad en la supervición del servicio.</v>
      </c>
      <c r="F10" s="399" t="str">
        <f>'Mapa Final'!F10</f>
        <v>Posibilidad de Afectación en la Prestación del Servicio de Justicia, por debilidad en la supervición del servicio.</v>
      </c>
      <c r="G10" s="399" t="str">
        <f>'Mapa Final'!G10</f>
        <v>Fallas Tecnológicas</v>
      </c>
      <c r="H10" s="402" t="str">
        <f>'Mapa Final'!I10</f>
        <v>Alta</v>
      </c>
      <c r="I10" s="405" t="str">
        <f>'Mapa Final'!L10</f>
        <v>Moderado</v>
      </c>
      <c r="J10" s="384" t="str">
        <f>'Mapa Final'!N10</f>
        <v xml:space="preserve">Alto </v>
      </c>
      <c r="K10" s="387" t="str">
        <f>'Mapa Final'!AA10</f>
        <v>Media</v>
      </c>
      <c r="L10" s="387" t="str">
        <f>'Mapa Final'!AE10</f>
        <v>Moderado</v>
      </c>
      <c r="M10" s="390" t="str">
        <f>'Mapa Final'!AG10</f>
        <v>Moderado</v>
      </c>
      <c r="N10" s="387" t="str">
        <f>'Mapa Final'!AH10</f>
        <v>Evitar</v>
      </c>
      <c r="O10" s="381"/>
      <c r="P10" s="381"/>
      <c r="Q10" s="381"/>
      <c r="R10" s="381"/>
      <c r="S10" s="381"/>
      <c r="T10" s="381"/>
      <c r="U10" s="111"/>
      <c r="V10" s="111"/>
      <c r="W10" s="111"/>
      <c r="X10" s="111"/>
      <c r="Y10" s="111"/>
      <c r="Z10" s="111"/>
      <c r="AA10" s="111"/>
      <c r="AB10" s="111"/>
      <c r="AC10" s="111"/>
      <c r="AD10" s="111"/>
      <c r="AE10" s="111"/>
      <c r="AF10" s="111"/>
      <c r="AG10" s="111"/>
      <c r="AH10" s="111"/>
      <c r="AI10" s="111"/>
      <c r="AJ10" s="111"/>
      <c r="AK10" s="111"/>
      <c r="AL10" s="111"/>
      <c r="AM10" s="111"/>
      <c r="AN10" s="111"/>
      <c r="AO10" s="111"/>
      <c r="AP10" s="111"/>
      <c r="AQ10" s="111"/>
      <c r="AR10" s="111"/>
      <c r="AS10" s="111"/>
      <c r="AT10" s="111"/>
      <c r="AU10" s="111"/>
      <c r="AV10" s="111"/>
      <c r="AW10" s="111"/>
      <c r="AX10" s="111"/>
      <c r="AY10" s="111"/>
      <c r="AZ10" s="111"/>
      <c r="BA10" s="111"/>
      <c r="BB10" s="111"/>
      <c r="BC10" s="111"/>
      <c r="BD10" s="111"/>
      <c r="BE10" s="111"/>
      <c r="BF10" s="111"/>
      <c r="BG10" s="111"/>
      <c r="BH10" s="111"/>
      <c r="BI10" s="111"/>
      <c r="BJ10" s="111"/>
      <c r="BK10" s="111"/>
      <c r="BL10" s="111"/>
      <c r="BM10" s="111"/>
      <c r="BN10" s="111"/>
      <c r="BO10" s="111"/>
      <c r="BP10" s="111"/>
      <c r="BQ10" s="111"/>
      <c r="BR10" s="111"/>
      <c r="BS10" s="111"/>
      <c r="BT10" s="111"/>
      <c r="BU10" s="111"/>
      <c r="BV10" s="111"/>
      <c r="BW10" s="111"/>
      <c r="BX10" s="111"/>
      <c r="BY10" s="111"/>
      <c r="BZ10" s="111"/>
      <c r="CA10" s="111"/>
      <c r="CB10" s="111"/>
      <c r="CC10" s="111"/>
      <c r="CD10" s="111"/>
      <c r="CE10" s="111"/>
      <c r="CF10" s="111"/>
      <c r="CG10" s="111"/>
      <c r="CH10" s="111"/>
      <c r="CI10" s="111"/>
      <c r="CJ10" s="111"/>
      <c r="CK10" s="111"/>
      <c r="CL10" s="111"/>
      <c r="CM10" s="111"/>
      <c r="CN10" s="111"/>
      <c r="CO10" s="111"/>
      <c r="CP10" s="111"/>
      <c r="CQ10" s="111"/>
      <c r="CR10" s="111"/>
      <c r="CS10" s="111"/>
      <c r="CT10" s="111"/>
      <c r="CU10" s="111"/>
      <c r="CV10" s="111"/>
      <c r="CW10" s="111"/>
      <c r="CX10" s="111"/>
      <c r="CY10" s="111"/>
      <c r="CZ10" s="111"/>
      <c r="DA10" s="111"/>
      <c r="DB10" s="111"/>
      <c r="DC10" s="111"/>
      <c r="DD10" s="111"/>
      <c r="DE10" s="111"/>
      <c r="DF10" s="111"/>
      <c r="DG10" s="111"/>
      <c r="DH10" s="111"/>
      <c r="DI10" s="111"/>
      <c r="DJ10" s="111"/>
      <c r="DK10" s="111"/>
      <c r="DL10" s="111"/>
      <c r="DM10" s="111"/>
      <c r="DN10" s="111"/>
      <c r="DO10" s="111"/>
      <c r="DP10" s="111"/>
      <c r="DQ10" s="111"/>
      <c r="DR10" s="111"/>
      <c r="DS10" s="111"/>
      <c r="DT10" s="111"/>
      <c r="DU10" s="111"/>
      <c r="DV10" s="111"/>
      <c r="DW10" s="111"/>
      <c r="DX10" s="111"/>
      <c r="DY10" s="111"/>
      <c r="DZ10" s="111"/>
      <c r="EA10" s="111"/>
      <c r="EB10" s="111"/>
      <c r="EC10" s="111"/>
      <c r="ED10" s="111"/>
      <c r="EE10" s="111"/>
      <c r="EF10" s="111"/>
      <c r="EG10" s="111"/>
      <c r="EH10" s="111"/>
      <c r="EI10" s="111"/>
      <c r="EJ10" s="111"/>
      <c r="EK10" s="111"/>
      <c r="EL10" s="111"/>
      <c r="EM10" s="111"/>
      <c r="EN10" s="111"/>
      <c r="EO10" s="111"/>
      <c r="EP10" s="111"/>
      <c r="EQ10" s="111"/>
      <c r="ER10" s="111"/>
      <c r="ES10" s="111"/>
      <c r="ET10" s="111"/>
      <c r="EU10" s="111"/>
      <c r="EV10" s="111"/>
      <c r="EW10" s="111"/>
      <c r="EX10" s="111"/>
      <c r="EY10" s="111"/>
      <c r="EZ10" s="111"/>
      <c r="FA10" s="111"/>
      <c r="FB10" s="111"/>
      <c r="FC10" s="111"/>
      <c r="FD10" s="111"/>
      <c r="FE10" s="111"/>
      <c r="FF10" s="111"/>
      <c r="FG10" s="111"/>
      <c r="FH10" s="111"/>
      <c r="FI10" s="111"/>
      <c r="FJ10" s="111"/>
      <c r="FK10" s="111"/>
      <c r="FL10" s="111"/>
      <c r="FM10" s="111"/>
      <c r="FN10" s="111"/>
      <c r="FO10" s="111"/>
      <c r="FP10" s="111"/>
      <c r="FQ10" s="111"/>
      <c r="FR10" s="111"/>
      <c r="FS10" s="111"/>
      <c r="FT10" s="111"/>
    </row>
    <row r="11" spans="1:278" s="99" customFormat="1" ht="13.5" customHeight="1" x14ac:dyDescent="0.2">
      <c r="A11" s="394"/>
      <c r="B11" s="549"/>
      <c r="C11" s="397"/>
      <c r="D11" s="397"/>
      <c r="E11" s="400"/>
      <c r="F11" s="400"/>
      <c r="G11" s="400"/>
      <c r="H11" s="403"/>
      <c r="I11" s="406"/>
      <c r="J11" s="385"/>
      <c r="K11" s="388"/>
      <c r="L11" s="388"/>
      <c r="M11" s="391"/>
      <c r="N11" s="388"/>
      <c r="O11" s="382"/>
      <c r="P11" s="382"/>
      <c r="Q11" s="382"/>
      <c r="R11" s="382"/>
      <c r="S11" s="382"/>
      <c r="T11" s="382"/>
      <c r="U11" s="111"/>
      <c r="V11" s="111"/>
      <c r="W11" s="111"/>
      <c r="X11" s="111"/>
      <c r="Y11" s="111"/>
      <c r="Z11" s="111"/>
      <c r="AA11" s="111"/>
      <c r="AB11" s="111"/>
      <c r="AC11" s="111"/>
      <c r="AD11" s="111"/>
      <c r="AE11" s="111"/>
      <c r="AF11" s="111"/>
      <c r="AG11" s="111"/>
      <c r="AH11" s="111"/>
      <c r="AI11" s="111"/>
      <c r="AJ11" s="111"/>
      <c r="AK11" s="111"/>
      <c r="AL11" s="111"/>
      <c r="AM11" s="111"/>
      <c r="AN11" s="111"/>
      <c r="AO11" s="111"/>
      <c r="AP11" s="111"/>
      <c r="AQ11" s="111"/>
      <c r="AR11" s="111"/>
      <c r="AS11" s="111"/>
      <c r="AT11" s="111"/>
      <c r="AU11" s="111"/>
      <c r="AV11" s="111"/>
      <c r="AW11" s="111"/>
      <c r="AX11" s="111"/>
      <c r="AY11" s="111"/>
      <c r="AZ11" s="111"/>
      <c r="BA11" s="111"/>
      <c r="BB11" s="111"/>
      <c r="BC11" s="111"/>
      <c r="BD11" s="111"/>
      <c r="BE11" s="111"/>
      <c r="BF11" s="111"/>
      <c r="BG11" s="111"/>
      <c r="BH11" s="111"/>
      <c r="BI11" s="111"/>
      <c r="BJ11" s="111"/>
      <c r="BK11" s="111"/>
      <c r="BL11" s="111"/>
      <c r="BM11" s="111"/>
      <c r="BN11" s="111"/>
      <c r="BO11" s="111"/>
      <c r="BP11" s="111"/>
      <c r="BQ11" s="111"/>
      <c r="BR11" s="111"/>
      <c r="BS11" s="111"/>
      <c r="BT11" s="111"/>
      <c r="BU11" s="111"/>
      <c r="BV11" s="111"/>
      <c r="BW11" s="111"/>
      <c r="BX11" s="111"/>
      <c r="BY11" s="111"/>
      <c r="BZ11" s="111"/>
      <c r="CA11" s="111"/>
      <c r="CB11" s="111"/>
      <c r="CC11" s="111"/>
      <c r="CD11" s="111"/>
      <c r="CE11" s="111"/>
      <c r="CF11" s="111"/>
      <c r="CG11" s="111"/>
      <c r="CH11" s="111"/>
      <c r="CI11" s="111"/>
      <c r="CJ11" s="111"/>
      <c r="CK11" s="111"/>
      <c r="CL11" s="111"/>
      <c r="CM11" s="111"/>
      <c r="CN11" s="111"/>
      <c r="CO11" s="111"/>
      <c r="CP11" s="111"/>
      <c r="CQ11" s="111"/>
      <c r="CR11" s="111"/>
      <c r="CS11" s="111"/>
      <c r="CT11" s="111"/>
      <c r="CU11" s="111"/>
      <c r="CV11" s="111"/>
      <c r="CW11" s="111"/>
      <c r="CX11" s="111"/>
      <c r="CY11" s="111"/>
      <c r="CZ11" s="111"/>
      <c r="DA11" s="111"/>
      <c r="DB11" s="111"/>
      <c r="DC11" s="111"/>
      <c r="DD11" s="111"/>
      <c r="DE11" s="111"/>
      <c r="DF11" s="111"/>
      <c r="DG11" s="111"/>
      <c r="DH11" s="111"/>
      <c r="DI11" s="111"/>
      <c r="DJ11" s="111"/>
      <c r="DK11" s="111"/>
      <c r="DL11" s="111"/>
      <c r="DM11" s="111"/>
      <c r="DN11" s="111"/>
      <c r="DO11" s="111"/>
      <c r="DP11" s="111"/>
      <c r="DQ11" s="111"/>
      <c r="DR11" s="111"/>
      <c r="DS11" s="111"/>
      <c r="DT11" s="111"/>
      <c r="DU11" s="111"/>
      <c r="DV11" s="111"/>
      <c r="DW11" s="111"/>
      <c r="DX11" s="111"/>
      <c r="DY11" s="111"/>
      <c r="DZ11" s="111"/>
      <c r="EA11" s="111"/>
      <c r="EB11" s="111"/>
      <c r="EC11" s="111"/>
      <c r="ED11" s="111"/>
      <c r="EE11" s="111"/>
      <c r="EF11" s="111"/>
      <c r="EG11" s="111"/>
      <c r="EH11" s="111"/>
      <c r="EI11" s="111"/>
      <c r="EJ11" s="111"/>
      <c r="EK11" s="111"/>
      <c r="EL11" s="111"/>
      <c r="EM11" s="111"/>
      <c r="EN11" s="111"/>
      <c r="EO11" s="111"/>
      <c r="EP11" s="111"/>
      <c r="EQ11" s="111"/>
      <c r="ER11" s="111"/>
      <c r="ES11" s="111"/>
      <c r="ET11" s="111"/>
      <c r="EU11" s="111"/>
      <c r="EV11" s="111"/>
      <c r="EW11" s="111"/>
      <c r="EX11" s="111"/>
      <c r="EY11" s="111"/>
      <c r="EZ11" s="111"/>
      <c r="FA11" s="111"/>
      <c r="FB11" s="111"/>
      <c r="FC11" s="111"/>
      <c r="FD11" s="111"/>
      <c r="FE11" s="111"/>
      <c r="FF11" s="111"/>
      <c r="FG11" s="111"/>
      <c r="FH11" s="111"/>
      <c r="FI11" s="111"/>
      <c r="FJ11" s="111"/>
      <c r="FK11" s="111"/>
      <c r="FL11" s="111"/>
      <c r="FM11" s="111"/>
      <c r="FN11" s="111"/>
      <c r="FO11" s="111"/>
      <c r="FP11" s="111"/>
      <c r="FQ11" s="111"/>
      <c r="FR11" s="111"/>
      <c r="FS11" s="111"/>
      <c r="FT11" s="111"/>
    </row>
    <row r="12" spans="1:278" s="99" customFormat="1" ht="13.5" customHeight="1" x14ac:dyDescent="0.2">
      <c r="A12" s="394"/>
      <c r="B12" s="549"/>
      <c r="C12" s="397"/>
      <c r="D12" s="397"/>
      <c r="E12" s="400"/>
      <c r="F12" s="400"/>
      <c r="G12" s="400"/>
      <c r="H12" s="403"/>
      <c r="I12" s="406"/>
      <c r="J12" s="385"/>
      <c r="K12" s="388"/>
      <c r="L12" s="388"/>
      <c r="M12" s="391"/>
      <c r="N12" s="388"/>
      <c r="O12" s="382"/>
      <c r="P12" s="382"/>
      <c r="Q12" s="382"/>
      <c r="R12" s="382"/>
      <c r="S12" s="382"/>
      <c r="T12" s="382"/>
      <c r="U12" s="111"/>
      <c r="V12" s="111"/>
      <c r="W12" s="111"/>
      <c r="X12" s="111"/>
      <c r="Y12" s="111"/>
      <c r="Z12" s="111"/>
      <c r="AA12" s="111"/>
      <c r="AB12" s="111"/>
      <c r="AC12" s="111"/>
      <c r="AD12" s="111"/>
      <c r="AE12" s="111"/>
      <c r="AF12" s="111"/>
      <c r="AG12" s="111"/>
      <c r="AH12" s="111"/>
      <c r="AI12" s="111"/>
      <c r="AJ12" s="111"/>
      <c r="AK12" s="111"/>
      <c r="AL12" s="111"/>
      <c r="AM12" s="111"/>
      <c r="AN12" s="111"/>
      <c r="AO12" s="111"/>
      <c r="AP12" s="111"/>
      <c r="AQ12" s="111"/>
      <c r="AR12" s="111"/>
      <c r="AS12" s="111"/>
      <c r="AT12" s="111"/>
      <c r="AU12" s="111"/>
      <c r="AV12" s="111"/>
      <c r="AW12" s="111"/>
      <c r="AX12" s="111"/>
      <c r="AY12" s="111"/>
      <c r="AZ12" s="111"/>
      <c r="BA12" s="111"/>
      <c r="BB12" s="111"/>
      <c r="BC12" s="111"/>
      <c r="BD12" s="111"/>
      <c r="BE12" s="111"/>
      <c r="BF12" s="111"/>
      <c r="BG12" s="111"/>
      <c r="BH12" s="111"/>
      <c r="BI12" s="111"/>
      <c r="BJ12" s="111"/>
      <c r="BK12" s="111"/>
      <c r="BL12" s="111"/>
      <c r="BM12" s="111"/>
      <c r="BN12" s="111"/>
      <c r="BO12" s="111"/>
      <c r="BP12" s="111"/>
      <c r="BQ12" s="111"/>
      <c r="BR12" s="111"/>
      <c r="BS12" s="111"/>
      <c r="BT12" s="111"/>
      <c r="BU12" s="111"/>
      <c r="BV12" s="111"/>
      <c r="BW12" s="111"/>
      <c r="BX12" s="111"/>
      <c r="BY12" s="111"/>
      <c r="BZ12" s="111"/>
      <c r="CA12" s="111"/>
      <c r="CB12" s="111"/>
      <c r="CC12" s="111"/>
      <c r="CD12" s="111"/>
      <c r="CE12" s="111"/>
      <c r="CF12" s="111"/>
      <c r="CG12" s="111"/>
      <c r="CH12" s="111"/>
      <c r="CI12" s="111"/>
      <c r="CJ12" s="111"/>
      <c r="CK12" s="111"/>
      <c r="CL12" s="111"/>
      <c r="CM12" s="111"/>
      <c r="CN12" s="111"/>
      <c r="CO12" s="111"/>
      <c r="CP12" s="111"/>
      <c r="CQ12" s="111"/>
      <c r="CR12" s="111"/>
      <c r="CS12" s="111"/>
      <c r="CT12" s="111"/>
      <c r="CU12" s="111"/>
      <c r="CV12" s="111"/>
      <c r="CW12" s="111"/>
      <c r="CX12" s="111"/>
      <c r="CY12" s="111"/>
      <c r="CZ12" s="111"/>
      <c r="DA12" s="111"/>
      <c r="DB12" s="111"/>
      <c r="DC12" s="111"/>
      <c r="DD12" s="111"/>
      <c r="DE12" s="111"/>
      <c r="DF12" s="111"/>
      <c r="DG12" s="111"/>
      <c r="DH12" s="111"/>
      <c r="DI12" s="111"/>
      <c r="DJ12" s="111"/>
      <c r="DK12" s="111"/>
      <c r="DL12" s="111"/>
      <c r="DM12" s="111"/>
      <c r="DN12" s="111"/>
      <c r="DO12" s="111"/>
      <c r="DP12" s="111"/>
      <c r="DQ12" s="111"/>
      <c r="DR12" s="111"/>
      <c r="DS12" s="111"/>
      <c r="DT12" s="111"/>
      <c r="DU12" s="111"/>
      <c r="DV12" s="111"/>
      <c r="DW12" s="111"/>
      <c r="DX12" s="111"/>
      <c r="DY12" s="111"/>
      <c r="DZ12" s="111"/>
      <c r="EA12" s="111"/>
      <c r="EB12" s="111"/>
      <c r="EC12" s="111"/>
      <c r="ED12" s="111"/>
      <c r="EE12" s="111"/>
      <c r="EF12" s="111"/>
      <c r="EG12" s="111"/>
      <c r="EH12" s="111"/>
      <c r="EI12" s="111"/>
      <c r="EJ12" s="111"/>
      <c r="EK12" s="111"/>
      <c r="EL12" s="111"/>
      <c r="EM12" s="111"/>
      <c r="EN12" s="111"/>
      <c r="EO12" s="111"/>
      <c r="EP12" s="111"/>
      <c r="EQ12" s="111"/>
      <c r="ER12" s="111"/>
      <c r="ES12" s="111"/>
      <c r="ET12" s="111"/>
      <c r="EU12" s="111"/>
      <c r="EV12" s="111"/>
      <c r="EW12" s="111"/>
      <c r="EX12" s="111"/>
      <c r="EY12" s="111"/>
      <c r="EZ12" s="111"/>
      <c r="FA12" s="111"/>
      <c r="FB12" s="111"/>
      <c r="FC12" s="111"/>
      <c r="FD12" s="111"/>
      <c r="FE12" s="111"/>
      <c r="FF12" s="111"/>
      <c r="FG12" s="111"/>
      <c r="FH12" s="111"/>
      <c r="FI12" s="111"/>
      <c r="FJ12" s="111"/>
      <c r="FK12" s="111"/>
      <c r="FL12" s="111"/>
      <c r="FM12" s="111"/>
      <c r="FN12" s="111"/>
      <c r="FO12" s="111"/>
      <c r="FP12" s="111"/>
      <c r="FQ12" s="111"/>
      <c r="FR12" s="111"/>
      <c r="FS12" s="111"/>
      <c r="FT12" s="111"/>
    </row>
    <row r="13" spans="1:278" s="99" customFormat="1" ht="13.5" customHeight="1" x14ac:dyDescent="0.2">
      <c r="A13" s="394"/>
      <c r="B13" s="549"/>
      <c r="C13" s="397"/>
      <c r="D13" s="397"/>
      <c r="E13" s="400"/>
      <c r="F13" s="400"/>
      <c r="G13" s="400"/>
      <c r="H13" s="403"/>
      <c r="I13" s="406"/>
      <c r="J13" s="385"/>
      <c r="K13" s="388"/>
      <c r="L13" s="388"/>
      <c r="M13" s="391"/>
      <c r="N13" s="388"/>
      <c r="O13" s="382"/>
      <c r="P13" s="382"/>
      <c r="Q13" s="382"/>
      <c r="R13" s="382"/>
      <c r="S13" s="382"/>
      <c r="T13" s="382"/>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c r="BD13" s="111"/>
      <c r="BE13" s="111"/>
      <c r="BF13" s="111"/>
      <c r="BG13" s="111"/>
      <c r="BH13" s="111"/>
      <c r="BI13" s="111"/>
      <c r="BJ13" s="111"/>
      <c r="BK13" s="111"/>
      <c r="BL13" s="111"/>
      <c r="BM13" s="111"/>
      <c r="BN13" s="111"/>
      <c r="BO13" s="111"/>
      <c r="BP13" s="111"/>
      <c r="BQ13" s="111"/>
      <c r="BR13" s="111"/>
      <c r="BS13" s="111"/>
      <c r="BT13" s="111"/>
      <c r="BU13" s="111"/>
      <c r="BV13" s="111"/>
      <c r="BW13" s="111"/>
      <c r="BX13" s="111"/>
      <c r="BY13" s="111"/>
      <c r="BZ13" s="111"/>
      <c r="CA13" s="111"/>
      <c r="CB13" s="111"/>
      <c r="CC13" s="111"/>
      <c r="CD13" s="111"/>
      <c r="CE13" s="111"/>
      <c r="CF13" s="111"/>
      <c r="CG13" s="111"/>
      <c r="CH13" s="111"/>
      <c r="CI13" s="111"/>
      <c r="CJ13" s="111"/>
      <c r="CK13" s="111"/>
      <c r="CL13" s="111"/>
      <c r="CM13" s="111"/>
      <c r="CN13" s="111"/>
      <c r="CO13" s="111"/>
      <c r="CP13" s="111"/>
      <c r="CQ13" s="111"/>
      <c r="CR13" s="111"/>
      <c r="CS13" s="111"/>
      <c r="CT13" s="111"/>
      <c r="CU13" s="111"/>
      <c r="CV13" s="111"/>
      <c r="CW13" s="111"/>
      <c r="CX13" s="111"/>
      <c r="CY13" s="111"/>
      <c r="CZ13" s="111"/>
      <c r="DA13" s="111"/>
      <c r="DB13" s="111"/>
      <c r="DC13" s="111"/>
      <c r="DD13" s="111"/>
      <c r="DE13" s="111"/>
      <c r="DF13" s="111"/>
      <c r="DG13" s="111"/>
      <c r="DH13" s="111"/>
      <c r="DI13" s="111"/>
      <c r="DJ13" s="111"/>
      <c r="DK13" s="111"/>
      <c r="DL13" s="111"/>
      <c r="DM13" s="111"/>
      <c r="DN13" s="111"/>
      <c r="DO13" s="111"/>
      <c r="DP13" s="111"/>
      <c r="DQ13" s="111"/>
      <c r="DR13" s="111"/>
      <c r="DS13" s="111"/>
      <c r="DT13" s="111"/>
      <c r="DU13" s="111"/>
      <c r="DV13" s="111"/>
      <c r="DW13" s="111"/>
      <c r="DX13" s="111"/>
      <c r="DY13" s="111"/>
      <c r="DZ13" s="111"/>
      <c r="EA13" s="111"/>
      <c r="EB13" s="111"/>
      <c r="EC13" s="111"/>
      <c r="ED13" s="111"/>
      <c r="EE13" s="111"/>
      <c r="EF13" s="111"/>
      <c r="EG13" s="111"/>
      <c r="EH13" s="111"/>
      <c r="EI13" s="111"/>
      <c r="EJ13" s="111"/>
      <c r="EK13" s="111"/>
      <c r="EL13" s="111"/>
      <c r="EM13" s="111"/>
      <c r="EN13" s="111"/>
      <c r="EO13" s="111"/>
      <c r="EP13" s="111"/>
      <c r="EQ13" s="111"/>
      <c r="ER13" s="111"/>
      <c r="ES13" s="111"/>
      <c r="ET13" s="111"/>
      <c r="EU13" s="111"/>
      <c r="EV13" s="111"/>
      <c r="EW13" s="111"/>
      <c r="EX13" s="111"/>
      <c r="EY13" s="111"/>
      <c r="EZ13" s="111"/>
      <c r="FA13" s="111"/>
      <c r="FB13" s="111"/>
      <c r="FC13" s="111"/>
      <c r="FD13" s="111"/>
      <c r="FE13" s="111"/>
      <c r="FF13" s="111"/>
      <c r="FG13" s="111"/>
      <c r="FH13" s="111"/>
      <c r="FI13" s="111"/>
      <c r="FJ13" s="111"/>
      <c r="FK13" s="111"/>
      <c r="FL13" s="111"/>
      <c r="FM13" s="111"/>
      <c r="FN13" s="111"/>
      <c r="FO13" s="111"/>
      <c r="FP13" s="111"/>
      <c r="FQ13" s="111"/>
      <c r="FR13" s="111"/>
      <c r="FS13" s="111"/>
      <c r="FT13" s="111"/>
    </row>
    <row r="14" spans="1:278" s="99" customFormat="1" ht="238.5" customHeight="1" thickBot="1" x14ac:dyDescent="0.25">
      <c r="A14" s="395"/>
      <c r="B14" s="550"/>
      <c r="C14" s="398"/>
      <c r="D14" s="398"/>
      <c r="E14" s="401"/>
      <c r="F14" s="401"/>
      <c r="G14" s="401"/>
      <c r="H14" s="404"/>
      <c r="I14" s="407"/>
      <c r="J14" s="386"/>
      <c r="K14" s="389"/>
      <c r="L14" s="389"/>
      <c r="M14" s="392"/>
      <c r="N14" s="389"/>
      <c r="O14" s="383"/>
      <c r="P14" s="383"/>
      <c r="Q14" s="383"/>
      <c r="R14" s="383"/>
      <c r="S14" s="383"/>
      <c r="T14" s="383"/>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c r="BD14" s="111"/>
      <c r="BE14" s="111"/>
      <c r="BF14" s="111"/>
      <c r="BG14" s="111"/>
      <c r="BH14" s="111"/>
      <c r="BI14" s="111"/>
      <c r="BJ14" s="111"/>
      <c r="BK14" s="111"/>
      <c r="BL14" s="111"/>
      <c r="BM14" s="111"/>
      <c r="BN14" s="111"/>
      <c r="BO14" s="111"/>
      <c r="BP14" s="111"/>
      <c r="BQ14" s="111"/>
      <c r="BR14" s="111"/>
      <c r="BS14" s="111"/>
      <c r="BT14" s="111"/>
      <c r="BU14" s="111"/>
      <c r="BV14" s="111"/>
      <c r="BW14" s="111"/>
      <c r="BX14" s="111"/>
      <c r="BY14" s="111"/>
      <c r="BZ14" s="111"/>
      <c r="CA14" s="111"/>
      <c r="CB14" s="111"/>
      <c r="CC14" s="111"/>
      <c r="CD14" s="111"/>
      <c r="CE14" s="111"/>
      <c r="CF14" s="111"/>
      <c r="CG14" s="111"/>
      <c r="CH14" s="111"/>
      <c r="CI14" s="111"/>
      <c r="CJ14" s="111"/>
      <c r="CK14" s="111"/>
      <c r="CL14" s="111"/>
      <c r="CM14" s="111"/>
      <c r="CN14" s="111"/>
      <c r="CO14" s="111"/>
      <c r="CP14" s="111"/>
      <c r="CQ14" s="111"/>
      <c r="CR14" s="111"/>
      <c r="CS14" s="111"/>
      <c r="CT14" s="111"/>
      <c r="CU14" s="111"/>
      <c r="CV14" s="111"/>
      <c r="CW14" s="111"/>
      <c r="CX14" s="111"/>
      <c r="CY14" s="111"/>
      <c r="CZ14" s="111"/>
      <c r="DA14" s="111"/>
      <c r="DB14" s="111"/>
      <c r="DC14" s="111"/>
      <c r="DD14" s="111"/>
      <c r="DE14" s="111"/>
      <c r="DF14" s="111"/>
      <c r="DG14" s="111"/>
      <c r="DH14" s="111"/>
      <c r="DI14" s="111"/>
      <c r="DJ14" s="111"/>
      <c r="DK14" s="111"/>
      <c r="DL14" s="111"/>
      <c r="DM14" s="111"/>
      <c r="DN14" s="111"/>
      <c r="DO14" s="111"/>
      <c r="DP14" s="111"/>
      <c r="DQ14" s="111"/>
      <c r="DR14" s="111"/>
      <c r="DS14" s="111"/>
      <c r="DT14" s="111"/>
      <c r="DU14" s="111"/>
      <c r="DV14" s="111"/>
      <c r="DW14" s="111"/>
      <c r="DX14" s="111"/>
      <c r="DY14" s="111"/>
      <c r="DZ14" s="111"/>
      <c r="EA14" s="111"/>
      <c r="EB14" s="111"/>
      <c r="EC14" s="111"/>
      <c r="ED14" s="111"/>
      <c r="EE14" s="111"/>
      <c r="EF14" s="111"/>
      <c r="EG14" s="111"/>
      <c r="EH14" s="111"/>
      <c r="EI14" s="111"/>
      <c r="EJ14" s="111"/>
      <c r="EK14" s="111"/>
      <c r="EL14" s="111"/>
      <c r="EM14" s="111"/>
      <c r="EN14" s="111"/>
      <c r="EO14" s="111"/>
      <c r="EP14" s="111"/>
      <c r="EQ14" s="111"/>
      <c r="ER14" s="111"/>
      <c r="ES14" s="111"/>
      <c r="ET14" s="111"/>
      <c r="EU14" s="111"/>
      <c r="EV14" s="111"/>
      <c r="EW14" s="111"/>
      <c r="EX14" s="111"/>
      <c r="EY14" s="111"/>
      <c r="EZ14" s="111"/>
      <c r="FA14" s="111"/>
      <c r="FB14" s="111"/>
      <c r="FC14" s="111"/>
      <c r="FD14" s="111"/>
      <c r="FE14" s="111"/>
      <c r="FF14" s="111"/>
      <c r="FG14" s="111"/>
      <c r="FH14" s="111"/>
      <c r="FI14" s="111"/>
      <c r="FJ14" s="111"/>
      <c r="FK14" s="111"/>
      <c r="FL14" s="111"/>
      <c r="FM14" s="111"/>
      <c r="FN14" s="111"/>
      <c r="FO14" s="111"/>
      <c r="FP14" s="111"/>
      <c r="FQ14" s="111"/>
      <c r="FR14" s="111"/>
      <c r="FS14" s="111"/>
      <c r="FT14" s="111"/>
    </row>
    <row r="15" spans="1:278" s="99" customFormat="1" ht="15" customHeight="1" x14ac:dyDescent="0.2">
      <c r="A15" s="393">
        <f>'Mapa Final'!A15</f>
        <v>2</v>
      </c>
      <c r="B15" s="378" t="str">
        <f>'Mapa Final'!B15</f>
        <v>Incumplimiento Contractual</v>
      </c>
      <c r="C15" s="396" t="str">
        <f>'Mapa Final'!C15</f>
        <v>Incumplimiento de las metas establecidas</v>
      </c>
      <c r="D15" s="396" t="str">
        <f>'Mapa Final'!D15</f>
        <v>1. Deficiencias en la información institucional que describe el estado y las necesidades de la tecnología en la Rama Judicial.
2. Cambios inesperados en el entorno contractual
3. Producto deficiente que no cumple con las características mínimas de calidad exigidas.
4. Demoras en los procesos internos de la empresa contratista.</v>
      </c>
      <c r="E15" s="399" t="str">
        <f>'Mapa Final'!E15</f>
        <v>Que los bienes o servicios contratados se entreguen más allá del plazo de ejecución pactado, de manera incompleta, ó en malas condiciones de calidad.</v>
      </c>
      <c r="F15" s="399" t="str">
        <f>'Mapa Final'!F15</f>
        <v>Posibilidad de incumplimiento de metas establecidas debido a que los bienes o servicios contratados se entreguen más allá del plazo de ejecución pactado, de manera incompleta, ó en malas condiciones de calidad.</v>
      </c>
      <c r="G15" s="399" t="str">
        <f>'Mapa Final'!G15</f>
        <v>Ejecución y Administración de Procesos</v>
      </c>
      <c r="H15" s="402" t="str">
        <f>'Mapa Final'!I15</f>
        <v>Media</v>
      </c>
      <c r="I15" s="405" t="str">
        <f>'Mapa Final'!L15</f>
        <v>Mayor</v>
      </c>
      <c r="J15" s="384" t="str">
        <f>'Mapa Final'!N15</f>
        <v xml:space="preserve">Alto </v>
      </c>
      <c r="K15" s="387" t="str">
        <f>'Mapa Final'!AA15</f>
        <v>Baja</v>
      </c>
      <c r="L15" s="387" t="str">
        <f>'Mapa Final'!AE15</f>
        <v>Mayor</v>
      </c>
      <c r="M15" s="390" t="str">
        <f>'Mapa Final'!AG15</f>
        <v xml:space="preserve">Alto </v>
      </c>
      <c r="N15" s="387" t="str">
        <f>'Mapa Final'!AH15</f>
        <v>Evitar</v>
      </c>
      <c r="O15" s="381"/>
      <c r="P15" s="381"/>
      <c r="Q15" s="381"/>
      <c r="R15" s="381"/>
      <c r="S15" s="381"/>
      <c r="T15" s="381"/>
      <c r="U15" s="111"/>
      <c r="V15" s="111"/>
      <c r="W15" s="111"/>
      <c r="X15" s="111"/>
      <c r="Y15" s="111"/>
      <c r="Z15" s="111"/>
      <c r="AA15" s="111"/>
      <c r="AB15" s="111"/>
      <c r="AC15" s="111"/>
      <c r="AD15" s="111"/>
      <c r="AE15" s="111"/>
      <c r="AF15" s="111"/>
      <c r="AG15" s="111"/>
      <c r="AH15" s="111"/>
      <c r="AI15" s="111"/>
      <c r="AJ15" s="111"/>
      <c r="AK15" s="111"/>
      <c r="AL15" s="111"/>
      <c r="AM15" s="111"/>
      <c r="AN15" s="111"/>
      <c r="AO15" s="111"/>
      <c r="AP15" s="111"/>
      <c r="AQ15" s="111"/>
      <c r="AR15" s="111"/>
      <c r="AS15" s="111"/>
      <c r="AT15" s="111"/>
      <c r="AU15" s="111"/>
      <c r="AV15" s="111"/>
      <c r="AW15" s="111"/>
      <c r="AX15" s="111"/>
      <c r="AY15" s="111"/>
      <c r="AZ15" s="111"/>
      <c r="BA15" s="111"/>
      <c r="BB15" s="111"/>
      <c r="BC15" s="111"/>
      <c r="BD15" s="111"/>
      <c r="BE15" s="111"/>
      <c r="BF15" s="111"/>
      <c r="BG15" s="111"/>
      <c r="BH15" s="111"/>
      <c r="BI15" s="111"/>
      <c r="BJ15" s="111"/>
      <c r="BK15" s="111"/>
      <c r="BL15" s="111"/>
      <c r="BM15" s="111"/>
      <c r="BN15" s="111"/>
      <c r="BO15" s="111"/>
      <c r="BP15" s="111"/>
      <c r="BQ15" s="111"/>
      <c r="BR15" s="111"/>
      <c r="BS15" s="111"/>
      <c r="BT15" s="111"/>
      <c r="BU15" s="111"/>
      <c r="BV15" s="111"/>
      <c r="BW15" s="111"/>
      <c r="BX15" s="111"/>
      <c r="BY15" s="111"/>
      <c r="BZ15" s="111"/>
      <c r="CA15" s="111"/>
      <c r="CB15" s="111"/>
      <c r="CC15" s="111"/>
      <c r="CD15" s="111"/>
      <c r="CE15" s="111"/>
      <c r="CF15" s="111"/>
      <c r="CG15" s="111"/>
      <c r="CH15" s="111"/>
      <c r="CI15" s="111"/>
      <c r="CJ15" s="111"/>
      <c r="CK15" s="111"/>
      <c r="CL15" s="111"/>
      <c r="CM15" s="111"/>
      <c r="CN15" s="111"/>
      <c r="CO15" s="111"/>
      <c r="CP15" s="111"/>
      <c r="CQ15" s="111"/>
      <c r="CR15" s="111"/>
      <c r="CS15" s="111"/>
      <c r="CT15" s="111"/>
      <c r="CU15" s="111"/>
      <c r="CV15" s="111"/>
      <c r="CW15" s="111"/>
      <c r="CX15" s="111"/>
      <c r="CY15" s="111"/>
      <c r="CZ15" s="111"/>
      <c r="DA15" s="111"/>
      <c r="DB15" s="111"/>
      <c r="DC15" s="111"/>
      <c r="DD15" s="111"/>
      <c r="DE15" s="111"/>
      <c r="DF15" s="111"/>
      <c r="DG15" s="111"/>
      <c r="DH15" s="111"/>
      <c r="DI15" s="111"/>
      <c r="DJ15" s="111"/>
      <c r="DK15" s="111"/>
      <c r="DL15" s="111"/>
      <c r="DM15" s="111"/>
      <c r="DN15" s="111"/>
      <c r="DO15" s="111"/>
      <c r="DP15" s="111"/>
      <c r="DQ15" s="111"/>
      <c r="DR15" s="111"/>
      <c r="DS15" s="111"/>
      <c r="DT15" s="111"/>
      <c r="DU15" s="111"/>
      <c r="DV15" s="111"/>
      <c r="DW15" s="111"/>
      <c r="DX15" s="111"/>
      <c r="DY15" s="111"/>
      <c r="DZ15" s="111"/>
      <c r="EA15" s="111"/>
      <c r="EB15" s="111"/>
      <c r="EC15" s="111"/>
      <c r="ED15" s="111"/>
      <c r="EE15" s="111"/>
      <c r="EF15" s="111"/>
      <c r="EG15" s="111"/>
      <c r="EH15" s="111"/>
      <c r="EI15" s="111"/>
      <c r="EJ15" s="111"/>
      <c r="EK15" s="111"/>
      <c r="EL15" s="111"/>
      <c r="EM15" s="111"/>
      <c r="EN15" s="111"/>
      <c r="EO15" s="111"/>
      <c r="EP15" s="111"/>
      <c r="EQ15" s="111"/>
      <c r="ER15" s="111"/>
      <c r="ES15" s="111"/>
      <c r="ET15" s="111"/>
      <c r="EU15" s="111"/>
      <c r="EV15" s="111"/>
      <c r="EW15" s="111"/>
      <c r="EX15" s="111"/>
      <c r="EY15" s="111"/>
      <c r="EZ15" s="111"/>
      <c r="FA15" s="111"/>
      <c r="FB15" s="111"/>
      <c r="FC15" s="111"/>
      <c r="FD15" s="111"/>
      <c r="FE15" s="111"/>
      <c r="FF15" s="111"/>
      <c r="FG15" s="111"/>
      <c r="FH15" s="111"/>
      <c r="FI15" s="111"/>
      <c r="FJ15" s="111"/>
      <c r="FK15" s="111"/>
      <c r="FL15" s="111"/>
      <c r="FM15" s="111"/>
      <c r="FN15" s="111"/>
      <c r="FO15" s="111"/>
      <c r="FP15" s="111"/>
      <c r="FQ15" s="111"/>
      <c r="FR15" s="111"/>
      <c r="FS15" s="111"/>
      <c r="FT15" s="111"/>
    </row>
    <row r="16" spans="1:278" s="99" customFormat="1" ht="13.5" customHeight="1" x14ac:dyDescent="0.2">
      <c r="A16" s="394"/>
      <c r="B16" s="549"/>
      <c r="C16" s="397"/>
      <c r="D16" s="397"/>
      <c r="E16" s="400"/>
      <c r="F16" s="400"/>
      <c r="G16" s="400"/>
      <c r="H16" s="403"/>
      <c r="I16" s="406"/>
      <c r="J16" s="385"/>
      <c r="K16" s="388"/>
      <c r="L16" s="388"/>
      <c r="M16" s="391"/>
      <c r="N16" s="388"/>
      <c r="O16" s="382"/>
      <c r="P16" s="382"/>
      <c r="Q16" s="382"/>
      <c r="R16" s="382"/>
      <c r="S16" s="382"/>
      <c r="T16" s="382"/>
      <c r="U16" s="111"/>
      <c r="V16" s="111"/>
      <c r="W16" s="111"/>
      <c r="X16" s="111"/>
      <c r="Y16" s="111"/>
      <c r="Z16" s="111"/>
      <c r="AA16" s="111"/>
      <c r="AB16" s="111"/>
      <c r="AC16" s="111"/>
      <c r="AD16" s="111"/>
      <c r="AE16" s="111"/>
      <c r="AF16" s="111"/>
      <c r="AG16" s="111"/>
      <c r="AH16" s="111"/>
      <c r="AI16" s="111"/>
      <c r="AJ16" s="111"/>
      <c r="AK16" s="111"/>
      <c r="AL16" s="111"/>
      <c r="AM16" s="111"/>
      <c r="AN16" s="111"/>
      <c r="AO16" s="111"/>
      <c r="AP16" s="111"/>
      <c r="AQ16" s="111"/>
      <c r="AR16" s="111"/>
      <c r="AS16" s="111"/>
      <c r="AT16" s="111"/>
      <c r="AU16" s="111"/>
      <c r="AV16" s="111"/>
      <c r="AW16" s="111"/>
      <c r="AX16" s="111"/>
      <c r="AY16" s="111"/>
      <c r="AZ16" s="111"/>
      <c r="BA16" s="111"/>
      <c r="BB16" s="111"/>
      <c r="BC16" s="111"/>
      <c r="BD16" s="111"/>
      <c r="BE16" s="111"/>
      <c r="BF16" s="111"/>
      <c r="BG16" s="111"/>
      <c r="BH16" s="111"/>
      <c r="BI16" s="111"/>
      <c r="BJ16" s="111"/>
      <c r="BK16" s="111"/>
      <c r="BL16" s="111"/>
      <c r="BM16" s="111"/>
      <c r="BN16" s="111"/>
      <c r="BO16" s="111"/>
      <c r="BP16" s="111"/>
      <c r="BQ16" s="111"/>
      <c r="BR16" s="111"/>
      <c r="BS16" s="111"/>
      <c r="BT16" s="111"/>
      <c r="BU16" s="111"/>
      <c r="BV16" s="111"/>
      <c r="BW16" s="111"/>
      <c r="BX16" s="111"/>
      <c r="BY16" s="111"/>
      <c r="BZ16" s="111"/>
      <c r="CA16" s="111"/>
      <c r="CB16" s="111"/>
      <c r="CC16" s="111"/>
      <c r="CD16" s="111"/>
      <c r="CE16" s="111"/>
      <c r="CF16" s="111"/>
      <c r="CG16" s="111"/>
      <c r="CH16" s="111"/>
      <c r="CI16" s="111"/>
      <c r="CJ16" s="111"/>
      <c r="CK16" s="111"/>
      <c r="CL16" s="111"/>
      <c r="CM16" s="111"/>
      <c r="CN16" s="111"/>
      <c r="CO16" s="111"/>
      <c r="CP16" s="111"/>
      <c r="CQ16" s="111"/>
      <c r="CR16" s="111"/>
      <c r="CS16" s="111"/>
      <c r="CT16" s="111"/>
      <c r="CU16" s="111"/>
      <c r="CV16" s="111"/>
      <c r="CW16" s="111"/>
      <c r="CX16" s="111"/>
      <c r="CY16" s="111"/>
      <c r="CZ16" s="111"/>
      <c r="DA16" s="111"/>
      <c r="DB16" s="111"/>
      <c r="DC16" s="111"/>
      <c r="DD16" s="111"/>
      <c r="DE16" s="111"/>
      <c r="DF16" s="111"/>
      <c r="DG16" s="111"/>
      <c r="DH16" s="111"/>
      <c r="DI16" s="111"/>
      <c r="DJ16" s="111"/>
      <c r="DK16" s="111"/>
      <c r="DL16" s="111"/>
      <c r="DM16" s="111"/>
      <c r="DN16" s="111"/>
      <c r="DO16" s="111"/>
      <c r="DP16" s="111"/>
      <c r="DQ16" s="111"/>
      <c r="DR16" s="111"/>
      <c r="DS16" s="111"/>
      <c r="DT16" s="111"/>
      <c r="DU16" s="111"/>
      <c r="DV16" s="111"/>
      <c r="DW16" s="111"/>
      <c r="DX16" s="111"/>
      <c r="DY16" s="111"/>
      <c r="DZ16" s="111"/>
      <c r="EA16" s="111"/>
      <c r="EB16" s="111"/>
      <c r="EC16" s="111"/>
      <c r="ED16" s="111"/>
      <c r="EE16" s="111"/>
      <c r="EF16" s="111"/>
      <c r="EG16" s="111"/>
      <c r="EH16" s="111"/>
      <c r="EI16" s="111"/>
      <c r="EJ16" s="111"/>
      <c r="EK16" s="111"/>
      <c r="EL16" s="111"/>
      <c r="EM16" s="111"/>
      <c r="EN16" s="111"/>
      <c r="EO16" s="111"/>
      <c r="EP16" s="111"/>
      <c r="EQ16" s="111"/>
      <c r="ER16" s="111"/>
      <c r="ES16" s="111"/>
      <c r="ET16" s="111"/>
      <c r="EU16" s="111"/>
      <c r="EV16" s="111"/>
      <c r="EW16" s="111"/>
      <c r="EX16" s="111"/>
      <c r="EY16" s="111"/>
      <c r="EZ16" s="111"/>
      <c r="FA16" s="111"/>
      <c r="FB16" s="111"/>
      <c r="FC16" s="111"/>
      <c r="FD16" s="111"/>
      <c r="FE16" s="111"/>
      <c r="FF16" s="111"/>
      <c r="FG16" s="111"/>
      <c r="FH16" s="111"/>
      <c r="FI16" s="111"/>
      <c r="FJ16" s="111"/>
      <c r="FK16" s="111"/>
      <c r="FL16" s="111"/>
      <c r="FM16" s="111"/>
      <c r="FN16" s="111"/>
      <c r="FO16" s="111"/>
      <c r="FP16" s="111"/>
      <c r="FQ16" s="111"/>
      <c r="FR16" s="111"/>
      <c r="FS16" s="111"/>
      <c r="FT16" s="111"/>
    </row>
    <row r="17" spans="1:176" s="99" customFormat="1" ht="13.5" customHeight="1" x14ac:dyDescent="0.2">
      <c r="A17" s="394"/>
      <c r="B17" s="549"/>
      <c r="C17" s="397"/>
      <c r="D17" s="397"/>
      <c r="E17" s="400"/>
      <c r="F17" s="400"/>
      <c r="G17" s="400"/>
      <c r="H17" s="403"/>
      <c r="I17" s="406"/>
      <c r="J17" s="385"/>
      <c r="K17" s="388"/>
      <c r="L17" s="388"/>
      <c r="M17" s="391"/>
      <c r="N17" s="388"/>
      <c r="O17" s="382"/>
      <c r="P17" s="382"/>
      <c r="Q17" s="382"/>
      <c r="R17" s="382"/>
      <c r="S17" s="382"/>
      <c r="T17" s="382"/>
      <c r="U17" s="111"/>
      <c r="V17" s="111"/>
      <c r="W17" s="111"/>
      <c r="X17" s="111"/>
      <c r="Y17" s="111"/>
      <c r="Z17" s="111"/>
      <c r="AA17" s="111"/>
      <c r="AB17" s="111"/>
      <c r="AC17" s="111"/>
      <c r="AD17" s="111"/>
      <c r="AE17" s="111"/>
      <c r="AF17" s="111"/>
      <c r="AG17" s="111"/>
      <c r="AH17" s="111"/>
      <c r="AI17" s="111"/>
      <c r="AJ17" s="111"/>
      <c r="AK17" s="111"/>
      <c r="AL17" s="111"/>
      <c r="AM17" s="111"/>
      <c r="AN17" s="111"/>
      <c r="AO17" s="111"/>
      <c r="AP17" s="111"/>
      <c r="AQ17" s="111"/>
      <c r="AR17" s="111"/>
      <c r="AS17" s="111"/>
      <c r="AT17" s="111"/>
      <c r="AU17" s="111"/>
      <c r="AV17" s="111"/>
      <c r="AW17" s="111"/>
      <c r="AX17" s="111"/>
      <c r="AY17" s="111"/>
      <c r="AZ17" s="111"/>
      <c r="BA17" s="111"/>
      <c r="BB17" s="111"/>
      <c r="BC17" s="111"/>
      <c r="BD17" s="111"/>
      <c r="BE17" s="111"/>
      <c r="BF17" s="111"/>
      <c r="BG17" s="111"/>
      <c r="BH17" s="111"/>
      <c r="BI17" s="111"/>
      <c r="BJ17" s="111"/>
      <c r="BK17" s="111"/>
      <c r="BL17" s="111"/>
      <c r="BM17" s="111"/>
      <c r="BN17" s="111"/>
      <c r="BO17" s="111"/>
      <c r="BP17" s="111"/>
      <c r="BQ17" s="111"/>
      <c r="BR17" s="111"/>
      <c r="BS17" s="111"/>
      <c r="BT17" s="111"/>
      <c r="BU17" s="111"/>
      <c r="BV17" s="111"/>
      <c r="BW17" s="111"/>
      <c r="BX17" s="111"/>
      <c r="BY17" s="111"/>
      <c r="BZ17" s="111"/>
      <c r="CA17" s="111"/>
      <c r="CB17" s="111"/>
      <c r="CC17" s="111"/>
      <c r="CD17" s="111"/>
      <c r="CE17" s="111"/>
      <c r="CF17" s="111"/>
      <c r="CG17" s="111"/>
      <c r="CH17" s="111"/>
      <c r="CI17" s="111"/>
      <c r="CJ17" s="111"/>
      <c r="CK17" s="111"/>
      <c r="CL17" s="111"/>
      <c r="CM17" s="111"/>
      <c r="CN17" s="111"/>
      <c r="CO17" s="111"/>
      <c r="CP17" s="111"/>
      <c r="CQ17" s="111"/>
      <c r="CR17" s="111"/>
      <c r="CS17" s="111"/>
      <c r="CT17" s="111"/>
      <c r="CU17" s="111"/>
      <c r="CV17" s="111"/>
      <c r="CW17" s="111"/>
      <c r="CX17" s="111"/>
      <c r="CY17" s="111"/>
      <c r="CZ17" s="111"/>
      <c r="DA17" s="111"/>
      <c r="DB17" s="111"/>
      <c r="DC17" s="111"/>
      <c r="DD17" s="111"/>
      <c r="DE17" s="111"/>
      <c r="DF17" s="111"/>
      <c r="DG17" s="111"/>
      <c r="DH17" s="111"/>
      <c r="DI17" s="111"/>
      <c r="DJ17" s="111"/>
      <c r="DK17" s="111"/>
      <c r="DL17" s="111"/>
      <c r="DM17" s="111"/>
      <c r="DN17" s="111"/>
      <c r="DO17" s="111"/>
      <c r="DP17" s="111"/>
      <c r="DQ17" s="111"/>
      <c r="DR17" s="111"/>
      <c r="DS17" s="111"/>
      <c r="DT17" s="111"/>
      <c r="DU17" s="111"/>
      <c r="DV17" s="111"/>
      <c r="DW17" s="111"/>
      <c r="DX17" s="111"/>
      <c r="DY17" s="111"/>
      <c r="DZ17" s="111"/>
      <c r="EA17" s="111"/>
      <c r="EB17" s="111"/>
      <c r="EC17" s="111"/>
      <c r="ED17" s="111"/>
      <c r="EE17" s="111"/>
      <c r="EF17" s="111"/>
      <c r="EG17" s="111"/>
      <c r="EH17" s="111"/>
      <c r="EI17" s="111"/>
      <c r="EJ17" s="111"/>
      <c r="EK17" s="111"/>
      <c r="EL17" s="111"/>
      <c r="EM17" s="111"/>
      <c r="EN17" s="111"/>
      <c r="EO17" s="111"/>
      <c r="EP17" s="111"/>
      <c r="EQ17" s="111"/>
      <c r="ER17" s="111"/>
      <c r="ES17" s="111"/>
      <c r="ET17" s="111"/>
      <c r="EU17" s="111"/>
      <c r="EV17" s="111"/>
      <c r="EW17" s="111"/>
      <c r="EX17" s="111"/>
      <c r="EY17" s="111"/>
      <c r="EZ17" s="111"/>
      <c r="FA17" s="111"/>
      <c r="FB17" s="111"/>
      <c r="FC17" s="111"/>
      <c r="FD17" s="111"/>
      <c r="FE17" s="111"/>
      <c r="FF17" s="111"/>
      <c r="FG17" s="111"/>
      <c r="FH17" s="111"/>
      <c r="FI17" s="111"/>
      <c r="FJ17" s="111"/>
      <c r="FK17" s="111"/>
      <c r="FL17" s="111"/>
      <c r="FM17" s="111"/>
      <c r="FN17" s="111"/>
      <c r="FO17" s="111"/>
      <c r="FP17" s="111"/>
      <c r="FQ17" s="111"/>
      <c r="FR17" s="111"/>
      <c r="FS17" s="111"/>
      <c r="FT17" s="111"/>
    </row>
    <row r="18" spans="1:176" s="99" customFormat="1" ht="13.5" customHeight="1" x14ac:dyDescent="0.2">
      <c r="A18" s="394"/>
      <c r="B18" s="549"/>
      <c r="C18" s="397"/>
      <c r="D18" s="397"/>
      <c r="E18" s="400"/>
      <c r="F18" s="400"/>
      <c r="G18" s="400"/>
      <c r="H18" s="403"/>
      <c r="I18" s="406"/>
      <c r="J18" s="385"/>
      <c r="K18" s="388"/>
      <c r="L18" s="388"/>
      <c r="M18" s="391"/>
      <c r="N18" s="388"/>
      <c r="O18" s="382"/>
      <c r="P18" s="382"/>
      <c r="Q18" s="382"/>
      <c r="R18" s="382"/>
      <c r="S18" s="382"/>
      <c r="T18" s="382"/>
      <c r="U18" s="111"/>
      <c r="V18" s="111"/>
      <c r="W18" s="111"/>
      <c r="X18" s="111"/>
      <c r="Y18" s="111"/>
      <c r="Z18" s="111"/>
      <c r="AA18" s="111"/>
      <c r="AB18" s="111"/>
      <c r="AC18" s="111"/>
      <c r="AD18" s="111"/>
      <c r="AE18" s="111"/>
      <c r="AF18" s="111"/>
      <c r="AG18" s="111"/>
      <c r="AH18" s="111"/>
      <c r="AI18" s="111"/>
      <c r="AJ18" s="111"/>
      <c r="AK18" s="111"/>
      <c r="AL18" s="111"/>
      <c r="AM18" s="111"/>
      <c r="AN18" s="111"/>
      <c r="AO18" s="111"/>
      <c r="AP18" s="111"/>
      <c r="AQ18" s="111"/>
      <c r="AR18" s="111"/>
      <c r="AS18" s="111"/>
      <c r="AT18" s="111"/>
      <c r="AU18" s="111"/>
      <c r="AV18" s="111"/>
      <c r="AW18" s="111"/>
      <c r="AX18" s="111"/>
      <c r="AY18" s="111"/>
      <c r="AZ18" s="111"/>
      <c r="BA18" s="111"/>
      <c r="BB18" s="111"/>
      <c r="BC18" s="111"/>
      <c r="BD18" s="111"/>
      <c r="BE18" s="111"/>
      <c r="BF18" s="111"/>
      <c r="BG18" s="111"/>
      <c r="BH18" s="111"/>
      <c r="BI18" s="111"/>
      <c r="BJ18" s="111"/>
      <c r="BK18" s="111"/>
      <c r="BL18" s="111"/>
      <c r="BM18" s="111"/>
      <c r="BN18" s="111"/>
      <c r="BO18" s="111"/>
      <c r="BP18" s="111"/>
      <c r="BQ18" s="111"/>
      <c r="BR18" s="111"/>
      <c r="BS18" s="111"/>
      <c r="BT18" s="111"/>
      <c r="BU18" s="111"/>
      <c r="BV18" s="111"/>
      <c r="BW18" s="111"/>
      <c r="BX18" s="111"/>
      <c r="BY18" s="111"/>
      <c r="BZ18" s="111"/>
      <c r="CA18" s="111"/>
      <c r="CB18" s="111"/>
      <c r="CC18" s="111"/>
      <c r="CD18" s="111"/>
      <c r="CE18" s="111"/>
      <c r="CF18" s="111"/>
      <c r="CG18" s="111"/>
      <c r="CH18" s="111"/>
      <c r="CI18" s="111"/>
      <c r="CJ18" s="111"/>
      <c r="CK18" s="111"/>
      <c r="CL18" s="111"/>
      <c r="CM18" s="111"/>
      <c r="CN18" s="111"/>
      <c r="CO18" s="111"/>
      <c r="CP18" s="111"/>
      <c r="CQ18" s="111"/>
      <c r="CR18" s="111"/>
      <c r="CS18" s="111"/>
      <c r="CT18" s="111"/>
      <c r="CU18" s="111"/>
      <c r="CV18" s="111"/>
      <c r="CW18" s="111"/>
      <c r="CX18" s="111"/>
      <c r="CY18" s="111"/>
      <c r="CZ18" s="111"/>
      <c r="DA18" s="111"/>
      <c r="DB18" s="111"/>
      <c r="DC18" s="111"/>
      <c r="DD18" s="111"/>
      <c r="DE18" s="111"/>
      <c r="DF18" s="111"/>
      <c r="DG18" s="111"/>
      <c r="DH18" s="111"/>
      <c r="DI18" s="111"/>
      <c r="DJ18" s="111"/>
      <c r="DK18" s="111"/>
      <c r="DL18" s="111"/>
      <c r="DM18" s="111"/>
      <c r="DN18" s="111"/>
      <c r="DO18" s="111"/>
      <c r="DP18" s="111"/>
      <c r="DQ18" s="111"/>
      <c r="DR18" s="111"/>
      <c r="DS18" s="111"/>
      <c r="DT18" s="111"/>
      <c r="DU18" s="111"/>
      <c r="DV18" s="111"/>
      <c r="DW18" s="111"/>
      <c r="DX18" s="111"/>
      <c r="DY18" s="111"/>
      <c r="DZ18" s="111"/>
      <c r="EA18" s="111"/>
      <c r="EB18" s="111"/>
      <c r="EC18" s="111"/>
      <c r="ED18" s="111"/>
      <c r="EE18" s="111"/>
      <c r="EF18" s="111"/>
      <c r="EG18" s="111"/>
      <c r="EH18" s="111"/>
      <c r="EI18" s="111"/>
      <c r="EJ18" s="111"/>
      <c r="EK18" s="111"/>
      <c r="EL18" s="111"/>
      <c r="EM18" s="111"/>
      <c r="EN18" s="111"/>
      <c r="EO18" s="111"/>
      <c r="EP18" s="111"/>
      <c r="EQ18" s="111"/>
      <c r="ER18" s="111"/>
      <c r="ES18" s="111"/>
      <c r="ET18" s="111"/>
      <c r="EU18" s="111"/>
      <c r="EV18" s="111"/>
      <c r="EW18" s="111"/>
      <c r="EX18" s="111"/>
      <c r="EY18" s="111"/>
      <c r="EZ18" s="111"/>
      <c r="FA18" s="111"/>
      <c r="FB18" s="111"/>
      <c r="FC18" s="111"/>
      <c r="FD18" s="111"/>
      <c r="FE18" s="111"/>
      <c r="FF18" s="111"/>
      <c r="FG18" s="111"/>
      <c r="FH18" s="111"/>
      <c r="FI18" s="111"/>
      <c r="FJ18" s="111"/>
      <c r="FK18" s="111"/>
      <c r="FL18" s="111"/>
      <c r="FM18" s="111"/>
      <c r="FN18" s="111"/>
      <c r="FO18" s="111"/>
      <c r="FP18" s="111"/>
      <c r="FQ18" s="111"/>
      <c r="FR18" s="111"/>
      <c r="FS18" s="111"/>
      <c r="FT18" s="111"/>
    </row>
    <row r="19" spans="1:176" s="99" customFormat="1" ht="255.75" customHeight="1" thickBot="1" x14ac:dyDescent="0.25">
      <c r="A19" s="395"/>
      <c r="B19" s="550"/>
      <c r="C19" s="398"/>
      <c r="D19" s="398"/>
      <c r="E19" s="401"/>
      <c r="F19" s="401"/>
      <c r="G19" s="401"/>
      <c r="H19" s="404"/>
      <c r="I19" s="407"/>
      <c r="J19" s="386"/>
      <c r="K19" s="389"/>
      <c r="L19" s="389"/>
      <c r="M19" s="392"/>
      <c r="N19" s="389"/>
      <c r="O19" s="383"/>
      <c r="P19" s="383"/>
      <c r="Q19" s="383"/>
      <c r="R19" s="383"/>
      <c r="S19" s="383"/>
      <c r="T19" s="383"/>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1"/>
      <c r="BA19" s="111"/>
      <c r="BB19" s="111"/>
      <c r="BC19" s="111"/>
      <c r="BD19" s="111"/>
      <c r="BE19" s="111"/>
      <c r="BF19" s="111"/>
      <c r="BG19" s="111"/>
      <c r="BH19" s="111"/>
      <c r="BI19" s="111"/>
      <c r="BJ19" s="111"/>
      <c r="BK19" s="111"/>
      <c r="BL19" s="111"/>
      <c r="BM19" s="111"/>
      <c r="BN19" s="111"/>
      <c r="BO19" s="111"/>
      <c r="BP19" s="111"/>
      <c r="BQ19" s="111"/>
      <c r="BR19" s="111"/>
      <c r="BS19" s="111"/>
      <c r="BT19" s="111"/>
      <c r="BU19" s="111"/>
      <c r="BV19" s="111"/>
      <c r="BW19" s="111"/>
      <c r="BX19" s="111"/>
      <c r="BY19" s="111"/>
      <c r="BZ19" s="111"/>
      <c r="CA19" s="111"/>
      <c r="CB19" s="111"/>
      <c r="CC19" s="111"/>
      <c r="CD19" s="111"/>
      <c r="CE19" s="111"/>
      <c r="CF19" s="111"/>
      <c r="CG19" s="111"/>
      <c r="CH19" s="111"/>
      <c r="CI19" s="111"/>
      <c r="CJ19" s="111"/>
      <c r="CK19" s="111"/>
      <c r="CL19" s="111"/>
      <c r="CM19" s="111"/>
      <c r="CN19" s="111"/>
      <c r="CO19" s="111"/>
      <c r="CP19" s="111"/>
      <c r="CQ19" s="111"/>
      <c r="CR19" s="111"/>
      <c r="CS19" s="111"/>
      <c r="CT19" s="111"/>
      <c r="CU19" s="111"/>
      <c r="CV19" s="111"/>
      <c r="CW19" s="111"/>
      <c r="CX19" s="111"/>
      <c r="CY19" s="111"/>
      <c r="CZ19" s="111"/>
      <c r="DA19" s="111"/>
      <c r="DB19" s="111"/>
      <c r="DC19" s="111"/>
      <c r="DD19" s="111"/>
      <c r="DE19" s="111"/>
      <c r="DF19" s="111"/>
      <c r="DG19" s="111"/>
      <c r="DH19" s="111"/>
      <c r="DI19" s="111"/>
      <c r="DJ19" s="111"/>
      <c r="DK19" s="111"/>
      <c r="DL19" s="111"/>
      <c r="DM19" s="111"/>
      <c r="DN19" s="111"/>
      <c r="DO19" s="111"/>
      <c r="DP19" s="111"/>
      <c r="DQ19" s="111"/>
      <c r="DR19" s="111"/>
      <c r="DS19" s="111"/>
      <c r="DT19" s="111"/>
      <c r="DU19" s="111"/>
      <c r="DV19" s="111"/>
      <c r="DW19" s="111"/>
      <c r="DX19" s="111"/>
      <c r="DY19" s="111"/>
      <c r="DZ19" s="111"/>
      <c r="EA19" s="111"/>
      <c r="EB19" s="111"/>
      <c r="EC19" s="111"/>
      <c r="ED19" s="111"/>
      <c r="EE19" s="111"/>
      <c r="EF19" s="111"/>
      <c r="EG19" s="111"/>
      <c r="EH19" s="111"/>
      <c r="EI19" s="111"/>
      <c r="EJ19" s="111"/>
      <c r="EK19" s="111"/>
      <c r="EL19" s="111"/>
      <c r="EM19" s="111"/>
      <c r="EN19" s="111"/>
      <c r="EO19" s="111"/>
      <c r="EP19" s="111"/>
      <c r="EQ19" s="111"/>
      <c r="ER19" s="111"/>
      <c r="ES19" s="111"/>
      <c r="ET19" s="111"/>
      <c r="EU19" s="111"/>
      <c r="EV19" s="111"/>
      <c r="EW19" s="111"/>
      <c r="EX19" s="111"/>
      <c r="EY19" s="111"/>
      <c r="EZ19" s="111"/>
      <c r="FA19" s="111"/>
      <c r="FB19" s="111"/>
      <c r="FC19" s="111"/>
      <c r="FD19" s="111"/>
      <c r="FE19" s="111"/>
      <c r="FF19" s="111"/>
      <c r="FG19" s="111"/>
      <c r="FH19" s="111"/>
      <c r="FI19" s="111"/>
      <c r="FJ19" s="111"/>
      <c r="FK19" s="111"/>
      <c r="FL19" s="111"/>
      <c r="FM19" s="111"/>
      <c r="FN19" s="111"/>
      <c r="FO19" s="111"/>
      <c r="FP19" s="111"/>
      <c r="FQ19" s="111"/>
      <c r="FR19" s="111"/>
      <c r="FS19" s="111"/>
      <c r="FT19" s="111"/>
    </row>
    <row r="20" spans="1:176" x14ac:dyDescent="0.25">
      <c r="A20" s="393">
        <f>'Mapa Final'!A20</f>
        <v>3</v>
      </c>
      <c r="B20" s="378" t="str">
        <f>'Mapa Final'!B20</f>
        <v>Procrastinación del Plan de Inversión</v>
      </c>
      <c r="C20" s="396" t="str">
        <f>'Mapa Final'!C20</f>
        <v>Incumplimiento de las metas establecidas</v>
      </c>
      <c r="D20" s="396" t="str">
        <f>'Mapa Final'!D20</f>
        <v>1. Demora en el CSJ en aprobación del plan de inversión.
2. Demora en la entrega del plan de inversión al Consejo para aprobación.
3. Demora en la retroalimentación que se realiza en Consejo sobre el plan de inversión.
4. Diversidad de criterios frente a las soluciones planteadas por la Unidad de Informática.
5. Equipo de profesionales insuficiente.</v>
      </c>
      <c r="E20" s="399" t="str">
        <f>'Mapa Final'!E20</f>
        <v>Postergación en los trámites para la aprobación del Plan de Inversión anual.</v>
      </c>
      <c r="F20" s="399" t="str">
        <f>'Mapa Final'!F20</f>
        <v>Postergación en el trámite asociado con la autorización y aprobación del Plan de Inversión anual.</v>
      </c>
      <c r="G20" s="399" t="str">
        <f>'Mapa Final'!G20</f>
        <v>Ejecución y Administración de Procesos</v>
      </c>
      <c r="H20" s="402" t="str">
        <f>'Mapa Final'!I20</f>
        <v>Media</v>
      </c>
      <c r="I20" s="405" t="str">
        <f>'Mapa Final'!L20</f>
        <v>Moderado</v>
      </c>
      <c r="J20" s="384" t="str">
        <f>'Mapa Final'!N20</f>
        <v>Moderado</v>
      </c>
      <c r="K20" s="387" t="str">
        <f>'Mapa Final'!AA20</f>
        <v>Baja</v>
      </c>
      <c r="L20" s="387" t="str">
        <f>'Mapa Final'!AE20</f>
        <v>Moderado</v>
      </c>
      <c r="M20" s="390" t="str">
        <f>'Mapa Final'!AG20</f>
        <v>Moderado</v>
      </c>
      <c r="N20" s="387" t="str">
        <f>'Mapa Final'!AH20</f>
        <v>Reducir(mitigar)</v>
      </c>
      <c r="O20" s="381"/>
      <c r="P20" s="381"/>
      <c r="Q20" s="381"/>
      <c r="R20" s="381"/>
      <c r="S20" s="381"/>
      <c r="T20" s="381"/>
      <c r="U20" s="111"/>
      <c r="V20" s="111"/>
    </row>
    <row r="21" spans="1:176" x14ac:dyDescent="0.25">
      <c r="A21" s="394"/>
      <c r="B21" s="549"/>
      <c r="C21" s="397"/>
      <c r="D21" s="397"/>
      <c r="E21" s="400"/>
      <c r="F21" s="400"/>
      <c r="G21" s="400"/>
      <c r="H21" s="403"/>
      <c r="I21" s="406"/>
      <c r="J21" s="385"/>
      <c r="K21" s="388"/>
      <c r="L21" s="388"/>
      <c r="M21" s="391"/>
      <c r="N21" s="388"/>
      <c r="O21" s="382"/>
      <c r="P21" s="382"/>
      <c r="Q21" s="382"/>
      <c r="R21" s="382"/>
      <c r="S21" s="382"/>
      <c r="T21" s="382"/>
      <c r="U21" s="111"/>
      <c r="V21" s="111"/>
    </row>
    <row r="22" spans="1:176" x14ac:dyDescent="0.25">
      <c r="A22" s="394"/>
      <c r="B22" s="549"/>
      <c r="C22" s="397"/>
      <c r="D22" s="397"/>
      <c r="E22" s="400"/>
      <c r="F22" s="400"/>
      <c r="G22" s="400"/>
      <c r="H22" s="403"/>
      <c r="I22" s="406"/>
      <c r="J22" s="385"/>
      <c r="K22" s="388"/>
      <c r="L22" s="388"/>
      <c r="M22" s="391"/>
      <c r="N22" s="388"/>
      <c r="O22" s="382"/>
      <c r="P22" s="382"/>
      <c r="Q22" s="382"/>
      <c r="R22" s="382"/>
      <c r="S22" s="382"/>
      <c r="T22" s="382"/>
      <c r="U22" s="111"/>
      <c r="V22" s="111"/>
    </row>
    <row r="23" spans="1:176" x14ac:dyDescent="0.25">
      <c r="A23" s="394"/>
      <c r="B23" s="549"/>
      <c r="C23" s="397"/>
      <c r="D23" s="397"/>
      <c r="E23" s="400"/>
      <c r="F23" s="400"/>
      <c r="G23" s="400"/>
      <c r="H23" s="403"/>
      <c r="I23" s="406"/>
      <c r="J23" s="385"/>
      <c r="K23" s="388"/>
      <c r="L23" s="388"/>
      <c r="M23" s="391"/>
      <c r="N23" s="388"/>
      <c r="O23" s="382"/>
      <c r="P23" s="382"/>
      <c r="Q23" s="382"/>
      <c r="R23" s="382"/>
      <c r="S23" s="382"/>
      <c r="T23" s="382"/>
      <c r="U23" s="111"/>
      <c r="V23" s="111"/>
    </row>
    <row r="24" spans="1:176" ht="307.5" customHeight="1" thickBot="1" x14ac:dyDescent="0.3">
      <c r="A24" s="395"/>
      <c r="B24" s="550"/>
      <c r="C24" s="398"/>
      <c r="D24" s="398"/>
      <c r="E24" s="401"/>
      <c r="F24" s="401"/>
      <c r="G24" s="401"/>
      <c r="H24" s="404"/>
      <c r="I24" s="407"/>
      <c r="J24" s="386"/>
      <c r="K24" s="389"/>
      <c r="L24" s="389"/>
      <c r="M24" s="392"/>
      <c r="N24" s="389"/>
      <c r="O24" s="383"/>
      <c r="P24" s="383"/>
      <c r="Q24" s="383"/>
      <c r="R24" s="383"/>
      <c r="S24" s="383"/>
      <c r="T24" s="383"/>
      <c r="U24" s="111"/>
      <c r="V24" s="111"/>
    </row>
    <row r="25" spans="1:176" x14ac:dyDescent="0.25">
      <c r="A25" s="393">
        <f>'Mapa Final'!A25</f>
        <v>4</v>
      </c>
      <c r="B25" s="378" t="str">
        <f>'Mapa Final'!B25</f>
        <v>Corrupción</v>
      </c>
      <c r="C25" s="396" t="str">
        <f>'Mapa Final'!C25</f>
        <v>Reputacional(Corrupción)</v>
      </c>
      <c r="D25" s="396" t="str">
        <f>'Mapa Final'!D25</f>
        <v xml:space="preserve">1.Insuficientes programas de capacitación para la toma de conciencia debido al desconocimiento de l ley antisoborno (ISO 37001:2016), Plan Anticorrupción y  de los  valores y principios propios de la entidad.
2. Desconocimiento del Código de Etica y Buen Gobierno.    
3.Carencia de compromiso  y transparencia de los servidores judiciales con la entidad  
4.Deficiencia del control y seguimiento de la gestión ejercida por los servidores judiciales.
5.Obtención de beneficios propios </v>
      </c>
      <c r="E25" s="399" t="str">
        <f>'Mapa Final'!E25</f>
        <v xml:space="preserve">Carencia de transparencia, etica y valores . </v>
      </c>
      <c r="F25" s="399" t="str">
        <f>'Mapa Final'!F25</f>
        <v xml:space="preserve">Posibilidad de actos indebidos de  los servidores judiciales debido a  la carencia en transparencia, etica y valores </v>
      </c>
      <c r="G25" s="399" t="str">
        <f>'Mapa Final'!G25</f>
        <v>Fraude Interno</v>
      </c>
      <c r="H25" s="402" t="str">
        <f>'Mapa Final'!I25</f>
        <v>Muy Alta</v>
      </c>
      <c r="I25" s="405" t="str">
        <f>'Mapa Final'!L25</f>
        <v>Mayor</v>
      </c>
      <c r="J25" s="384" t="str">
        <f>'Mapa Final'!N25</f>
        <v xml:space="preserve">Alto </v>
      </c>
      <c r="K25" s="387" t="str">
        <f>'Mapa Final'!AA25</f>
        <v>Media</v>
      </c>
      <c r="L25" s="387" t="str">
        <f>'Mapa Final'!AE25</f>
        <v>Mayor</v>
      </c>
      <c r="M25" s="390" t="str">
        <f>'Mapa Final'!AG25</f>
        <v xml:space="preserve">Alto </v>
      </c>
      <c r="N25" s="387" t="str">
        <f>'Mapa Final'!AH25</f>
        <v>Evitar</v>
      </c>
      <c r="O25" s="381"/>
      <c r="P25" s="381"/>
      <c r="Q25" s="381"/>
      <c r="R25" s="381"/>
      <c r="S25" s="381"/>
      <c r="T25" s="381"/>
    </row>
    <row r="26" spans="1:176" x14ac:dyDescent="0.25">
      <c r="A26" s="394"/>
      <c r="B26" s="549"/>
      <c r="C26" s="397"/>
      <c r="D26" s="397"/>
      <c r="E26" s="400"/>
      <c r="F26" s="400"/>
      <c r="G26" s="400"/>
      <c r="H26" s="403"/>
      <c r="I26" s="406"/>
      <c r="J26" s="385"/>
      <c r="K26" s="388"/>
      <c r="L26" s="388"/>
      <c r="M26" s="391"/>
      <c r="N26" s="388"/>
      <c r="O26" s="382"/>
      <c r="P26" s="382"/>
      <c r="Q26" s="382"/>
      <c r="R26" s="382"/>
      <c r="S26" s="382"/>
      <c r="T26" s="382"/>
    </row>
    <row r="27" spans="1:176" x14ac:dyDescent="0.25">
      <c r="A27" s="394"/>
      <c r="B27" s="549"/>
      <c r="C27" s="397"/>
      <c r="D27" s="397"/>
      <c r="E27" s="400"/>
      <c r="F27" s="400"/>
      <c r="G27" s="400"/>
      <c r="H27" s="403"/>
      <c r="I27" s="406"/>
      <c r="J27" s="385"/>
      <c r="K27" s="388"/>
      <c r="L27" s="388"/>
      <c r="M27" s="391"/>
      <c r="N27" s="388"/>
      <c r="O27" s="382"/>
      <c r="P27" s="382"/>
      <c r="Q27" s="382"/>
      <c r="R27" s="382"/>
      <c r="S27" s="382"/>
      <c r="T27" s="382"/>
    </row>
    <row r="28" spans="1:176" x14ac:dyDescent="0.25">
      <c r="A28" s="394"/>
      <c r="B28" s="549"/>
      <c r="C28" s="397"/>
      <c r="D28" s="397"/>
      <c r="E28" s="400"/>
      <c r="F28" s="400"/>
      <c r="G28" s="400"/>
      <c r="H28" s="403"/>
      <c r="I28" s="406"/>
      <c r="J28" s="385"/>
      <c r="K28" s="388"/>
      <c r="L28" s="388"/>
      <c r="M28" s="391"/>
      <c r="N28" s="388"/>
      <c r="O28" s="382"/>
      <c r="P28" s="382"/>
      <c r="Q28" s="382"/>
      <c r="R28" s="382"/>
      <c r="S28" s="382"/>
      <c r="T28" s="382"/>
    </row>
    <row r="29" spans="1:176" ht="277.5" customHeight="1" thickBot="1" x14ac:dyDescent="0.3">
      <c r="A29" s="395"/>
      <c r="B29" s="550"/>
      <c r="C29" s="398"/>
      <c r="D29" s="398"/>
      <c r="E29" s="401"/>
      <c r="F29" s="401"/>
      <c r="G29" s="401"/>
      <c r="H29" s="404"/>
      <c r="I29" s="407"/>
      <c r="J29" s="386"/>
      <c r="K29" s="389"/>
      <c r="L29" s="389"/>
      <c r="M29" s="392"/>
      <c r="N29" s="389"/>
      <c r="O29" s="383"/>
      <c r="P29" s="383"/>
      <c r="Q29" s="383"/>
      <c r="R29" s="383"/>
      <c r="S29" s="383"/>
      <c r="T29" s="383"/>
    </row>
    <row r="30" spans="1:176" x14ac:dyDescent="0.25">
      <c r="A30" s="393">
        <f>'Mapa Final'!A30</f>
        <v>5</v>
      </c>
      <c r="B30" s="378" t="str">
        <f>'Mapa Final'!B30</f>
        <v>Interrupción o demora en el Servicio Público de Administrar  Justicia.</v>
      </c>
      <c r="C30" s="396" t="str">
        <f>'Mapa Final'!C30</f>
        <v>Afectación en la Prestación del Servicio de Justicia</v>
      </c>
      <c r="D30" s="396" t="str">
        <f>'Mapa Final'!D30</f>
        <v>1. Paros que afecten la prestación del servicio.  
2. Huelgas, protestas ciudadana
3. Disturbios o hechos violentos
4.Pandemia
5.Emergencias Ambientales</v>
      </c>
      <c r="E30" s="399" t="str">
        <f>'Mapa Final'!E30</f>
        <v>Suceso de fuerza mayor que imposibilitan la gestión judicial</v>
      </c>
      <c r="F30" s="399" t="str">
        <f>'Mapa Final'!F30</f>
        <v>Posibilidad de  afectación en la Prestación del Servicio de Justicia debido a un suceso de fuerza mayor que imposibilita la gestión judicial</v>
      </c>
      <c r="G30" s="399" t="str">
        <f>'Mapa Final'!G30</f>
        <v>Usuarios, productos y prácticas organizacionales</v>
      </c>
      <c r="H30" s="402" t="str">
        <f>'Mapa Final'!I30</f>
        <v>Muy Alta</v>
      </c>
      <c r="I30" s="405" t="str">
        <f>'Mapa Final'!L30</f>
        <v>Moderado</v>
      </c>
      <c r="J30" s="384" t="str">
        <f>'Mapa Final'!N30</f>
        <v xml:space="preserve">Alto </v>
      </c>
      <c r="K30" s="387" t="str">
        <f>'Mapa Final'!AA30</f>
        <v>Media</v>
      </c>
      <c r="L30" s="387" t="str">
        <f>'Mapa Final'!AE30</f>
        <v>Moderado</v>
      </c>
      <c r="M30" s="390" t="str">
        <f>'Mapa Final'!AG30</f>
        <v>Moderado</v>
      </c>
      <c r="N30" s="387" t="str">
        <f>'Mapa Final'!AH30</f>
        <v>Reducir(mitigar)</v>
      </c>
      <c r="O30" s="381"/>
      <c r="P30" s="381"/>
      <c r="Q30" s="381"/>
      <c r="R30" s="381"/>
      <c r="S30" s="381"/>
      <c r="T30" s="381"/>
    </row>
    <row r="31" spans="1:176" x14ac:dyDescent="0.25">
      <c r="A31" s="394"/>
      <c r="B31" s="549"/>
      <c r="C31" s="397"/>
      <c r="D31" s="397"/>
      <c r="E31" s="400"/>
      <c r="F31" s="400"/>
      <c r="G31" s="400"/>
      <c r="H31" s="403"/>
      <c r="I31" s="406"/>
      <c r="J31" s="385"/>
      <c r="K31" s="388"/>
      <c r="L31" s="388"/>
      <c r="M31" s="391"/>
      <c r="N31" s="388"/>
      <c r="O31" s="382"/>
      <c r="P31" s="382"/>
      <c r="Q31" s="382"/>
      <c r="R31" s="382"/>
      <c r="S31" s="382"/>
      <c r="T31" s="382"/>
    </row>
    <row r="32" spans="1:176" x14ac:dyDescent="0.25">
      <c r="A32" s="394"/>
      <c r="B32" s="549"/>
      <c r="C32" s="397"/>
      <c r="D32" s="397"/>
      <c r="E32" s="400"/>
      <c r="F32" s="400"/>
      <c r="G32" s="400"/>
      <c r="H32" s="403"/>
      <c r="I32" s="406"/>
      <c r="J32" s="385"/>
      <c r="K32" s="388"/>
      <c r="L32" s="388"/>
      <c r="M32" s="391"/>
      <c r="N32" s="388"/>
      <c r="O32" s="382"/>
      <c r="P32" s="382"/>
      <c r="Q32" s="382"/>
      <c r="R32" s="382"/>
      <c r="S32" s="382"/>
      <c r="T32" s="382"/>
    </row>
    <row r="33" spans="1:20" x14ac:dyDescent="0.25">
      <c r="A33" s="394"/>
      <c r="B33" s="549"/>
      <c r="C33" s="397"/>
      <c r="D33" s="397"/>
      <c r="E33" s="400"/>
      <c r="F33" s="400"/>
      <c r="G33" s="400"/>
      <c r="H33" s="403"/>
      <c r="I33" s="406"/>
      <c r="J33" s="385"/>
      <c r="K33" s="388"/>
      <c r="L33" s="388"/>
      <c r="M33" s="391"/>
      <c r="N33" s="388"/>
      <c r="O33" s="382"/>
      <c r="P33" s="382"/>
      <c r="Q33" s="382"/>
      <c r="R33" s="382"/>
      <c r="S33" s="382"/>
      <c r="T33" s="382"/>
    </row>
    <row r="34" spans="1:20" ht="102.75" customHeight="1" thickBot="1" x14ac:dyDescent="0.3">
      <c r="A34" s="395"/>
      <c r="B34" s="550"/>
      <c r="C34" s="398"/>
      <c r="D34" s="398"/>
      <c r="E34" s="401"/>
      <c r="F34" s="401"/>
      <c r="G34" s="401"/>
      <c r="H34" s="404"/>
      <c r="I34" s="407"/>
      <c r="J34" s="386"/>
      <c r="K34" s="389"/>
      <c r="L34" s="389"/>
      <c r="M34" s="392"/>
      <c r="N34" s="389"/>
      <c r="O34" s="383"/>
      <c r="P34" s="383"/>
      <c r="Q34" s="383"/>
      <c r="R34" s="383"/>
      <c r="S34" s="383"/>
      <c r="T34" s="383"/>
    </row>
    <row r="35" spans="1:20" x14ac:dyDescent="0.25">
      <c r="A35" s="393">
        <f>'Mapa Final'!A35</f>
        <v>6</v>
      </c>
      <c r="B35" s="378" t="str">
        <f>'Mapa Final'!B35</f>
        <v>Inaplicabilidad de la normavidad ambiental vigente</v>
      </c>
      <c r="C35" s="396" t="str">
        <f>'Mapa Final'!C35</f>
        <v xml:space="preserve"> Afectación Ambiental</v>
      </c>
      <c r="D35" s="396" t="str">
        <f>'Mapa Final'!D35</f>
        <v>1.Falta de apropiación del Plan de Gestión Ambiental que aplica para la Rama Judicial Acuerdo PSAA14-10160
2.Baja participación de los  servidores judiciales en las actividades de formación en el Sistema de Gestión Ambiental
3.Uso de correos no institucionales, que no permiten la llegada de campañas ambientales enviadas por correos masivos
4.  Poco compromiso en la aplicabilidad y formación de la cultura ambiental
5. Carencia del liderazgo en el Sistema de Gestión Ambiental</v>
      </c>
      <c r="E35" s="399" t="str">
        <f>'Mapa Final'!E35</f>
        <v>Desconocimiento de los lineamientos ambientales y normatividad  ambiental vigente</v>
      </c>
      <c r="F35" s="399" t="str">
        <f>'Mapa Final'!F35</f>
        <v>Posibilidad de afectación ambiental debido al desconocimiento de las lineamientos ambientales y normatividad ambiental vigente</v>
      </c>
      <c r="G35" s="399" t="str">
        <f>'Mapa Final'!G35</f>
        <v>Eventos Ambientales Internos</v>
      </c>
      <c r="H35" s="402" t="str">
        <f>'Mapa Final'!I35</f>
        <v>Media</v>
      </c>
      <c r="I35" s="405" t="str">
        <f>'Mapa Final'!L35</f>
        <v>Moderado</v>
      </c>
      <c r="J35" s="384" t="str">
        <f>'Mapa Final'!N35</f>
        <v>Moderado</v>
      </c>
      <c r="K35" s="387" t="str">
        <f>'Mapa Final'!AA35</f>
        <v>Baja</v>
      </c>
      <c r="L35" s="387" t="str">
        <f>'Mapa Final'!AE35</f>
        <v>Moderado</v>
      </c>
      <c r="M35" s="390" t="str">
        <f>'Mapa Final'!AG35</f>
        <v>Moderado</v>
      </c>
      <c r="N35" s="387" t="str">
        <f>'Mapa Final'!AH35</f>
        <v>Reducir(mitigar)</v>
      </c>
      <c r="O35" s="381"/>
      <c r="P35" s="381"/>
      <c r="Q35" s="381"/>
      <c r="R35" s="381"/>
      <c r="S35" s="381"/>
      <c r="T35" s="381"/>
    </row>
    <row r="36" spans="1:20" x14ac:dyDescent="0.25">
      <c r="A36" s="394"/>
      <c r="B36" s="549"/>
      <c r="C36" s="397"/>
      <c r="D36" s="397"/>
      <c r="E36" s="400"/>
      <c r="F36" s="400"/>
      <c r="G36" s="400"/>
      <c r="H36" s="403"/>
      <c r="I36" s="406"/>
      <c r="J36" s="385"/>
      <c r="K36" s="388"/>
      <c r="L36" s="388"/>
      <c r="M36" s="391"/>
      <c r="N36" s="388"/>
      <c r="O36" s="382"/>
      <c r="P36" s="382"/>
      <c r="Q36" s="382"/>
      <c r="R36" s="382"/>
      <c r="S36" s="382"/>
      <c r="T36" s="382"/>
    </row>
    <row r="37" spans="1:20" x14ac:dyDescent="0.25">
      <c r="A37" s="394"/>
      <c r="B37" s="549"/>
      <c r="C37" s="397"/>
      <c r="D37" s="397"/>
      <c r="E37" s="400"/>
      <c r="F37" s="400"/>
      <c r="G37" s="400"/>
      <c r="H37" s="403"/>
      <c r="I37" s="406"/>
      <c r="J37" s="385"/>
      <c r="K37" s="388"/>
      <c r="L37" s="388"/>
      <c r="M37" s="391"/>
      <c r="N37" s="388"/>
      <c r="O37" s="382"/>
      <c r="P37" s="382"/>
      <c r="Q37" s="382"/>
      <c r="R37" s="382"/>
      <c r="S37" s="382"/>
      <c r="T37" s="382"/>
    </row>
    <row r="38" spans="1:20" x14ac:dyDescent="0.25">
      <c r="A38" s="394"/>
      <c r="B38" s="549"/>
      <c r="C38" s="397"/>
      <c r="D38" s="397"/>
      <c r="E38" s="400"/>
      <c r="F38" s="400"/>
      <c r="G38" s="400"/>
      <c r="H38" s="403"/>
      <c r="I38" s="406"/>
      <c r="J38" s="385"/>
      <c r="K38" s="388"/>
      <c r="L38" s="388"/>
      <c r="M38" s="391"/>
      <c r="N38" s="388"/>
      <c r="O38" s="382"/>
      <c r="P38" s="382"/>
      <c r="Q38" s="382"/>
      <c r="R38" s="382"/>
      <c r="S38" s="382"/>
      <c r="T38" s="382"/>
    </row>
    <row r="39" spans="1:20" ht="278.25" customHeight="1" thickBot="1" x14ac:dyDescent="0.3">
      <c r="A39" s="395"/>
      <c r="B39" s="550"/>
      <c r="C39" s="398"/>
      <c r="D39" s="398"/>
      <c r="E39" s="401"/>
      <c r="F39" s="401"/>
      <c r="G39" s="401"/>
      <c r="H39" s="404"/>
      <c r="I39" s="407"/>
      <c r="J39" s="386"/>
      <c r="K39" s="389"/>
      <c r="L39" s="389"/>
      <c r="M39" s="392"/>
      <c r="N39" s="389"/>
      <c r="O39" s="383"/>
      <c r="P39" s="383"/>
      <c r="Q39" s="383"/>
      <c r="R39" s="383"/>
      <c r="S39" s="383"/>
      <c r="T39" s="383"/>
    </row>
    <row r="40" spans="1:20" x14ac:dyDescent="0.25">
      <c r="A40" s="393">
        <f>'Mapa Final'!A40</f>
        <v>7</v>
      </c>
      <c r="B40" s="378" t="str">
        <f>'Mapa Final'!B40</f>
        <v>Obsolescencia Tecnológica.</v>
      </c>
      <c r="C40" s="396" t="str">
        <f>'Mapa Final'!C40</f>
        <v>Afectación en la Prestación del Servicio de Justicia</v>
      </c>
      <c r="D40" s="396" t="str">
        <f>'Mapa Final'!D40</f>
        <v>1.Rápido e inevitable avance tecnológico.
2. Falta de cultura en la organización para aceptar la necesidad de actualizar la plataforma tecnológica y los sistemas de información.
3. Falta de suficientes recursos presupuestales</v>
      </c>
      <c r="E40" s="399" t="str">
        <f>'Mapa Final'!E40</f>
        <v>Rápido e inevitable avance tecnológico</v>
      </c>
      <c r="F40" s="399" t="str">
        <f>'Mapa Final'!F40</f>
        <v>La infraestructura tecnológica entra en obsolescencia en el plazo de (3) tres años, razón por la cual permanentemente se debe estar actualizando. Dentro de esta plataforma tecnológica se encuentran los cableados estructurados, los Pc´s, los servidores, los switches, las Ups y los escáneres, también son ítem objeto de la desactualización los sistemas de información.</v>
      </c>
      <c r="G40" s="399" t="str">
        <f>'Mapa Final'!G40</f>
        <v>Fallas Tecnológicas</v>
      </c>
      <c r="H40" s="402" t="str">
        <f>'Mapa Final'!I40</f>
        <v>Media</v>
      </c>
      <c r="I40" s="405" t="str">
        <f>'Mapa Final'!L40</f>
        <v>Mayor</v>
      </c>
      <c r="J40" s="384" t="str">
        <f>'Mapa Final'!N40</f>
        <v xml:space="preserve">Alto </v>
      </c>
      <c r="K40" s="387" t="str">
        <f>'Mapa Final'!AA40</f>
        <v>Media</v>
      </c>
      <c r="L40" s="387" t="str">
        <f>'Mapa Final'!AE40</f>
        <v>Mayor</v>
      </c>
      <c r="M40" s="390" t="str">
        <f>'Mapa Final'!AG40</f>
        <v xml:space="preserve">Alto </v>
      </c>
      <c r="N40" s="387" t="str">
        <f>'Mapa Final'!AH40</f>
        <v>Reducir(mitigar)</v>
      </c>
      <c r="O40" s="381"/>
      <c r="P40" s="381"/>
      <c r="Q40" s="381"/>
      <c r="R40" s="381"/>
      <c r="S40" s="381"/>
      <c r="T40" s="381"/>
    </row>
    <row r="41" spans="1:20" x14ac:dyDescent="0.25">
      <c r="A41" s="394"/>
      <c r="B41" s="549"/>
      <c r="C41" s="397"/>
      <c r="D41" s="397"/>
      <c r="E41" s="400"/>
      <c r="F41" s="400"/>
      <c r="G41" s="400"/>
      <c r="H41" s="403"/>
      <c r="I41" s="406"/>
      <c r="J41" s="385"/>
      <c r="K41" s="388"/>
      <c r="L41" s="388"/>
      <c r="M41" s="391"/>
      <c r="N41" s="388"/>
      <c r="O41" s="382"/>
      <c r="P41" s="382"/>
      <c r="Q41" s="382"/>
      <c r="R41" s="382"/>
      <c r="S41" s="382"/>
      <c r="T41" s="382"/>
    </row>
    <row r="42" spans="1:20" x14ac:dyDescent="0.25">
      <c r="A42" s="394"/>
      <c r="B42" s="549"/>
      <c r="C42" s="397"/>
      <c r="D42" s="397"/>
      <c r="E42" s="400"/>
      <c r="F42" s="400"/>
      <c r="G42" s="400"/>
      <c r="H42" s="403"/>
      <c r="I42" s="406"/>
      <c r="J42" s="385"/>
      <c r="K42" s="388"/>
      <c r="L42" s="388"/>
      <c r="M42" s="391"/>
      <c r="N42" s="388"/>
      <c r="O42" s="382"/>
      <c r="P42" s="382"/>
      <c r="Q42" s="382"/>
      <c r="R42" s="382"/>
      <c r="S42" s="382"/>
      <c r="T42" s="382"/>
    </row>
    <row r="43" spans="1:20" x14ac:dyDescent="0.25">
      <c r="A43" s="394"/>
      <c r="B43" s="549"/>
      <c r="C43" s="397"/>
      <c r="D43" s="397"/>
      <c r="E43" s="400"/>
      <c r="F43" s="400"/>
      <c r="G43" s="400"/>
      <c r="H43" s="403"/>
      <c r="I43" s="406"/>
      <c r="J43" s="385"/>
      <c r="K43" s="388"/>
      <c r="L43" s="388"/>
      <c r="M43" s="391"/>
      <c r="N43" s="388"/>
      <c r="O43" s="382"/>
      <c r="P43" s="382"/>
      <c r="Q43" s="382"/>
      <c r="R43" s="382"/>
      <c r="S43" s="382"/>
      <c r="T43" s="382"/>
    </row>
    <row r="44" spans="1:20" ht="15.75" thickBot="1" x14ac:dyDescent="0.3">
      <c r="A44" s="395"/>
      <c r="B44" s="550"/>
      <c r="C44" s="398"/>
      <c r="D44" s="398"/>
      <c r="E44" s="401"/>
      <c r="F44" s="401"/>
      <c r="G44" s="401"/>
      <c r="H44" s="404"/>
      <c r="I44" s="407"/>
      <c r="J44" s="386"/>
      <c r="K44" s="389"/>
      <c r="L44" s="389"/>
      <c r="M44" s="392"/>
      <c r="N44" s="389"/>
      <c r="O44" s="383"/>
      <c r="P44" s="383"/>
      <c r="Q44" s="383"/>
      <c r="R44" s="383"/>
      <c r="S44" s="383"/>
      <c r="T44" s="383"/>
    </row>
    <row r="45" spans="1:20" x14ac:dyDescent="0.25">
      <c r="A45" s="393">
        <f>'Mapa Final'!A45</f>
        <v>8</v>
      </c>
      <c r="B45" s="378" t="str">
        <f>'Mapa Final'!B45</f>
        <v>Falta de Gobernabilidad de TI</v>
      </c>
      <c r="C45" s="396" t="str">
        <f>'Mapa Final'!C45</f>
        <v>Reputacional</v>
      </c>
      <c r="D45" s="396" t="str">
        <f>'Mapa Final'!D45</f>
        <v>1. Falta de control y regulación respecto de la aplicación del las TIC en las diferentes Seccionales
2. Se presenta desarticulación con los ingenieros Seccionales, al no tener administrativamente dependencia de la dirección de la Unidad de Informática.
3.Falta de Estandarización de la implementación de aplicativos a nivel nacional.</v>
      </c>
      <c r="E45" s="399" t="str">
        <f>'Mapa Final'!E45</f>
        <v>Falta de apoyo de la alta gerencia para que los lineamientos que se definan en la U. Informática a nivel central sean acogidos y respetados</v>
      </c>
      <c r="F45" s="399" t="str">
        <f>'Mapa Final'!F45</f>
        <v>Se presenta desarticulación de acciones o implementación de soluciones en las diferentes Unidades tanto en el Consejo como en la Dirección Ejecutiva y de las Seccionales.</v>
      </c>
      <c r="G45" s="399" t="str">
        <f>'Mapa Final'!G45</f>
        <v>Relaciones Laborales</v>
      </c>
      <c r="H45" s="402" t="str">
        <f>'Mapa Final'!I45</f>
        <v>Media</v>
      </c>
      <c r="I45" s="405" t="str">
        <f>'Mapa Final'!L45</f>
        <v>Moderado</v>
      </c>
      <c r="J45" s="384" t="str">
        <f>'Mapa Final'!N45</f>
        <v>Moderado</v>
      </c>
      <c r="K45" s="387" t="str">
        <f>'Mapa Final'!AA45</f>
        <v>Media</v>
      </c>
      <c r="L45" s="387" t="str">
        <f>'Mapa Final'!AE45</f>
        <v>Moderado</v>
      </c>
      <c r="M45" s="390" t="str">
        <f>'Mapa Final'!AG45</f>
        <v>Moderado</v>
      </c>
      <c r="N45" s="387" t="str">
        <f>'Mapa Final'!AH45</f>
        <v>Aceptar</v>
      </c>
      <c r="O45" s="381"/>
      <c r="P45" s="381"/>
      <c r="Q45" s="381"/>
      <c r="R45" s="381"/>
      <c r="S45" s="381"/>
      <c r="T45" s="381"/>
    </row>
    <row r="46" spans="1:20" x14ac:dyDescent="0.25">
      <c r="A46" s="394"/>
      <c r="B46" s="549"/>
      <c r="C46" s="397"/>
      <c r="D46" s="397"/>
      <c r="E46" s="400"/>
      <c r="F46" s="400"/>
      <c r="G46" s="400"/>
      <c r="H46" s="403"/>
      <c r="I46" s="406"/>
      <c r="J46" s="385"/>
      <c r="K46" s="388"/>
      <c r="L46" s="388"/>
      <c r="M46" s="391"/>
      <c r="N46" s="388"/>
      <c r="O46" s="382"/>
      <c r="P46" s="382"/>
      <c r="Q46" s="382"/>
      <c r="R46" s="382"/>
      <c r="S46" s="382"/>
      <c r="T46" s="382"/>
    </row>
    <row r="47" spans="1:20" x14ac:dyDescent="0.25">
      <c r="A47" s="394"/>
      <c r="B47" s="549"/>
      <c r="C47" s="397"/>
      <c r="D47" s="397"/>
      <c r="E47" s="400"/>
      <c r="F47" s="400"/>
      <c r="G47" s="400"/>
      <c r="H47" s="403"/>
      <c r="I47" s="406"/>
      <c r="J47" s="385"/>
      <c r="K47" s="388"/>
      <c r="L47" s="388"/>
      <c r="M47" s="391"/>
      <c r="N47" s="388"/>
      <c r="O47" s="382"/>
      <c r="P47" s="382"/>
      <c r="Q47" s="382"/>
      <c r="R47" s="382"/>
      <c r="S47" s="382"/>
      <c r="T47" s="382"/>
    </row>
    <row r="48" spans="1:20" x14ac:dyDescent="0.25">
      <c r="A48" s="394"/>
      <c r="B48" s="549"/>
      <c r="C48" s="397"/>
      <c r="D48" s="397"/>
      <c r="E48" s="400"/>
      <c r="F48" s="400"/>
      <c r="G48" s="400"/>
      <c r="H48" s="403"/>
      <c r="I48" s="406"/>
      <c r="J48" s="385"/>
      <c r="K48" s="388"/>
      <c r="L48" s="388"/>
      <c r="M48" s="391"/>
      <c r="N48" s="388"/>
      <c r="O48" s="382"/>
      <c r="P48" s="382"/>
      <c r="Q48" s="382"/>
      <c r="R48" s="382"/>
      <c r="S48" s="382"/>
      <c r="T48" s="382"/>
    </row>
    <row r="49" spans="1:20" ht="15.75" thickBot="1" x14ac:dyDescent="0.3">
      <c r="A49" s="395"/>
      <c r="B49" s="550"/>
      <c r="C49" s="398"/>
      <c r="D49" s="398"/>
      <c r="E49" s="401"/>
      <c r="F49" s="401"/>
      <c r="G49" s="401"/>
      <c r="H49" s="404"/>
      <c r="I49" s="407"/>
      <c r="J49" s="386"/>
      <c r="K49" s="389"/>
      <c r="L49" s="389"/>
      <c r="M49" s="392"/>
      <c r="N49" s="389"/>
      <c r="O49" s="383"/>
      <c r="P49" s="383"/>
      <c r="Q49" s="383"/>
      <c r="R49" s="383"/>
      <c r="S49" s="383"/>
      <c r="T49" s="383"/>
    </row>
    <row r="50" spans="1:20" x14ac:dyDescent="0.25">
      <c r="A50" s="393">
        <f>'Mapa Final'!A50</f>
        <v>9</v>
      </c>
      <c r="B50" s="378" t="str">
        <f>'Mapa Final'!B50</f>
        <v>Migración de servicios</v>
      </c>
      <c r="C50" s="396" t="str">
        <f>'Mapa Final'!C50</f>
        <v>Afectación en la Prestación del Servicio de Justicia</v>
      </c>
      <c r="D50" s="396" t="str">
        <f>'Mapa Final'!D50</f>
        <v>1. Contratación del Estado mediante la plataforma CCE - tiempos de contratación cortos - Los Acuerdos Marcos de precio son insuficientes.
2. Contratación del Estado mediante la plataforma CCE - Se adjudica sin saber si el proveedor es idioneo para asumir las actividades en desarrollo.</v>
      </c>
      <c r="E50" s="399" t="str">
        <f>'Mapa Final'!E50</f>
        <v>Indisponibilidad de servicios</v>
      </c>
      <c r="F50" s="399" t="str">
        <f>'Mapa Final'!F50</f>
        <v xml:space="preserve">Afectación en la prestación de servicios tecnológicos, causado por la migración de los mismos, en el cambio de proveedor, afectando el normal desarrollo de las actividades </v>
      </c>
      <c r="G50" s="399" t="str">
        <f>'Mapa Final'!G50</f>
        <v>Fallas Tecnológicas</v>
      </c>
      <c r="H50" s="402" t="str">
        <f>'Mapa Final'!I50</f>
        <v>Media</v>
      </c>
      <c r="I50" s="405" t="str">
        <f>'Mapa Final'!L50</f>
        <v>Moderado</v>
      </c>
      <c r="J50" s="384" t="str">
        <f>'Mapa Final'!N50</f>
        <v>Moderado</v>
      </c>
      <c r="K50" s="387" t="str">
        <f>'Mapa Final'!AA50</f>
        <v>Baja</v>
      </c>
      <c r="L50" s="387" t="str">
        <f>'Mapa Final'!AE50</f>
        <v>Moderado</v>
      </c>
      <c r="M50" s="390" t="str">
        <f>'Mapa Final'!AG50</f>
        <v>Moderado</v>
      </c>
      <c r="N50" s="387" t="str">
        <f>'Mapa Final'!AH50</f>
        <v>Evitar</v>
      </c>
      <c r="O50" s="381"/>
      <c r="P50" s="381"/>
      <c r="Q50" s="381"/>
      <c r="R50" s="381"/>
      <c r="S50" s="381"/>
      <c r="T50" s="381"/>
    </row>
    <row r="51" spans="1:20" x14ac:dyDescent="0.25">
      <c r="A51" s="394"/>
      <c r="B51" s="549"/>
      <c r="C51" s="397"/>
      <c r="D51" s="397"/>
      <c r="E51" s="400"/>
      <c r="F51" s="400"/>
      <c r="G51" s="400"/>
      <c r="H51" s="403"/>
      <c r="I51" s="406"/>
      <c r="J51" s="385"/>
      <c r="K51" s="388"/>
      <c r="L51" s="388"/>
      <c r="M51" s="391"/>
      <c r="N51" s="388"/>
      <c r="O51" s="382"/>
      <c r="P51" s="382"/>
      <c r="Q51" s="382"/>
      <c r="R51" s="382"/>
      <c r="S51" s="382"/>
      <c r="T51" s="382"/>
    </row>
    <row r="52" spans="1:20" x14ac:dyDescent="0.25">
      <c r="A52" s="394"/>
      <c r="B52" s="549"/>
      <c r="C52" s="397"/>
      <c r="D52" s="397"/>
      <c r="E52" s="400"/>
      <c r="F52" s="400"/>
      <c r="G52" s="400"/>
      <c r="H52" s="403"/>
      <c r="I52" s="406"/>
      <c r="J52" s="385"/>
      <c r="K52" s="388"/>
      <c r="L52" s="388"/>
      <c r="M52" s="391"/>
      <c r="N52" s="388"/>
      <c r="O52" s="382"/>
      <c r="P52" s="382"/>
      <c r="Q52" s="382"/>
      <c r="R52" s="382"/>
      <c r="S52" s="382"/>
      <c r="T52" s="382"/>
    </row>
    <row r="53" spans="1:20" x14ac:dyDescent="0.25">
      <c r="A53" s="394"/>
      <c r="B53" s="549"/>
      <c r="C53" s="397"/>
      <c r="D53" s="397"/>
      <c r="E53" s="400"/>
      <c r="F53" s="400"/>
      <c r="G53" s="400"/>
      <c r="H53" s="403"/>
      <c r="I53" s="406"/>
      <c r="J53" s="385"/>
      <c r="K53" s="388"/>
      <c r="L53" s="388"/>
      <c r="M53" s="391"/>
      <c r="N53" s="388"/>
      <c r="O53" s="382"/>
      <c r="P53" s="382"/>
      <c r="Q53" s="382"/>
      <c r="R53" s="382"/>
      <c r="S53" s="382"/>
      <c r="T53" s="382"/>
    </row>
    <row r="54" spans="1:20" ht="15.75" thickBot="1" x14ac:dyDescent="0.3">
      <c r="A54" s="395"/>
      <c r="B54" s="550"/>
      <c r="C54" s="398"/>
      <c r="D54" s="398"/>
      <c r="E54" s="401"/>
      <c r="F54" s="401"/>
      <c r="G54" s="401"/>
      <c r="H54" s="404"/>
      <c r="I54" s="407"/>
      <c r="J54" s="386"/>
      <c r="K54" s="389"/>
      <c r="L54" s="389"/>
      <c r="M54" s="392"/>
      <c r="N54" s="389"/>
      <c r="O54" s="383"/>
      <c r="P54" s="383"/>
      <c r="Q54" s="383"/>
      <c r="R54" s="383"/>
      <c r="S54" s="383"/>
      <c r="T54" s="383"/>
    </row>
    <row r="55" spans="1:20" x14ac:dyDescent="0.25">
      <c r="A55" s="393">
        <f>'Mapa Final'!A55</f>
        <v>0</v>
      </c>
      <c r="B55" s="378">
        <f>'Mapa Final'!B55</f>
        <v>0</v>
      </c>
      <c r="C55" s="396">
        <f>'Mapa Final'!C55</f>
        <v>0</v>
      </c>
      <c r="D55" s="396">
        <f>'Mapa Final'!D55</f>
        <v>0</v>
      </c>
      <c r="E55" s="399">
        <f>'Mapa Final'!E55</f>
        <v>0</v>
      </c>
      <c r="F55" s="399">
        <f>'Mapa Final'!F55</f>
        <v>0</v>
      </c>
      <c r="G55" s="399">
        <f>'Mapa Final'!G55</f>
        <v>0</v>
      </c>
      <c r="H55" s="402" t="str">
        <f>'Mapa Final'!I55</f>
        <v>Muy Baja</v>
      </c>
      <c r="I55" s="405" t="b">
        <f>'Mapa Final'!L55</f>
        <v>0</v>
      </c>
      <c r="J55" s="384" t="e">
        <f>'Mapa Final'!N55</f>
        <v>#N/A</v>
      </c>
      <c r="K55" s="387" t="e">
        <f>'Mapa Final'!AA55</f>
        <v>#DIV/0!</v>
      </c>
      <c r="L55" s="387" t="e">
        <f>'Mapa Final'!AE55</f>
        <v>#DIV/0!</v>
      </c>
      <c r="M55" s="390" t="e">
        <f>'Mapa Final'!AG55</f>
        <v>#DIV/0!</v>
      </c>
      <c r="N55" s="387">
        <f>'Mapa Final'!AH55</f>
        <v>0</v>
      </c>
      <c r="O55" s="381"/>
      <c r="P55" s="381"/>
      <c r="Q55" s="381"/>
      <c r="R55" s="381"/>
      <c r="S55" s="381"/>
      <c r="T55" s="381"/>
    </row>
    <row r="56" spans="1:20" x14ac:dyDescent="0.25">
      <c r="A56" s="394"/>
      <c r="B56" s="549"/>
      <c r="C56" s="397"/>
      <c r="D56" s="397"/>
      <c r="E56" s="400"/>
      <c r="F56" s="400"/>
      <c r="G56" s="400"/>
      <c r="H56" s="403"/>
      <c r="I56" s="406"/>
      <c r="J56" s="385"/>
      <c r="K56" s="388"/>
      <c r="L56" s="388"/>
      <c r="M56" s="391"/>
      <c r="N56" s="388"/>
      <c r="O56" s="382"/>
      <c r="P56" s="382"/>
      <c r="Q56" s="382"/>
      <c r="R56" s="382"/>
      <c r="S56" s="382"/>
      <c r="T56" s="382"/>
    </row>
    <row r="57" spans="1:20" x14ac:dyDescent="0.25">
      <c r="A57" s="394"/>
      <c r="B57" s="549"/>
      <c r="C57" s="397"/>
      <c r="D57" s="397"/>
      <c r="E57" s="400"/>
      <c r="F57" s="400"/>
      <c r="G57" s="400"/>
      <c r="H57" s="403"/>
      <c r="I57" s="406"/>
      <c r="J57" s="385"/>
      <c r="K57" s="388"/>
      <c r="L57" s="388"/>
      <c r="M57" s="391"/>
      <c r="N57" s="388"/>
      <c r="O57" s="382"/>
      <c r="P57" s="382"/>
      <c r="Q57" s="382"/>
      <c r="R57" s="382"/>
      <c r="S57" s="382"/>
      <c r="T57" s="382"/>
    </row>
    <row r="58" spans="1:20" x14ac:dyDescent="0.25">
      <c r="A58" s="394"/>
      <c r="B58" s="549"/>
      <c r="C58" s="397"/>
      <c r="D58" s="397"/>
      <c r="E58" s="400"/>
      <c r="F58" s="400"/>
      <c r="G58" s="400"/>
      <c r="H58" s="403"/>
      <c r="I58" s="406"/>
      <c r="J58" s="385"/>
      <c r="K58" s="388"/>
      <c r="L58" s="388"/>
      <c r="M58" s="391"/>
      <c r="N58" s="388"/>
      <c r="O58" s="382"/>
      <c r="P58" s="382"/>
      <c r="Q58" s="382"/>
      <c r="R58" s="382"/>
      <c r="S58" s="382"/>
      <c r="T58" s="382"/>
    </row>
    <row r="59" spans="1:20" ht="15.75" thickBot="1" x14ac:dyDescent="0.3">
      <c r="A59" s="395"/>
      <c r="B59" s="550"/>
      <c r="C59" s="398"/>
      <c r="D59" s="398"/>
      <c r="E59" s="401"/>
      <c r="F59" s="401"/>
      <c r="G59" s="401"/>
      <c r="H59" s="404"/>
      <c r="I59" s="407"/>
      <c r="J59" s="386"/>
      <c r="K59" s="389"/>
      <c r="L59" s="389"/>
      <c r="M59" s="392"/>
      <c r="N59" s="389"/>
      <c r="O59" s="383"/>
      <c r="P59" s="383"/>
      <c r="Q59" s="383"/>
      <c r="R59" s="383"/>
      <c r="S59" s="383"/>
      <c r="T59" s="383"/>
    </row>
  </sheetData>
  <mergeCells count="219">
    <mergeCell ref="R1:T3"/>
    <mergeCell ref="A4:C4"/>
    <mergeCell ref="D4:N4"/>
    <mergeCell ref="O4:Q4"/>
    <mergeCell ref="A5:C5"/>
    <mergeCell ref="D5:N5"/>
    <mergeCell ref="A6:C6"/>
    <mergeCell ref="D6:N6"/>
    <mergeCell ref="A7:F7"/>
    <mergeCell ref="H7:J7"/>
    <mergeCell ref="K7:M7"/>
    <mergeCell ref="N7:N8"/>
    <mergeCell ref="A1:C2"/>
    <mergeCell ref="D1:Q3"/>
    <mergeCell ref="O7:O8"/>
    <mergeCell ref="P7:Q7"/>
    <mergeCell ref="R7:S7"/>
    <mergeCell ref="T7:T8"/>
    <mergeCell ref="A9:N9"/>
    <mergeCell ref="A10:A14"/>
    <mergeCell ref="C10:C14"/>
    <mergeCell ref="D10:D14"/>
    <mergeCell ref="E10:E14"/>
    <mergeCell ref="F10:F14"/>
    <mergeCell ref="S10:S14"/>
    <mergeCell ref="T10:T14"/>
    <mergeCell ref="A15:A19"/>
    <mergeCell ref="C15:C19"/>
    <mergeCell ref="D15:D19"/>
    <mergeCell ref="E15:E19"/>
    <mergeCell ref="F15:F19"/>
    <mergeCell ref="G15:G19"/>
    <mergeCell ref="H15:H19"/>
    <mergeCell ref="I15:I19"/>
    <mergeCell ref="M10:M14"/>
    <mergeCell ref="N10:N14"/>
    <mergeCell ref="O10:O14"/>
    <mergeCell ref="P10:P14"/>
    <mergeCell ref="Q10:Q14"/>
    <mergeCell ref="R10:R14"/>
    <mergeCell ref="G10:G14"/>
    <mergeCell ref="H10:H14"/>
    <mergeCell ref="I10:I14"/>
    <mergeCell ref="J10:J14"/>
    <mergeCell ref="K10:K14"/>
    <mergeCell ref="L10:L14"/>
    <mergeCell ref="P15:P19"/>
    <mergeCell ref="Q15:Q19"/>
    <mergeCell ref="R15:R19"/>
    <mergeCell ref="S15:S19"/>
    <mergeCell ref="T15:T19"/>
    <mergeCell ref="N15:N19"/>
    <mergeCell ref="O15:O19"/>
    <mergeCell ref="A20:A24"/>
    <mergeCell ref="C20:C24"/>
    <mergeCell ref="D20:D24"/>
    <mergeCell ref="E20:E24"/>
    <mergeCell ref="F20:F24"/>
    <mergeCell ref="J15:J19"/>
    <mergeCell ref="K15:K19"/>
    <mergeCell ref="L15:L19"/>
    <mergeCell ref="M15:M19"/>
    <mergeCell ref="S20:S24"/>
    <mergeCell ref="T20:T24"/>
    <mergeCell ref="A25:A29"/>
    <mergeCell ref="C25:C29"/>
    <mergeCell ref="D25:D29"/>
    <mergeCell ref="E25:E29"/>
    <mergeCell ref="F25:F29"/>
    <mergeCell ref="G25:G29"/>
    <mergeCell ref="H25:H29"/>
    <mergeCell ref="I25:I29"/>
    <mergeCell ref="M20:M24"/>
    <mergeCell ref="N20:N24"/>
    <mergeCell ref="O20:O24"/>
    <mergeCell ref="P20:P24"/>
    <mergeCell ref="Q20:Q24"/>
    <mergeCell ref="R20:R24"/>
    <mergeCell ref="G20:G24"/>
    <mergeCell ref="H20:H24"/>
    <mergeCell ref="I20:I24"/>
    <mergeCell ref="J20:J24"/>
    <mergeCell ref="K20:K24"/>
    <mergeCell ref="L20:L24"/>
    <mergeCell ref="P25:P29"/>
    <mergeCell ref="Q25:Q29"/>
    <mergeCell ref="R25:R29"/>
    <mergeCell ref="S25:S29"/>
    <mergeCell ref="T25:T29"/>
    <mergeCell ref="A30:A34"/>
    <mergeCell ref="C30:C34"/>
    <mergeCell ref="D30:D34"/>
    <mergeCell ref="E30:E34"/>
    <mergeCell ref="F30:F34"/>
    <mergeCell ref="J25:J29"/>
    <mergeCell ref="K25:K29"/>
    <mergeCell ref="L25:L29"/>
    <mergeCell ref="M25:M29"/>
    <mergeCell ref="N25:N29"/>
    <mergeCell ref="O25:O29"/>
    <mergeCell ref="S30:S34"/>
    <mergeCell ref="T30:T34"/>
    <mergeCell ref="N30:N34"/>
    <mergeCell ref="O30:O34"/>
    <mergeCell ref="P30:P34"/>
    <mergeCell ref="Q30:Q34"/>
    <mergeCell ref="R30:R34"/>
    <mergeCell ref="C35:C39"/>
    <mergeCell ref="D35:D39"/>
    <mergeCell ref="E35:E39"/>
    <mergeCell ref="F35:F39"/>
    <mergeCell ref="G35:G39"/>
    <mergeCell ref="H35:H39"/>
    <mergeCell ref="I35:I39"/>
    <mergeCell ref="M30:M34"/>
    <mergeCell ref="G30:G34"/>
    <mergeCell ref="H30:H34"/>
    <mergeCell ref="I30:I34"/>
    <mergeCell ref="J30:J34"/>
    <mergeCell ref="K30:K34"/>
    <mergeCell ref="L30:L34"/>
    <mergeCell ref="P35:P39"/>
    <mergeCell ref="Q35:Q39"/>
    <mergeCell ref="R35:R39"/>
    <mergeCell ref="S35:S39"/>
    <mergeCell ref="T35:T39"/>
    <mergeCell ref="A40:A44"/>
    <mergeCell ref="C40:C44"/>
    <mergeCell ref="D40:D44"/>
    <mergeCell ref="E40:E44"/>
    <mergeCell ref="F40:F44"/>
    <mergeCell ref="J35:J39"/>
    <mergeCell ref="K35:K39"/>
    <mergeCell ref="L35:L39"/>
    <mergeCell ref="M35:M39"/>
    <mergeCell ref="N35:N39"/>
    <mergeCell ref="O35:O39"/>
    <mergeCell ref="S40:S44"/>
    <mergeCell ref="T40:T44"/>
    <mergeCell ref="N40:N44"/>
    <mergeCell ref="O40:O44"/>
    <mergeCell ref="P40:P44"/>
    <mergeCell ref="Q40:Q44"/>
    <mergeCell ref="R40:R44"/>
    <mergeCell ref="A35:A39"/>
    <mergeCell ref="C45:C49"/>
    <mergeCell ref="D45:D49"/>
    <mergeCell ref="E45:E49"/>
    <mergeCell ref="F45:F49"/>
    <mergeCell ref="G45:G49"/>
    <mergeCell ref="H45:H49"/>
    <mergeCell ref="I45:I49"/>
    <mergeCell ref="M40:M44"/>
    <mergeCell ref="G40:G44"/>
    <mergeCell ref="H40:H44"/>
    <mergeCell ref="I40:I44"/>
    <mergeCell ref="J40:J44"/>
    <mergeCell ref="K40:K44"/>
    <mergeCell ref="L40:L44"/>
    <mergeCell ref="P45:P49"/>
    <mergeCell ref="Q45:Q49"/>
    <mergeCell ref="R45:R49"/>
    <mergeCell ref="S45:S49"/>
    <mergeCell ref="T45:T49"/>
    <mergeCell ref="A50:A54"/>
    <mergeCell ref="C50:C54"/>
    <mergeCell ref="D50:D54"/>
    <mergeCell ref="E50:E54"/>
    <mergeCell ref="F50:F54"/>
    <mergeCell ref="J45:J49"/>
    <mergeCell ref="K45:K49"/>
    <mergeCell ref="L45:L49"/>
    <mergeCell ref="M45:M49"/>
    <mergeCell ref="N45:N49"/>
    <mergeCell ref="O45:O49"/>
    <mergeCell ref="S50:S54"/>
    <mergeCell ref="T50:T54"/>
    <mergeCell ref="N50:N54"/>
    <mergeCell ref="O50:O54"/>
    <mergeCell ref="P50:P54"/>
    <mergeCell ref="Q50:Q54"/>
    <mergeCell ref="R50:R54"/>
    <mergeCell ref="A45:A49"/>
    <mergeCell ref="A55:A59"/>
    <mergeCell ref="C55:C59"/>
    <mergeCell ref="D55:D59"/>
    <mergeCell ref="E55:E59"/>
    <mergeCell ref="F55:F59"/>
    <mergeCell ref="G55:G59"/>
    <mergeCell ref="H55:H59"/>
    <mergeCell ref="I55:I59"/>
    <mergeCell ref="M50:M54"/>
    <mergeCell ref="G50:G54"/>
    <mergeCell ref="H50:H54"/>
    <mergeCell ref="I50:I54"/>
    <mergeCell ref="J50:J54"/>
    <mergeCell ref="K50:K54"/>
    <mergeCell ref="L50:L54"/>
    <mergeCell ref="B55:B59"/>
    <mergeCell ref="P55:P59"/>
    <mergeCell ref="Q55:Q59"/>
    <mergeCell ref="R55:R59"/>
    <mergeCell ref="S55:S59"/>
    <mergeCell ref="T55:T59"/>
    <mergeCell ref="J55:J59"/>
    <mergeCell ref="K55:K59"/>
    <mergeCell ref="L55:L59"/>
    <mergeCell ref="M55:M59"/>
    <mergeCell ref="N55:N59"/>
    <mergeCell ref="O55:O59"/>
    <mergeCell ref="B10:B14"/>
    <mergeCell ref="B15:B19"/>
    <mergeCell ref="B20:B24"/>
    <mergeCell ref="B25:B29"/>
    <mergeCell ref="B30:B34"/>
    <mergeCell ref="B35:B39"/>
    <mergeCell ref="B40:B44"/>
    <mergeCell ref="B45:B49"/>
    <mergeCell ref="B50:B54"/>
  </mergeCells>
  <conditionalFormatting sqref="D8:G8 H7 H60:J1048576 A7:B7">
    <cfRule type="containsText" dxfId="597" priority="669" operator="containsText" text="3- Moderado">
      <formula>NOT(ISERROR(SEARCH("3- Moderado",A7)))</formula>
    </cfRule>
    <cfRule type="containsText" dxfId="596" priority="670" operator="containsText" text="6- Moderado">
      <formula>NOT(ISERROR(SEARCH("6- Moderado",A7)))</formula>
    </cfRule>
    <cfRule type="containsText" dxfId="595" priority="671" operator="containsText" text="4- Moderado">
      <formula>NOT(ISERROR(SEARCH("4- Moderado",A7)))</formula>
    </cfRule>
    <cfRule type="containsText" dxfId="594" priority="672" operator="containsText" text="3- Bajo">
      <formula>NOT(ISERROR(SEARCH("3- Bajo",A7)))</formula>
    </cfRule>
    <cfRule type="containsText" dxfId="593" priority="673" operator="containsText" text="4- Bajo">
      <formula>NOT(ISERROR(SEARCH("4- Bajo",A7)))</formula>
    </cfRule>
    <cfRule type="containsText" dxfId="592" priority="674" operator="containsText" text="1- Bajo">
      <formula>NOT(ISERROR(SEARCH("1- Bajo",A7)))</formula>
    </cfRule>
  </conditionalFormatting>
  <conditionalFormatting sqref="H8:J8">
    <cfRule type="containsText" dxfId="591" priority="662" operator="containsText" text="3- Moderado">
      <formula>NOT(ISERROR(SEARCH("3- Moderado",H8)))</formula>
    </cfRule>
    <cfRule type="containsText" dxfId="590" priority="663" operator="containsText" text="6- Moderado">
      <formula>NOT(ISERROR(SEARCH("6- Moderado",H8)))</formula>
    </cfRule>
    <cfRule type="containsText" dxfId="589" priority="664" operator="containsText" text="4- Moderado">
      <formula>NOT(ISERROR(SEARCH("4- Moderado",H8)))</formula>
    </cfRule>
    <cfRule type="containsText" dxfId="588" priority="665" operator="containsText" text="3- Bajo">
      <formula>NOT(ISERROR(SEARCH("3- Bajo",H8)))</formula>
    </cfRule>
    <cfRule type="containsText" dxfId="587" priority="666" operator="containsText" text="4- Bajo">
      <formula>NOT(ISERROR(SEARCH("4- Bajo",H8)))</formula>
    </cfRule>
    <cfRule type="containsText" dxfId="586" priority="668" operator="containsText" text="1- Bajo">
      <formula>NOT(ISERROR(SEARCH("1- Bajo",H8)))</formula>
    </cfRule>
  </conditionalFormatting>
  <conditionalFormatting sqref="J8 J60:J1048576">
    <cfRule type="containsText" dxfId="585" priority="651" operator="containsText" text="25- Extremo">
      <formula>NOT(ISERROR(SEARCH("25- Extremo",J8)))</formula>
    </cfRule>
    <cfRule type="containsText" dxfId="584" priority="652" operator="containsText" text="20- Extremo">
      <formula>NOT(ISERROR(SEARCH("20- Extremo",J8)))</formula>
    </cfRule>
    <cfRule type="containsText" dxfId="583" priority="653" operator="containsText" text="15- Extremo">
      <formula>NOT(ISERROR(SEARCH("15- Extremo",J8)))</formula>
    </cfRule>
    <cfRule type="containsText" dxfId="582" priority="654" operator="containsText" text="10- Extremo">
      <formula>NOT(ISERROR(SEARCH("10- Extremo",J8)))</formula>
    </cfRule>
    <cfRule type="containsText" dxfId="581" priority="655" operator="containsText" text="5- Extremo">
      <formula>NOT(ISERROR(SEARCH("5- Extremo",J8)))</formula>
    </cfRule>
    <cfRule type="containsText" dxfId="580" priority="656" operator="containsText" text="12- Alto">
      <formula>NOT(ISERROR(SEARCH("12- Alto",J8)))</formula>
    </cfRule>
    <cfRule type="containsText" dxfId="579" priority="657" operator="containsText" text="10- Alto">
      <formula>NOT(ISERROR(SEARCH("10- Alto",J8)))</formula>
    </cfRule>
    <cfRule type="containsText" dxfId="578" priority="658" operator="containsText" text="9- Alto">
      <formula>NOT(ISERROR(SEARCH("9- Alto",J8)))</formula>
    </cfRule>
    <cfRule type="containsText" dxfId="577" priority="659" operator="containsText" text="8- Alto">
      <formula>NOT(ISERROR(SEARCH("8- Alto",J8)))</formula>
    </cfRule>
    <cfRule type="containsText" dxfId="576" priority="660" operator="containsText" text="5- Alto">
      <formula>NOT(ISERROR(SEARCH("5- Alto",J8)))</formula>
    </cfRule>
    <cfRule type="containsText" dxfId="575" priority="661" operator="containsText" text="4- Alto">
      <formula>NOT(ISERROR(SEARCH("4- Alto",J8)))</formula>
    </cfRule>
    <cfRule type="containsText" dxfId="574" priority="667" operator="containsText" text="2- Bajo">
      <formula>NOT(ISERROR(SEARCH("2- Bajo",J8)))</formula>
    </cfRule>
  </conditionalFormatting>
  <conditionalFormatting sqref="K10:L10 K15:L15 K20:L20">
    <cfRule type="containsText" dxfId="573" priority="645" operator="containsText" text="3- Moderado">
      <formula>NOT(ISERROR(SEARCH("3- Moderado",K10)))</formula>
    </cfRule>
    <cfRule type="containsText" dxfId="572" priority="646" operator="containsText" text="6- Moderado">
      <formula>NOT(ISERROR(SEARCH("6- Moderado",K10)))</formula>
    </cfRule>
    <cfRule type="containsText" dxfId="571" priority="647" operator="containsText" text="4- Moderado">
      <formula>NOT(ISERROR(SEARCH("4- Moderado",K10)))</formula>
    </cfRule>
    <cfRule type="containsText" dxfId="570" priority="648" operator="containsText" text="3- Bajo">
      <formula>NOT(ISERROR(SEARCH("3- Bajo",K10)))</formula>
    </cfRule>
    <cfRule type="containsText" dxfId="569" priority="649" operator="containsText" text="4- Bajo">
      <formula>NOT(ISERROR(SEARCH("4- Bajo",K10)))</formula>
    </cfRule>
    <cfRule type="containsText" dxfId="568" priority="650" operator="containsText" text="1- Bajo">
      <formula>NOT(ISERROR(SEARCH("1- Bajo",K10)))</formula>
    </cfRule>
  </conditionalFormatting>
  <conditionalFormatting sqref="H10:I10 H15:I15 H20:I20">
    <cfRule type="containsText" dxfId="567" priority="639" operator="containsText" text="3- Moderado">
      <formula>NOT(ISERROR(SEARCH("3- Moderado",H10)))</formula>
    </cfRule>
    <cfRule type="containsText" dxfId="566" priority="640" operator="containsText" text="6- Moderado">
      <formula>NOT(ISERROR(SEARCH("6- Moderado",H10)))</formula>
    </cfRule>
    <cfRule type="containsText" dxfId="565" priority="641" operator="containsText" text="4- Moderado">
      <formula>NOT(ISERROR(SEARCH("4- Moderado",H10)))</formula>
    </cfRule>
    <cfRule type="containsText" dxfId="564" priority="642" operator="containsText" text="3- Bajo">
      <formula>NOT(ISERROR(SEARCH("3- Bajo",H10)))</formula>
    </cfRule>
    <cfRule type="containsText" dxfId="563" priority="643" operator="containsText" text="4- Bajo">
      <formula>NOT(ISERROR(SEARCH("4- Bajo",H10)))</formula>
    </cfRule>
    <cfRule type="containsText" dxfId="562" priority="644" operator="containsText" text="1- Bajo">
      <formula>NOT(ISERROR(SEARCH("1- Bajo",H10)))</formula>
    </cfRule>
  </conditionalFormatting>
  <conditionalFormatting sqref="A10:E10 E15 A15:B15 B20 B25 B30 B35 B40 B45 B50 B55">
    <cfRule type="containsText" dxfId="561" priority="633" operator="containsText" text="3- Moderado">
      <formula>NOT(ISERROR(SEARCH("3- Moderado",A10)))</formula>
    </cfRule>
    <cfRule type="containsText" dxfId="560" priority="634" operator="containsText" text="6- Moderado">
      <formula>NOT(ISERROR(SEARCH("6- Moderado",A10)))</formula>
    </cfRule>
    <cfRule type="containsText" dxfId="559" priority="635" operator="containsText" text="4- Moderado">
      <formula>NOT(ISERROR(SEARCH("4- Moderado",A10)))</formula>
    </cfRule>
    <cfRule type="containsText" dxfId="558" priority="636" operator="containsText" text="3- Bajo">
      <formula>NOT(ISERROR(SEARCH("3- Bajo",A10)))</formula>
    </cfRule>
    <cfRule type="containsText" dxfId="557" priority="637" operator="containsText" text="4- Bajo">
      <formula>NOT(ISERROR(SEARCH("4- Bajo",A10)))</formula>
    </cfRule>
    <cfRule type="containsText" dxfId="556" priority="638" operator="containsText" text="1- Bajo">
      <formula>NOT(ISERROR(SEARCH("1- Bajo",A10)))</formula>
    </cfRule>
  </conditionalFormatting>
  <conditionalFormatting sqref="F10:G10 F15:G15">
    <cfRule type="containsText" dxfId="555" priority="627" operator="containsText" text="3- Moderado">
      <formula>NOT(ISERROR(SEARCH("3- Moderado",F10)))</formula>
    </cfRule>
    <cfRule type="containsText" dxfId="554" priority="628" operator="containsText" text="6- Moderado">
      <formula>NOT(ISERROR(SEARCH("6- Moderado",F10)))</formula>
    </cfRule>
    <cfRule type="containsText" dxfId="553" priority="629" operator="containsText" text="4- Moderado">
      <formula>NOT(ISERROR(SEARCH("4- Moderado",F10)))</formula>
    </cfRule>
    <cfRule type="containsText" dxfId="552" priority="630" operator="containsText" text="3- Bajo">
      <formula>NOT(ISERROR(SEARCH("3- Bajo",F10)))</formula>
    </cfRule>
    <cfRule type="containsText" dxfId="551" priority="631" operator="containsText" text="4- Bajo">
      <formula>NOT(ISERROR(SEARCH("4- Bajo",F10)))</formula>
    </cfRule>
    <cfRule type="containsText" dxfId="550" priority="632" operator="containsText" text="1- Bajo">
      <formula>NOT(ISERROR(SEARCH("1- Bajo",F10)))</formula>
    </cfRule>
  </conditionalFormatting>
  <conditionalFormatting sqref="K8">
    <cfRule type="containsText" dxfId="549" priority="621" operator="containsText" text="3- Moderado">
      <formula>NOT(ISERROR(SEARCH("3- Moderado",K8)))</formula>
    </cfRule>
    <cfRule type="containsText" dxfId="548" priority="622" operator="containsText" text="6- Moderado">
      <formula>NOT(ISERROR(SEARCH("6- Moderado",K8)))</formula>
    </cfRule>
    <cfRule type="containsText" dxfId="547" priority="623" operator="containsText" text="4- Moderado">
      <formula>NOT(ISERROR(SEARCH("4- Moderado",K8)))</formula>
    </cfRule>
    <cfRule type="containsText" dxfId="546" priority="624" operator="containsText" text="3- Bajo">
      <formula>NOT(ISERROR(SEARCH("3- Bajo",K8)))</formula>
    </cfRule>
    <cfRule type="containsText" dxfId="545" priority="625" operator="containsText" text="4- Bajo">
      <formula>NOT(ISERROR(SEARCH("4- Bajo",K8)))</formula>
    </cfRule>
    <cfRule type="containsText" dxfId="544" priority="626" operator="containsText" text="1- Bajo">
      <formula>NOT(ISERROR(SEARCH("1- Bajo",K8)))</formula>
    </cfRule>
  </conditionalFormatting>
  <conditionalFormatting sqref="L8">
    <cfRule type="containsText" dxfId="543" priority="615" operator="containsText" text="3- Moderado">
      <formula>NOT(ISERROR(SEARCH("3- Moderado",L8)))</formula>
    </cfRule>
    <cfRule type="containsText" dxfId="542" priority="616" operator="containsText" text="6- Moderado">
      <formula>NOT(ISERROR(SEARCH("6- Moderado",L8)))</formula>
    </cfRule>
    <cfRule type="containsText" dxfId="541" priority="617" operator="containsText" text="4- Moderado">
      <formula>NOT(ISERROR(SEARCH("4- Moderado",L8)))</formula>
    </cfRule>
    <cfRule type="containsText" dxfId="540" priority="618" operator="containsText" text="3- Bajo">
      <formula>NOT(ISERROR(SEARCH("3- Bajo",L8)))</formula>
    </cfRule>
    <cfRule type="containsText" dxfId="539" priority="619" operator="containsText" text="4- Bajo">
      <formula>NOT(ISERROR(SEARCH("4- Bajo",L8)))</formula>
    </cfRule>
    <cfRule type="containsText" dxfId="538" priority="620" operator="containsText" text="1- Bajo">
      <formula>NOT(ISERROR(SEARCH("1- Bajo",L8)))</formula>
    </cfRule>
  </conditionalFormatting>
  <conditionalFormatting sqref="M8">
    <cfRule type="containsText" dxfId="537" priority="609" operator="containsText" text="3- Moderado">
      <formula>NOT(ISERROR(SEARCH("3- Moderado",M8)))</formula>
    </cfRule>
    <cfRule type="containsText" dxfId="536" priority="610" operator="containsText" text="6- Moderado">
      <formula>NOT(ISERROR(SEARCH("6- Moderado",M8)))</formula>
    </cfRule>
    <cfRule type="containsText" dxfId="535" priority="611" operator="containsText" text="4- Moderado">
      <formula>NOT(ISERROR(SEARCH("4- Moderado",M8)))</formula>
    </cfRule>
    <cfRule type="containsText" dxfId="534" priority="612" operator="containsText" text="3- Bajo">
      <formula>NOT(ISERROR(SEARCH("3- Bajo",M8)))</formula>
    </cfRule>
    <cfRule type="containsText" dxfId="533" priority="613" operator="containsText" text="4- Bajo">
      <formula>NOT(ISERROR(SEARCH("4- Bajo",M8)))</formula>
    </cfRule>
    <cfRule type="containsText" dxfId="532" priority="614" operator="containsText" text="1- Bajo">
      <formula>NOT(ISERROR(SEARCH("1- Bajo",M8)))</formula>
    </cfRule>
  </conditionalFormatting>
  <conditionalFormatting sqref="J10:J24">
    <cfRule type="containsText" dxfId="531" priority="604" operator="containsText" text="Bajo">
      <formula>NOT(ISERROR(SEARCH("Bajo",J10)))</formula>
    </cfRule>
    <cfRule type="containsText" dxfId="530" priority="605" operator="containsText" text="Moderado">
      <formula>NOT(ISERROR(SEARCH("Moderado",J10)))</formula>
    </cfRule>
    <cfRule type="containsText" dxfId="529" priority="606" operator="containsText" text="Alto">
      <formula>NOT(ISERROR(SEARCH("Alto",J10)))</formula>
    </cfRule>
    <cfRule type="containsText" dxfId="528" priority="607" operator="containsText" text="Extremo">
      <formula>NOT(ISERROR(SEARCH("Extremo",J10)))</formula>
    </cfRule>
    <cfRule type="colorScale" priority="608">
      <colorScale>
        <cfvo type="min"/>
        <cfvo type="max"/>
        <color rgb="FFFF7128"/>
        <color rgb="FFFFEF9C"/>
      </colorScale>
    </cfRule>
  </conditionalFormatting>
  <conditionalFormatting sqref="M10:M24">
    <cfRule type="containsText" dxfId="527" priority="579" operator="containsText" text="Moderado">
      <formula>NOT(ISERROR(SEARCH("Moderado",M10)))</formula>
    </cfRule>
    <cfRule type="containsText" dxfId="526" priority="599" operator="containsText" text="Bajo">
      <formula>NOT(ISERROR(SEARCH("Bajo",M10)))</formula>
    </cfRule>
    <cfRule type="containsText" dxfId="525" priority="600" operator="containsText" text="Moderado">
      <formula>NOT(ISERROR(SEARCH("Moderado",M10)))</formula>
    </cfRule>
    <cfRule type="containsText" dxfId="524" priority="601" operator="containsText" text="Alto">
      <formula>NOT(ISERROR(SEARCH("Alto",M10)))</formula>
    </cfRule>
    <cfRule type="containsText" dxfId="523" priority="602" operator="containsText" text="Extremo">
      <formula>NOT(ISERROR(SEARCH("Extremo",M10)))</formula>
    </cfRule>
    <cfRule type="colorScale" priority="603">
      <colorScale>
        <cfvo type="min"/>
        <cfvo type="max"/>
        <color rgb="FFFF7128"/>
        <color rgb="FFFFEF9C"/>
      </colorScale>
    </cfRule>
  </conditionalFormatting>
  <conditionalFormatting sqref="N10 N15 N20">
    <cfRule type="containsText" dxfId="522" priority="593" operator="containsText" text="3- Moderado">
      <formula>NOT(ISERROR(SEARCH("3- Moderado",N10)))</formula>
    </cfRule>
    <cfRule type="containsText" dxfId="521" priority="594" operator="containsText" text="6- Moderado">
      <formula>NOT(ISERROR(SEARCH("6- Moderado",N10)))</formula>
    </cfRule>
    <cfRule type="containsText" dxfId="520" priority="595" operator="containsText" text="4- Moderado">
      <formula>NOT(ISERROR(SEARCH("4- Moderado",N10)))</formula>
    </cfRule>
    <cfRule type="containsText" dxfId="519" priority="596" operator="containsText" text="3- Bajo">
      <formula>NOT(ISERROR(SEARCH("3- Bajo",N10)))</formula>
    </cfRule>
    <cfRule type="containsText" dxfId="518" priority="597" operator="containsText" text="4- Bajo">
      <formula>NOT(ISERROR(SEARCH("4- Bajo",N10)))</formula>
    </cfRule>
    <cfRule type="containsText" dxfId="517" priority="598" operator="containsText" text="1- Bajo">
      <formula>NOT(ISERROR(SEARCH("1- Bajo",N10)))</formula>
    </cfRule>
  </conditionalFormatting>
  <conditionalFormatting sqref="H10:H24">
    <cfRule type="containsText" dxfId="516" priority="580" operator="containsText" text="Muy Alta">
      <formula>NOT(ISERROR(SEARCH("Muy Alta",H10)))</formula>
    </cfRule>
    <cfRule type="containsText" dxfId="515" priority="581" operator="containsText" text="Alta">
      <formula>NOT(ISERROR(SEARCH("Alta",H10)))</formula>
    </cfRule>
    <cfRule type="containsText" dxfId="514" priority="582" operator="containsText" text="Muy Alta">
      <formula>NOT(ISERROR(SEARCH("Muy Alta",H10)))</formula>
    </cfRule>
    <cfRule type="containsText" dxfId="513" priority="587" operator="containsText" text="Muy Baja">
      <formula>NOT(ISERROR(SEARCH("Muy Baja",H10)))</formula>
    </cfRule>
    <cfRule type="containsText" dxfId="512" priority="588" operator="containsText" text="Baja">
      <formula>NOT(ISERROR(SEARCH("Baja",H10)))</formula>
    </cfRule>
    <cfRule type="containsText" dxfId="511" priority="589" operator="containsText" text="Media">
      <formula>NOT(ISERROR(SEARCH("Media",H10)))</formula>
    </cfRule>
    <cfRule type="containsText" dxfId="510" priority="590" operator="containsText" text="Alta">
      <formula>NOT(ISERROR(SEARCH("Alta",H10)))</formula>
    </cfRule>
    <cfRule type="containsText" dxfId="509" priority="592" operator="containsText" text="Muy Alta">
      <formula>NOT(ISERROR(SEARCH("Muy Alta",H10)))</formula>
    </cfRule>
  </conditionalFormatting>
  <conditionalFormatting sqref="I10:I24">
    <cfRule type="containsText" dxfId="508" priority="583" operator="containsText" text="Catastrófico">
      <formula>NOT(ISERROR(SEARCH("Catastrófico",I10)))</formula>
    </cfRule>
    <cfRule type="containsText" dxfId="507" priority="584" operator="containsText" text="Mayor">
      <formula>NOT(ISERROR(SEARCH("Mayor",I10)))</formula>
    </cfRule>
    <cfRule type="containsText" dxfId="506" priority="585" operator="containsText" text="Menor">
      <formula>NOT(ISERROR(SEARCH("Menor",I10)))</formula>
    </cfRule>
    <cfRule type="containsText" dxfId="505" priority="586" operator="containsText" text="Leve">
      <formula>NOT(ISERROR(SEARCH("Leve",I10)))</formula>
    </cfRule>
    <cfRule type="containsText" dxfId="504" priority="591" operator="containsText" text="Moderado">
      <formula>NOT(ISERROR(SEARCH("Moderado",I10)))</formula>
    </cfRule>
  </conditionalFormatting>
  <conditionalFormatting sqref="K10:K24">
    <cfRule type="containsText" dxfId="503" priority="578" operator="containsText" text="Media">
      <formula>NOT(ISERROR(SEARCH("Media",K10)))</formula>
    </cfRule>
  </conditionalFormatting>
  <conditionalFormatting sqref="L10:L24">
    <cfRule type="containsText" dxfId="502" priority="577" operator="containsText" text="Moderado">
      <formula>NOT(ISERROR(SEARCH("Moderado",L10)))</formula>
    </cfRule>
  </conditionalFormatting>
  <conditionalFormatting sqref="C15">
    <cfRule type="containsText" dxfId="501" priority="571" operator="containsText" text="3- Moderado">
      <formula>NOT(ISERROR(SEARCH("3- Moderado",C15)))</formula>
    </cfRule>
    <cfRule type="containsText" dxfId="500" priority="572" operator="containsText" text="6- Moderado">
      <formula>NOT(ISERROR(SEARCH("6- Moderado",C15)))</formula>
    </cfRule>
    <cfRule type="containsText" dxfId="499" priority="573" operator="containsText" text="4- Moderado">
      <formula>NOT(ISERROR(SEARCH("4- Moderado",C15)))</formula>
    </cfRule>
    <cfRule type="containsText" dxfId="498" priority="574" operator="containsText" text="3- Bajo">
      <formula>NOT(ISERROR(SEARCH("3- Bajo",C15)))</formula>
    </cfRule>
    <cfRule type="containsText" dxfId="497" priority="575" operator="containsText" text="4- Bajo">
      <formula>NOT(ISERROR(SEARCH("4- Bajo",C15)))</formula>
    </cfRule>
    <cfRule type="containsText" dxfId="496" priority="576" operator="containsText" text="1- Bajo">
      <formula>NOT(ISERROR(SEARCH("1- Bajo",C15)))</formula>
    </cfRule>
  </conditionalFormatting>
  <conditionalFormatting sqref="D15">
    <cfRule type="containsText" dxfId="495" priority="565" operator="containsText" text="3- Moderado">
      <formula>NOT(ISERROR(SEARCH("3- Moderado",D15)))</formula>
    </cfRule>
    <cfRule type="containsText" dxfId="494" priority="566" operator="containsText" text="6- Moderado">
      <formula>NOT(ISERROR(SEARCH("6- Moderado",D15)))</formula>
    </cfRule>
    <cfRule type="containsText" dxfId="493" priority="567" operator="containsText" text="4- Moderado">
      <formula>NOT(ISERROR(SEARCH("4- Moderado",D15)))</formula>
    </cfRule>
    <cfRule type="containsText" dxfId="492" priority="568" operator="containsText" text="3- Bajo">
      <formula>NOT(ISERROR(SEARCH("3- Bajo",D15)))</formula>
    </cfRule>
    <cfRule type="containsText" dxfId="491" priority="569" operator="containsText" text="4- Bajo">
      <formula>NOT(ISERROR(SEARCH("4- Bajo",D15)))</formula>
    </cfRule>
    <cfRule type="containsText" dxfId="490" priority="570" operator="containsText" text="1- Bajo">
      <formula>NOT(ISERROR(SEARCH("1- Bajo",D15)))</formula>
    </cfRule>
  </conditionalFormatting>
  <conditionalFormatting sqref="J10:J24">
    <cfRule type="containsText" dxfId="489" priority="564" operator="containsText" text="Moderado">
      <formula>NOT(ISERROR(SEARCH("Moderado",J10)))</formula>
    </cfRule>
  </conditionalFormatting>
  <conditionalFormatting sqref="J10:J24">
    <cfRule type="containsText" dxfId="488" priority="562" operator="containsText" text="Bajo">
      <formula>NOT(ISERROR(SEARCH("Bajo",J10)))</formula>
    </cfRule>
    <cfRule type="containsText" dxfId="487" priority="563" operator="containsText" text="Extremo">
      <formula>NOT(ISERROR(SEARCH("Extremo",J10)))</formula>
    </cfRule>
  </conditionalFormatting>
  <conditionalFormatting sqref="K10:K24">
    <cfRule type="containsText" dxfId="486" priority="560" operator="containsText" text="Baja">
      <formula>NOT(ISERROR(SEARCH("Baja",K10)))</formula>
    </cfRule>
    <cfRule type="containsText" dxfId="485" priority="561" operator="containsText" text="Muy Baja">
      <formula>NOT(ISERROR(SEARCH("Muy Baja",K10)))</formula>
    </cfRule>
  </conditionalFormatting>
  <conditionalFormatting sqref="K10:K24">
    <cfRule type="containsText" dxfId="484" priority="558" operator="containsText" text="Muy Alta">
      <formula>NOT(ISERROR(SEARCH("Muy Alta",K10)))</formula>
    </cfRule>
    <cfRule type="containsText" dxfId="483" priority="559" operator="containsText" text="Alta">
      <formula>NOT(ISERROR(SEARCH("Alta",K10)))</formula>
    </cfRule>
  </conditionalFormatting>
  <conditionalFormatting sqref="L10:L24">
    <cfRule type="containsText" dxfId="482" priority="554" operator="containsText" text="Catastrófico">
      <formula>NOT(ISERROR(SEARCH("Catastrófico",L10)))</formula>
    </cfRule>
    <cfRule type="containsText" dxfId="481" priority="555" operator="containsText" text="Mayor">
      <formula>NOT(ISERROR(SEARCH("Mayor",L10)))</formula>
    </cfRule>
    <cfRule type="containsText" dxfId="480" priority="556" operator="containsText" text="Menor">
      <formula>NOT(ISERROR(SEARCH("Menor",L10)))</formula>
    </cfRule>
    <cfRule type="containsText" dxfId="479" priority="557" operator="containsText" text="Leve">
      <formula>NOT(ISERROR(SEARCH("Leve",L10)))</formula>
    </cfRule>
  </conditionalFormatting>
  <conditionalFormatting sqref="A20 E20">
    <cfRule type="containsText" dxfId="478" priority="548" operator="containsText" text="3- Moderado">
      <formula>NOT(ISERROR(SEARCH("3- Moderado",A20)))</formula>
    </cfRule>
    <cfRule type="containsText" dxfId="477" priority="549" operator="containsText" text="6- Moderado">
      <formula>NOT(ISERROR(SEARCH("6- Moderado",A20)))</formula>
    </cfRule>
    <cfRule type="containsText" dxfId="476" priority="550" operator="containsText" text="4- Moderado">
      <formula>NOT(ISERROR(SEARCH("4- Moderado",A20)))</formula>
    </cfRule>
    <cfRule type="containsText" dxfId="475" priority="551" operator="containsText" text="3- Bajo">
      <formula>NOT(ISERROR(SEARCH("3- Bajo",A20)))</formula>
    </cfRule>
    <cfRule type="containsText" dxfId="474" priority="552" operator="containsText" text="4- Bajo">
      <formula>NOT(ISERROR(SEARCH("4- Bajo",A20)))</formula>
    </cfRule>
    <cfRule type="containsText" dxfId="473" priority="553" operator="containsText" text="1- Bajo">
      <formula>NOT(ISERROR(SEARCH("1- Bajo",A20)))</formula>
    </cfRule>
  </conditionalFormatting>
  <conditionalFormatting sqref="F20:G20">
    <cfRule type="containsText" dxfId="472" priority="542" operator="containsText" text="3- Moderado">
      <formula>NOT(ISERROR(SEARCH("3- Moderado",F20)))</formula>
    </cfRule>
    <cfRule type="containsText" dxfId="471" priority="543" operator="containsText" text="6- Moderado">
      <formula>NOT(ISERROR(SEARCH("6- Moderado",F20)))</formula>
    </cfRule>
    <cfRule type="containsText" dxfId="470" priority="544" operator="containsText" text="4- Moderado">
      <formula>NOT(ISERROR(SEARCH("4- Moderado",F20)))</formula>
    </cfRule>
    <cfRule type="containsText" dxfId="469" priority="545" operator="containsText" text="3- Bajo">
      <formula>NOT(ISERROR(SEARCH("3- Bajo",F20)))</formula>
    </cfRule>
    <cfRule type="containsText" dxfId="468" priority="546" operator="containsText" text="4- Bajo">
      <formula>NOT(ISERROR(SEARCH("4- Bajo",F20)))</formula>
    </cfRule>
    <cfRule type="containsText" dxfId="467" priority="547" operator="containsText" text="1- Bajo">
      <formula>NOT(ISERROR(SEARCH("1- Bajo",F20)))</formula>
    </cfRule>
  </conditionalFormatting>
  <conditionalFormatting sqref="C20">
    <cfRule type="containsText" dxfId="466" priority="536" operator="containsText" text="3- Moderado">
      <formula>NOT(ISERROR(SEARCH("3- Moderado",C20)))</formula>
    </cfRule>
    <cfRule type="containsText" dxfId="465" priority="537" operator="containsText" text="6- Moderado">
      <formula>NOT(ISERROR(SEARCH("6- Moderado",C20)))</formula>
    </cfRule>
    <cfRule type="containsText" dxfId="464" priority="538" operator="containsText" text="4- Moderado">
      <formula>NOT(ISERROR(SEARCH("4- Moderado",C20)))</formula>
    </cfRule>
    <cfRule type="containsText" dxfId="463" priority="539" operator="containsText" text="3- Bajo">
      <formula>NOT(ISERROR(SEARCH("3- Bajo",C20)))</formula>
    </cfRule>
    <cfRule type="containsText" dxfId="462" priority="540" operator="containsText" text="4- Bajo">
      <formula>NOT(ISERROR(SEARCH("4- Bajo",C20)))</formula>
    </cfRule>
    <cfRule type="containsText" dxfId="461" priority="541" operator="containsText" text="1- Bajo">
      <formula>NOT(ISERROR(SEARCH("1- Bajo",C20)))</formula>
    </cfRule>
  </conditionalFormatting>
  <conditionalFormatting sqref="D20">
    <cfRule type="containsText" dxfId="460" priority="530" operator="containsText" text="3- Moderado">
      <formula>NOT(ISERROR(SEARCH("3- Moderado",D20)))</formula>
    </cfRule>
    <cfRule type="containsText" dxfId="459" priority="531" operator="containsText" text="6- Moderado">
      <formula>NOT(ISERROR(SEARCH("6- Moderado",D20)))</formula>
    </cfRule>
    <cfRule type="containsText" dxfId="458" priority="532" operator="containsText" text="4- Moderado">
      <formula>NOT(ISERROR(SEARCH("4- Moderado",D20)))</formula>
    </cfRule>
    <cfRule type="containsText" dxfId="457" priority="533" operator="containsText" text="3- Bajo">
      <formula>NOT(ISERROR(SEARCH("3- Bajo",D20)))</formula>
    </cfRule>
    <cfRule type="containsText" dxfId="456" priority="534" operator="containsText" text="4- Bajo">
      <formula>NOT(ISERROR(SEARCH("4- Bajo",D20)))</formula>
    </cfRule>
    <cfRule type="containsText" dxfId="455" priority="535" operator="containsText" text="1- Bajo">
      <formula>NOT(ISERROR(SEARCH("1- Bajo",D20)))</formula>
    </cfRule>
  </conditionalFormatting>
  <conditionalFormatting sqref="K25:L25">
    <cfRule type="containsText" dxfId="454" priority="524" operator="containsText" text="3- Moderado">
      <formula>NOT(ISERROR(SEARCH("3- Moderado",K25)))</formula>
    </cfRule>
    <cfRule type="containsText" dxfId="453" priority="525" operator="containsText" text="6- Moderado">
      <formula>NOT(ISERROR(SEARCH("6- Moderado",K25)))</formula>
    </cfRule>
    <cfRule type="containsText" dxfId="452" priority="526" operator="containsText" text="4- Moderado">
      <formula>NOT(ISERROR(SEARCH("4- Moderado",K25)))</formula>
    </cfRule>
    <cfRule type="containsText" dxfId="451" priority="527" operator="containsText" text="3- Bajo">
      <formula>NOT(ISERROR(SEARCH("3- Bajo",K25)))</formula>
    </cfRule>
    <cfRule type="containsText" dxfId="450" priority="528" operator="containsText" text="4- Bajo">
      <formula>NOT(ISERROR(SEARCH("4- Bajo",K25)))</formula>
    </cfRule>
    <cfRule type="containsText" dxfId="449" priority="529" operator="containsText" text="1- Bajo">
      <formula>NOT(ISERROR(SEARCH("1- Bajo",K25)))</formula>
    </cfRule>
  </conditionalFormatting>
  <conditionalFormatting sqref="H25:I25">
    <cfRule type="containsText" dxfId="448" priority="518" operator="containsText" text="3- Moderado">
      <formula>NOT(ISERROR(SEARCH("3- Moderado",H25)))</formula>
    </cfRule>
    <cfRule type="containsText" dxfId="447" priority="519" operator="containsText" text="6- Moderado">
      <formula>NOT(ISERROR(SEARCH("6- Moderado",H25)))</formula>
    </cfRule>
    <cfRule type="containsText" dxfId="446" priority="520" operator="containsText" text="4- Moderado">
      <formula>NOT(ISERROR(SEARCH("4- Moderado",H25)))</formula>
    </cfRule>
    <cfRule type="containsText" dxfId="445" priority="521" operator="containsText" text="3- Bajo">
      <formula>NOT(ISERROR(SEARCH("3- Bajo",H25)))</formula>
    </cfRule>
    <cfRule type="containsText" dxfId="444" priority="522" operator="containsText" text="4- Bajo">
      <formula>NOT(ISERROR(SEARCH("4- Bajo",H25)))</formula>
    </cfRule>
    <cfRule type="containsText" dxfId="443" priority="523" operator="containsText" text="1- Bajo">
      <formula>NOT(ISERROR(SEARCH("1- Bajo",H25)))</formula>
    </cfRule>
  </conditionalFormatting>
  <conditionalFormatting sqref="A25 C25:E25">
    <cfRule type="containsText" dxfId="442" priority="512" operator="containsText" text="3- Moderado">
      <formula>NOT(ISERROR(SEARCH("3- Moderado",A25)))</formula>
    </cfRule>
    <cfRule type="containsText" dxfId="441" priority="513" operator="containsText" text="6- Moderado">
      <formula>NOT(ISERROR(SEARCH("6- Moderado",A25)))</formula>
    </cfRule>
    <cfRule type="containsText" dxfId="440" priority="514" operator="containsText" text="4- Moderado">
      <formula>NOT(ISERROR(SEARCH("4- Moderado",A25)))</formula>
    </cfRule>
    <cfRule type="containsText" dxfId="439" priority="515" operator="containsText" text="3- Bajo">
      <formula>NOT(ISERROR(SEARCH("3- Bajo",A25)))</formula>
    </cfRule>
    <cfRule type="containsText" dxfId="438" priority="516" operator="containsText" text="4- Bajo">
      <formula>NOT(ISERROR(SEARCH("4- Bajo",A25)))</formula>
    </cfRule>
    <cfRule type="containsText" dxfId="437" priority="517" operator="containsText" text="1- Bajo">
      <formula>NOT(ISERROR(SEARCH("1- Bajo",A25)))</formula>
    </cfRule>
  </conditionalFormatting>
  <conditionalFormatting sqref="F25:G25">
    <cfRule type="containsText" dxfId="436" priority="506" operator="containsText" text="3- Moderado">
      <formula>NOT(ISERROR(SEARCH("3- Moderado",F25)))</formula>
    </cfRule>
    <cfRule type="containsText" dxfId="435" priority="507" operator="containsText" text="6- Moderado">
      <formula>NOT(ISERROR(SEARCH("6- Moderado",F25)))</formula>
    </cfRule>
    <cfRule type="containsText" dxfId="434" priority="508" operator="containsText" text="4- Moderado">
      <formula>NOT(ISERROR(SEARCH("4- Moderado",F25)))</formula>
    </cfRule>
    <cfRule type="containsText" dxfId="433" priority="509" operator="containsText" text="3- Bajo">
      <formula>NOT(ISERROR(SEARCH("3- Bajo",F25)))</formula>
    </cfRule>
    <cfRule type="containsText" dxfId="432" priority="510" operator="containsText" text="4- Bajo">
      <formula>NOT(ISERROR(SEARCH("4- Bajo",F25)))</formula>
    </cfRule>
    <cfRule type="containsText" dxfId="431" priority="511" operator="containsText" text="1- Bajo">
      <formula>NOT(ISERROR(SEARCH("1- Bajo",F25)))</formula>
    </cfRule>
  </conditionalFormatting>
  <conditionalFormatting sqref="J25:J29">
    <cfRule type="containsText" dxfId="430" priority="501" operator="containsText" text="Bajo">
      <formula>NOT(ISERROR(SEARCH("Bajo",J25)))</formula>
    </cfRule>
    <cfRule type="containsText" dxfId="429" priority="502" operator="containsText" text="Moderado">
      <formula>NOT(ISERROR(SEARCH("Moderado",J25)))</formula>
    </cfRule>
    <cfRule type="containsText" dxfId="428" priority="503" operator="containsText" text="Alto">
      <formula>NOT(ISERROR(SEARCH("Alto",J25)))</formula>
    </cfRule>
    <cfRule type="containsText" dxfId="427" priority="504" operator="containsText" text="Extremo">
      <formula>NOT(ISERROR(SEARCH("Extremo",J25)))</formula>
    </cfRule>
    <cfRule type="colorScale" priority="505">
      <colorScale>
        <cfvo type="min"/>
        <cfvo type="max"/>
        <color rgb="FFFF7128"/>
        <color rgb="FFFFEF9C"/>
      </colorScale>
    </cfRule>
  </conditionalFormatting>
  <conditionalFormatting sqref="M25:M29">
    <cfRule type="containsText" dxfId="426" priority="476" operator="containsText" text="Moderado">
      <formula>NOT(ISERROR(SEARCH("Moderado",M25)))</formula>
    </cfRule>
    <cfRule type="containsText" dxfId="425" priority="496" operator="containsText" text="Bajo">
      <formula>NOT(ISERROR(SEARCH("Bajo",M25)))</formula>
    </cfRule>
    <cfRule type="containsText" dxfId="424" priority="497" operator="containsText" text="Moderado">
      <formula>NOT(ISERROR(SEARCH("Moderado",M25)))</formula>
    </cfRule>
    <cfRule type="containsText" dxfId="423" priority="498" operator="containsText" text="Alto">
      <formula>NOT(ISERROR(SEARCH("Alto",M25)))</formula>
    </cfRule>
    <cfRule type="containsText" dxfId="422" priority="499" operator="containsText" text="Extremo">
      <formula>NOT(ISERROR(SEARCH("Extremo",M25)))</formula>
    </cfRule>
    <cfRule type="colorScale" priority="500">
      <colorScale>
        <cfvo type="min"/>
        <cfvo type="max"/>
        <color rgb="FFFF7128"/>
        <color rgb="FFFFEF9C"/>
      </colorScale>
    </cfRule>
  </conditionalFormatting>
  <conditionalFormatting sqref="N25">
    <cfRule type="containsText" dxfId="421" priority="490" operator="containsText" text="3- Moderado">
      <formula>NOT(ISERROR(SEARCH("3- Moderado",N25)))</formula>
    </cfRule>
    <cfRule type="containsText" dxfId="420" priority="491" operator="containsText" text="6- Moderado">
      <formula>NOT(ISERROR(SEARCH("6- Moderado",N25)))</formula>
    </cfRule>
    <cfRule type="containsText" dxfId="419" priority="492" operator="containsText" text="4- Moderado">
      <formula>NOT(ISERROR(SEARCH("4- Moderado",N25)))</formula>
    </cfRule>
    <cfRule type="containsText" dxfId="418" priority="493" operator="containsText" text="3- Bajo">
      <formula>NOT(ISERROR(SEARCH("3- Bajo",N25)))</formula>
    </cfRule>
    <cfRule type="containsText" dxfId="417" priority="494" operator="containsText" text="4- Bajo">
      <formula>NOT(ISERROR(SEARCH("4- Bajo",N25)))</formula>
    </cfRule>
    <cfRule type="containsText" dxfId="416" priority="495" operator="containsText" text="1- Bajo">
      <formula>NOT(ISERROR(SEARCH("1- Bajo",N25)))</formula>
    </cfRule>
  </conditionalFormatting>
  <conditionalFormatting sqref="H25:H29">
    <cfRule type="containsText" dxfId="415" priority="477" operator="containsText" text="Muy Alta">
      <formula>NOT(ISERROR(SEARCH("Muy Alta",H25)))</formula>
    </cfRule>
    <cfRule type="containsText" dxfId="414" priority="478" operator="containsText" text="Alta">
      <formula>NOT(ISERROR(SEARCH("Alta",H25)))</formula>
    </cfRule>
    <cfRule type="containsText" dxfId="413" priority="479" operator="containsText" text="Muy Alta">
      <formula>NOT(ISERROR(SEARCH("Muy Alta",H25)))</formula>
    </cfRule>
    <cfRule type="containsText" dxfId="412" priority="484" operator="containsText" text="Muy Baja">
      <formula>NOT(ISERROR(SEARCH("Muy Baja",H25)))</formula>
    </cfRule>
    <cfRule type="containsText" dxfId="411" priority="485" operator="containsText" text="Baja">
      <formula>NOT(ISERROR(SEARCH("Baja",H25)))</formula>
    </cfRule>
    <cfRule type="containsText" dxfId="410" priority="486" operator="containsText" text="Media">
      <formula>NOT(ISERROR(SEARCH("Media",H25)))</formula>
    </cfRule>
    <cfRule type="containsText" dxfId="409" priority="487" operator="containsText" text="Alta">
      <formula>NOT(ISERROR(SEARCH("Alta",H25)))</formula>
    </cfRule>
    <cfRule type="containsText" dxfId="408" priority="489" operator="containsText" text="Muy Alta">
      <formula>NOT(ISERROR(SEARCH("Muy Alta",H25)))</formula>
    </cfRule>
  </conditionalFormatting>
  <conditionalFormatting sqref="I25:I29">
    <cfRule type="containsText" dxfId="407" priority="480" operator="containsText" text="Catastrófico">
      <formula>NOT(ISERROR(SEARCH("Catastrófico",I25)))</formula>
    </cfRule>
    <cfRule type="containsText" dxfId="406" priority="481" operator="containsText" text="Mayor">
      <formula>NOT(ISERROR(SEARCH("Mayor",I25)))</formula>
    </cfRule>
    <cfRule type="containsText" dxfId="405" priority="482" operator="containsText" text="Menor">
      <formula>NOT(ISERROR(SEARCH("Menor",I25)))</formula>
    </cfRule>
    <cfRule type="containsText" dxfId="404" priority="483" operator="containsText" text="Leve">
      <formula>NOT(ISERROR(SEARCH("Leve",I25)))</formula>
    </cfRule>
    <cfRule type="containsText" dxfId="403" priority="488" operator="containsText" text="Moderado">
      <formula>NOT(ISERROR(SEARCH("Moderado",I25)))</formula>
    </cfRule>
  </conditionalFormatting>
  <conditionalFormatting sqref="K25:K29">
    <cfRule type="containsText" dxfId="402" priority="475" operator="containsText" text="Media">
      <formula>NOT(ISERROR(SEARCH("Media",K25)))</formula>
    </cfRule>
  </conditionalFormatting>
  <conditionalFormatting sqref="L25:L29">
    <cfRule type="containsText" dxfId="401" priority="474" operator="containsText" text="Moderado">
      <formula>NOT(ISERROR(SEARCH("Moderado",L25)))</formula>
    </cfRule>
  </conditionalFormatting>
  <conditionalFormatting sqref="J25:J29">
    <cfRule type="containsText" dxfId="400" priority="473" operator="containsText" text="Moderado">
      <formula>NOT(ISERROR(SEARCH("Moderado",J25)))</formula>
    </cfRule>
  </conditionalFormatting>
  <conditionalFormatting sqref="J25:J29">
    <cfRule type="containsText" dxfId="399" priority="471" operator="containsText" text="Bajo">
      <formula>NOT(ISERROR(SEARCH("Bajo",J25)))</formula>
    </cfRule>
    <cfRule type="containsText" dxfId="398" priority="472" operator="containsText" text="Extremo">
      <formula>NOT(ISERROR(SEARCH("Extremo",J25)))</formula>
    </cfRule>
  </conditionalFormatting>
  <conditionalFormatting sqref="K25:K29">
    <cfRule type="containsText" dxfId="397" priority="469" operator="containsText" text="Baja">
      <formula>NOT(ISERROR(SEARCH("Baja",K25)))</formula>
    </cfRule>
    <cfRule type="containsText" dxfId="396" priority="470" operator="containsText" text="Muy Baja">
      <formula>NOT(ISERROR(SEARCH("Muy Baja",K25)))</formula>
    </cfRule>
  </conditionalFormatting>
  <conditionalFormatting sqref="K25:K29">
    <cfRule type="containsText" dxfId="395" priority="467" operator="containsText" text="Muy Alta">
      <formula>NOT(ISERROR(SEARCH("Muy Alta",K25)))</formula>
    </cfRule>
    <cfRule type="containsText" dxfId="394" priority="468" operator="containsText" text="Alta">
      <formula>NOT(ISERROR(SEARCH("Alta",K25)))</formula>
    </cfRule>
  </conditionalFormatting>
  <conditionalFormatting sqref="L25:L29">
    <cfRule type="containsText" dxfId="393" priority="463" operator="containsText" text="Catastrófico">
      <formula>NOT(ISERROR(SEARCH("Catastrófico",L25)))</formula>
    </cfRule>
    <cfRule type="containsText" dxfId="392" priority="464" operator="containsText" text="Mayor">
      <formula>NOT(ISERROR(SEARCH("Mayor",L25)))</formula>
    </cfRule>
    <cfRule type="containsText" dxfId="391" priority="465" operator="containsText" text="Menor">
      <formula>NOT(ISERROR(SEARCH("Menor",L25)))</formula>
    </cfRule>
    <cfRule type="containsText" dxfId="390" priority="466" operator="containsText" text="Leve">
      <formula>NOT(ISERROR(SEARCH("Leve",L25)))</formula>
    </cfRule>
  </conditionalFormatting>
  <conditionalFormatting sqref="K30:L30">
    <cfRule type="containsText" dxfId="389" priority="457" operator="containsText" text="3- Moderado">
      <formula>NOT(ISERROR(SEARCH("3- Moderado",K30)))</formula>
    </cfRule>
    <cfRule type="containsText" dxfId="388" priority="458" operator="containsText" text="6- Moderado">
      <formula>NOT(ISERROR(SEARCH("6- Moderado",K30)))</formula>
    </cfRule>
    <cfRule type="containsText" dxfId="387" priority="459" operator="containsText" text="4- Moderado">
      <formula>NOT(ISERROR(SEARCH("4- Moderado",K30)))</formula>
    </cfRule>
    <cfRule type="containsText" dxfId="386" priority="460" operator="containsText" text="3- Bajo">
      <formula>NOT(ISERROR(SEARCH("3- Bajo",K30)))</formula>
    </cfRule>
    <cfRule type="containsText" dxfId="385" priority="461" operator="containsText" text="4- Bajo">
      <formula>NOT(ISERROR(SEARCH("4- Bajo",K30)))</formula>
    </cfRule>
    <cfRule type="containsText" dxfId="384" priority="462" operator="containsText" text="1- Bajo">
      <formula>NOT(ISERROR(SEARCH("1- Bajo",K30)))</formula>
    </cfRule>
  </conditionalFormatting>
  <conditionalFormatting sqref="H30:I30">
    <cfRule type="containsText" dxfId="383" priority="451" operator="containsText" text="3- Moderado">
      <formula>NOT(ISERROR(SEARCH("3- Moderado",H30)))</formula>
    </cfRule>
    <cfRule type="containsText" dxfId="382" priority="452" operator="containsText" text="6- Moderado">
      <formula>NOT(ISERROR(SEARCH("6- Moderado",H30)))</formula>
    </cfRule>
    <cfRule type="containsText" dxfId="381" priority="453" operator="containsText" text="4- Moderado">
      <formula>NOT(ISERROR(SEARCH("4- Moderado",H30)))</formula>
    </cfRule>
    <cfRule type="containsText" dxfId="380" priority="454" operator="containsText" text="3- Bajo">
      <formula>NOT(ISERROR(SEARCH("3- Bajo",H30)))</formula>
    </cfRule>
    <cfRule type="containsText" dxfId="379" priority="455" operator="containsText" text="4- Bajo">
      <formula>NOT(ISERROR(SEARCH("4- Bajo",H30)))</formula>
    </cfRule>
    <cfRule type="containsText" dxfId="378" priority="456" operator="containsText" text="1- Bajo">
      <formula>NOT(ISERROR(SEARCH("1- Bajo",H30)))</formula>
    </cfRule>
  </conditionalFormatting>
  <conditionalFormatting sqref="A30 C30:E30">
    <cfRule type="containsText" dxfId="377" priority="445" operator="containsText" text="3- Moderado">
      <formula>NOT(ISERROR(SEARCH("3- Moderado",A30)))</formula>
    </cfRule>
    <cfRule type="containsText" dxfId="376" priority="446" operator="containsText" text="6- Moderado">
      <formula>NOT(ISERROR(SEARCH("6- Moderado",A30)))</formula>
    </cfRule>
    <cfRule type="containsText" dxfId="375" priority="447" operator="containsText" text="4- Moderado">
      <formula>NOT(ISERROR(SEARCH("4- Moderado",A30)))</formula>
    </cfRule>
    <cfRule type="containsText" dxfId="374" priority="448" operator="containsText" text="3- Bajo">
      <formula>NOT(ISERROR(SEARCH("3- Bajo",A30)))</formula>
    </cfRule>
    <cfRule type="containsText" dxfId="373" priority="449" operator="containsText" text="4- Bajo">
      <formula>NOT(ISERROR(SEARCH("4- Bajo",A30)))</formula>
    </cfRule>
    <cfRule type="containsText" dxfId="372" priority="450" operator="containsText" text="1- Bajo">
      <formula>NOT(ISERROR(SEARCH("1- Bajo",A30)))</formula>
    </cfRule>
  </conditionalFormatting>
  <conditionalFormatting sqref="F30:G30">
    <cfRule type="containsText" dxfId="371" priority="439" operator="containsText" text="3- Moderado">
      <formula>NOT(ISERROR(SEARCH("3- Moderado",F30)))</formula>
    </cfRule>
    <cfRule type="containsText" dxfId="370" priority="440" operator="containsText" text="6- Moderado">
      <formula>NOT(ISERROR(SEARCH("6- Moderado",F30)))</formula>
    </cfRule>
    <cfRule type="containsText" dxfId="369" priority="441" operator="containsText" text="4- Moderado">
      <formula>NOT(ISERROR(SEARCH("4- Moderado",F30)))</formula>
    </cfRule>
    <cfRule type="containsText" dxfId="368" priority="442" operator="containsText" text="3- Bajo">
      <formula>NOT(ISERROR(SEARCH("3- Bajo",F30)))</formula>
    </cfRule>
    <cfRule type="containsText" dxfId="367" priority="443" operator="containsText" text="4- Bajo">
      <formula>NOT(ISERROR(SEARCH("4- Bajo",F30)))</formula>
    </cfRule>
    <cfRule type="containsText" dxfId="366" priority="444" operator="containsText" text="1- Bajo">
      <formula>NOT(ISERROR(SEARCH("1- Bajo",F30)))</formula>
    </cfRule>
  </conditionalFormatting>
  <conditionalFormatting sqref="J30:J34">
    <cfRule type="containsText" dxfId="365" priority="434" operator="containsText" text="Bajo">
      <formula>NOT(ISERROR(SEARCH("Bajo",J30)))</formula>
    </cfRule>
    <cfRule type="containsText" dxfId="364" priority="435" operator="containsText" text="Moderado">
      <formula>NOT(ISERROR(SEARCH("Moderado",J30)))</formula>
    </cfRule>
    <cfRule type="containsText" dxfId="363" priority="436" operator="containsText" text="Alto">
      <formula>NOT(ISERROR(SEARCH("Alto",J30)))</formula>
    </cfRule>
    <cfRule type="containsText" dxfId="362" priority="437" operator="containsText" text="Extremo">
      <formula>NOT(ISERROR(SEARCH("Extremo",J30)))</formula>
    </cfRule>
    <cfRule type="colorScale" priority="438">
      <colorScale>
        <cfvo type="min"/>
        <cfvo type="max"/>
        <color rgb="FFFF7128"/>
        <color rgb="FFFFEF9C"/>
      </colorScale>
    </cfRule>
  </conditionalFormatting>
  <conditionalFormatting sqref="M30:M34">
    <cfRule type="containsText" dxfId="361" priority="409" operator="containsText" text="Moderado">
      <formula>NOT(ISERROR(SEARCH("Moderado",M30)))</formula>
    </cfRule>
    <cfRule type="containsText" dxfId="360" priority="429" operator="containsText" text="Bajo">
      <formula>NOT(ISERROR(SEARCH("Bajo",M30)))</formula>
    </cfRule>
    <cfRule type="containsText" dxfId="359" priority="430" operator="containsText" text="Moderado">
      <formula>NOT(ISERROR(SEARCH("Moderado",M30)))</formula>
    </cfRule>
    <cfRule type="containsText" dxfId="358" priority="431" operator="containsText" text="Alto">
      <formula>NOT(ISERROR(SEARCH("Alto",M30)))</formula>
    </cfRule>
    <cfRule type="containsText" dxfId="357" priority="432" operator="containsText" text="Extremo">
      <formula>NOT(ISERROR(SEARCH("Extremo",M30)))</formula>
    </cfRule>
    <cfRule type="colorScale" priority="433">
      <colorScale>
        <cfvo type="min"/>
        <cfvo type="max"/>
        <color rgb="FFFF7128"/>
        <color rgb="FFFFEF9C"/>
      </colorScale>
    </cfRule>
  </conditionalFormatting>
  <conditionalFormatting sqref="N30">
    <cfRule type="containsText" dxfId="356" priority="423" operator="containsText" text="3- Moderado">
      <formula>NOT(ISERROR(SEARCH("3- Moderado",N30)))</formula>
    </cfRule>
    <cfRule type="containsText" dxfId="355" priority="424" operator="containsText" text="6- Moderado">
      <formula>NOT(ISERROR(SEARCH("6- Moderado",N30)))</formula>
    </cfRule>
    <cfRule type="containsText" dxfId="354" priority="425" operator="containsText" text="4- Moderado">
      <formula>NOT(ISERROR(SEARCH("4- Moderado",N30)))</formula>
    </cfRule>
    <cfRule type="containsText" dxfId="353" priority="426" operator="containsText" text="3- Bajo">
      <formula>NOT(ISERROR(SEARCH("3- Bajo",N30)))</formula>
    </cfRule>
    <cfRule type="containsText" dxfId="352" priority="427" operator="containsText" text="4- Bajo">
      <formula>NOT(ISERROR(SEARCH("4- Bajo",N30)))</formula>
    </cfRule>
    <cfRule type="containsText" dxfId="351" priority="428" operator="containsText" text="1- Bajo">
      <formula>NOT(ISERROR(SEARCH("1- Bajo",N30)))</formula>
    </cfRule>
  </conditionalFormatting>
  <conditionalFormatting sqref="H30:H34">
    <cfRule type="containsText" dxfId="350" priority="410" operator="containsText" text="Muy Alta">
      <formula>NOT(ISERROR(SEARCH("Muy Alta",H30)))</formula>
    </cfRule>
    <cfRule type="containsText" dxfId="349" priority="411" operator="containsText" text="Alta">
      <formula>NOT(ISERROR(SEARCH("Alta",H30)))</formula>
    </cfRule>
    <cfRule type="containsText" dxfId="348" priority="412" operator="containsText" text="Muy Alta">
      <formula>NOT(ISERROR(SEARCH("Muy Alta",H30)))</formula>
    </cfRule>
    <cfRule type="containsText" dxfId="347" priority="417" operator="containsText" text="Muy Baja">
      <formula>NOT(ISERROR(SEARCH("Muy Baja",H30)))</formula>
    </cfRule>
    <cfRule type="containsText" dxfId="346" priority="418" operator="containsText" text="Baja">
      <formula>NOT(ISERROR(SEARCH("Baja",H30)))</formula>
    </cfRule>
    <cfRule type="containsText" dxfId="345" priority="419" operator="containsText" text="Media">
      <formula>NOT(ISERROR(SEARCH("Media",H30)))</formula>
    </cfRule>
    <cfRule type="containsText" dxfId="344" priority="420" operator="containsText" text="Alta">
      <formula>NOT(ISERROR(SEARCH("Alta",H30)))</formula>
    </cfRule>
    <cfRule type="containsText" dxfId="343" priority="422" operator="containsText" text="Muy Alta">
      <formula>NOT(ISERROR(SEARCH("Muy Alta",H30)))</formula>
    </cfRule>
  </conditionalFormatting>
  <conditionalFormatting sqref="I30:I34">
    <cfRule type="containsText" dxfId="342" priority="413" operator="containsText" text="Catastrófico">
      <formula>NOT(ISERROR(SEARCH("Catastrófico",I30)))</formula>
    </cfRule>
    <cfRule type="containsText" dxfId="341" priority="414" operator="containsText" text="Mayor">
      <formula>NOT(ISERROR(SEARCH("Mayor",I30)))</formula>
    </cfRule>
    <cfRule type="containsText" dxfId="340" priority="415" operator="containsText" text="Menor">
      <formula>NOT(ISERROR(SEARCH("Menor",I30)))</formula>
    </cfRule>
    <cfRule type="containsText" dxfId="339" priority="416" operator="containsText" text="Leve">
      <formula>NOT(ISERROR(SEARCH("Leve",I30)))</formula>
    </cfRule>
    <cfRule type="containsText" dxfId="338" priority="421" operator="containsText" text="Moderado">
      <formula>NOT(ISERROR(SEARCH("Moderado",I30)))</formula>
    </cfRule>
  </conditionalFormatting>
  <conditionalFormatting sqref="K30:K34">
    <cfRule type="containsText" dxfId="337" priority="408" operator="containsText" text="Media">
      <formula>NOT(ISERROR(SEARCH("Media",K30)))</formula>
    </cfRule>
  </conditionalFormatting>
  <conditionalFormatting sqref="L30:L34">
    <cfRule type="containsText" dxfId="336" priority="407" operator="containsText" text="Moderado">
      <formula>NOT(ISERROR(SEARCH("Moderado",L30)))</formula>
    </cfRule>
  </conditionalFormatting>
  <conditionalFormatting sqref="J30:J34">
    <cfRule type="containsText" dxfId="335" priority="406" operator="containsText" text="Moderado">
      <formula>NOT(ISERROR(SEARCH("Moderado",J30)))</formula>
    </cfRule>
  </conditionalFormatting>
  <conditionalFormatting sqref="J30:J34">
    <cfRule type="containsText" dxfId="334" priority="404" operator="containsText" text="Bajo">
      <formula>NOT(ISERROR(SEARCH("Bajo",J30)))</formula>
    </cfRule>
    <cfRule type="containsText" dxfId="333" priority="405" operator="containsText" text="Extremo">
      <formula>NOT(ISERROR(SEARCH("Extremo",J30)))</formula>
    </cfRule>
  </conditionalFormatting>
  <conditionalFormatting sqref="K30:K34">
    <cfRule type="containsText" dxfId="332" priority="402" operator="containsText" text="Baja">
      <formula>NOT(ISERROR(SEARCH("Baja",K30)))</formula>
    </cfRule>
    <cfRule type="containsText" dxfId="331" priority="403" operator="containsText" text="Muy Baja">
      <formula>NOT(ISERROR(SEARCH("Muy Baja",K30)))</formula>
    </cfRule>
  </conditionalFormatting>
  <conditionalFormatting sqref="K30:K34">
    <cfRule type="containsText" dxfId="330" priority="400" operator="containsText" text="Muy Alta">
      <formula>NOT(ISERROR(SEARCH("Muy Alta",K30)))</formula>
    </cfRule>
    <cfRule type="containsText" dxfId="329" priority="401" operator="containsText" text="Alta">
      <formula>NOT(ISERROR(SEARCH("Alta",K30)))</formula>
    </cfRule>
  </conditionalFormatting>
  <conditionalFormatting sqref="L30:L34">
    <cfRule type="containsText" dxfId="328" priority="396" operator="containsText" text="Catastrófico">
      <formula>NOT(ISERROR(SEARCH("Catastrófico",L30)))</formula>
    </cfRule>
    <cfRule type="containsText" dxfId="327" priority="397" operator="containsText" text="Mayor">
      <formula>NOT(ISERROR(SEARCH("Mayor",L30)))</formula>
    </cfRule>
    <cfRule type="containsText" dxfId="326" priority="398" operator="containsText" text="Menor">
      <formula>NOT(ISERROR(SEARCH("Menor",L30)))</formula>
    </cfRule>
    <cfRule type="containsText" dxfId="325" priority="399" operator="containsText" text="Leve">
      <formula>NOT(ISERROR(SEARCH("Leve",L30)))</formula>
    </cfRule>
  </conditionalFormatting>
  <conditionalFormatting sqref="K35:L35">
    <cfRule type="containsText" dxfId="324" priority="390" operator="containsText" text="3- Moderado">
      <formula>NOT(ISERROR(SEARCH("3- Moderado",K35)))</formula>
    </cfRule>
    <cfRule type="containsText" dxfId="323" priority="391" operator="containsText" text="6- Moderado">
      <formula>NOT(ISERROR(SEARCH("6- Moderado",K35)))</formula>
    </cfRule>
    <cfRule type="containsText" dxfId="322" priority="392" operator="containsText" text="4- Moderado">
      <formula>NOT(ISERROR(SEARCH("4- Moderado",K35)))</formula>
    </cfRule>
    <cfRule type="containsText" dxfId="321" priority="393" operator="containsText" text="3- Bajo">
      <formula>NOT(ISERROR(SEARCH("3- Bajo",K35)))</formula>
    </cfRule>
    <cfRule type="containsText" dxfId="320" priority="394" operator="containsText" text="4- Bajo">
      <formula>NOT(ISERROR(SEARCH("4- Bajo",K35)))</formula>
    </cfRule>
    <cfRule type="containsText" dxfId="319" priority="395" operator="containsText" text="1- Bajo">
      <formula>NOT(ISERROR(SEARCH("1- Bajo",K35)))</formula>
    </cfRule>
  </conditionalFormatting>
  <conditionalFormatting sqref="H35:I35">
    <cfRule type="containsText" dxfId="318" priority="384" operator="containsText" text="3- Moderado">
      <formula>NOT(ISERROR(SEARCH("3- Moderado",H35)))</formula>
    </cfRule>
    <cfRule type="containsText" dxfId="317" priority="385" operator="containsText" text="6- Moderado">
      <formula>NOT(ISERROR(SEARCH("6- Moderado",H35)))</formula>
    </cfRule>
    <cfRule type="containsText" dxfId="316" priority="386" operator="containsText" text="4- Moderado">
      <formula>NOT(ISERROR(SEARCH("4- Moderado",H35)))</formula>
    </cfRule>
    <cfRule type="containsText" dxfId="315" priority="387" operator="containsText" text="3- Bajo">
      <formula>NOT(ISERROR(SEARCH("3- Bajo",H35)))</formula>
    </cfRule>
    <cfRule type="containsText" dxfId="314" priority="388" operator="containsText" text="4- Bajo">
      <formula>NOT(ISERROR(SEARCH("4- Bajo",H35)))</formula>
    </cfRule>
    <cfRule type="containsText" dxfId="313" priority="389" operator="containsText" text="1- Bajo">
      <formula>NOT(ISERROR(SEARCH("1- Bajo",H35)))</formula>
    </cfRule>
  </conditionalFormatting>
  <conditionalFormatting sqref="A35 C35:E35">
    <cfRule type="containsText" dxfId="312" priority="378" operator="containsText" text="3- Moderado">
      <formula>NOT(ISERROR(SEARCH("3- Moderado",A35)))</formula>
    </cfRule>
    <cfRule type="containsText" dxfId="311" priority="379" operator="containsText" text="6- Moderado">
      <formula>NOT(ISERROR(SEARCH("6- Moderado",A35)))</formula>
    </cfRule>
    <cfRule type="containsText" dxfId="310" priority="380" operator="containsText" text="4- Moderado">
      <formula>NOT(ISERROR(SEARCH("4- Moderado",A35)))</formula>
    </cfRule>
    <cfRule type="containsText" dxfId="309" priority="381" operator="containsText" text="3- Bajo">
      <formula>NOT(ISERROR(SEARCH("3- Bajo",A35)))</formula>
    </cfRule>
    <cfRule type="containsText" dxfId="308" priority="382" operator="containsText" text="4- Bajo">
      <formula>NOT(ISERROR(SEARCH("4- Bajo",A35)))</formula>
    </cfRule>
    <cfRule type="containsText" dxfId="307" priority="383" operator="containsText" text="1- Bajo">
      <formula>NOT(ISERROR(SEARCH("1- Bajo",A35)))</formula>
    </cfRule>
  </conditionalFormatting>
  <conditionalFormatting sqref="F35:G35">
    <cfRule type="containsText" dxfId="306" priority="372" operator="containsText" text="3- Moderado">
      <formula>NOT(ISERROR(SEARCH("3- Moderado",F35)))</formula>
    </cfRule>
    <cfRule type="containsText" dxfId="305" priority="373" operator="containsText" text="6- Moderado">
      <formula>NOT(ISERROR(SEARCH("6- Moderado",F35)))</formula>
    </cfRule>
    <cfRule type="containsText" dxfId="304" priority="374" operator="containsText" text="4- Moderado">
      <formula>NOT(ISERROR(SEARCH("4- Moderado",F35)))</formula>
    </cfRule>
    <cfRule type="containsText" dxfId="303" priority="375" operator="containsText" text="3- Bajo">
      <formula>NOT(ISERROR(SEARCH("3- Bajo",F35)))</formula>
    </cfRule>
    <cfRule type="containsText" dxfId="302" priority="376" operator="containsText" text="4- Bajo">
      <formula>NOT(ISERROR(SEARCH("4- Bajo",F35)))</formula>
    </cfRule>
    <cfRule type="containsText" dxfId="301" priority="377" operator="containsText" text="1- Bajo">
      <formula>NOT(ISERROR(SEARCH("1- Bajo",F35)))</formula>
    </cfRule>
  </conditionalFormatting>
  <conditionalFormatting sqref="J35:J39">
    <cfRule type="containsText" dxfId="300" priority="367" operator="containsText" text="Bajo">
      <formula>NOT(ISERROR(SEARCH("Bajo",J35)))</formula>
    </cfRule>
    <cfRule type="containsText" dxfId="299" priority="368" operator="containsText" text="Moderado">
      <formula>NOT(ISERROR(SEARCH("Moderado",J35)))</formula>
    </cfRule>
    <cfRule type="containsText" dxfId="298" priority="369" operator="containsText" text="Alto">
      <formula>NOT(ISERROR(SEARCH("Alto",J35)))</formula>
    </cfRule>
    <cfRule type="containsText" dxfId="297" priority="370" operator="containsText" text="Extremo">
      <formula>NOT(ISERROR(SEARCH("Extremo",J35)))</formula>
    </cfRule>
    <cfRule type="colorScale" priority="371">
      <colorScale>
        <cfvo type="min"/>
        <cfvo type="max"/>
        <color rgb="FFFF7128"/>
        <color rgb="FFFFEF9C"/>
      </colorScale>
    </cfRule>
  </conditionalFormatting>
  <conditionalFormatting sqref="M35:M39">
    <cfRule type="containsText" dxfId="296" priority="342" operator="containsText" text="Moderado">
      <formula>NOT(ISERROR(SEARCH("Moderado",M35)))</formula>
    </cfRule>
    <cfRule type="containsText" dxfId="295" priority="362" operator="containsText" text="Bajo">
      <formula>NOT(ISERROR(SEARCH("Bajo",M35)))</formula>
    </cfRule>
    <cfRule type="containsText" dxfId="294" priority="363" operator="containsText" text="Moderado">
      <formula>NOT(ISERROR(SEARCH("Moderado",M35)))</formula>
    </cfRule>
    <cfRule type="containsText" dxfId="293" priority="364" operator="containsText" text="Alto">
      <formula>NOT(ISERROR(SEARCH("Alto",M35)))</formula>
    </cfRule>
    <cfRule type="containsText" dxfId="292" priority="365" operator="containsText" text="Extremo">
      <formula>NOT(ISERROR(SEARCH("Extremo",M35)))</formula>
    </cfRule>
    <cfRule type="colorScale" priority="366">
      <colorScale>
        <cfvo type="min"/>
        <cfvo type="max"/>
        <color rgb="FFFF7128"/>
        <color rgb="FFFFEF9C"/>
      </colorScale>
    </cfRule>
  </conditionalFormatting>
  <conditionalFormatting sqref="N35">
    <cfRule type="containsText" dxfId="291" priority="356" operator="containsText" text="3- Moderado">
      <formula>NOT(ISERROR(SEARCH("3- Moderado",N35)))</formula>
    </cfRule>
    <cfRule type="containsText" dxfId="290" priority="357" operator="containsText" text="6- Moderado">
      <formula>NOT(ISERROR(SEARCH("6- Moderado",N35)))</formula>
    </cfRule>
    <cfRule type="containsText" dxfId="289" priority="358" operator="containsText" text="4- Moderado">
      <formula>NOT(ISERROR(SEARCH("4- Moderado",N35)))</formula>
    </cfRule>
    <cfRule type="containsText" dxfId="288" priority="359" operator="containsText" text="3- Bajo">
      <formula>NOT(ISERROR(SEARCH("3- Bajo",N35)))</formula>
    </cfRule>
    <cfRule type="containsText" dxfId="287" priority="360" operator="containsText" text="4- Bajo">
      <formula>NOT(ISERROR(SEARCH("4- Bajo",N35)))</formula>
    </cfRule>
    <cfRule type="containsText" dxfId="286" priority="361" operator="containsText" text="1- Bajo">
      <formula>NOT(ISERROR(SEARCH("1- Bajo",N35)))</formula>
    </cfRule>
  </conditionalFormatting>
  <conditionalFormatting sqref="H35:H39">
    <cfRule type="containsText" dxfId="285" priority="343" operator="containsText" text="Muy Alta">
      <formula>NOT(ISERROR(SEARCH("Muy Alta",H35)))</formula>
    </cfRule>
    <cfRule type="containsText" dxfId="284" priority="344" operator="containsText" text="Alta">
      <formula>NOT(ISERROR(SEARCH("Alta",H35)))</formula>
    </cfRule>
    <cfRule type="containsText" dxfId="283" priority="345" operator="containsText" text="Muy Alta">
      <formula>NOT(ISERROR(SEARCH("Muy Alta",H35)))</formula>
    </cfRule>
    <cfRule type="containsText" dxfId="282" priority="350" operator="containsText" text="Muy Baja">
      <formula>NOT(ISERROR(SEARCH("Muy Baja",H35)))</formula>
    </cfRule>
    <cfRule type="containsText" dxfId="281" priority="351" operator="containsText" text="Baja">
      <formula>NOT(ISERROR(SEARCH("Baja",H35)))</formula>
    </cfRule>
    <cfRule type="containsText" dxfId="280" priority="352" operator="containsText" text="Media">
      <formula>NOT(ISERROR(SEARCH("Media",H35)))</formula>
    </cfRule>
    <cfRule type="containsText" dxfId="279" priority="353" operator="containsText" text="Alta">
      <formula>NOT(ISERROR(SEARCH("Alta",H35)))</formula>
    </cfRule>
    <cfRule type="containsText" dxfId="278" priority="355" operator="containsText" text="Muy Alta">
      <formula>NOT(ISERROR(SEARCH("Muy Alta",H35)))</formula>
    </cfRule>
  </conditionalFormatting>
  <conditionalFormatting sqref="I35:I39">
    <cfRule type="containsText" dxfId="277" priority="346" operator="containsText" text="Catastrófico">
      <formula>NOT(ISERROR(SEARCH("Catastrófico",I35)))</formula>
    </cfRule>
    <cfRule type="containsText" dxfId="276" priority="347" operator="containsText" text="Mayor">
      <formula>NOT(ISERROR(SEARCH("Mayor",I35)))</formula>
    </cfRule>
    <cfRule type="containsText" dxfId="275" priority="348" operator="containsText" text="Menor">
      <formula>NOT(ISERROR(SEARCH("Menor",I35)))</formula>
    </cfRule>
    <cfRule type="containsText" dxfId="274" priority="349" operator="containsText" text="Leve">
      <formula>NOT(ISERROR(SEARCH("Leve",I35)))</formula>
    </cfRule>
    <cfRule type="containsText" dxfId="273" priority="354" operator="containsText" text="Moderado">
      <formula>NOT(ISERROR(SEARCH("Moderado",I35)))</formula>
    </cfRule>
  </conditionalFormatting>
  <conditionalFormatting sqref="K35:K39">
    <cfRule type="containsText" dxfId="272" priority="341" operator="containsText" text="Media">
      <formula>NOT(ISERROR(SEARCH("Media",K35)))</formula>
    </cfRule>
  </conditionalFormatting>
  <conditionalFormatting sqref="L35:L39">
    <cfRule type="containsText" dxfId="271" priority="340" operator="containsText" text="Moderado">
      <formula>NOT(ISERROR(SEARCH("Moderado",L35)))</formula>
    </cfRule>
  </conditionalFormatting>
  <conditionalFormatting sqref="J35:J39">
    <cfRule type="containsText" dxfId="270" priority="339" operator="containsText" text="Moderado">
      <formula>NOT(ISERROR(SEARCH("Moderado",J35)))</formula>
    </cfRule>
  </conditionalFormatting>
  <conditionalFormatting sqref="J35:J39">
    <cfRule type="containsText" dxfId="269" priority="337" operator="containsText" text="Bajo">
      <formula>NOT(ISERROR(SEARCH("Bajo",J35)))</formula>
    </cfRule>
    <cfRule type="containsText" dxfId="268" priority="338" operator="containsText" text="Extremo">
      <formula>NOT(ISERROR(SEARCH("Extremo",J35)))</formula>
    </cfRule>
  </conditionalFormatting>
  <conditionalFormatting sqref="K35:K39">
    <cfRule type="containsText" dxfId="267" priority="335" operator="containsText" text="Baja">
      <formula>NOT(ISERROR(SEARCH("Baja",K35)))</formula>
    </cfRule>
    <cfRule type="containsText" dxfId="266" priority="336" operator="containsText" text="Muy Baja">
      <formula>NOT(ISERROR(SEARCH("Muy Baja",K35)))</formula>
    </cfRule>
  </conditionalFormatting>
  <conditionalFormatting sqref="K35:K39">
    <cfRule type="containsText" dxfId="265" priority="333" operator="containsText" text="Muy Alta">
      <formula>NOT(ISERROR(SEARCH("Muy Alta",K35)))</formula>
    </cfRule>
    <cfRule type="containsText" dxfId="264" priority="334" operator="containsText" text="Alta">
      <formula>NOT(ISERROR(SEARCH("Alta",K35)))</formula>
    </cfRule>
  </conditionalFormatting>
  <conditionalFormatting sqref="L35:L39">
    <cfRule type="containsText" dxfId="263" priority="329" operator="containsText" text="Catastrófico">
      <formula>NOT(ISERROR(SEARCH("Catastrófico",L35)))</formula>
    </cfRule>
    <cfRule type="containsText" dxfId="262" priority="330" operator="containsText" text="Mayor">
      <formula>NOT(ISERROR(SEARCH("Mayor",L35)))</formula>
    </cfRule>
    <cfRule type="containsText" dxfId="261" priority="331" operator="containsText" text="Menor">
      <formula>NOT(ISERROR(SEARCH("Menor",L35)))</formula>
    </cfRule>
    <cfRule type="containsText" dxfId="260" priority="332" operator="containsText" text="Leve">
      <formula>NOT(ISERROR(SEARCH("Leve",L35)))</formula>
    </cfRule>
  </conditionalFormatting>
  <conditionalFormatting sqref="K40:L40">
    <cfRule type="containsText" dxfId="259" priority="323" operator="containsText" text="3- Moderado">
      <formula>NOT(ISERROR(SEARCH("3- Moderado",K40)))</formula>
    </cfRule>
    <cfRule type="containsText" dxfId="258" priority="324" operator="containsText" text="6- Moderado">
      <formula>NOT(ISERROR(SEARCH("6- Moderado",K40)))</formula>
    </cfRule>
    <cfRule type="containsText" dxfId="257" priority="325" operator="containsText" text="4- Moderado">
      <formula>NOT(ISERROR(SEARCH("4- Moderado",K40)))</formula>
    </cfRule>
    <cfRule type="containsText" dxfId="256" priority="326" operator="containsText" text="3- Bajo">
      <formula>NOT(ISERROR(SEARCH("3- Bajo",K40)))</formula>
    </cfRule>
    <cfRule type="containsText" dxfId="255" priority="327" operator="containsText" text="4- Bajo">
      <formula>NOT(ISERROR(SEARCH("4- Bajo",K40)))</formula>
    </cfRule>
    <cfRule type="containsText" dxfId="254" priority="328" operator="containsText" text="1- Bajo">
      <formula>NOT(ISERROR(SEARCH("1- Bajo",K40)))</formula>
    </cfRule>
  </conditionalFormatting>
  <conditionalFormatting sqref="H40:I40">
    <cfRule type="containsText" dxfId="253" priority="317" operator="containsText" text="3- Moderado">
      <formula>NOT(ISERROR(SEARCH("3- Moderado",H40)))</formula>
    </cfRule>
    <cfRule type="containsText" dxfId="252" priority="318" operator="containsText" text="6- Moderado">
      <formula>NOT(ISERROR(SEARCH("6- Moderado",H40)))</formula>
    </cfRule>
    <cfRule type="containsText" dxfId="251" priority="319" operator="containsText" text="4- Moderado">
      <formula>NOT(ISERROR(SEARCH("4- Moderado",H40)))</formula>
    </cfRule>
    <cfRule type="containsText" dxfId="250" priority="320" operator="containsText" text="3- Bajo">
      <formula>NOT(ISERROR(SEARCH("3- Bajo",H40)))</formula>
    </cfRule>
    <cfRule type="containsText" dxfId="249" priority="321" operator="containsText" text="4- Bajo">
      <formula>NOT(ISERROR(SEARCH("4- Bajo",H40)))</formula>
    </cfRule>
    <cfRule type="containsText" dxfId="248" priority="322" operator="containsText" text="1- Bajo">
      <formula>NOT(ISERROR(SEARCH("1- Bajo",H40)))</formula>
    </cfRule>
  </conditionalFormatting>
  <conditionalFormatting sqref="A40 C40:E40">
    <cfRule type="containsText" dxfId="247" priority="311" operator="containsText" text="3- Moderado">
      <formula>NOT(ISERROR(SEARCH("3- Moderado",A40)))</formula>
    </cfRule>
    <cfRule type="containsText" dxfId="246" priority="312" operator="containsText" text="6- Moderado">
      <formula>NOT(ISERROR(SEARCH("6- Moderado",A40)))</formula>
    </cfRule>
    <cfRule type="containsText" dxfId="245" priority="313" operator="containsText" text="4- Moderado">
      <formula>NOT(ISERROR(SEARCH("4- Moderado",A40)))</formula>
    </cfRule>
    <cfRule type="containsText" dxfId="244" priority="314" operator="containsText" text="3- Bajo">
      <formula>NOT(ISERROR(SEARCH("3- Bajo",A40)))</formula>
    </cfRule>
    <cfRule type="containsText" dxfId="243" priority="315" operator="containsText" text="4- Bajo">
      <formula>NOT(ISERROR(SEARCH("4- Bajo",A40)))</formula>
    </cfRule>
    <cfRule type="containsText" dxfId="242" priority="316" operator="containsText" text="1- Bajo">
      <formula>NOT(ISERROR(SEARCH("1- Bajo",A40)))</formula>
    </cfRule>
  </conditionalFormatting>
  <conditionalFormatting sqref="F40:G40">
    <cfRule type="containsText" dxfId="241" priority="305" operator="containsText" text="3- Moderado">
      <formula>NOT(ISERROR(SEARCH("3- Moderado",F40)))</formula>
    </cfRule>
    <cfRule type="containsText" dxfId="240" priority="306" operator="containsText" text="6- Moderado">
      <formula>NOT(ISERROR(SEARCH("6- Moderado",F40)))</formula>
    </cfRule>
    <cfRule type="containsText" dxfId="239" priority="307" operator="containsText" text="4- Moderado">
      <formula>NOT(ISERROR(SEARCH("4- Moderado",F40)))</formula>
    </cfRule>
    <cfRule type="containsText" dxfId="238" priority="308" operator="containsText" text="3- Bajo">
      <formula>NOT(ISERROR(SEARCH("3- Bajo",F40)))</formula>
    </cfRule>
    <cfRule type="containsText" dxfId="237" priority="309" operator="containsText" text="4- Bajo">
      <formula>NOT(ISERROR(SEARCH("4- Bajo",F40)))</formula>
    </cfRule>
    <cfRule type="containsText" dxfId="236" priority="310" operator="containsText" text="1- Bajo">
      <formula>NOT(ISERROR(SEARCH("1- Bajo",F40)))</formula>
    </cfRule>
  </conditionalFormatting>
  <conditionalFormatting sqref="J40:J44">
    <cfRule type="containsText" dxfId="235" priority="300" operator="containsText" text="Bajo">
      <formula>NOT(ISERROR(SEARCH("Bajo",J40)))</formula>
    </cfRule>
    <cfRule type="containsText" dxfId="234" priority="301" operator="containsText" text="Moderado">
      <formula>NOT(ISERROR(SEARCH("Moderado",J40)))</formula>
    </cfRule>
    <cfRule type="containsText" dxfId="233" priority="302" operator="containsText" text="Alto">
      <formula>NOT(ISERROR(SEARCH("Alto",J40)))</formula>
    </cfRule>
    <cfRule type="containsText" dxfId="232" priority="303" operator="containsText" text="Extremo">
      <formula>NOT(ISERROR(SEARCH("Extremo",J40)))</formula>
    </cfRule>
    <cfRule type="colorScale" priority="304">
      <colorScale>
        <cfvo type="min"/>
        <cfvo type="max"/>
        <color rgb="FFFF7128"/>
        <color rgb="FFFFEF9C"/>
      </colorScale>
    </cfRule>
  </conditionalFormatting>
  <conditionalFormatting sqref="M40:M44">
    <cfRule type="containsText" dxfId="231" priority="275" operator="containsText" text="Moderado">
      <formula>NOT(ISERROR(SEARCH("Moderado",M40)))</formula>
    </cfRule>
    <cfRule type="containsText" dxfId="230" priority="295" operator="containsText" text="Bajo">
      <formula>NOT(ISERROR(SEARCH("Bajo",M40)))</formula>
    </cfRule>
    <cfRule type="containsText" dxfId="229" priority="296" operator="containsText" text="Moderado">
      <formula>NOT(ISERROR(SEARCH("Moderado",M40)))</formula>
    </cfRule>
    <cfRule type="containsText" dxfId="228" priority="297" operator="containsText" text="Alto">
      <formula>NOT(ISERROR(SEARCH("Alto",M40)))</formula>
    </cfRule>
    <cfRule type="containsText" dxfId="227" priority="298" operator="containsText" text="Extremo">
      <formula>NOT(ISERROR(SEARCH("Extremo",M40)))</formula>
    </cfRule>
    <cfRule type="colorScale" priority="299">
      <colorScale>
        <cfvo type="min"/>
        <cfvo type="max"/>
        <color rgb="FFFF7128"/>
        <color rgb="FFFFEF9C"/>
      </colorScale>
    </cfRule>
  </conditionalFormatting>
  <conditionalFormatting sqref="N40">
    <cfRule type="containsText" dxfId="226" priority="289" operator="containsText" text="3- Moderado">
      <formula>NOT(ISERROR(SEARCH("3- Moderado",N40)))</formula>
    </cfRule>
    <cfRule type="containsText" dxfId="225" priority="290" operator="containsText" text="6- Moderado">
      <formula>NOT(ISERROR(SEARCH("6- Moderado",N40)))</formula>
    </cfRule>
    <cfRule type="containsText" dxfId="224" priority="291" operator="containsText" text="4- Moderado">
      <formula>NOT(ISERROR(SEARCH("4- Moderado",N40)))</formula>
    </cfRule>
    <cfRule type="containsText" dxfId="223" priority="292" operator="containsText" text="3- Bajo">
      <formula>NOT(ISERROR(SEARCH("3- Bajo",N40)))</formula>
    </cfRule>
    <cfRule type="containsText" dxfId="222" priority="293" operator="containsText" text="4- Bajo">
      <formula>NOT(ISERROR(SEARCH("4- Bajo",N40)))</formula>
    </cfRule>
    <cfRule type="containsText" dxfId="221" priority="294" operator="containsText" text="1- Bajo">
      <formula>NOT(ISERROR(SEARCH("1- Bajo",N40)))</formula>
    </cfRule>
  </conditionalFormatting>
  <conditionalFormatting sqref="H40:H44">
    <cfRule type="containsText" dxfId="220" priority="276" operator="containsText" text="Muy Alta">
      <formula>NOT(ISERROR(SEARCH("Muy Alta",H40)))</formula>
    </cfRule>
    <cfRule type="containsText" dxfId="219" priority="277" operator="containsText" text="Alta">
      <formula>NOT(ISERROR(SEARCH("Alta",H40)))</formula>
    </cfRule>
    <cfRule type="containsText" dxfId="218" priority="278" operator="containsText" text="Muy Alta">
      <formula>NOT(ISERROR(SEARCH("Muy Alta",H40)))</formula>
    </cfRule>
    <cfRule type="containsText" dxfId="217" priority="283" operator="containsText" text="Muy Baja">
      <formula>NOT(ISERROR(SEARCH("Muy Baja",H40)))</formula>
    </cfRule>
    <cfRule type="containsText" dxfId="216" priority="284" operator="containsText" text="Baja">
      <formula>NOT(ISERROR(SEARCH("Baja",H40)))</formula>
    </cfRule>
    <cfRule type="containsText" dxfId="215" priority="285" operator="containsText" text="Media">
      <formula>NOT(ISERROR(SEARCH("Media",H40)))</formula>
    </cfRule>
    <cfRule type="containsText" dxfId="214" priority="286" operator="containsText" text="Alta">
      <formula>NOT(ISERROR(SEARCH("Alta",H40)))</formula>
    </cfRule>
    <cfRule type="containsText" dxfId="213" priority="288" operator="containsText" text="Muy Alta">
      <formula>NOT(ISERROR(SEARCH("Muy Alta",H40)))</formula>
    </cfRule>
  </conditionalFormatting>
  <conditionalFormatting sqref="I40:I44">
    <cfRule type="containsText" dxfId="212" priority="279" operator="containsText" text="Catastrófico">
      <formula>NOT(ISERROR(SEARCH("Catastrófico",I40)))</formula>
    </cfRule>
    <cfRule type="containsText" dxfId="211" priority="280" operator="containsText" text="Mayor">
      <formula>NOT(ISERROR(SEARCH("Mayor",I40)))</formula>
    </cfRule>
    <cfRule type="containsText" dxfId="210" priority="281" operator="containsText" text="Menor">
      <formula>NOT(ISERROR(SEARCH("Menor",I40)))</formula>
    </cfRule>
    <cfRule type="containsText" dxfId="209" priority="282" operator="containsText" text="Leve">
      <formula>NOT(ISERROR(SEARCH("Leve",I40)))</formula>
    </cfRule>
    <cfRule type="containsText" dxfId="208" priority="287" operator="containsText" text="Moderado">
      <formula>NOT(ISERROR(SEARCH("Moderado",I40)))</formula>
    </cfRule>
  </conditionalFormatting>
  <conditionalFormatting sqref="K40:K44">
    <cfRule type="containsText" dxfId="207" priority="274" operator="containsText" text="Media">
      <formula>NOT(ISERROR(SEARCH("Media",K40)))</formula>
    </cfRule>
  </conditionalFormatting>
  <conditionalFormatting sqref="L40:L44">
    <cfRule type="containsText" dxfId="206" priority="273" operator="containsText" text="Moderado">
      <formula>NOT(ISERROR(SEARCH("Moderado",L40)))</formula>
    </cfRule>
  </conditionalFormatting>
  <conditionalFormatting sqref="J40:J44">
    <cfRule type="containsText" dxfId="205" priority="272" operator="containsText" text="Moderado">
      <formula>NOT(ISERROR(SEARCH("Moderado",J40)))</formula>
    </cfRule>
  </conditionalFormatting>
  <conditionalFormatting sqref="J40:J44">
    <cfRule type="containsText" dxfId="204" priority="270" operator="containsText" text="Bajo">
      <formula>NOT(ISERROR(SEARCH("Bajo",J40)))</formula>
    </cfRule>
    <cfRule type="containsText" dxfId="203" priority="271" operator="containsText" text="Extremo">
      <formula>NOT(ISERROR(SEARCH("Extremo",J40)))</formula>
    </cfRule>
  </conditionalFormatting>
  <conditionalFormatting sqref="K40:K44">
    <cfRule type="containsText" dxfId="202" priority="268" operator="containsText" text="Baja">
      <formula>NOT(ISERROR(SEARCH("Baja",K40)))</formula>
    </cfRule>
    <cfRule type="containsText" dxfId="201" priority="269" operator="containsText" text="Muy Baja">
      <formula>NOT(ISERROR(SEARCH("Muy Baja",K40)))</formula>
    </cfRule>
  </conditionalFormatting>
  <conditionalFormatting sqref="K40:K44">
    <cfRule type="containsText" dxfId="200" priority="266" operator="containsText" text="Muy Alta">
      <formula>NOT(ISERROR(SEARCH("Muy Alta",K40)))</formula>
    </cfRule>
    <cfRule type="containsText" dxfId="199" priority="267" operator="containsText" text="Alta">
      <formula>NOT(ISERROR(SEARCH("Alta",K40)))</formula>
    </cfRule>
  </conditionalFormatting>
  <conditionalFormatting sqref="L40:L44">
    <cfRule type="containsText" dxfId="198" priority="262" operator="containsText" text="Catastrófico">
      <formula>NOT(ISERROR(SEARCH("Catastrófico",L40)))</formula>
    </cfRule>
    <cfRule type="containsText" dxfId="197" priority="263" operator="containsText" text="Mayor">
      <formula>NOT(ISERROR(SEARCH("Mayor",L40)))</formula>
    </cfRule>
    <cfRule type="containsText" dxfId="196" priority="264" operator="containsText" text="Menor">
      <formula>NOT(ISERROR(SEARCH("Menor",L40)))</formula>
    </cfRule>
    <cfRule type="containsText" dxfId="195" priority="265" operator="containsText" text="Leve">
      <formula>NOT(ISERROR(SEARCH("Leve",L40)))</formula>
    </cfRule>
  </conditionalFormatting>
  <conditionalFormatting sqref="K45:L45">
    <cfRule type="containsText" dxfId="194" priority="256" operator="containsText" text="3- Moderado">
      <formula>NOT(ISERROR(SEARCH("3- Moderado",K45)))</formula>
    </cfRule>
    <cfRule type="containsText" dxfId="193" priority="257" operator="containsText" text="6- Moderado">
      <formula>NOT(ISERROR(SEARCH("6- Moderado",K45)))</formula>
    </cfRule>
    <cfRule type="containsText" dxfId="192" priority="258" operator="containsText" text="4- Moderado">
      <formula>NOT(ISERROR(SEARCH("4- Moderado",K45)))</formula>
    </cfRule>
    <cfRule type="containsText" dxfId="191" priority="259" operator="containsText" text="3- Bajo">
      <formula>NOT(ISERROR(SEARCH("3- Bajo",K45)))</formula>
    </cfRule>
    <cfRule type="containsText" dxfId="190" priority="260" operator="containsText" text="4- Bajo">
      <formula>NOT(ISERROR(SEARCH("4- Bajo",K45)))</formula>
    </cfRule>
    <cfRule type="containsText" dxfId="189" priority="261" operator="containsText" text="1- Bajo">
      <formula>NOT(ISERROR(SEARCH("1- Bajo",K45)))</formula>
    </cfRule>
  </conditionalFormatting>
  <conditionalFormatting sqref="H45:I45">
    <cfRule type="containsText" dxfId="188" priority="250" operator="containsText" text="3- Moderado">
      <formula>NOT(ISERROR(SEARCH("3- Moderado",H45)))</formula>
    </cfRule>
    <cfRule type="containsText" dxfId="187" priority="251" operator="containsText" text="6- Moderado">
      <formula>NOT(ISERROR(SEARCH("6- Moderado",H45)))</formula>
    </cfRule>
    <cfRule type="containsText" dxfId="186" priority="252" operator="containsText" text="4- Moderado">
      <formula>NOT(ISERROR(SEARCH("4- Moderado",H45)))</formula>
    </cfRule>
    <cfRule type="containsText" dxfId="185" priority="253" operator="containsText" text="3- Bajo">
      <formula>NOT(ISERROR(SEARCH("3- Bajo",H45)))</formula>
    </cfRule>
    <cfRule type="containsText" dxfId="184" priority="254" operator="containsText" text="4- Bajo">
      <formula>NOT(ISERROR(SEARCH("4- Bajo",H45)))</formula>
    </cfRule>
    <cfRule type="containsText" dxfId="183" priority="255" operator="containsText" text="1- Bajo">
      <formula>NOT(ISERROR(SEARCH("1- Bajo",H45)))</formula>
    </cfRule>
  </conditionalFormatting>
  <conditionalFormatting sqref="A45 C45:E45">
    <cfRule type="containsText" dxfId="182" priority="244" operator="containsText" text="3- Moderado">
      <formula>NOT(ISERROR(SEARCH("3- Moderado",A45)))</formula>
    </cfRule>
    <cfRule type="containsText" dxfId="181" priority="245" operator="containsText" text="6- Moderado">
      <formula>NOT(ISERROR(SEARCH("6- Moderado",A45)))</formula>
    </cfRule>
    <cfRule type="containsText" dxfId="180" priority="246" operator="containsText" text="4- Moderado">
      <formula>NOT(ISERROR(SEARCH("4- Moderado",A45)))</formula>
    </cfRule>
    <cfRule type="containsText" dxfId="179" priority="247" operator="containsText" text="3- Bajo">
      <formula>NOT(ISERROR(SEARCH("3- Bajo",A45)))</formula>
    </cfRule>
    <cfRule type="containsText" dxfId="178" priority="248" operator="containsText" text="4- Bajo">
      <formula>NOT(ISERROR(SEARCH("4- Bajo",A45)))</formula>
    </cfRule>
    <cfRule type="containsText" dxfId="177" priority="249" operator="containsText" text="1- Bajo">
      <formula>NOT(ISERROR(SEARCH("1- Bajo",A45)))</formula>
    </cfRule>
  </conditionalFormatting>
  <conditionalFormatting sqref="F45:G45">
    <cfRule type="containsText" dxfId="176" priority="238" operator="containsText" text="3- Moderado">
      <formula>NOT(ISERROR(SEARCH("3- Moderado",F45)))</formula>
    </cfRule>
    <cfRule type="containsText" dxfId="175" priority="239" operator="containsText" text="6- Moderado">
      <formula>NOT(ISERROR(SEARCH("6- Moderado",F45)))</formula>
    </cfRule>
    <cfRule type="containsText" dxfId="174" priority="240" operator="containsText" text="4- Moderado">
      <formula>NOT(ISERROR(SEARCH("4- Moderado",F45)))</formula>
    </cfRule>
    <cfRule type="containsText" dxfId="173" priority="241" operator="containsText" text="3- Bajo">
      <formula>NOT(ISERROR(SEARCH("3- Bajo",F45)))</formula>
    </cfRule>
    <cfRule type="containsText" dxfId="172" priority="242" operator="containsText" text="4- Bajo">
      <formula>NOT(ISERROR(SEARCH("4- Bajo",F45)))</formula>
    </cfRule>
    <cfRule type="containsText" dxfId="171" priority="243" operator="containsText" text="1- Bajo">
      <formula>NOT(ISERROR(SEARCH("1- Bajo",F45)))</formula>
    </cfRule>
  </conditionalFormatting>
  <conditionalFormatting sqref="J45:J49">
    <cfRule type="containsText" dxfId="170" priority="233" operator="containsText" text="Bajo">
      <formula>NOT(ISERROR(SEARCH("Bajo",J45)))</formula>
    </cfRule>
    <cfRule type="containsText" dxfId="169" priority="234" operator="containsText" text="Moderado">
      <formula>NOT(ISERROR(SEARCH("Moderado",J45)))</formula>
    </cfRule>
    <cfRule type="containsText" dxfId="168" priority="235" operator="containsText" text="Alto">
      <formula>NOT(ISERROR(SEARCH("Alto",J45)))</formula>
    </cfRule>
    <cfRule type="containsText" dxfId="167" priority="236" operator="containsText" text="Extremo">
      <formula>NOT(ISERROR(SEARCH("Extremo",J45)))</formula>
    </cfRule>
    <cfRule type="colorScale" priority="237">
      <colorScale>
        <cfvo type="min"/>
        <cfvo type="max"/>
        <color rgb="FFFF7128"/>
        <color rgb="FFFFEF9C"/>
      </colorScale>
    </cfRule>
  </conditionalFormatting>
  <conditionalFormatting sqref="M45:M49">
    <cfRule type="containsText" dxfId="166" priority="208" operator="containsText" text="Moderado">
      <formula>NOT(ISERROR(SEARCH("Moderado",M45)))</formula>
    </cfRule>
    <cfRule type="containsText" dxfId="165" priority="228" operator="containsText" text="Bajo">
      <formula>NOT(ISERROR(SEARCH("Bajo",M45)))</formula>
    </cfRule>
    <cfRule type="containsText" dxfId="164" priority="229" operator="containsText" text="Moderado">
      <formula>NOT(ISERROR(SEARCH("Moderado",M45)))</formula>
    </cfRule>
    <cfRule type="containsText" dxfId="163" priority="230" operator="containsText" text="Alto">
      <formula>NOT(ISERROR(SEARCH("Alto",M45)))</formula>
    </cfRule>
    <cfRule type="containsText" dxfId="162" priority="231" operator="containsText" text="Extremo">
      <formula>NOT(ISERROR(SEARCH("Extremo",M45)))</formula>
    </cfRule>
    <cfRule type="colorScale" priority="232">
      <colorScale>
        <cfvo type="min"/>
        <cfvo type="max"/>
        <color rgb="FFFF7128"/>
        <color rgb="FFFFEF9C"/>
      </colorScale>
    </cfRule>
  </conditionalFormatting>
  <conditionalFormatting sqref="N45">
    <cfRule type="containsText" dxfId="161" priority="222" operator="containsText" text="3- Moderado">
      <formula>NOT(ISERROR(SEARCH("3- Moderado",N45)))</formula>
    </cfRule>
    <cfRule type="containsText" dxfId="160" priority="223" operator="containsText" text="6- Moderado">
      <formula>NOT(ISERROR(SEARCH("6- Moderado",N45)))</formula>
    </cfRule>
    <cfRule type="containsText" dxfId="159" priority="224" operator="containsText" text="4- Moderado">
      <formula>NOT(ISERROR(SEARCH("4- Moderado",N45)))</formula>
    </cfRule>
    <cfRule type="containsText" dxfId="158" priority="225" operator="containsText" text="3- Bajo">
      <formula>NOT(ISERROR(SEARCH("3- Bajo",N45)))</formula>
    </cfRule>
    <cfRule type="containsText" dxfId="157" priority="226" operator="containsText" text="4- Bajo">
      <formula>NOT(ISERROR(SEARCH("4- Bajo",N45)))</formula>
    </cfRule>
    <cfRule type="containsText" dxfId="156" priority="227" operator="containsText" text="1- Bajo">
      <formula>NOT(ISERROR(SEARCH("1- Bajo",N45)))</formula>
    </cfRule>
  </conditionalFormatting>
  <conditionalFormatting sqref="H45:H49">
    <cfRule type="containsText" dxfId="155" priority="209" operator="containsText" text="Muy Alta">
      <formula>NOT(ISERROR(SEARCH("Muy Alta",H45)))</formula>
    </cfRule>
    <cfRule type="containsText" dxfId="154" priority="210" operator="containsText" text="Alta">
      <formula>NOT(ISERROR(SEARCH("Alta",H45)))</formula>
    </cfRule>
    <cfRule type="containsText" dxfId="153" priority="211" operator="containsText" text="Muy Alta">
      <formula>NOT(ISERROR(SEARCH("Muy Alta",H45)))</formula>
    </cfRule>
    <cfRule type="containsText" dxfId="152" priority="216" operator="containsText" text="Muy Baja">
      <formula>NOT(ISERROR(SEARCH("Muy Baja",H45)))</formula>
    </cfRule>
    <cfRule type="containsText" dxfId="151" priority="217" operator="containsText" text="Baja">
      <formula>NOT(ISERROR(SEARCH("Baja",H45)))</formula>
    </cfRule>
    <cfRule type="containsText" dxfId="150" priority="218" operator="containsText" text="Media">
      <formula>NOT(ISERROR(SEARCH("Media",H45)))</formula>
    </cfRule>
    <cfRule type="containsText" dxfId="149" priority="219" operator="containsText" text="Alta">
      <formula>NOT(ISERROR(SEARCH("Alta",H45)))</formula>
    </cfRule>
    <cfRule type="containsText" dxfId="148" priority="221" operator="containsText" text="Muy Alta">
      <formula>NOT(ISERROR(SEARCH("Muy Alta",H45)))</formula>
    </cfRule>
  </conditionalFormatting>
  <conditionalFormatting sqref="I45:I49">
    <cfRule type="containsText" dxfId="147" priority="212" operator="containsText" text="Catastrófico">
      <formula>NOT(ISERROR(SEARCH("Catastrófico",I45)))</formula>
    </cfRule>
    <cfRule type="containsText" dxfId="146" priority="213" operator="containsText" text="Mayor">
      <formula>NOT(ISERROR(SEARCH("Mayor",I45)))</formula>
    </cfRule>
    <cfRule type="containsText" dxfId="145" priority="214" operator="containsText" text="Menor">
      <formula>NOT(ISERROR(SEARCH("Menor",I45)))</formula>
    </cfRule>
    <cfRule type="containsText" dxfId="144" priority="215" operator="containsText" text="Leve">
      <formula>NOT(ISERROR(SEARCH("Leve",I45)))</formula>
    </cfRule>
    <cfRule type="containsText" dxfId="143" priority="220" operator="containsText" text="Moderado">
      <formula>NOT(ISERROR(SEARCH("Moderado",I45)))</formula>
    </cfRule>
  </conditionalFormatting>
  <conditionalFormatting sqref="K45:K49">
    <cfRule type="containsText" dxfId="142" priority="207" operator="containsText" text="Media">
      <formula>NOT(ISERROR(SEARCH("Media",K45)))</formula>
    </cfRule>
  </conditionalFormatting>
  <conditionalFormatting sqref="L45:L49">
    <cfRule type="containsText" dxfId="141" priority="206" operator="containsText" text="Moderado">
      <formula>NOT(ISERROR(SEARCH("Moderado",L45)))</formula>
    </cfRule>
  </conditionalFormatting>
  <conditionalFormatting sqref="J45:J49">
    <cfRule type="containsText" dxfId="140" priority="205" operator="containsText" text="Moderado">
      <formula>NOT(ISERROR(SEARCH("Moderado",J45)))</formula>
    </cfRule>
  </conditionalFormatting>
  <conditionalFormatting sqref="J45:J49">
    <cfRule type="containsText" dxfId="139" priority="203" operator="containsText" text="Bajo">
      <formula>NOT(ISERROR(SEARCH("Bajo",J45)))</formula>
    </cfRule>
    <cfRule type="containsText" dxfId="138" priority="204" operator="containsText" text="Extremo">
      <formula>NOT(ISERROR(SEARCH("Extremo",J45)))</formula>
    </cfRule>
  </conditionalFormatting>
  <conditionalFormatting sqref="K45:K49">
    <cfRule type="containsText" dxfId="137" priority="201" operator="containsText" text="Baja">
      <formula>NOT(ISERROR(SEARCH("Baja",K45)))</formula>
    </cfRule>
    <cfRule type="containsText" dxfId="136" priority="202" operator="containsText" text="Muy Baja">
      <formula>NOT(ISERROR(SEARCH("Muy Baja",K45)))</formula>
    </cfRule>
  </conditionalFormatting>
  <conditionalFormatting sqref="K45:K49">
    <cfRule type="containsText" dxfId="135" priority="199" operator="containsText" text="Muy Alta">
      <formula>NOT(ISERROR(SEARCH("Muy Alta",K45)))</formula>
    </cfRule>
    <cfRule type="containsText" dxfId="134" priority="200" operator="containsText" text="Alta">
      <formula>NOT(ISERROR(SEARCH("Alta",K45)))</formula>
    </cfRule>
  </conditionalFormatting>
  <conditionalFormatting sqref="L45:L49">
    <cfRule type="containsText" dxfId="133" priority="195" operator="containsText" text="Catastrófico">
      <formula>NOT(ISERROR(SEARCH("Catastrófico",L45)))</formula>
    </cfRule>
    <cfRule type="containsText" dxfId="132" priority="196" operator="containsText" text="Mayor">
      <formula>NOT(ISERROR(SEARCH("Mayor",L45)))</formula>
    </cfRule>
    <cfRule type="containsText" dxfId="131" priority="197" operator="containsText" text="Menor">
      <formula>NOT(ISERROR(SEARCH("Menor",L45)))</formula>
    </cfRule>
    <cfRule type="containsText" dxfId="130" priority="198" operator="containsText" text="Leve">
      <formula>NOT(ISERROR(SEARCH("Leve",L45)))</formula>
    </cfRule>
  </conditionalFormatting>
  <conditionalFormatting sqref="K50:L50">
    <cfRule type="containsText" dxfId="129" priority="189" operator="containsText" text="3- Moderado">
      <formula>NOT(ISERROR(SEARCH("3- Moderado",K50)))</formula>
    </cfRule>
    <cfRule type="containsText" dxfId="128" priority="190" operator="containsText" text="6- Moderado">
      <formula>NOT(ISERROR(SEARCH("6- Moderado",K50)))</formula>
    </cfRule>
    <cfRule type="containsText" dxfId="127" priority="191" operator="containsText" text="4- Moderado">
      <formula>NOT(ISERROR(SEARCH("4- Moderado",K50)))</formula>
    </cfRule>
    <cfRule type="containsText" dxfId="126" priority="192" operator="containsText" text="3- Bajo">
      <formula>NOT(ISERROR(SEARCH("3- Bajo",K50)))</formula>
    </cfRule>
    <cfRule type="containsText" dxfId="125" priority="193" operator="containsText" text="4- Bajo">
      <formula>NOT(ISERROR(SEARCH("4- Bajo",K50)))</formula>
    </cfRule>
    <cfRule type="containsText" dxfId="124" priority="194" operator="containsText" text="1- Bajo">
      <formula>NOT(ISERROR(SEARCH("1- Bajo",K50)))</formula>
    </cfRule>
  </conditionalFormatting>
  <conditionalFormatting sqref="H50:I50">
    <cfRule type="containsText" dxfId="123" priority="183" operator="containsText" text="3- Moderado">
      <formula>NOT(ISERROR(SEARCH("3- Moderado",H50)))</formula>
    </cfRule>
    <cfRule type="containsText" dxfId="122" priority="184" operator="containsText" text="6- Moderado">
      <formula>NOT(ISERROR(SEARCH("6- Moderado",H50)))</formula>
    </cfRule>
    <cfRule type="containsText" dxfId="121" priority="185" operator="containsText" text="4- Moderado">
      <formula>NOT(ISERROR(SEARCH("4- Moderado",H50)))</formula>
    </cfRule>
    <cfRule type="containsText" dxfId="120" priority="186" operator="containsText" text="3- Bajo">
      <formula>NOT(ISERROR(SEARCH("3- Bajo",H50)))</formula>
    </cfRule>
    <cfRule type="containsText" dxfId="119" priority="187" operator="containsText" text="4- Bajo">
      <formula>NOT(ISERROR(SEARCH("4- Bajo",H50)))</formula>
    </cfRule>
    <cfRule type="containsText" dxfId="118" priority="188" operator="containsText" text="1- Bajo">
      <formula>NOT(ISERROR(SEARCH("1- Bajo",H50)))</formula>
    </cfRule>
  </conditionalFormatting>
  <conditionalFormatting sqref="A50 C50:E50">
    <cfRule type="containsText" dxfId="117" priority="177" operator="containsText" text="3- Moderado">
      <formula>NOT(ISERROR(SEARCH("3- Moderado",A50)))</formula>
    </cfRule>
    <cfRule type="containsText" dxfId="116" priority="178" operator="containsText" text="6- Moderado">
      <formula>NOT(ISERROR(SEARCH("6- Moderado",A50)))</formula>
    </cfRule>
    <cfRule type="containsText" dxfId="115" priority="179" operator="containsText" text="4- Moderado">
      <formula>NOT(ISERROR(SEARCH("4- Moderado",A50)))</formula>
    </cfRule>
    <cfRule type="containsText" dxfId="114" priority="180" operator="containsText" text="3- Bajo">
      <formula>NOT(ISERROR(SEARCH("3- Bajo",A50)))</formula>
    </cfRule>
    <cfRule type="containsText" dxfId="113" priority="181" operator="containsText" text="4- Bajo">
      <formula>NOT(ISERROR(SEARCH("4- Bajo",A50)))</formula>
    </cfRule>
    <cfRule type="containsText" dxfId="112" priority="182" operator="containsText" text="1- Bajo">
      <formula>NOT(ISERROR(SEARCH("1- Bajo",A50)))</formula>
    </cfRule>
  </conditionalFormatting>
  <conditionalFormatting sqref="F50:G50">
    <cfRule type="containsText" dxfId="111" priority="171" operator="containsText" text="3- Moderado">
      <formula>NOT(ISERROR(SEARCH("3- Moderado",F50)))</formula>
    </cfRule>
    <cfRule type="containsText" dxfId="110" priority="172" operator="containsText" text="6- Moderado">
      <formula>NOT(ISERROR(SEARCH("6- Moderado",F50)))</formula>
    </cfRule>
    <cfRule type="containsText" dxfId="109" priority="173" operator="containsText" text="4- Moderado">
      <formula>NOT(ISERROR(SEARCH("4- Moderado",F50)))</formula>
    </cfRule>
    <cfRule type="containsText" dxfId="108" priority="174" operator="containsText" text="3- Bajo">
      <formula>NOT(ISERROR(SEARCH("3- Bajo",F50)))</formula>
    </cfRule>
    <cfRule type="containsText" dxfId="107" priority="175" operator="containsText" text="4- Bajo">
      <formula>NOT(ISERROR(SEARCH("4- Bajo",F50)))</formula>
    </cfRule>
    <cfRule type="containsText" dxfId="106" priority="176" operator="containsText" text="1- Bajo">
      <formula>NOT(ISERROR(SEARCH("1- Bajo",F50)))</formula>
    </cfRule>
  </conditionalFormatting>
  <conditionalFormatting sqref="J50:J54">
    <cfRule type="containsText" dxfId="105" priority="166" operator="containsText" text="Bajo">
      <formula>NOT(ISERROR(SEARCH("Bajo",J50)))</formula>
    </cfRule>
    <cfRule type="containsText" dxfId="104" priority="167" operator="containsText" text="Moderado">
      <formula>NOT(ISERROR(SEARCH("Moderado",J50)))</formula>
    </cfRule>
    <cfRule type="containsText" dxfId="103" priority="168" operator="containsText" text="Alto">
      <formula>NOT(ISERROR(SEARCH("Alto",J50)))</formula>
    </cfRule>
    <cfRule type="containsText" dxfId="102" priority="169" operator="containsText" text="Extremo">
      <formula>NOT(ISERROR(SEARCH("Extremo",J50)))</formula>
    </cfRule>
    <cfRule type="colorScale" priority="170">
      <colorScale>
        <cfvo type="min"/>
        <cfvo type="max"/>
        <color rgb="FFFF7128"/>
        <color rgb="FFFFEF9C"/>
      </colorScale>
    </cfRule>
  </conditionalFormatting>
  <conditionalFormatting sqref="M50:M54">
    <cfRule type="containsText" dxfId="101" priority="141" operator="containsText" text="Moderado">
      <formula>NOT(ISERROR(SEARCH("Moderado",M50)))</formula>
    </cfRule>
    <cfRule type="containsText" dxfId="100" priority="161" operator="containsText" text="Bajo">
      <formula>NOT(ISERROR(SEARCH("Bajo",M50)))</formula>
    </cfRule>
    <cfRule type="containsText" dxfId="99" priority="162" operator="containsText" text="Moderado">
      <formula>NOT(ISERROR(SEARCH("Moderado",M50)))</formula>
    </cfRule>
    <cfRule type="containsText" dxfId="98" priority="163" operator="containsText" text="Alto">
      <formula>NOT(ISERROR(SEARCH("Alto",M50)))</formula>
    </cfRule>
    <cfRule type="containsText" dxfId="97" priority="164" operator="containsText" text="Extremo">
      <formula>NOT(ISERROR(SEARCH("Extremo",M50)))</formula>
    </cfRule>
    <cfRule type="colorScale" priority="165">
      <colorScale>
        <cfvo type="min"/>
        <cfvo type="max"/>
        <color rgb="FFFF7128"/>
        <color rgb="FFFFEF9C"/>
      </colorScale>
    </cfRule>
  </conditionalFormatting>
  <conditionalFormatting sqref="N50">
    <cfRule type="containsText" dxfId="96" priority="155" operator="containsText" text="3- Moderado">
      <formula>NOT(ISERROR(SEARCH("3- Moderado",N50)))</formula>
    </cfRule>
    <cfRule type="containsText" dxfId="95" priority="156" operator="containsText" text="6- Moderado">
      <formula>NOT(ISERROR(SEARCH("6- Moderado",N50)))</formula>
    </cfRule>
    <cfRule type="containsText" dxfId="94" priority="157" operator="containsText" text="4- Moderado">
      <formula>NOT(ISERROR(SEARCH("4- Moderado",N50)))</formula>
    </cfRule>
    <cfRule type="containsText" dxfId="93" priority="158" operator="containsText" text="3- Bajo">
      <formula>NOT(ISERROR(SEARCH("3- Bajo",N50)))</formula>
    </cfRule>
    <cfRule type="containsText" dxfId="92" priority="159" operator="containsText" text="4- Bajo">
      <formula>NOT(ISERROR(SEARCH("4- Bajo",N50)))</formula>
    </cfRule>
    <cfRule type="containsText" dxfId="91" priority="160" operator="containsText" text="1- Bajo">
      <formula>NOT(ISERROR(SEARCH("1- Bajo",N50)))</formula>
    </cfRule>
  </conditionalFormatting>
  <conditionalFormatting sqref="H50:H54">
    <cfRule type="containsText" dxfId="90" priority="142" operator="containsText" text="Muy Alta">
      <formula>NOT(ISERROR(SEARCH("Muy Alta",H50)))</formula>
    </cfRule>
    <cfRule type="containsText" dxfId="89" priority="143" operator="containsText" text="Alta">
      <formula>NOT(ISERROR(SEARCH("Alta",H50)))</formula>
    </cfRule>
    <cfRule type="containsText" dxfId="88" priority="144" operator="containsText" text="Muy Alta">
      <formula>NOT(ISERROR(SEARCH("Muy Alta",H50)))</formula>
    </cfRule>
    <cfRule type="containsText" dxfId="87" priority="149" operator="containsText" text="Muy Baja">
      <formula>NOT(ISERROR(SEARCH("Muy Baja",H50)))</formula>
    </cfRule>
    <cfRule type="containsText" dxfId="86" priority="150" operator="containsText" text="Baja">
      <formula>NOT(ISERROR(SEARCH("Baja",H50)))</formula>
    </cfRule>
    <cfRule type="containsText" dxfId="85" priority="151" operator="containsText" text="Media">
      <formula>NOT(ISERROR(SEARCH("Media",H50)))</formula>
    </cfRule>
    <cfRule type="containsText" dxfId="84" priority="152" operator="containsText" text="Alta">
      <formula>NOT(ISERROR(SEARCH("Alta",H50)))</formula>
    </cfRule>
    <cfRule type="containsText" dxfId="83" priority="154" operator="containsText" text="Muy Alta">
      <formula>NOT(ISERROR(SEARCH("Muy Alta",H50)))</formula>
    </cfRule>
  </conditionalFormatting>
  <conditionalFormatting sqref="I50:I54">
    <cfRule type="containsText" dxfId="82" priority="145" operator="containsText" text="Catastrófico">
      <formula>NOT(ISERROR(SEARCH("Catastrófico",I50)))</formula>
    </cfRule>
    <cfRule type="containsText" dxfId="81" priority="146" operator="containsText" text="Mayor">
      <formula>NOT(ISERROR(SEARCH("Mayor",I50)))</formula>
    </cfRule>
    <cfRule type="containsText" dxfId="80" priority="147" operator="containsText" text="Menor">
      <formula>NOT(ISERROR(SEARCH("Menor",I50)))</formula>
    </cfRule>
    <cfRule type="containsText" dxfId="79" priority="148" operator="containsText" text="Leve">
      <formula>NOT(ISERROR(SEARCH("Leve",I50)))</formula>
    </cfRule>
    <cfRule type="containsText" dxfId="78" priority="153" operator="containsText" text="Moderado">
      <formula>NOT(ISERROR(SEARCH("Moderado",I50)))</formula>
    </cfRule>
  </conditionalFormatting>
  <conditionalFormatting sqref="K50:K54">
    <cfRule type="containsText" dxfId="77" priority="140" operator="containsText" text="Media">
      <formula>NOT(ISERROR(SEARCH("Media",K50)))</formula>
    </cfRule>
  </conditionalFormatting>
  <conditionalFormatting sqref="L50:L54">
    <cfRule type="containsText" dxfId="76" priority="139" operator="containsText" text="Moderado">
      <formula>NOT(ISERROR(SEARCH("Moderado",L50)))</formula>
    </cfRule>
  </conditionalFormatting>
  <conditionalFormatting sqref="J50:J54">
    <cfRule type="containsText" dxfId="75" priority="138" operator="containsText" text="Moderado">
      <formula>NOT(ISERROR(SEARCH("Moderado",J50)))</formula>
    </cfRule>
  </conditionalFormatting>
  <conditionalFormatting sqref="J50:J54">
    <cfRule type="containsText" dxfId="74" priority="136" operator="containsText" text="Bajo">
      <formula>NOT(ISERROR(SEARCH("Bajo",J50)))</formula>
    </cfRule>
    <cfRule type="containsText" dxfId="73" priority="137" operator="containsText" text="Extremo">
      <formula>NOT(ISERROR(SEARCH("Extremo",J50)))</formula>
    </cfRule>
  </conditionalFormatting>
  <conditionalFormatting sqref="K50:K54">
    <cfRule type="containsText" dxfId="72" priority="134" operator="containsText" text="Baja">
      <formula>NOT(ISERROR(SEARCH("Baja",K50)))</formula>
    </cfRule>
    <cfRule type="containsText" dxfId="71" priority="135" operator="containsText" text="Muy Baja">
      <formula>NOT(ISERROR(SEARCH("Muy Baja",K50)))</formula>
    </cfRule>
  </conditionalFormatting>
  <conditionalFormatting sqref="K50:K54">
    <cfRule type="containsText" dxfId="70" priority="132" operator="containsText" text="Muy Alta">
      <formula>NOT(ISERROR(SEARCH("Muy Alta",K50)))</formula>
    </cfRule>
    <cfRule type="containsText" dxfId="69" priority="133" operator="containsText" text="Alta">
      <formula>NOT(ISERROR(SEARCH("Alta",K50)))</formula>
    </cfRule>
  </conditionalFormatting>
  <conditionalFormatting sqref="L50:L54">
    <cfRule type="containsText" dxfId="68" priority="128" operator="containsText" text="Catastrófico">
      <formula>NOT(ISERROR(SEARCH("Catastrófico",L50)))</formula>
    </cfRule>
    <cfRule type="containsText" dxfId="67" priority="129" operator="containsText" text="Mayor">
      <formula>NOT(ISERROR(SEARCH("Mayor",L50)))</formula>
    </cfRule>
    <cfRule type="containsText" dxfId="66" priority="130" operator="containsText" text="Menor">
      <formula>NOT(ISERROR(SEARCH("Menor",L50)))</formula>
    </cfRule>
    <cfRule type="containsText" dxfId="65" priority="131" operator="containsText" text="Leve">
      <formula>NOT(ISERROR(SEARCH("Leve",L50)))</formula>
    </cfRule>
  </conditionalFormatting>
  <conditionalFormatting sqref="K55:L55">
    <cfRule type="containsText" dxfId="64" priority="122" operator="containsText" text="3- Moderado">
      <formula>NOT(ISERROR(SEARCH("3- Moderado",K55)))</formula>
    </cfRule>
    <cfRule type="containsText" dxfId="63" priority="123" operator="containsText" text="6- Moderado">
      <formula>NOT(ISERROR(SEARCH("6- Moderado",K55)))</formula>
    </cfRule>
    <cfRule type="containsText" dxfId="62" priority="124" operator="containsText" text="4- Moderado">
      <formula>NOT(ISERROR(SEARCH("4- Moderado",K55)))</formula>
    </cfRule>
    <cfRule type="containsText" dxfId="61" priority="125" operator="containsText" text="3- Bajo">
      <formula>NOT(ISERROR(SEARCH("3- Bajo",K55)))</formula>
    </cfRule>
    <cfRule type="containsText" dxfId="60" priority="126" operator="containsText" text="4- Bajo">
      <formula>NOT(ISERROR(SEARCH("4- Bajo",K55)))</formula>
    </cfRule>
    <cfRule type="containsText" dxfId="59" priority="127" operator="containsText" text="1- Bajo">
      <formula>NOT(ISERROR(SEARCH("1- Bajo",K55)))</formula>
    </cfRule>
  </conditionalFormatting>
  <conditionalFormatting sqref="H55:I55">
    <cfRule type="containsText" dxfId="58" priority="116" operator="containsText" text="3- Moderado">
      <formula>NOT(ISERROR(SEARCH("3- Moderado",H55)))</formula>
    </cfRule>
    <cfRule type="containsText" dxfId="57" priority="117" operator="containsText" text="6- Moderado">
      <formula>NOT(ISERROR(SEARCH("6- Moderado",H55)))</formula>
    </cfRule>
    <cfRule type="containsText" dxfId="56" priority="118" operator="containsText" text="4- Moderado">
      <formula>NOT(ISERROR(SEARCH("4- Moderado",H55)))</formula>
    </cfRule>
    <cfRule type="containsText" dxfId="55" priority="119" operator="containsText" text="3- Bajo">
      <formula>NOT(ISERROR(SEARCH("3- Bajo",H55)))</formula>
    </cfRule>
    <cfRule type="containsText" dxfId="54" priority="120" operator="containsText" text="4- Bajo">
      <formula>NOT(ISERROR(SEARCH("4- Bajo",H55)))</formula>
    </cfRule>
    <cfRule type="containsText" dxfId="53" priority="121" operator="containsText" text="1- Bajo">
      <formula>NOT(ISERROR(SEARCH("1- Bajo",H55)))</formula>
    </cfRule>
  </conditionalFormatting>
  <conditionalFormatting sqref="A55 C55:E55">
    <cfRule type="containsText" dxfId="52" priority="110" operator="containsText" text="3- Moderado">
      <formula>NOT(ISERROR(SEARCH("3- Moderado",A55)))</formula>
    </cfRule>
    <cfRule type="containsText" dxfId="51" priority="111" operator="containsText" text="6- Moderado">
      <formula>NOT(ISERROR(SEARCH("6- Moderado",A55)))</formula>
    </cfRule>
    <cfRule type="containsText" dxfId="50" priority="112" operator="containsText" text="4- Moderado">
      <formula>NOT(ISERROR(SEARCH("4- Moderado",A55)))</formula>
    </cfRule>
    <cfRule type="containsText" dxfId="49" priority="113" operator="containsText" text="3- Bajo">
      <formula>NOT(ISERROR(SEARCH("3- Bajo",A55)))</formula>
    </cfRule>
    <cfRule type="containsText" dxfId="48" priority="114" operator="containsText" text="4- Bajo">
      <formula>NOT(ISERROR(SEARCH("4- Bajo",A55)))</formula>
    </cfRule>
    <cfRule type="containsText" dxfId="47" priority="115" operator="containsText" text="1- Bajo">
      <formula>NOT(ISERROR(SEARCH("1- Bajo",A55)))</formula>
    </cfRule>
  </conditionalFormatting>
  <conditionalFormatting sqref="F55:G55">
    <cfRule type="containsText" dxfId="46" priority="104" operator="containsText" text="3- Moderado">
      <formula>NOT(ISERROR(SEARCH("3- Moderado",F55)))</formula>
    </cfRule>
    <cfRule type="containsText" dxfId="45" priority="105" operator="containsText" text="6- Moderado">
      <formula>NOT(ISERROR(SEARCH("6- Moderado",F55)))</formula>
    </cfRule>
    <cfRule type="containsText" dxfId="44" priority="106" operator="containsText" text="4- Moderado">
      <formula>NOT(ISERROR(SEARCH("4- Moderado",F55)))</formula>
    </cfRule>
    <cfRule type="containsText" dxfId="43" priority="107" operator="containsText" text="3- Bajo">
      <formula>NOT(ISERROR(SEARCH("3- Bajo",F55)))</formula>
    </cfRule>
    <cfRule type="containsText" dxfId="42" priority="108" operator="containsText" text="4- Bajo">
      <formula>NOT(ISERROR(SEARCH("4- Bajo",F55)))</formula>
    </cfRule>
    <cfRule type="containsText" dxfId="41" priority="109" operator="containsText" text="1- Bajo">
      <formula>NOT(ISERROR(SEARCH("1- Bajo",F55)))</formula>
    </cfRule>
  </conditionalFormatting>
  <conditionalFormatting sqref="J55:J59">
    <cfRule type="containsText" dxfId="40" priority="99" operator="containsText" text="Bajo">
      <formula>NOT(ISERROR(SEARCH("Bajo",J55)))</formula>
    </cfRule>
    <cfRule type="containsText" dxfId="39" priority="100" operator="containsText" text="Moderado">
      <formula>NOT(ISERROR(SEARCH("Moderado",J55)))</formula>
    </cfRule>
    <cfRule type="containsText" dxfId="38" priority="101" operator="containsText" text="Alto">
      <formula>NOT(ISERROR(SEARCH("Alto",J55)))</formula>
    </cfRule>
    <cfRule type="containsText" dxfId="37" priority="102" operator="containsText" text="Extremo">
      <formula>NOT(ISERROR(SEARCH("Extremo",J55)))</formula>
    </cfRule>
    <cfRule type="colorScale" priority="103">
      <colorScale>
        <cfvo type="min"/>
        <cfvo type="max"/>
        <color rgb="FFFF7128"/>
        <color rgb="FFFFEF9C"/>
      </colorScale>
    </cfRule>
  </conditionalFormatting>
  <conditionalFormatting sqref="M55:M59">
    <cfRule type="containsText" dxfId="36" priority="74" operator="containsText" text="Moderado">
      <formula>NOT(ISERROR(SEARCH("Moderado",M55)))</formula>
    </cfRule>
    <cfRule type="containsText" dxfId="35" priority="94" operator="containsText" text="Bajo">
      <formula>NOT(ISERROR(SEARCH("Bajo",M55)))</formula>
    </cfRule>
    <cfRule type="containsText" dxfId="34" priority="95" operator="containsText" text="Moderado">
      <formula>NOT(ISERROR(SEARCH("Moderado",M55)))</formula>
    </cfRule>
    <cfRule type="containsText" dxfId="33" priority="96" operator="containsText" text="Alto">
      <formula>NOT(ISERROR(SEARCH("Alto",M55)))</formula>
    </cfRule>
    <cfRule type="containsText" dxfId="32" priority="97" operator="containsText" text="Extremo">
      <formula>NOT(ISERROR(SEARCH("Extremo",M55)))</formula>
    </cfRule>
    <cfRule type="colorScale" priority="98">
      <colorScale>
        <cfvo type="min"/>
        <cfvo type="max"/>
        <color rgb="FFFF7128"/>
        <color rgb="FFFFEF9C"/>
      </colorScale>
    </cfRule>
  </conditionalFormatting>
  <conditionalFormatting sqref="N55">
    <cfRule type="containsText" dxfId="31" priority="88" operator="containsText" text="3- Moderado">
      <formula>NOT(ISERROR(SEARCH("3- Moderado",N55)))</formula>
    </cfRule>
    <cfRule type="containsText" dxfId="30" priority="89" operator="containsText" text="6- Moderado">
      <formula>NOT(ISERROR(SEARCH("6- Moderado",N55)))</formula>
    </cfRule>
    <cfRule type="containsText" dxfId="29" priority="90" operator="containsText" text="4- Moderado">
      <formula>NOT(ISERROR(SEARCH("4- Moderado",N55)))</formula>
    </cfRule>
    <cfRule type="containsText" dxfId="28" priority="91" operator="containsText" text="3- Bajo">
      <formula>NOT(ISERROR(SEARCH("3- Bajo",N55)))</formula>
    </cfRule>
    <cfRule type="containsText" dxfId="27" priority="92" operator="containsText" text="4- Bajo">
      <formula>NOT(ISERROR(SEARCH("4- Bajo",N55)))</formula>
    </cfRule>
    <cfRule type="containsText" dxfId="26" priority="93" operator="containsText" text="1- Bajo">
      <formula>NOT(ISERROR(SEARCH("1- Bajo",N55)))</formula>
    </cfRule>
  </conditionalFormatting>
  <conditionalFormatting sqref="H55:H59">
    <cfRule type="containsText" dxfId="25" priority="75" operator="containsText" text="Muy Alta">
      <formula>NOT(ISERROR(SEARCH("Muy Alta",H55)))</formula>
    </cfRule>
    <cfRule type="containsText" dxfId="24" priority="76" operator="containsText" text="Alta">
      <formula>NOT(ISERROR(SEARCH("Alta",H55)))</formula>
    </cfRule>
    <cfRule type="containsText" dxfId="23" priority="77" operator="containsText" text="Muy Alta">
      <formula>NOT(ISERROR(SEARCH("Muy Alta",H55)))</formula>
    </cfRule>
    <cfRule type="containsText" dxfId="22" priority="82" operator="containsText" text="Muy Baja">
      <formula>NOT(ISERROR(SEARCH("Muy Baja",H55)))</formula>
    </cfRule>
    <cfRule type="containsText" dxfId="21" priority="83" operator="containsText" text="Baja">
      <formula>NOT(ISERROR(SEARCH("Baja",H55)))</formula>
    </cfRule>
    <cfRule type="containsText" dxfId="20" priority="84" operator="containsText" text="Media">
      <formula>NOT(ISERROR(SEARCH("Media",H55)))</formula>
    </cfRule>
    <cfRule type="containsText" dxfId="19" priority="85" operator="containsText" text="Alta">
      <formula>NOT(ISERROR(SEARCH("Alta",H55)))</formula>
    </cfRule>
    <cfRule type="containsText" dxfId="18" priority="87" operator="containsText" text="Muy Alta">
      <formula>NOT(ISERROR(SEARCH("Muy Alta",H55)))</formula>
    </cfRule>
  </conditionalFormatting>
  <conditionalFormatting sqref="I55:I59">
    <cfRule type="containsText" dxfId="17" priority="78" operator="containsText" text="Catastrófico">
      <formula>NOT(ISERROR(SEARCH("Catastrófico",I55)))</formula>
    </cfRule>
    <cfRule type="containsText" dxfId="16" priority="79" operator="containsText" text="Mayor">
      <formula>NOT(ISERROR(SEARCH("Mayor",I55)))</formula>
    </cfRule>
    <cfRule type="containsText" dxfId="15" priority="80" operator="containsText" text="Menor">
      <formula>NOT(ISERROR(SEARCH("Menor",I55)))</formula>
    </cfRule>
    <cfRule type="containsText" dxfId="14" priority="81" operator="containsText" text="Leve">
      <formula>NOT(ISERROR(SEARCH("Leve",I55)))</formula>
    </cfRule>
    <cfRule type="containsText" dxfId="13" priority="86" operator="containsText" text="Moderado">
      <formula>NOT(ISERROR(SEARCH("Moderado",I55)))</formula>
    </cfRule>
  </conditionalFormatting>
  <conditionalFormatting sqref="K55:K59">
    <cfRule type="containsText" dxfId="12" priority="73" operator="containsText" text="Media">
      <formula>NOT(ISERROR(SEARCH("Media",K55)))</formula>
    </cfRule>
  </conditionalFormatting>
  <conditionalFormatting sqref="L55:L59">
    <cfRule type="containsText" dxfId="11" priority="72" operator="containsText" text="Moderado">
      <formula>NOT(ISERROR(SEARCH("Moderado",L55)))</formula>
    </cfRule>
  </conditionalFormatting>
  <conditionalFormatting sqref="J55:J59">
    <cfRule type="containsText" dxfId="10" priority="71" operator="containsText" text="Moderado">
      <formula>NOT(ISERROR(SEARCH("Moderado",J55)))</formula>
    </cfRule>
  </conditionalFormatting>
  <conditionalFormatting sqref="J55:J59">
    <cfRule type="containsText" dxfId="9" priority="69" operator="containsText" text="Bajo">
      <formula>NOT(ISERROR(SEARCH("Bajo",J55)))</formula>
    </cfRule>
    <cfRule type="containsText" dxfId="8" priority="70" operator="containsText" text="Extremo">
      <formula>NOT(ISERROR(SEARCH("Extremo",J55)))</formula>
    </cfRule>
  </conditionalFormatting>
  <conditionalFormatting sqref="K55:K59">
    <cfRule type="containsText" dxfId="7" priority="67" operator="containsText" text="Baja">
      <formula>NOT(ISERROR(SEARCH("Baja",K55)))</formula>
    </cfRule>
    <cfRule type="containsText" dxfId="6" priority="68" operator="containsText" text="Muy Baja">
      <formula>NOT(ISERROR(SEARCH("Muy Baja",K55)))</formula>
    </cfRule>
  </conditionalFormatting>
  <conditionalFormatting sqref="K55:K59">
    <cfRule type="containsText" dxfId="5" priority="65" operator="containsText" text="Muy Alta">
      <formula>NOT(ISERROR(SEARCH("Muy Alta",K55)))</formula>
    </cfRule>
    <cfRule type="containsText" dxfId="4" priority="66" operator="containsText" text="Alta">
      <formula>NOT(ISERROR(SEARCH("Alta",K55)))</formula>
    </cfRule>
  </conditionalFormatting>
  <conditionalFormatting sqref="L55:L59">
    <cfRule type="containsText" dxfId="3" priority="61" operator="containsText" text="Catastrófico">
      <formula>NOT(ISERROR(SEARCH("Catastrófico",L55)))</formula>
    </cfRule>
    <cfRule type="containsText" dxfId="2" priority="62" operator="containsText" text="Mayor">
      <formula>NOT(ISERROR(SEARCH("Mayor",L55)))</formula>
    </cfRule>
    <cfRule type="containsText" dxfId="1" priority="63" operator="containsText" text="Menor">
      <formula>NOT(ISERROR(SEARCH("Menor",L55)))</formula>
    </cfRule>
    <cfRule type="containsText" dxfId="0" priority="64" operator="containsText" text="Leve">
      <formula>NOT(ISERROR(SEARCH("Leve",L55)))</formula>
    </cfRule>
  </conditionalFormatting>
  <dataValidations disablePrompts="1" count="7">
    <dataValidation allowBlank="1" showInputMessage="1" showErrorMessage="1" prompt="Seleccionar el tipo de riesgo teniendo en cuenta que  factor organizaconal afecta. Ver explicacion en hoja " sqref="E8" xr:uid="{00000000-0002-0000-0F00-000000000000}"/>
    <dataValidation allowBlank="1" showInputMessage="1" showErrorMessage="1" prompt="Registrar qué factor  que ocasina el riesgo: un facot identtficado el contexto._x000a_O  personas, recursos, estilo de direccion , factores externos, , codiciones ambientales" sqref="F8:G8" xr:uid="{00000000-0002-0000-0F00-000001000000}"/>
    <dataValidation allowBlank="1" showInputMessage="1" showErrorMessage="1" prompt="Que tan factible es que materialize el riesgo?" sqref="H8" xr:uid="{00000000-0002-0000-0F00-000002000000}"/>
    <dataValidation allowBlank="1" showInputMessage="1" showErrorMessage="1" prompt="El grado de afectación puede ser " sqref="I8" xr:uid="{00000000-0002-0000-0F00-000003000000}"/>
    <dataValidation allowBlank="1" showInputMessage="1" showErrorMessage="1" prompt="Describir las actividades que se van a desarrollar para el proyecto" sqref="O7" xr:uid="{00000000-0002-0000-0F00-000004000000}"/>
    <dataValidation allowBlank="1" showInputMessage="1" showErrorMessage="1" prompt="Seleccionar si el responsable es el responsable de las acciones es el nivel central" sqref="P7:P8" xr:uid="{00000000-0002-0000-0F00-000005000000}"/>
    <dataValidation allowBlank="1" showInputMessage="1" showErrorMessage="1" prompt="seleccionar si el responsable de ejecutar las acciones es el nivel central" sqref="Q8" xr:uid="{00000000-0002-0000-0F00-000006000000}"/>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16</vt:i4>
      </vt:variant>
    </vt:vector>
  </HeadingPairs>
  <TitlesOfParts>
    <vt:vector size="16" baseType="lpstr">
      <vt:lpstr>Presentacion </vt:lpstr>
      <vt:lpstr>Análisis de Contexto </vt:lpstr>
      <vt:lpstr>Estrategias</vt:lpstr>
      <vt:lpstr>Instructivo</vt:lpstr>
      <vt:lpstr>Seguimiento 1 Trimestre</vt:lpstr>
      <vt:lpstr>Mapa Final</vt:lpstr>
      <vt:lpstr>Clasificación Riesgo</vt:lpstr>
      <vt:lpstr>Tabla probabilidad</vt:lpstr>
      <vt:lpstr>Tabla Impacto</vt:lpstr>
      <vt:lpstr>Tabla Valoración de Controles</vt:lpstr>
      <vt:lpstr>Matriz de Calor</vt:lpstr>
      <vt:lpstr>Hoja1</vt:lpstr>
      <vt:lpstr>LISTA</vt:lpstr>
      <vt:lpstr>Seguimiento 2 Trimestre</vt:lpstr>
      <vt:lpstr>Seguimiento 3 Trimestre </vt:lpstr>
      <vt:lpstr>Seguimiento 4 Trimestre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Usuario</cp:lastModifiedBy>
  <dcterms:created xsi:type="dcterms:W3CDTF">2021-04-16T16:11:31Z</dcterms:created>
  <dcterms:modified xsi:type="dcterms:W3CDTF">2021-11-17T15:06:36Z</dcterms:modified>
</cp:coreProperties>
</file>