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0"/>
  <workbookPr hidePivotFieldList="1" defaultThemeVersion="166925"/>
  <mc:AlternateContent xmlns:mc="http://schemas.openxmlformats.org/markup-compatibility/2006">
    <mc:Choice Requires="x15">
      <x15ac:absPath xmlns:x15ac="http://schemas.microsoft.com/office/spreadsheetml/2010/11/ac" url="C:\Users\abuitragm\Downloads\"/>
    </mc:Choice>
  </mc:AlternateContent>
  <xr:revisionPtr revIDLastSave="0" documentId="13_ncr:1_{89DDE2A9-070F-4C78-A33D-5B68EFA32791}" xr6:coauthVersionLast="36" xr6:coauthVersionMax="46" xr10:uidLastSave="{00000000-0000-0000-0000-000000000000}"/>
  <bookViews>
    <workbookView xWindow="0" yWindow="0" windowWidth="28800" windowHeight="12225" firstSheet="5" activeTab="12" xr2:uid="{3E3DCF31-E9A4-4BF8-A2F1-A5D8E6F10397}"/>
  </bookViews>
  <sheets>
    <sheet name="Presentacion " sheetId="10" r:id="rId1"/>
    <sheet name="Análisis de Contexto " sheetId="14" r:id="rId2"/>
    <sheet name="Estrategias" sheetId="15" r:id="rId3"/>
    <sheet name="Instructivo" sheetId="3" r:id="rId4"/>
    <sheet name="Mapa Final" sheetId="1" r:id="rId5"/>
    <sheet name="Clasificación Riesgo" sheetId="4" r:id="rId6"/>
    <sheet name="Tabla probabilidad" sheetId="5" r:id="rId7"/>
    <sheet name="Tabla Impacto" sheetId="6" r:id="rId8"/>
    <sheet name="Tabla Valoración de Controles" sheetId="7" r:id="rId9"/>
    <sheet name="Matriz de Calor" sheetId="21" r:id="rId10"/>
    <sheet name="Hoja1" sheetId="13" state="hidden" r:id="rId11"/>
    <sheet name="LISTA" sheetId="2" state="hidden" r:id="rId12"/>
    <sheet name="Seguimiento 1 Trimestre" sheetId="18" r:id="rId13"/>
    <sheet name="Seguimiento 2 Trimestre" sheetId="17" r:id="rId14"/>
    <sheet name="Seguimiento 3 Trimestre " sheetId="19" r:id="rId15"/>
    <sheet name="Seguimiento 4 Trimestre " sheetId="20" r:id="rId16"/>
  </sheets>
  <externalReferences>
    <externalReference r:id="rId17"/>
    <externalReference r:id="rId18"/>
    <externalReference r:id="rId19"/>
  </externalReferences>
  <definedNames>
    <definedName name="Data">'[1]Tabla de Valoración'!$I$2:$L$5</definedName>
    <definedName name="Diseño">'[1]Tabla de Valoración'!$I$2:$I$5</definedName>
    <definedName name="Ejecución">'[1]Tabla de Valoración'!$I$2:$L$2</definedName>
    <definedName name="Posibilidad" localSheetId="1">[2]Hoja2!$H$3:$H$7</definedName>
    <definedName name="Posibilidad" localSheetId="2">[2]Hoja2!$H$3:$H$7</definedName>
    <definedName name="Posibilidad">[3]Hoja2!$H$3:$H$7</definedName>
  </definedNames>
  <calcPr calcId="191029"/>
  <pivotCaches>
    <pivotCache cacheId="0" r:id="rId20"/>
  </pivotCache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0" i="1" l="1"/>
  <c r="J10" i="1"/>
  <c r="L10" i="1"/>
  <c r="M10" i="1"/>
  <c r="Q10" i="1"/>
  <c r="T10" i="1"/>
  <c r="Z10" i="1" s="1"/>
  <c r="X10" i="1" l="1"/>
  <c r="AD10" i="1"/>
  <c r="AB10" i="1"/>
  <c r="AA10" i="1" s="1"/>
  <c r="N10" i="1"/>
  <c r="Y10" i="1"/>
  <c r="AC10" i="1" l="1"/>
  <c r="AF10" i="1"/>
  <c r="AE10" i="1" s="1"/>
  <c r="AG10" i="1" s="1"/>
  <c r="M21" i="1"/>
  <c r="L21" i="1"/>
  <c r="M16" i="1"/>
  <c r="L16" i="1"/>
  <c r="M11" i="1"/>
  <c r="L11" i="1"/>
  <c r="B25" i="20" l="1"/>
  <c r="B20" i="20"/>
  <c r="B15" i="20"/>
  <c r="B10" i="20"/>
  <c r="B25" i="19"/>
  <c r="B20" i="19"/>
  <c r="B15" i="19"/>
  <c r="B10" i="19"/>
  <c r="B25" i="17"/>
  <c r="B20" i="17"/>
  <c r="B15" i="17"/>
  <c r="B10" i="17"/>
  <c r="B25" i="18"/>
  <c r="B20" i="18"/>
  <c r="B15" i="18"/>
  <c r="B10" i="18"/>
  <c r="I25" i="18"/>
  <c r="I20" i="20"/>
  <c r="I15" i="19"/>
  <c r="I10" i="20"/>
  <c r="N25" i="20"/>
  <c r="G25" i="20"/>
  <c r="F25" i="20"/>
  <c r="E25" i="20"/>
  <c r="D25" i="20"/>
  <c r="C25" i="20"/>
  <c r="A25" i="20"/>
  <c r="N20" i="20"/>
  <c r="G20" i="20"/>
  <c r="F20" i="20"/>
  <c r="E20" i="20"/>
  <c r="D20" i="20"/>
  <c r="C20" i="20"/>
  <c r="A20" i="20"/>
  <c r="N15" i="20"/>
  <c r="G15" i="20"/>
  <c r="F15" i="20"/>
  <c r="E15" i="20"/>
  <c r="D15" i="20"/>
  <c r="C15" i="20"/>
  <c r="A15" i="20"/>
  <c r="N10" i="20"/>
  <c r="G10" i="20"/>
  <c r="F10" i="20"/>
  <c r="E10" i="20"/>
  <c r="D10" i="20"/>
  <c r="C10" i="20"/>
  <c r="A10" i="20"/>
  <c r="D6" i="20"/>
  <c r="D5" i="20"/>
  <c r="D4" i="20"/>
  <c r="N25" i="19"/>
  <c r="G25" i="19"/>
  <c r="F25" i="19"/>
  <c r="E25" i="19"/>
  <c r="D25" i="19"/>
  <c r="C25" i="19"/>
  <c r="A25" i="19"/>
  <c r="N20" i="19"/>
  <c r="G20" i="19"/>
  <c r="F20" i="19"/>
  <c r="E20" i="19"/>
  <c r="D20" i="19"/>
  <c r="C20" i="19"/>
  <c r="A20" i="19"/>
  <c r="N15" i="19"/>
  <c r="G15" i="19"/>
  <c r="F15" i="19"/>
  <c r="E15" i="19"/>
  <c r="D15" i="19"/>
  <c r="C15" i="19"/>
  <c r="A15" i="19"/>
  <c r="N10" i="19"/>
  <c r="G10" i="19"/>
  <c r="F10" i="19"/>
  <c r="E10" i="19"/>
  <c r="D10" i="19"/>
  <c r="C10" i="19"/>
  <c r="A10" i="19"/>
  <c r="D6" i="19"/>
  <c r="D5" i="19"/>
  <c r="D4" i="19"/>
  <c r="N25" i="18"/>
  <c r="G25" i="18"/>
  <c r="F25" i="18"/>
  <c r="E25" i="18"/>
  <c r="D25" i="18"/>
  <c r="C25" i="18"/>
  <c r="A25" i="18"/>
  <c r="N20" i="18"/>
  <c r="G20" i="18"/>
  <c r="F20" i="18"/>
  <c r="E20" i="18"/>
  <c r="D20" i="18"/>
  <c r="C20" i="18"/>
  <c r="A20" i="18"/>
  <c r="N15" i="18"/>
  <c r="G15" i="18"/>
  <c r="F15" i="18"/>
  <c r="E15" i="18"/>
  <c r="D15" i="18"/>
  <c r="C15" i="18"/>
  <c r="A15" i="18"/>
  <c r="N10" i="18"/>
  <c r="G10" i="18"/>
  <c r="F10" i="18"/>
  <c r="E10" i="18"/>
  <c r="D10" i="18"/>
  <c r="C10" i="18"/>
  <c r="A10" i="18"/>
  <c r="D6" i="18"/>
  <c r="D5" i="18"/>
  <c r="D4" i="18"/>
  <c r="I20" i="19" l="1"/>
  <c r="I25" i="19"/>
  <c r="I20" i="18"/>
  <c r="I10" i="18"/>
  <c r="I10" i="19"/>
  <c r="I25" i="20"/>
  <c r="I15" i="18"/>
  <c r="I15" i="20"/>
  <c r="T25" i="1"/>
  <c r="Q25" i="1"/>
  <c r="AD25" i="1" s="1"/>
  <c r="AC25" i="1" s="1"/>
  <c r="T24" i="1"/>
  <c r="Q24" i="1"/>
  <c r="T23" i="1"/>
  <c r="Q23" i="1"/>
  <c r="AD23" i="1" s="1"/>
  <c r="T22" i="1"/>
  <c r="Q22" i="1"/>
  <c r="AD22" i="1" s="1"/>
  <c r="T21" i="1"/>
  <c r="Q21" i="1"/>
  <c r="AD21" i="1" s="1"/>
  <c r="I25" i="17"/>
  <c r="J21" i="1"/>
  <c r="Z21" i="1" s="1"/>
  <c r="I21" i="1"/>
  <c r="T20" i="1"/>
  <c r="Q20" i="1"/>
  <c r="AD20" i="1" s="1"/>
  <c r="AC20" i="1" s="1"/>
  <c r="T19" i="1"/>
  <c r="Q19" i="1"/>
  <c r="AD19" i="1" s="1"/>
  <c r="T18" i="1"/>
  <c r="Q18" i="1"/>
  <c r="X18" i="1" s="1"/>
  <c r="T17" i="1"/>
  <c r="Q17" i="1"/>
  <c r="X17" i="1" s="1"/>
  <c r="T16" i="1"/>
  <c r="Q16" i="1"/>
  <c r="X16" i="1" s="1"/>
  <c r="I20" i="17"/>
  <c r="J16" i="1"/>
  <c r="Z18" i="1" s="1"/>
  <c r="Y18" i="1" s="1"/>
  <c r="I16" i="1"/>
  <c r="T15" i="1"/>
  <c r="Q15" i="1"/>
  <c r="X15" i="1" s="1"/>
  <c r="T14" i="1"/>
  <c r="Q14" i="1"/>
  <c r="T13" i="1"/>
  <c r="Q13" i="1"/>
  <c r="AD13" i="1" s="1"/>
  <c r="Z12" i="1"/>
  <c r="Y12" i="1" s="1"/>
  <c r="T12" i="1"/>
  <c r="Q12" i="1"/>
  <c r="T11" i="1"/>
  <c r="Q11" i="1"/>
  <c r="I15" i="17"/>
  <c r="J11" i="1"/>
  <c r="Z13" i="1" s="1"/>
  <c r="Y13" i="1" s="1"/>
  <c r="I11" i="1"/>
  <c r="I10" i="17"/>
  <c r="N25" i="17"/>
  <c r="G25" i="17"/>
  <c r="F25" i="17"/>
  <c r="E25" i="17"/>
  <c r="D25" i="17"/>
  <c r="C25" i="17"/>
  <c r="A25" i="17"/>
  <c r="N20" i="17"/>
  <c r="G20" i="17"/>
  <c r="F20" i="17"/>
  <c r="E20" i="17"/>
  <c r="D20" i="17"/>
  <c r="C20" i="17"/>
  <c r="A20" i="17"/>
  <c r="N15" i="17"/>
  <c r="G15" i="17"/>
  <c r="F15" i="17"/>
  <c r="E15" i="17"/>
  <c r="D15" i="17"/>
  <c r="C15" i="17"/>
  <c r="A15" i="17"/>
  <c r="N10" i="17"/>
  <c r="G10" i="17"/>
  <c r="F10" i="17"/>
  <c r="E10" i="17"/>
  <c r="D10" i="17"/>
  <c r="C10" i="17"/>
  <c r="A10" i="17"/>
  <c r="D6" i="17"/>
  <c r="D5" i="17"/>
  <c r="D4" i="17"/>
  <c r="X11" i="1" l="1"/>
  <c r="H15" i="18"/>
  <c r="H15" i="19"/>
  <c r="H15" i="20"/>
  <c r="H10" i="17"/>
  <c r="H10" i="18"/>
  <c r="H10" i="19"/>
  <c r="H10" i="20"/>
  <c r="N16" i="1"/>
  <c r="J20" i="17" s="1"/>
  <c r="H20" i="18"/>
  <c r="H20" i="19"/>
  <c r="H20" i="20"/>
  <c r="AD16" i="1"/>
  <c r="AC16" i="1" s="1"/>
  <c r="X20" i="1"/>
  <c r="H25" i="17"/>
  <c r="H25" i="18"/>
  <c r="H25" i="19"/>
  <c r="H25" i="20"/>
  <c r="AD24" i="1"/>
  <c r="AC24" i="1" s="1"/>
  <c r="AC22" i="1"/>
  <c r="AD18" i="1"/>
  <c r="AC18" i="1" s="1"/>
  <c r="AD17" i="1"/>
  <c r="AC17" i="1" s="1"/>
  <c r="X24" i="1"/>
  <c r="X23" i="1"/>
  <c r="X22" i="1"/>
  <c r="X21" i="1"/>
  <c r="X25" i="1"/>
  <c r="X19" i="1"/>
  <c r="AD12" i="1"/>
  <c r="AC12" i="1" s="1"/>
  <c r="AD14" i="1"/>
  <c r="AC14" i="1" s="1"/>
  <c r="AD11" i="1"/>
  <c r="AD15" i="1"/>
  <c r="AC15" i="1" s="1"/>
  <c r="X14" i="1"/>
  <c r="X13" i="1"/>
  <c r="X12" i="1"/>
  <c r="N11" i="1"/>
  <c r="H15" i="17"/>
  <c r="Y21" i="1"/>
  <c r="Z25" i="1"/>
  <c r="Y25" i="1" s="1"/>
  <c r="N21" i="1"/>
  <c r="Z23" i="1"/>
  <c r="Y23" i="1" s="1"/>
  <c r="AC23" i="1"/>
  <c r="Z24" i="1"/>
  <c r="Y24" i="1" s="1"/>
  <c r="Z22" i="1"/>
  <c r="Y22" i="1" s="1"/>
  <c r="Z17" i="1"/>
  <c r="Y17" i="1" s="1"/>
  <c r="AC19" i="1"/>
  <c r="Z16" i="1"/>
  <c r="Z20" i="1"/>
  <c r="Y20" i="1" s="1"/>
  <c r="Z19" i="1"/>
  <c r="Y19" i="1" s="1"/>
  <c r="H20" i="17"/>
  <c r="AC13" i="1"/>
  <c r="Z11" i="1"/>
  <c r="Z15" i="1"/>
  <c r="Y15" i="1" s="1"/>
  <c r="Z14" i="1"/>
  <c r="Y14" i="1" s="1"/>
  <c r="AF11" i="1" l="1"/>
  <c r="J20" i="19"/>
  <c r="J20" i="18"/>
  <c r="J20" i="20"/>
  <c r="J25" i="17"/>
  <c r="J25" i="18"/>
  <c r="J25" i="20"/>
  <c r="J25" i="19"/>
  <c r="J15" i="17"/>
  <c r="J15" i="19"/>
  <c r="J15" i="20"/>
  <c r="J15" i="18"/>
  <c r="J10" i="17"/>
  <c r="J10" i="20"/>
  <c r="J10" i="18"/>
  <c r="J10" i="19"/>
  <c r="AB21" i="1"/>
  <c r="AA21" i="1" s="1"/>
  <c r="AF21" i="1"/>
  <c r="AE21" i="1" s="1"/>
  <c r="AC21" i="1"/>
  <c r="AF16" i="1"/>
  <c r="AE16" i="1" s="1"/>
  <c r="Y16" i="1"/>
  <c r="AB16" i="1"/>
  <c r="AA16" i="1" s="1"/>
  <c r="AB11" i="1"/>
  <c r="AA11" i="1" s="1"/>
  <c r="Y11" i="1"/>
  <c r="AC11" i="1"/>
  <c r="AE11" i="1"/>
  <c r="AG11" i="1" s="1"/>
  <c r="K10" i="18" l="1"/>
  <c r="K10" i="19"/>
  <c r="K10" i="20"/>
  <c r="K25" i="17"/>
  <c r="K25" i="19"/>
  <c r="K25" i="20"/>
  <c r="K25" i="18"/>
  <c r="K20" i="18"/>
  <c r="K20" i="19"/>
  <c r="K20" i="20"/>
  <c r="K15" i="18"/>
  <c r="K15" i="19"/>
  <c r="K15" i="20"/>
  <c r="L25" i="17"/>
  <c r="L25" i="18"/>
  <c r="L25" i="19"/>
  <c r="L25" i="20"/>
  <c r="L20" i="17"/>
  <c r="L20" i="19"/>
  <c r="L20" i="20"/>
  <c r="L20" i="18"/>
  <c r="L15" i="17"/>
  <c r="L15" i="19"/>
  <c r="L15" i="18"/>
  <c r="L15" i="20"/>
  <c r="L10" i="17"/>
  <c r="L10" i="20"/>
  <c r="L10" i="19"/>
  <c r="L10" i="18"/>
  <c r="AG21" i="1"/>
  <c r="AG16" i="1"/>
  <c r="K20" i="17"/>
  <c r="K15" i="17"/>
  <c r="K10" i="17"/>
  <c r="M25" i="17" l="1"/>
  <c r="M25" i="19"/>
  <c r="M25" i="18"/>
  <c r="M25" i="20"/>
  <c r="M20" i="17"/>
  <c r="M20" i="19"/>
  <c r="M20" i="18"/>
  <c r="M20" i="20"/>
  <c r="M15" i="17"/>
  <c r="M15" i="18"/>
  <c r="M15" i="19"/>
  <c r="M15" i="20"/>
  <c r="M10" i="17"/>
  <c r="M10" i="20"/>
  <c r="M10" i="19"/>
  <c r="M10" i="18"/>
  <c r="B249" i="6" l="1" a="1"/>
  <c r="B249" i="6" s="1"/>
  <c r="G238" i="6" s="1"/>
  <c r="B251" i="6"/>
  <c r="B250" i="6"/>
</calcChain>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<sst xmlns="http://schemas.openxmlformats.org/spreadsheetml/2006/main" count="2413" uniqueCount="473">
  <si>
    <t>Proceso:</t>
  </si>
  <si>
    <t>Objetivo:</t>
  </si>
  <si>
    <t>Alcance:</t>
  </si>
  <si>
    <t>Identificación del riesgo</t>
  </si>
  <si>
    <t>Análisis del riesgo inherente</t>
  </si>
  <si>
    <t>Evaluación del riesgo - Valoración de los controles</t>
  </si>
  <si>
    <t>Evaluación del riesgo - Nivel del riesgo residual</t>
  </si>
  <si>
    <t>Plan de Acción</t>
  </si>
  <si>
    <t>Impacto</t>
  </si>
  <si>
    <t>Causa Inmediata</t>
  </si>
  <si>
    <t>Causa Raíz</t>
  </si>
  <si>
    <t>Descripción del Riesgo</t>
  </si>
  <si>
    <t>Clasificación del Riesgo</t>
  </si>
  <si>
    <t>Frecuencia con la cual se realiza la actividad</t>
  </si>
  <si>
    <t>Probabilidad Inherente</t>
  </si>
  <si>
    <t>%</t>
  </si>
  <si>
    <t>Criterios de impacto</t>
  </si>
  <si>
    <t>Impacto 
Inherente</t>
  </si>
  <si>
    <t>Zona de Riesgo Inherente</t>
  </si>
  <si>
    <t>No. Control</t>
  </si>
  <si>
    <t>Descripción del Control</t>
  </si>
  <si>
    <t>Afectación</t>
  </si>
  <si>
    <t>Atributos</t>
  </si>
  <si>
    <t>Impacto Residual Final</t>
  </si>
  <si>
    <t>Zona de Riesgo Final</t>
  </si>
  <si>
    <t>Tratamiento</t>
  </si>
  <si>
    <t>Responsable</t>
  </si>
  <si>
    <t>Fecha Implementación</t>
  </si>
  <si>
    <t>Fecha Seguimiento</t>
  </si>
  <si>
    <t>Seguimiento</t>
  </si>
  <si>
    <t>Estado</t>
  </si>
  <si>
    <t>Tipo</t>
  </si>
  <si>
    <t>Implementación</t>
  </si>
  <si>
    <t>Calificación</t>
  </si>
  <si>
    <t>Documentación</t>
  </si>
  <si>
    <t>Frecuencia</t>
  </si>
  <si>
    <t>Evidencia</t>
  </si>
  <si>
    <t>N.</t>
  </si>
  <si>
    <t>IMPACTO</t>
  </si>
  <si>
    <t>CLASIFICACIÓN DEL RIESGO</t>
  </si>
  <si>
    <t>Reputacional</t>
  </si>
  <si>
    <t>Ejecución y Administración de Procesos</t>
  </si>
  <si>
    <t>Fraude Externo</t>
  </si>
  <si>
    <t>Fraude Interno</t>
  </si>
  <si>
    <t>Fallas Tecnológicas</t>
  </si>
  <si>
    <t>Relaciones Laborales</t>
  </si>
  <si>
    <t>CRITERIOS DE IMPACTO</t>
  </si>
  <si>
    <t>El riesgo afecta la imagen de alguna área de la organización</t>
  </si>
  <si>
    <t>El riesgo afecta la imagen de la entidad internamente, de conocimiento general, nivel interno, alta dirección, contratista y/o de provedores</t>
  </si>
  <si>
    <t>El riesgo afecta la imagen de de la entidad con efecto publicitario sostenido a nivel de sector administrativo, nivel departamental o municipal</t>
  </si>
  <si>
    <t>El riesgo afecta la imagen de la entidad a nivel nacional, con efecto publicitarios sostenible a nivel país</t>
  </si>
  <si>
    <t>TIPO</t>
  </si>
  <si>
    <t>Preventivo</t>
  </si>
  <si>
    <t>Detectivo</t>
  </si>
  <si>
    <t>Correctivo</t>
  </si>
  <si>
    <t xml:space="preserve">IMPLEMENTACIÓN </t>
  </si>
  <si>
    <t>Automático</t>
  </si>
  <si>
    <t>Manual</t>
  </si>
  <si>
    <t>DOCUMENTACIÓN</t>
  </si>
  <si>
    <t>Documentado</t>
  </si>
  <si>
    <t>Sin documentar</t>
  </si>
  <si>
    <t>FRECUENCIA</t>
  </si>
  <si>
    <t>Continua</t>
  </si>
  <si>
    <t>Aleatoria</t>
  </si>
  <si>
    <t>EVIDENCIA</t>
  </si>
  <si>
    <t>Con Registro</t>
  </si>
  <si>
    <t>Sin Registro</t>
  </si>
  <si>
    <t>SIGCMA</t>
  </si>
  <si>
    <t xml:space="preserve">MATRIZ DE RIESGOS SIGCMA </t>
  </si>
  <si>
    <t>Matriz Mapa de Riesgos</t>
  </si>
  <si>
    <t>Orientaciones Generales</t>
  </si>
  <si>
    <t>Columna</t>
  </si>
  <si>
    <t>Descripción - Lineamientos para el diligenciamiento</t>
  </si>
  <si>
    <t>Proceso</t>
  </si>
  <si>
    <t>Diligencie el nombre del proceso al cual se le identificarán y valorarán los riesgos.</t>
  </si>
  <si>
    <t>Objetivo</t>
  </si>
  <si>
    <t>Diligencie el objetivo del proceso.</t>
  </si>
  <si>
    <t>Alcance</t>
  </si>
  <si>
    <t>Diligencie el alcance del proceso.</t>
  </si>
  <si>
    <t>Referencia</t>
  </si>
  <si>
    <t>Circunstancias bajo las cuales se presenta el riesgo, es la situación más evidente frente al riesgo, redacte de la forma más concreta posible.</t>
  </si>
  <si>
    <t>Causa  principal  o básica, corresponde a las razones por la cuales se puede presentar  el riesgo, redacte de la forma más concreta posible.</t>
  </si>
  <si>
    <t>Frecuencia con la cual se lleva a cabo la actividad</t>
  </si>
  <si>
    <t>Criterios de Impacto</t>
  </si>
  <si>
    <r>
      <t xml:space="preserve">ATRIBUTOS EFICIENCIA
</t>
    </r>
    <r>
      <rPr>
        <sz val="9"/>
        <rFont val="Arial Narrow"/>
        <family val="2"/>
      </rPr>
      <t>Tipo</t>
    </r>
  </si>
  <si>
    <r>
      <t xml:space="preserve">ATRIBUTOS EFICIENCIA
</t>
    </r>
    <r>
      <rPr>
        <sz val="9"/>
        <rFont val="Arial Narrow"/>
        <family val="2"/>
      </rPr>
      <t>Implementación</t>
    </r>
  </si>
  <si>
    <r>
      <t xml:space="preserve">ATRIBUTOS EFICIENCIA
</t>
    </r>
    <r>
      <rPr>
        <sz val="9"/>
        <rFont val="Arial Narrow"/>
        <family val="2"/>
      </rPr>
      <t>Calificación</t>
    </r>
  </si>
  <si>
    <r>
      <t xml:space="preserve">ATRIBUTOS INFORMATIVOS
</t>
    </r>
    <r>
      <rPr>
        <sz val="9"/>
        <rFont val="Arial Narrow"/>
        <family val="2"/>
      </rPr>
      <t>Documentación</t>
    </r>
  </si>
  <si>
    <r>
      <t xml:space="preserve">ATRIBUTOS INFORMATIVOS
</t>
    </r>
    <r>
      <rPr>
        <sz val="9"/>
        <rFont val="Arial Narrow"/>
        <family val="2"/>
      </rPr>
      <t>Frecuencia</t>
    </r>
  </si>
  <si>
    <r>
      <t xml:space="preserve">ATRIBUTOS INFORMATIVOS
</t>
    </r>
    <r>
      <rPr>
        <sz val="9"/>
        <rFont val="Arial Narrow"/>
        <family val="2"/>
      </rPr>
      <t>Registro</t>
    </r>
  </si>
  <si>
    <t>Evaluación del Nivel de Riesgo - Nivel de Riesgo Residual</t>
  </si>
  <si>
    <r>
      <t xml:space="preserve">Plan de Acción
</t>
    </r>
    <r>
      <rPr>
        <sz val="9"/>
        <rFont val="Arial Narrow"/>
        <family val="2"/>
      </rPr>
      <t xml:space="preserve">Responsable, fecha implementación, fecha seguimiento, seguimiento. </t>
    </r>
  </si>
  <si>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</si>
  <si>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t>DAÑOS ACTIVOS FIJOS/ EVENTOS EXTERNOS</t>
  </si>
  <si>
    <t>EJECUCIÓN Y ADMINISTRACIÓN DE PROCESOS</t>
  </si>
  <si>
    <t>FALLAS TECNÓLOGICAS</t>
  </si>
  <si>
    <t>FRAUDE EXTERNO</t>
  </si>
  <si>
    <t>FRAUDE INTERNO</t>
  </si>
  <si>
    <t>RELACIONES LABORALES</t>
  </si>
  <si>
    <t>USUARIOS, PRODUCTOS Y PRÁCTICAS ORGANIZACIONALES</t>
  </si>
  <si>
    <t>Pérdida por daños o extravíos de los activos fijos por desastres naturales u otros riesgos/eventos externos como atentados, vandalismo, orden público.</t>
  </si>
  <si>
    <t>Pérdidas derivadas de errores en la ejecución y administración de procesos.</t>
  </si>
  <si>
    <t>Errores en hardware, software, telecomunicaciones, interrupción de servicios básicos.</t>
  </si>
  <si>
    <t>Pérdida derivada de actos de fraude por personas ajenas a la organización (no participa personal de la entidad).</t>
  </si>
  <si>
    <t>Pérdida debido a actos de fraude, actuaciones irregulares, comisión de hechos delictivos abuso de confianza, apropiación indebida, incumplimiento d e regulaciones legales o internas de la entidad en las cuales está involucrado por lo menos 1 participante interno de la organización, son realizadas de forma intencional y/o con ánimo de lucro para sí mismo o para terceros.</t>
  </si>
  <si>
    <t>Pérdidas que surgen de acciones contrarias a las leyes o acuerdos de empleo, salud o seguridad, del pago de demandas por daños personales o de discriminación.</t>
  </si>
  <si>
    <t>Fallas negligentes o involuntarias de las obligaciones frente a los usuarios y que impiden satisfacer una obligación profesional frente a éstos.</t>
  </si>
  <si>
    <t>Tabla Criterios para definir el nivel de probabilidad</t>
  </si>
  <si>
    <t>Frecuencia de la Actividad</t>
  </si>
  <si>
    <t>Probabilidad</t>
  </si>
  <si>
    <t>Muy Baja</t>
  </si>
  <si>
    <t>Baja</t>
  </si>
  <si>
    <t>La actividad que conlleva el riesgo se ejecuta de 3 a 24 veces por año</t>
  </si>
  <si>
    <t>Media</t>
  </si>
  <si>
    <t>La actividad que conlleva el riesgo se ejecuta de 24 a 500 veces por año</t>
  </si>
  <si>
    <t>Alta</t>
  </si>
  <si>
    <t>La actividad que conlleva el riesgo se ejecuta mínimo 500 veces al año y máximo 5000 veces por año</t>
  </si>
  <si>
    <t>Muy Alta</t>
  </si>
  <si>
    <t>La actividad que conlleva el riesgo se ejecuta más de 5000 veces por año</t>
  </si>
  <si>
    <t>Tabla Criterios para definir el nivel de impacto</t>
  </si>
  <si>
    <t>Afectación Económica (o presupuestal)</t>
  </si>
  <si>
    <t>Pérdida Reputacional</t>
  </si>
  <si>
    <t>Insignificante</t>
  </si>
  <si>
    <t xml:space="preserve">Afectación menor a 10 SMLMV </t>
  </si>
  <si>
    <t>Menor</t>
  </si>
  <si>
    <t xml:space="preserve">Entre 10 y 50 SMLMV </t>
  </si>
  <si>
    <t>El riesgo afecta la imagen de la entidad internamente, de conocimiento general, nivel interno, de junta dircetiva y accionistas y/o de provedores</t>
  </si>
  <si>
    <t>Moderado</t>
  </si>
  <si>
    <t xml:space="preserve">Entre 50 y 100 SMLMV </t>
  </si>
  <si>
    <t>El riesgo afecta la imagen de la entidad con algunos usuarios de relevancia frente al logro de los objetivos</t>
  </si>
  <si>
    <t>Mayor</t>
  </si>
  <si>
    <t xml:space="preserve">Entre 100 y 500 SMLMV </t>
  </si>
  <si>
    <t>Catastrófico</t>
  </si>
  <si>
    <t xml:space="preserve">Mayor a 500 SMLMV </t>
  </si>
  <si>
    <t xml:space="preserve">     Entre 50 y 100 SMLMV </t>
  </si>
  <si>
    <t xml:space="preserve">     El riesgo afecta la imagen de la entidad con algunos usuarios de relevancia frente al logro de los objetivos</t>
  </si>
  <si>
    <t>Criterios</t>
  </si>
  <si>
    <t>Subcriterios</t>
  </si>
  <si>
    <t>Afectación Económica o presupuestal</t>
  </si>
  <si>
    <t>Afectación menor a 10 SMLMV .</t>
  </si>
  <si>
    <t>Tabla Atributos de para el diseño del control</t>
  </si>
  <si>
    <t>Características</t>
  </si>
  <si>
    <t>Descripción</t>
  </si>
  <si>
    <t>Peso</t>
  </si>
  <si>
    <t>Atributos de Eficiencia</t>
  </si>
  <si>
    <t>Va hacia las causas del riesgo, aseguran el resultado final esperado.</t>
  </si>
  <si>
    <t>Detecta que algo ocurre y devuelve el proceso a los controles preventivos.
Se pueden generar reprocesos.</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</si>
  <si>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</si>
  <si>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</si>
  <si>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</si>
  <si>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</si>
  <si>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Controles que están documentados en el proceso, ya sea en manuales, procedimientos, flujogramas o cualquier otro documento propio del proceso.</t>
  </si>
  <si>
    <t>-</t>
  </si>
  <si>
    <t>Sin Documentar</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</si>
  <si>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</si>
  <si>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</si>
  <si>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</si>
  <si>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El control deja un registro que permite evidenciar la ejecución del control</t>
  </si>
  <si>
    <t>El control no deja registro de la ejecución del control</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</si>
  <si>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</si>
  <si>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Muy Alta
100%</t>
  </si>
  <si>
    <t>Extremo</t>
  </si>
  <si>
    <t>Alta
80%</t>
  </si>
  <si>
    <t>Alto</t>
  </si>
  <si>
    <t>Media
60%</t>
  </si>
  <si>
    <t>Baja
40%</t>
  </si>
  <si>
    <t>Bajo</t>
  </si>
  <si>
    <t>Muy Baja
20%</t>
  </si>
  <si>
    <t>Leve
20%</t>
  </si>
  <si>
    <t>Menor
40%</t>
  </si>
  <si>
    <t>Moderado
60%</t>
  </si>
  <si>
    <t>Mayor
80%</t>
  </si>
  <si>
    <t>Catastrófico
100%</t>
  </si>
  <si>
    <t xml:space="preserve">Permite definir el consecutivo de riesgos.
</t>
  </si>
  <si>
    <t>Daños Activos Fijos/Eventos Externos</t>
  </si>
  <si>
    <t>ESTADO</t>
  </si>
  <si>
    <t>Finalizado</t>
  </si>
  <si>
    <t>En Curso</t>
  </si>
  <si>
    <t>FECHA</t>
  </si>
  <si>
    <t>X</t>
  </si>
  <si>
    <t>DESPACHO JUDICIAL CERTIFICADO</t>
  </si>
  <si>
    <t>CONSEJO SECCIONAL DE LA JUDICATURA</t>
  </si>
  <si>
    <t>PROCESO (indique el tipo de proceso si es Estratégico. Misional, Apoyo, Evaluación y Mejora y especifique el nombre del proceso)</t>
  </si>
  <si>
    <t>CONSEJO SUPERIOR DE LA JUDICATURA</t>
  </si>
  <si>
    <t xml:space="preserve">                                                                         Consejo Superior de la Judicatura</t>
  </si>
  <si>
    <t>Consejo Superior de la Judicatura</t>
  </si>
  <si>
    <t xml:space="preserve">ESTRATEGIAS/ACCIONES </t>
  </si>
  <si>
    <t>ESTRATEGIAS  DOFA</t>
  </si>
  <si>
    <t>ESTRATEGIA/ACCIÓN/ PROYECTO</t>
  </si>
  <si>
    <t xml:space="preserve">GESTIONA </t>
  </si>
  <si>
    <t xml:space="preserve">DOCUMENTADA EN </t>
  </si>
  <si>
    <t>A</t>
  </si>
  <si>
    <t>O</t>
  </si>
  <si>
    <t>D</t>
  </si>
  <si>
    <t>F</t>
  </si>
  <si>
    <t>Análisis de Contexto</t>
  </si>
  <si>
    <t xml:space="preserve">PROCESO </t>
  </si>
  <si>
    <t xml:space="preserve">OBJETIVO DEL PROCESO: </t>
  </si>
  <si>
    <t xml:space="preserve">CONTEXTO EXTERNO </t>
  </si>
  <si>
    <t xml:space="preserve">FACTORES TEMÁTICO </t>
  </si>
  <si>
    <t>No.</t>
  </si>
  <si>
    <t xml:space="preserve">AMENAZAS (Factores específicos) </t>
  </si>
  <si>
    <t xml:space="preserve">No. </t>
  </si>
  <si>
    <t xml:space="preserve">OPORTUNIDADES (Factores específicos) </t>
  </si>
  <si>
    <t xml:space="preserve">Político (cambios de gobierno, legislación, políticas públicas, regulación). </t>
  </si>
  <si>
    <t xml:space="preserve">CONTEXTO INTERNO </t>
  </si>
  <si>
    <t>Recursos financieros (presupuesto de funcionamiento, recursos de inversión</t>
  </si>
  <si>
    <t xml:space="preserve">Tecnológicos </t>
  </si>
  <si>
    <t>Elementos de trabajo (papel, equipos)</t>
  </si>
  <si>
    <t>Comunicación Interna ( canales utilizados y su efectividad, flujo de la información necesaria para el desarrollo de las actividades)</t>
  </si>
  <si>
    <t xml:space="preserve"> MAPA DE RIESGOS SIGCMA</t>
  </si>
  <si>
    <t>DEPENDENCIA (Unidad misional del CSJ o Unidad de la DEAJ o Seccional o CSJ en caso de despachos judiciales certificados)</t>
  </si>
  <si>
    <t xml:space="preserve">Alto </t>
  </si>
  <si>
    <t>Muy BajaLeve</t>
  </si>
  <si>
    <t>Muy BajaMenor</t>
  </si>
  <si>
    <t>Muy BajaModerado</t>
  </si>
  <si>
    <t>Muy BajaMayor</t>
  </si>
  <si>
    <t>Muy BajaCatastrófico</t>
  </si>
  <si>
    <t>MediaMenor</t>
  </si>
  <si>
    <t>BajaLeve</t>
  </si>
  <si>
    <t>BajaMenor</t>
  </si>
  <si>
    <t>BajaModerado</t>
  </si>
  <si>
    <t>BajaMayor</t>
  </si>
  <si>
    <t>BajaCatastrófico</t>
  </si>
  <si>
    <t>MediaLeve</t>
  </si>
  <si>
    <t>MediaMayor</t>
  </si>
  <si>
    <t>MediaCatastrófico</t>
  </si>
  <si>
    <t>AltaLeve</t>
  </si>
  <si>
    <t>AltaMenor</t>
  </si>
  <si>
    <t>AltaModerado</t>
  </si>
  <si>
    <t>AltaMayor</t>
  </si>
  <si>
    <t>AltaCatastrófico</t>
  </si>
  <si>
    <t>MuyAltaLeve</t>
  </si>
  <si>
    <t>MuyAltaMenor</t>
  </si>
  <si>
    <t>MediaModerado</t>
  </si>
  <si>
    <t>MuyAltaModerado</t>
  </si>
  <si>
    <t>MuyAltaCatastrófico</t>
  </si>
  <si>
    <t>MuyAltaMayor</t>
  </si>
  <si>
    <t>Leve</t>
  </si>
  <si>
    <t>PreventivoAutomático</t>
  </si>
  <si>
    <t>PreventivoManual</t>
  </si>
  <si>
    <t>DetectivoAutomático</t>
  </si>
  <si>
    <t>DetectivoManual</t>
  </si>
  <si>
    <t>CorrectivoAutomático</t>
  </si>
  <si>
    <t>CorrectivoManual</t>
  </si>
  <si>
    <t>Probabilidad Residua Finall</t>
  </si>
  <si>
    <t>Muy Baja El riesgo afecta la imagen de alguna área de la organización</t>
  </si>
  <si>
    <t>Muy Baja El riesgo afecta la imagen de la entidad internamente, de conocimiento general, nivel interno, alta dirección, contratista y/o de provedores</t>
  </si>
  <si>
    <t>Muy Baja El riesgo afecta la imagen de la entidad con algunos usuarios de relevancia frente al logro de los objetivos</t>
  </si>
  <si>
    <t>Muy Baja El riesgo afecta la imagen de de la entidad con efecto publicitario sostenido a nivel administrativo</t>
  </si>
  <si>
    <t>Muy Baja El riesgo afecta la imagen de la entidad a nivel nacional, con efecto publicitarios sostenible a nivel país</t>
  </si>
  <si>
    <t>Baja El riesgo afecta la imagen de alguna área de la organización</t>
  </si>
  <si>
    <t>Baja El riesgo afecta la imagen de la entidad internamente, de conocimiento general, nivel interno, alta dirección, contratista y/o de provedores</t>
  </si>
  <si>
    <t>Baja El riesgo afecta la imagen de la entidad con algunos usuarios de relevancia frente al logro de los objetivos</t>
  </si>
  <si>
    <t>Baja El riesgo afecta la imagen de de la entidad con efecto publicitario sostenido a nivel administrativo</t>
  </si>
  <si>
    <t>Baja El riesgo afecta la imagen de la entidad a nivel nacional, con efecto publicitarios sostenible a nivel país</t>
  </si>
  <si>
    <t>Media El riesgo afecta la imagen de alguna área de la organización</t>
  </si>
  <si>
    <t>Media El riesgo afecta la imagen de la entidad internamente, de conocimiento general, nivel interno, alta dirección, contratista y/o de provedores</t>
  </si>
  <si>
    <t>Media El riesgo afecta la imagen de la entidad con algunos usuarios de relevancia frente al logro de los objetivos</t>
  </si>
  <si>
    <t>Media El riesgo afecta la imagen de de la entidad con efecto publicitario sostenido a nivel administrativo</t>
  </si>
  <si>
    <t>Media El riesgo afecta la imagen de la entidad a nivel nacional, con efecto publicitarios sostenible a nivel país</t>
  </si>
  <si>
    <t>Alta El riesgo afecta la imagen de alguna área de la organización</t>
  </si>
  <si>
    <t>Alta El riesgo afecta la imagen de la entidad internamente, de conocimiento general, nivel interno, alta dirección, contratista y/o de provedores</t>
  </si>
  <si>
    <t>Alta El riesgo afecta la imagen de la entidad con algunos usuarios de relevancia frente al logro de los objetivos</t>
  </si>
  <si>
    <t>Alta El riesgo afecta la imagen de de la entidad con efecto publicitario sostenido a nivel administrativo</t>
  </si>
  <si>
    <t>Alta El riesgo afecta la imagen de la entidad a nivel nacional, con efecto publicitarios sostenible a nivel país</t>
  </si>
  <si>
    <t>Muy Alta El riesgo afecta la imagen de alguna área de la organización</t>
  </si>
  <si>
    <t>Muy Alta El riesgo afecta la imagen de la entidad internamente, de conocimiento general, nivel interno, alta dirección, contratista y/o de provedores</t>
  </si>
  <si>
    <t>Muy Alta El riesgo afecta la imagen de la entidad con algunos usuarios de relevancia frente al logro de los objetivos</t>
  </si>
  <si>
    <t>Muy Alta El riesgo afecta la imagen de de la entidad con efecto publicitario sostenido a nivel administrativo</t>
  </si>
  <si>
    <t>Muy Alta El riesgo afecta la imagen de la entidad a nivel nacional, con efecto publicitarios sostenible a nivel país</t>
  </si>
  <si>
    <t xml:space="preserve">Probabilidad Residual </t>
  </si>
  <si>
    <t>Impacto Inherente</t>
  </si>
  <si>
    <t>Probabilidad Residual Final</t>
  </si>
  <si>
    <t>Riesgo Final</t>
  </si>
  <si>
    <t xml:space="preserve">Leve </t>
  </si>
  <si>
    <t xml:space="preserve">Moderado </t>
  </si>
  <si>
    <t xml:space="preserve">Mayor </t>
  </si>
  <si>
    <t xml:space="preserve">Catastrófico </t>
  </si>
  <si>
    <t>Muy AltaLeve</t>
  </si>
  <si>
    <t>Muy AltaMenor</t>
  </si>
  <si>
    <t>Muy AltaModerado</t>
  </si>
  <si>
    <t>Muy AltaMayor</t>
  </si>
  <si>
    <t>Muy AltaCatastrófico</t>
  </si>
  <si>
    <t>Probabilidad Residual</t>
  </si>
  <si>
    <t>TRATAMIENTO</t>
  </si>
  <si>
    <t>Aceptar</t>
  </si>
  <si>
    <t>Evitar</t>
  </si>
  <si>
    <t>Reducir(compartir)</t>
  </si>
  <si>
    <t>Reducir(mitigar)</t>
  </si>
  <si>
    <t>Vulneración de los derechos fundamentales de los ciudadanos</t>
  </si>
  <si>
    <t>Afectación Económica</t>
  </si>
  <si>
    <t>Incumplimiento máximo del 5% de la meta planeada</t>
  </si>
  <si>
    <t>Incumplimiento máximo del 15% de la meta planeada</t>
  </si>
  <si>
    <t>Incumplimiento máximo del 20% de la meta planeada</t>
  </si>
  <si>
    <t>Incumplimiento máximo del 50% de la meta planeada</t>
  </si>
  <si>
    <t>Incumplimiento máximo del 80% de la meta planeada</t>
  </si>
  <si>
    <t>Impacto que afecte la ejecución presupuestal en un valor ≥0,5%.</t>
  </si>
  <si>
    <t>Impacto que afecte la ejecución presupuestal en un valor ≥1%.</t>
  </si>
  <si>
    <t>Impacto que afecte la ejecución presupuestal en un valor ≥5%.</t>
  </si>
  <si>
    <t>Impacto que afecte la ejecución presupuestal en un valor ≥20%.</t>
  </si>
  <si>
    <t>Impacto que afecte la ejecución presupuestal en un valor ≥50%.</t>
  </si>
  <si>
    <t>Prestación del Servicio de Justicia</t>
  </si>
  <si>
    <t>Afecta la Prestación del Servicio de Justicia en 15%</t>
  </si>
  <si>
    <t>Incumplimiento de las metas establecidas</t>
  </si>
  <si>
    <t>Usuarios, productos y prácticas organizacionales</t>
  </si>
  <si>
    <t>El riesgo afecta la imagen de de la entidad con efecto publicitario sostenido a nivel del sector justicia</t>
  </si>
  <si>
    <t>Cualquier acto indebido de los servidores judiciales genera altas consecuencias para la entidad</t>
  </si>
  <si>
    <t>Cualquier acto indebido de los servidores judiciales genera consecuencias desastrosas para la entidad</t>
  </si>
  <si>
    <t>Afecta la Prestación del Servicio de Administración de Justicia en 5%</t>
  </si>
  <si>
    <t>Afecta la Prestación del Servicio de Administración Justicia en 10%</t>
  </si>
  <si>
    <t>Afecta la Prestación del Servicio de Administración Justicia en 20%</t>
  </si>
  <si>
    <t>Afecta la Prestación del Servicio de Administración Justicia en más del 50%</t>
  </si>
  <si>
    <t>Afecta la Prestación del Servicio de Administración de Justicia en 10%</t>
  </si>
  <si>
    <t>Afecta la Prestación del Servicio de Administración de Justicia en 15%</t>
  </si>
  <si>
    <t>Afecta la Prestación del Servicio de Administración de Justicia en 20%</t>
  </si>
  <si>
    <t>Afecta la Prestación del Servicio de Administración de Justicia en más del 50%</t>
  </si>
  <si>
    <t>Afectación en la Prestación del Servicio de Justicia</t>
  </si>
  <si>
    <t xml:space="preserve">Si el hecho llegara a presentarse, tendría consecuencias o efectos mínimos sobre la entidad.
</t>
  </si>
  <si>
    <t xml:space="preserve">Si el hecho llegara a presentarse, tendría bajo impacto o efecto sobre la entidad.
</t>
  </si>
  <si>
    <t xml:space="preserve">Si el hecho llegara a presentarse, tendría medianas consecuencias o efectos sobre la entidad.
</t>
  </si>
  <si>
    <t xml:space="preserve">Si el hecho llegara a presentarse, tendría altas consecuencias o efectos sobre la entidad
</t>
  </si>
  <si>
    <t>Afectación Ambiental</t>
  </si>
  <si>
    <t xml:space="preserve">Si el hecho llegara a presentarse, tendría desastrosas consecuencias o efectos sobre la entidad.
</t>
  </si>
  <si>
    <t>Si el hecho llegara a presentarse, tendría altas consecuencias o efectos sobre la entidad</t>
  </si>
  <si>
    <t>Si el hecho llegara a presentarse, tendría consecuencias o efectos mínimos sobre la entidad</t>
  </si>
  <si>
    <t>Si el hecho llegara a presentarse, tendría bajo impacto o efecto sobre la entidad</t>
  </si>
  <si>
    <t>Si el hecho llegara a presentarse, tendría medianas consecuencias o efectos sobre la entidad</t>
  </si>
  <si>
    <t>Si el hecho llegara a presentarse, tendría desastrosas consecuencias o efectos sobre la entidad</t>
  </si>
  <si>
    <t>DEPENDENCIA:</t>
  </si>
  <si>
    <t>CONSEJO SECCIONAL/ DIRECCIÓN SECCIONAL DE ADMINISTRACIÓN JUDICIAL</t>
  </si>
  <si>
    <t xml:space="preserve"> Registrar el objetivo del  proceso. Aplica  solo para los procesos del nivel central del CSJ.</t>
  </si>
  <si>
    <t>Ambientales</t>
  </si>
  <si>
    <t>Infraestructura física ( suficiencia, comodidad)</t>
  </si>
  <si>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Mapa Final: </t>
    </r>
    <r>
      <rPr>
        <sz val="10"/>
        <rFont val="Arial Narrow"/>
        <family val="2"/>
      </rPr>
      <t>Encontrará la totalidad de la estructura para la identificación y valoración de los riesgos por proceso, acorde con el nivel de desagregación que se considere necesaria.</t>
    </r>
  </si>
  <si>
    <t xml:space="preserve">Recuerde que el control se define como la medida que permite reducir o mitigar un riesgo. Defina el control (es) que atacan las causas del riesgo, </t>
  </si>
  <si>
    <r>
      <t xml:space="preserve"> -</t>
    </r>
    <r>
      <rPr>
        <sz val="11"/>
        <rFont val="Arial Narrow"/>
        <family val="2"/>
      </rPr>
      <t xml:space="preserve"> </t>
    </r>
    <r>
      <rPr>
        <b/>
        <sz val="11"/>
        <rFont val="Arial Narrow"/>
        <family val="2"/>
      </rPr>
      <t xml:space="preserve"> Hoja 6 Clasificación del Riesgo:</t>
    </r>
    <r>
      <rPr>
        <sz val="11"/>
        <rFont val="Arial Narrow"/>
        <family val="2"/>
      </rPr>
      <t xml:space="preserve"> Información pertinente refente a la clasificación de los riesgos asociados.</t>
    </r>
  </si>
  <si>
    <r>
      <t xml:space="preserve"> -</t>
    </r>
    <r>
      <rPr>
        <sz val="11"/>
        <rFont val="Arial Narrow"/>
        <family val="2"/>
      </rPr>
      <t xml:space="preserve"> </t>
    </r>
    <r>
      <rPr>
        <b/>
        <sz val="11"/>
        <rFont val="Arial Narrow"/>
        <family val="2"/>
      </rPr>
      <t xml:space="preserve"> Hoja 7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</si>
  <si>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8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</si>
  <si>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9 Tabla de Valoración de Controles: </t>
    </r>
    <r>
      <rPr>
        <sz val="11"/>
        <rFont val="Arial Narrow"/>
        <family val="2"/>
      </rPr>
      <t>Tabla referente para todos los cálculos (no se diligencia)</t>
    </r>
  </si>
  <si>
    <t/>
  </si>
  <si>
    <t>Reducir (Compartir),Reducir(Mitigar), Evitar</t>
  </si>
  <si>
    <t>Evitar,Reducir (Compartir),Reducir(Mitigar)</t>
  </si>
  <si>
    <t xml:space="preserve"> Matriz de Calor </t>
  </si>
  <si>
    <t>EVENTOS INTERNOS AMBIENTALES</t>
  </si>
  <si>
    <t xml:space="preserve">Efectos ambientales internos que puedan afectar la entidad y por ende causando un impacto al medio ambiente </t>
  </si>
  <si>
    <t>Eventos Ambientales Internos</t>
  </si>
  <si>
    <t xml:space="preserve">IDENTIFICACIÓN DEL RIESGO </t>
  </si>
  <si>
    <t>VALORACION RIESGO INHERENTE</t>
  </si>
  <si>
    <t>VALORACION RIESGO RESIDUAL</t>
  </si>
  <si>
    <t>OPCION DE MANEJO</t>
  </si>
  <si>
    <t>ACTIVIDADES</t>
  </si>
  <si>
    <t>PROCESO LIDER</t>
  </si>
  <si>
    <t>FECHA DE LA ACTIVIDAD</t>
  </si>
  <si>
    <t>ANÁLISIS DEL RESULTADO FINAL 
1 TRIMESTRE</t>
  </si>
  <si>
    <t>PROBABILIDAD</t>
  </si>
  <si>
    <t>NIVEL</t>
  </si>
  <si>
    <t xml:space="preserve">IMPACTO </t>
  </si>
  <si>
    <t>CENTRAL</t>
  </si>
  <si>
    <t>SECCIONAL</t>
  </si>
  <si>
    <t xml:space="preserve"> INICIO
DIA/MES/AÑO</t>
  </si>
  <si>
    <t>FIN 
DIA/MES/AÑO</t>
  </si>
  <si>
    <t>Causas Inmediata</t>
  </si>
  <si>
    <t>Aceptar el riesgo</t>
  </si>
  <si>
    <t>Aceptar el riesgo, Reducir (Compartir),Reducir(Mitigar)</t>
  </si>
  <si>
    <t>SEGUIMIENTO MATRIZ DE RIESGOS SIGCMA 1 TRIMESTRE</t>
  </si>
  <si>
    <t>Analice las consecuencias que puede ocasionar a la organización la materialización del riesgo y escoja en la lista desplegable.</t>
  </si>
  <si>
    <r>
      <t xml:space="preserve">Consolida o resume los análisis sobre impacto + causa raíz, permitiendo contar con una redacción clara y concreta del riesgo identificado. Tenga en cuenta la estructura de alto nivel establecida , inicia con </t>
    </r>
    <r>
      <rPr>
        <b/>
        <sz val="9"/>
        <color theme="9" tint="-0.249977111117893"/>
        <rFont val="Arial Narrow"/>
        <family val="2"/>
      </rPr>
      <t xml:space="preserve">POSIBILIDAD DE + Impacto para la entidad + Causa Raíz </t>
    </r>
  </si>
  <si>
    <t>La actividad que conlleva el riesgo se ejecuta como máximo 2 veces por año</t>
  </si>
  <si>
    <t xml:space="preserve">Nivel Central </t>
  </si>
  <si>
    <t>SEGUIMIENTO MATRIZ DE RIESGOS SIGCMA 2 TRIMESTRE</t>
  </si>
  <si>
    <t>SEGUIMIENTO MATRIZ DE RIESGOS SIGCMA 3 TRIMESTRE</t>
  </si>
  <si>
    <t>SEGUIMIENTO MATRIZ DE RIESGOS SIGCMA 4 TRIMESTRE</t>
  </si>
  <si>
    <t>ANÁLISIS DEL RESULTADO FINAL 
2 TRIMESTRE</t>
  </si>
  <si>
    <t>ANÁLISIS DEL RESULTADO FINAL 
3 TRIMESTRE</t>
  </si>
  <si>
    <t>ANÁLISIS DEL RESULTADO FINAL 
4 TRIMESTRE</t>
  </si>
  <si>
    <r>
      <t xml:space="preserve"> -</t>
    </r>
    <r>
      <rPr>
        <sz val="11"/>
        <rFont val="Arial Narrow"/>
        <family val="2"/>
      </rPr>
      <t xml:space="preserve"> </t>
    </r>
    <r>
      <rPr>
        <b/>
        <sz val="11"/>
        <rFont val="Arial Narrow"/>
        <family val="2"/>
      </rPr>
      <t xml:space="preserve"> Hoja 10 Matriz de Calor: </t>
    </r>
    <r>
      <rPr>
        <sz val="11"/>
        <rFont val="Arial Narrow"/>
        <family val="2"/>
      </rPr>
      <t xml:space="preserve">En esta hoja, en la medida en que ese diligencia el Mapa Final, se verán reflejados los riesgos en su zona correspondiente. Esta hoja no se diligencia se genera de manera automática.
</t>
    </r>
  </si>
  <si>
    <r>
      <t xml:space="preserve"> -  </t>
    </r>
    <r>
      <rPr>
        <b/>
        <sz val="10"/>
        <rFont val="Arial Narrow"/>
        <family val="2"/>
      </rPr>
      <t>Hoja 11 a la 14 Seguimientos Trimestrales</t>
    </r>
    <r>
      <rPr>
        <sz val="10"/>
        <rFont val="Arial Narrow"/>
        <family val="2"/>
      </rPr>
      <t xml:space="preserve">: En estas hojas de cálculo se realiza el seguimiento trimestral del mapa final de riesgos </t>
    </r>
  </si>
  <si>
    <t>Cualquier afectación la violacion de los derechos de los ciudadanos se considera con consecuencias desastrosas.</t>
  </si>
  <si>
    <t>Riesgo</t>
  </si>
  <si>
    <t>Cualquier afectación a la violacion de los derechosn de los cuidadanos se considera con consecuencias altas.</t>
  </si>
  <si>
    <t>Cualquier afectación a la violacion de los derechos de los ciudadanos se considera con consecuencias altas</t>
  </si>
  <si>
    <t>Cualquier afectación a la violacion de los derechos de los ciudadanos se considera con consecuencias desastrosas</t>
  </si>
  <si>
    <t>Reputacional (Corrupción)</t>
  </si>
  <si>
    <t>Reputacional(Corrupción)</t>
  </si>
  <si>
    <t xml:space="preserve"> Afectación Ambiental</t>
  </si>
  <si>
    <t xml:space="preserve">La matriz automáticamente hará el cálculo para el control analizado (Columna T) </t>
  </si>
  <si>
    <t>Esta casilla no se diligencia, depende de la selección en la columna R.</t>
  </si>
  <si>
    <t>Teniendo en cuenta que ingresó la información de PROBABILIDAD e IMPACTO, la matriz automáticamente hará el cálculo para la zona de riesgo inherente (Columna N)</t>
  </si>
  <si>
    <t>Utilice la lista de despligue que se encuentra parametrizada, le aparecerán las opciones de la tabla de Impacto del presente documento. La matriz automáticamente hará el cálculo para el nivel de impacto inherente (Columnas L-M)</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</si>
  <si>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I-J)</t>
  </si>
  <si>
    <t>Utilice la lista de despligue que se encuentra parametrizada, le aparecerán las opciones: 1)Daños Activos Fijos/Eventos Externos, 2)Ejecucion y Administracion de procesos, 3)Fallas Tecnologicas, 4)Fraude Externo, 5)Fraude Interno, 6)Relaciones Laborales, 7)Usuarios, productos y practicas organizacionales, 8)Evento Internos Ambientales</t>
  </si>
  <si>
    <t>Utilice la lista de despligue que se encuentra parametrizada, le aparecerán las opciones: 1)Preventivo, 2)Detectivo, 3)Correctivo.</t>
  </si>
  <si>
    <t>Utilice la lista de despligue que se encuentra parametrizada, le aparecerán las opciones: 1)Automático, 2)Manual.</t>
  </si>
  <si>
    <t xml:space="preserve">Utilice la lista de despligue que se encuentra parametrizada, le aparecerán las opciones: 1)Documentado, 2)Sin documentar. Estas no se presentan valoración </t>
  </si>
  <si>
    <t xml:space="preserve">Utilice la lista de despligue que se encuentra parametrizada, le aparecerán las opciones: 1)Continua, 2)Aleatoria. Estas no se presentan valoración </t>
  </si>
  <si>
    <t xml:space="preserve">Utilice la lista de despligue que se encuentra parametrizada, le aparecerán las opciones: 1)Con Registro, 2) Sin Registro.Estas no se presentan valoración </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</si>
  <si>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rgb="FF002060"/>
        <rFont val="Arial Narrow"/>
        <family val="2"/>
      </rPr>
      <t>Paso 2: identificación del riesgo</t>
    </r>
    <r>
      <rPr>
        <sz val="11"/>
        <rFont val="Arial Narrow"/>
        <family val="2"/>
      </rPr>
      <t xml:space="preserve">, donde se explica ampliamente las bases para adelantar este análisis.
Así mismo, considere en el </t>
    </r>
    <r>
      <rPr>
        <b/>
        <sz val="11"/>
        <color rgb="FF002060"/>
        <rFont val="Arial Narrow"/>
        <family val="2"/>
      </rPr>
      <t>Paso 3: valoración del riesgo</t>
    </r>
    <r>
      <rPr>
        <sz val="11"/>
        <rFont val="Arial Narrow"/>
        <family val="2"/>
      </rPr>
      <t xml:space="preserve"> los lineamientos para definir el No. de veces que se hace la actividad con la cual se relaciona el riesgo y su impacto en términos establecidos en la Tabla de Impacto. En este mismo paso se analizan los controles que deben responder a los atributos de eficiencia e informativos.
</t>
    </r>
  </si>
  <si>
    <r>
      <t>La matriz automáticamente hará el cálculo, acorde con el control o controles definidos con sus atributos analizados, lo que permitirá establecer e</t>
    </r>
    <r>
      <rPr>
        <sz val="9"/>
        <color theme="1"/>
        <rFont val="Arial Narrow"/>
        <family val="2"/>
      </rPr>
      <t>l nivel de riesgo inherente</t>
    </r>
    <r>
      <rPr>
        <sz val="9"/>
        <rFont val="Arial Narrow"/>
        <family val="2"/>
      </rPr>
      <t xml:space="preserve"> (Columnas AA -AD- AE-AF-AG-AH).</t>
    </r>
  </si>
  <si>
    <t>Utilice la lista de despligue que se encuentra parametrizada, le aparecerán las opciones: 1)Aceptar, 2)Evitar, 3)Reducir (compartir), 4)Reducir (mitigar) y tener en cuenta el tratamiento a  implementar que se encuentra estipulado en la Hoja 10 de Matriz de Calor en la parte derecha.</t>
  </si>
  <si>
    <t>Utilice la lista de despligue que se encuentra parametrizada, le aparecerán las opciones: 1)Finalizado, 2)En curso, la selección en este caso dependerá de las acciones del plan que se hayan establecido en cada caso.</t>
  </si>
  <si>
    <t>UNIDAD DE COMPRAS PÚBLICAS</t>
  </si>
  <si>
    <t xml:space="preserve"> COMPRAS PÚBLICAS</t>
  </si>
  <si>
    <t>Apoyo</t>
  </si>
  <si>
    <t>DIRECCIÓN EJECUTIVA DE ADMINISTRACIÓN JUDICIAL</t>
  </si>
  <si>
    <t>COMPRAS PÚBLICAS</t>
  </si>
  <si>
    <t xml:space="preserve">   Gestionar las actividades de compra publica encaminadas a la adquisicion de bienes, obras y servicios requeridos por la Rama Judicial para garantizar una óptima gestión en cada vigencia, dando cumplimiento al Plan Anual de Adquisiciones, en el marco del sistema de gestión de la calidad, medio ambiente y seguridad y salud en el trabajo.</t>
  </si>
  <si>
    <t xml:space="preserve">Compra Pública </t>
  </si>
  <si>
    <t>Gestionar las actividades de compra publica encaminadas a la adquisicion de bienes, obras y servicios requeridos por la Rama Judicial para garantizar una óptima gestión en cada vigencia, dando cumplimiento al Plan Anual de Adquisiciones, en el marco del sistema de gestión de la calidad, medio ambiente y seguridad y salud en el trabajo.</t>
  </si>
  <si>
    <t>Inducir a alguien a dar o recibir dinero, dádivas o prebendas por parte de los funcionarios que gestionan los procesos de contratación para retardar u omitir un acto propio de su cargo o tomar una decisión contraria a derecho.</t>
  </si>
  <si>
    <t xml:space="preserve">Desconocimiento de normas. Falta de seguimiento y control. Conflicto de intereses </t>
  </si>
  <si>
    <t>Unidad de Compras</t>
  </si>
  <si>
    <t>En cada proceso</t>
  </si>
  <si>
    <t>Interés indebido en la preparación de estudios y documentos precontractuales  para la  adquisición de bienes y servicios</t>
  </si>
  <si>
    <t>Desconocimiento de normas. Falta de seguimiento y control. Conflicto de intereses</t>
  </si>
  <si>
    <t>Compras Públicas</t>
  </si>
  <si>
    <t>Proyección conjunta en la estructuración de los procesos de contratación en los comités estructuradores.
Revisión y aprobación en escala de cada actividad. (Profesional que proyecta, Secretario de Junta de contratación aprueba o Director Administrativo de Contratos, Director Unidad de Compras Públicas, Asesor del Despacho, Director Ejecutivo, si aplica)
Publicación de los procesos de contratación y las condiciones contractuales en el SECOP II.</t>
  </si>
  <si>
    <t>Riesgo Evitado</t>
  </si>
  <si>
    <t>Económicos y Financieros</t>
  </si>
  <si>
    <t>Presupuestos con limitaciones</t>
  </si>
  <si>
    <t>Definir prioridades</t>
  </si>
  <si>
    <t>Sociales  y culturales</t>
  </si>
  <si>
    <t>Fallas en el internet, brecha digital, falta de capacidad tecnológica en soportar la cantidad de usuarios y de procesos</t>
  </si>
  <si>
    <t xml:space="preserve">Aprender el uso de nuevas herramientas tecnológicas. Adquirir  herramientas tecnológicas </t>
  </si>
  <si>
    <t xml:space="preserve">Pandemia que impacta la ejecución normal de las actividades </t>
  </si>
  <si>
    <t>Adquirir protocolos de bioseguridad e higiene</t>
  </si>
  <si>
    <t>Legales y reglamentarios</t>
  </si>
  <si>
    <t>Normatividad dispersa.                            Existencia de diversas posturas jurisprudenciales sobre un mismo tema.</t>
  </si>
  <si>
    <t xml:space="preserve">Adoptar las circulares y manuales de CCE.    </t>
  </si>
  <si>
    <t>Otros</t>
  </si>
  <si>
    <t xml:space="preserve">FACTORES </t>
  </si>
  <si>
    <t xml:space="preserve">DEBILIDADES (Factores) </t>
  </si>
  <si>
    <t xml:space="preserve">FORTALEZAS (Factores) </t>
  </si>
  <si>
    <t>Estratégicos :(direccionamiento estratégico, planeación institucional, liderazgo, trabajo en equipo)</t>
  </si>
  <si>
    <t xml:space="preserve">Posiciones diversas en relación con conceptos jurídicos y direccionamiento del proceso de compras públicas. </t>
  </si>
  <si>
    <t>Restructiración de la DEAJ y creación de la UCP. Nuevos liderazgos, oportunidad de movilización laboral. Posibilidad de crear y organizar sus procesos, al tratarse de una unidad nueva.</t>
  </si>
  <si>
    <t xml:space="preserve">El manual de contratación se encuentra desactualizado respecto de nuestra estructura. </t>
  </si>
  <si>
    <t xml:space="preserve">Se cuenta con manual de contratación aunque está desactualizado </t>
  </si>
  <si>
    <t>Falta de planificación de los procesos de contratación de parte de las unidades responsables</t>
  </si>
  <si>
    <t>Contar con un plan de acción para el 2021</t>
  </si>
  <si>
    <t>N/A</t>
  </si>
  <si>
    <t>Personal (competencia del personal, disponibilidad, suficiencia, seguridad y salud ocupacional.)</t>
  </si>
  <si>
    <t>Personal nuevo o que adquiere funciones nuevas en curva de aprendizaje. No existe un programa de inducción definido y uniforme.</t>
  </si>
  <si>
    <t>Oportunidad de adquirir nuevos conocimientos y competencias laborales, fortalecer lazos de trabajo en equipo para cooperar. Personal con experiencia y conocimiento en el área de contratación, como de la entidad. Compromiso y disponibilidad del personal para atender las tareas.</t>
  </si>
  <si>
    <t>Proceso (capacidad, diseño, ejecución, proveedores, entradas, salidas, gestión del conocimiento)</t>
  </si>
  <si>
    <t>No contar con la plataforma estratégica de SIGCMA para este proceso</t>
  </si>
  <si>
    <t>Formación en modelos de gestión para los servidores judiciales</t>
  </si>
  <si>
    <t>Fallas en el internet y en el sistema SIGOBIus</t>
  </si>
  <si>
    <t>Cooperación entre compañeros para superar las situaciones cuando el internet no funciona. Existencia de la mesa de ayuda SIGOBius.</t>
  </si>
  <si>
    <t>Brecha digital</t>
  </si>
  <si>
    <t xml:space="preserve">Robustecer la infraestructura tecnológica </t>
  </si>
  <si>
    <t xml:space="preserve">Desconocimiento de las herramientas. </t>
  </si>
  <si>
    <t>Se cuenta con personal con experiencia y conocimiento en el manejo y administración de las plataformas de Secop. Aprendizaje de las herramientas de office y de comunicación</t>
  </si>
  <si>
    <t>Falta de aplicativo para el control de los trámites internos.</t>
  </si>
  <si>
    <t>Innovar en acciones y herramientas de seguimiento</t>
  </si>
  <si>
    <t xml:space="preserve">Documentación (Actualización, coherencia, aplicabilidad) </t>
  </si>
  <si>
    <t>Tablas de retención sin actualizar</t>
  </si>
  <si>
    <t>Para la contratación en Secop II no se requiere archivo físico.</t>
  </si>
  <si>
    <t>No se cuenta con un ambiente físico asignado a la UCP</t>
  </si>
  <si>
    <t>Implementación del trabajo en casa</t>
  </si>
  <si>
    <t>Falta de dotación de insumos físicos y tecnológicos para el funcionamiento de la UCP</t>
  </si>
  <si>
    <t>Ahorro en recursos por parte de la Entidad.</t>
  </si>
  <si>
    <t>Falta de formación para la uniformidad de los criterios jurídicos con fundamento en lo establecido en la ley</t>
  </si>
  <si>
    <t>Creación de la biblioteca virtual de conceptos y normas de la UCP.</t>
  </si>
  <si>
    <t>Carencia de procesos de formación en Secop II etc</t>
  </si>
  <si>
    <t>Innovación en estrategias de formación virtual</t>
  </si>
  <si>
    <t>Modernizar la plataforma estratégica de calidad de la UCP</t>
  </si>
  <si>
    <t>Plan de acción, Manual de contratación, caracterización, procesos y procedimientos</t>
  </si>
  <si>
    <t>Capacitar a los servidores para mejorar sus competencias</t>
  </si>
  <si>
    <t>14, 15</t>
  </si>
  <si>
    <t>Citación a eventos de capacitación</t>
  </si>
  <si>
    <t>Fomentar el uso de herramientas tecnológicas disponbles para la entidad (teams, Secop)</t>
  </si>
  <si>
    <t>Registro de uso de las herramientas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</si>
</sst>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240A]d&quot; de &quot;mmmm&quot; de &quot;yyyy;@"/>
  </numFmts>
  <fonts count="87">
    <font>
      <sz val="11"/>
      <color theme="1"/>
      <name val="Calibri"/>
      <family val="2"/>
      <scheme val="minor"/>
    </font>
    <font>
      <sz val="11"/>
      <color theme="1"/>
      <name val="Arial Narrow"/>
      <family val="2"/>
    </font>
    <font>
      <sz val="14"/>
      <color theme="1"/>
      <name val="Arial Narrow"/>
      <family val="2"/>
    </font>
    <font>
      <b/>
      <sz val="11"/>
      <color theme="1"/>
      <name val="Arial Narrow"/>
      <family val="2"/>
    </font>
    <font>
      <b/>
      <sz val="11"/>
      <color theme="0"/>
      <name val="Arial Narrow"/>
      <family val="2"/>
    </font>
    <font>
      <b/>
      <sz val="14"/>
      <color theme="0"/>
      <name val="Arial Narrow"/>
      <family val="2"/>
    </font>
    <font>
      <b/>
      <sz val="16"/>
      <color theme="0"/>
      <name val="Arial Narrow"/>
      <family val="2"/>
    </font>
    <font>
      <b/>
      <sz val="22"/>
      <color theme="1"/>
      <name val="Arial"/>
      <family val="2"/>
    </font>
    <font>
      <sz val="10"/>
      <name val="Arial"/>
      <family val="2"/>
    </font>
    <font>
      <sz val="10"/>
      <name val="Arial Narrow"/>
      <family val="2"/>
    </font>
    <font>
      <b/>
      <u/>
      <sz val="11"/>
      <name val="Arial Narrow"/>
      <family val="2"/>
    </font>
    <font>
      <b/>
      <sz val="11"/>
      <name val="Arial Narrow"/>
      <family val="2"/>
    </font>
    <font>
      <sz val="11"/>
      <name val="Arial Narrow"/>
      <family val="2"/>
    </font>
    <font>
      <b/>
      <sz val="10"/>
      <name val="Arial Narrow"/>
      <family val="2"/>
    </font>
    <font>
      <sz val="12"/>
      <name val="Times New Roman"/>
      <family val="1"/>
    </font>
    <font>
      <b/>
      <sz val="9"/>
      <name val="Arial Narrow"/>
      <family val="2"/>
    </font>
    <font>
      <sz val="9"/>
      <name val="Arial Narrow"/>
      <family val="2"/>
    </font>
    <font>
      <b/>
      <sz val="9"/>
      <color theme="9" tint="-0.249977111117893"/>
      <name val="Arial Narrow"/>
      <family val="2"/>
    </font>
    <font>
      <b/>
      <sz val="9"/>
      <color theme="0"/>
      <name val="Arial Narrow"/>
      <family val="2"/>
    </font>
    <font>
      <sz val="11"/>
      <color rgb="FFFF0000"/>
      <name val="Calibri"/>
      <family val="2"/>
      <scheme val="minor"/>
    </font>
    <font>
      <b/>
      <sz val="11"/>
      <color theme="1"/>
      <name val="Calibri"/>
      <family val="2"/>
      <scheme val="minor"/>
    </font>
    <font>
      <sz val="11"/>
      <color theme="0"/>
      <name val="Calibri"/>
      <family val="2"/>
      <scheme val="minor"/>
    </font>
    <font>
      <b/>
      <sz val="26"/>
      <color theme="1"/>
      <name val="Arial Narrow"/>
      <family val="2"/>
    </font>
    <font>
      <b/>
      <sz val="18"/>
      <color theme="1"/>
      <name val="Arial Narrow"/>
      <family val="2"/>
    </font>
    <font>
      <sz val="16"/>
      <color theme="1"/>
      <name val="Arial Narrow"/>
      <family val="2"/>
    </font>
    <font>
      <sz val="16"/>
      <color rgb="FF000000"/>
      <name val="Arial Narrow"/>
      <family val="2"/>
    </font>
    <font>
      <sz val="18"/>
      <name val="Arial"/>
      <family val="2"/>
    </font>
    <font>
      <sz val="11"/>
      <name val="Calibri"/>
      <family val="2"/>
      <scheme val="minor"/>
    </font>
    <font>
      <sz val="24"/>
      <name val="Arial"/>
      <family val="2"/>
    </font>
    <font>
      <sz val="16"/>
      <color rgb="FFFF0000"/>
      <name val="Arial Narrow"/>
      <family val="2"/>
    </font>
    <font>
      <sz val="16"/>
      <color rgb="FFFF0000"/>
      <name val="Calibri"/>
      <family val="2"/>
      <scheme val="minor"/>
    </font>
    <font>
      <b/>
      <sz val="14"/>
      <color rgb="FF000000"/>
      <name val="Arial Narrow"/>
      <family val="2"/>
    </font>
    <font>
      <sz val="10"/>
      <color theme="1"/>
      <name val="Calibri"/>
      <family val="2"/>
      <scheme val="minor"/>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2"/>
      <name val="Arial Narrow"/>
      <family val="2"/>
    </font>
    <font>
      <sz val="12"/>
      <color theme="1"/>
      <name val="Arial Narrow"/>
      <family val="2"/>
    </font>
    <font>
      <b/>
      <sz val="9"/>
      <color theme="1"/>
      <name val="Arial Narrow"/>
      <family val="2"/>
    </font>
    <font>
      <b/>
      <sz val="20"/>
      <color theme="1"/>
      <name val="Calibri"/>
      <family val="2"/>
      <scheme val="minor"/>
    </font>
    <font>
      <b/>
      <sz val="12"/>
      <color rgb="FF000000"/>
      <name val="Calibri"/>
      <family val="2"/>
    </font>
    <font>
      <b/>
      <sz val="18"/>
      <color rgb="FF000000"/>
      <name val="Calibri"/>
      <family val="2"/>
    </font>
    <font>
      <b/>
      <sz val="11"/>
      <color rgb="FF002060"/>
      <name val="Arial Narrow"/>
      <family val="2"/>
    </font>
    <font>
      <b/>
      <i/>
      <sz val="10"/>
      <color theme="1"/>
      <name val="Calibri"/>
      <family val="2"/>
      <scheme val="minor"/>
    </font>
    <font>
      <sz val="11"/>
      <color theme="1"/>
      <name val="Arial"/>
      <family val="2"/>
    </font>
    <font>
      <b/>
      <sz val="10"/>
      <color theme="1"/>
      <name val="Arial"/>
      <family val="2"/>
    </font>
    <font>
      <b/>
      <sz val="10"/>
      <color theme="0"/>
      <name val="Arial"/>
      <family val="2"/>
    </font>
    <font>
      <sz val="11"/>
      <color theme="0"/>
      <name val="Arial"/>
      <family val="2"/>
    </font>
    <font>
      <b/>
      <sz val="26"/>
      <color theme="1"/>
      <name val="Calibri"/>
      <family val="2"/>
      <scheme val="minor"/>
    </font>
    <font>
      <b/>
      <i/>
      <sz val="11"/>
      <name val="Arial"/>
      <family val="2"/>
    </font>
    <font>
      <b/>
      <i/>
      <sz val="14"/>
      <color theme="1"/>
      <name val="Calibri"/>
      <family val="2"/>
      <scheme val="minor"/>
    </font>
    <font>
      <b/>
      <sz val="14"/>
      <color theme="0"/>
      <name val="Calibri"/>
      <family val="2"/>
      <scheme val="minor"/>
    </font>
    <font>
      <b/>
      <sz val="14"/>
      <color theme="1"/>
      <name val="Calibri"/>
      <family val="2"/>
      <scheme val="minor"/>
    </font>
    <font>
      <sz val="14"/>
      <color theme="1"/>
      <name val="Calibri"/>
      <family val="2"/>
      <scheme val="minor"/>
    </font>
    <font>
      <sz val="14"/>
      <name val="Calibri"/>
      <family val="2"/>
      <scheme val="minor"/>
    </font>
    <font>
      <b/>
      <i/>
      <sz val="11"/>
      <color theme="1"/>
      <name val="Arial"/>
      <family val="2"/>
    </font>
    <font>
      <b/>
      <sz val="11"/>
      <color theme="1"/>
      <name val="Arial"/>
      <family val="2"/>
    </font>
    <font>
      <b/>
      <sz val="10"/>
      <color theme="0" tint="-4.9989318521683403E-2"/>
      <name val="Arial"/>
      <family val="2"/>
    </font>
    <font>
      <sz val="10"/>
      <color theme="1"/>
      <name val="Arial"/>
      <family val="2"/>
    </font>
    <font>
      <sz val="10"/>
      <color rgb="FF000000"/>
      <name val="Arial"/>
      <family val="2"/>
    </font>
    <font>
      <b/>
      <sz val="10"/>
      <name val="Arial"/>
      <family val="2"/>
    </font>
    <font>
      <sz val="10"/>
      <color theme="0"/>
      <name val="Arial"/>
      <family val="2"/>
    </font>
    <font>
      <b/>
      <i/>
      <sz val="16"/>
      <name val="Calibri"/>
      <family val="2"/>
      <scheme val="minor"/>
    </font>
    <font>
      <b/>
      <sz val="26"/>
      <color theme="1"/>
      <name val="Arial"/>
      <family val="2"/>
    </font>
    <font>
      <b/>
      <sz val="24"/>
      <color rgb="FF000000"/>
      <name val="Arial"/>
      <family val="2"/>
    </font>
    <font>
      <sz val="26"/>
      <color rgb="FF000000"/>
      <name val="Arial"/>
      <family val="2"/>
    </font>
    <font>
      <sz val="26"/>
      <color rgb="FFFFFFFF"/>
      <name val="Arial"/>
      <family val="2"/>
    </font>
    <font>
      <b/>
      <sz val="18"/>
      <color theme="1"/>
      <name val="Arial"/>
      <family val="2"/>
    </font>
    <font>
      <b/>
      <sz val="18"/>
      <color rgb="FF000000"/>
      <name val="Arial"/>
      <family val="2"/>
    </font>
    <font>
      <sz val="18"/>
      <color rgb="FF000000"/>
      <name val="Arial"/>
      <family val="2"/>
    </font>
    <font>
      <sz val="18"/>
      <color rgb="FFFFFFFF"/>
      <name val="Arial"/>
      <family val="2"/>
    </font>
    <font>
      <sz val="10"/>
      <color theme="1"/>
      <name val="Roboto"/>
    </font>
    <font>
      <b/>
      <sz val="22"/>
      <color theme="0"/>
      <name val="Arial Narrow"/>
      <family val="2"/>
    </font>
    <font>
      <sz val="26"/>
      <color theme="1"/>
      <name val="Arial"/>
      <family val="2"/>
    </font>
    <font>
      <sz val="11"/>
      <color theme="0"/>
      <name val="Arial Narrow"/>
      <family val="2"/>
    </font>
    <font>
      <sz val="11"/>
      <color rgb="FF00B050"/>
      <name val="Calibri"/>
      <family val="2"/>
      <scheme val="minor"/>
    </font>
    <font>
      <b/>
      <sz val="16"/>
      <color theme="1"/>
      <name val="Calibri"/>
      <family val="2"/>
      <scheme val="minor"/>
    </font>
    <font>
      <b/>
      <sz val="20"/>
      <color rgb="FF000000"/>
      <name val="Calibri"/>
      <family val="2"/>
    </font>
    <font>
      <b/>
      <sz val="16"/>
      <color rgb="FF000000"/>
      <name val="Calibri"/>
      <family val="2"/>
    </font>
    <font>
      <b/>
      <sz val="10"/>
      <color theme="1"/>
      <name val="Calibri"/>
      <family val="2"/>
      <scheme val="minor"/>
    </font>
    <font>
      <sz val="10"/>
      <color theme="4"/>
      <name val="Calibri"/>
      <family val="2"/>
      <scheme val="minor"/>
    </font>
    <font>
      <b/>
      <sz val="10"/>
      <color theme="0"/>
      <name val="Arial Narrow"/>
      <family val="2"/>
    </font>
    <font>
      <b/>
      <sz val="10"/>
      <color theme="2"/>
      <name val="Arial Narrow"/>
      <family val="2"/>
    </font>
    <font>
      <b/>
      <sz val="20"/>
      <color theme="0"/>
      <name val="Arial Narrow"/>
      <family val="2"/>
    </font>
    <font>
      <sz val="9"/>
      <color theme="1"/>
      <name val="Arial Narrow"/>
      <family val="2"/>
    </font>
    <font>
      <b/>
      <sz val="14"/>
      <color rgb="FFFF0000"/>
      <name val="Calibri"/>
      <family val="2"/>
      <scheme val="minor"/>
    </font>
  </fonts>
  <fills count="26">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002060"/>
        <bgColor indexed="64"/>
      </patternFill>
    </fill>
    <fill>
      <patternFill patternType="solid">
        <fgColor theme="0" tint="-0.14999847407452621"/>
        <bgColor indexed="64"/>
      </patternFill>
    </fill>
    <fill>
      <patternFill patternType="solid">
        <fgColor theme="7" tint="0.59999389629810485"/>
        <bgColor indexed="64"/>
      </patternFill>
    </fill>
    <fill>
      <patternFill patternType="solid">
        <fgColor rgb="FFBFBFBF"/>
        <bgColor indexed="64"/>
      </patternFill>
    </fill>
    <fill>
      <patternFill patternType="solid">
        <fgColor rgb="FF92D050"/>
        <bgColor indexed="64"/>
      </patternFill>
    </fill>
    <fill>
      <patternFill patternType="solid">
        <fgColor rgb="FF00B050"/>
        <bgColor indexed="64"/>
      </patternFill>
    </fill>
    <fill>
      <patternFill patternType="solid">
        <fgColor rgb="FFFFFF66"/>
        <bgColor indexed="64"/>
      </patternFill>
    </fill>
    <fill>
      <patternFill patternType="solid">
        <fgColor rgb="FFFFC000"/>
        <bgColor indexed="64"/>
      </patternFill>
    </fill>
    <fill>
      <patternFill patternType="solid">
        <fgColor rgb="FFFF0000"/>
        <bgColor indexed="64"/>
      </patternFill>
    </fill>
    <fill>
      <patternFill patternType="solid">
        <fgColor theme="9" tint="0.79998168889431442"/>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4" tint="-0.499984740745262"/>
        <bgColor indexed="64"/>
      </patternFill>
    </fill>
    <fill>
      <patternFill patternType="solid">
        <fgColor theme="0" tint="-0.34998626667073579"/>
        <bgColor indexed="64"/>
      </patternFill>
    </fill>
    <fill>
      <patternFill patternType="solid">
        <fgColor theme="0" tint="-0.499984740745262"/>
        <bgColor indexed="64"/>
      </patternFill>
    </fill>
    <fill>
      <patternFill patternType="solid">
        <fgColor theme="4" tint="0.39997558519241921"/>
        <bgColor indexed="64"/>
      </patternFill>
    </fill>
    <fill>
      <patternFill patternType="solid">
        <fgColor rgb="FF00B0F0"/>
        <bgColor indexed="64"/>
      </patternFill>
    </fill>
    <fill>
      <patternFill patternType="solid">
        <fgColor theme="9" tint="-0.249977111117893"/>
        <bgColor indexed="64"/>
      </patternFill>
    </fill>
    <fill>
      <patternFill patternType="solid">
        <fgColor theme="0" tint="-0.249977111117893"/>
        <bgColor indexed="64"/>
      </patternFill>
    </fill>
    <fill>
      <patternFill patternType="solid">
        <fgColor theme="7" tint="0.39997558519241921"/>
        <bgColor indexed="64"/>
      </patternFill>
    </fill>
  </fills>
  <borders count="106">
    <border>
      <left/>
      <right/>
      <top/>
      <bottom/>
      <diagonal/>
    </border>
    <border>
      <left style="dashed">
        <color theme="9" tint="-0.24994659260841701"/>
      </left>
      <right/>
      <top style="dashed">
        <color theme="9" tint="-0.24994659260841701"/>
      </top>
      <bottom/>
      <diagonal/>
    </border>
    <border>
      <left/>
      <right/>
      <top style="dashed">
        <color theme="9" tint="-0.24994659260841701"/>
      </top>
      <bottom/>
      <diagonal/>
    </border>
    <border>
      <left style="dashed">
        <color theme="9" tint="-0.24994659260841701"/>
      </left>
      <right/>
      <top/>
      <bottom style="dashed">
        <color theme="9" tint="-0.24994659260841701"/>
      </bottom>
      <diagonal/>
    </border>
    <border>
      <left/>
      <right/>
      <top/>
      <bottom style="dashed">
        <color theme="9" tint="-0.24994659260841701"/>
      </bottom>
      <diagonal/>
    </border>
    <border>
      <left style="dashed">
        <color theme="9" tint="-0.24994659260841701"/>
      </left>
      <right/>
      <top style="dashed">
        <color theme="9" tint="-0.24994659260841701"/>
      </top>
      <bottom style="dashed">
        <color theme="9" tint="-0.24994659260841701"/>
      </bottom>
      <diagonal/>
    </border>
    <border>
      <left/>
      <right style="dashed">
        <color theme="9" tint="-0.24994659260841701"/>
      </right>
      <top style="dashed">
        <color theme="9" tint="-0.24994659260841701"/>
      </top>
      <bottom style="dashed">
        <color theme="9" tint="-0.24994659260841701"/>
      </bottom>
      <diagonal/>
    </border>
    <border>
      <left/>
      <right/>
      <top style="dashed">
        <color theme="9" tint="-0.24994659260841701"/>
      </top>
      <bottom style="dashed">
        <color theme="9" tint="-0.24994659260841701"/>
      </bottom>
      <diagonal/>
    </border>
    <border>
      <left style="dashed">
        <color theme="9" tint="-0.24994659260841701"/>
      </left>
      <right style="dashed">
        <color theme="9" tint="-0.24994659260841701"/>
      </right>
      <top style="dashed">
        <color theme="9" tint="-0.24994659260841701"/>
      </top>
      <bottom/>
      <diagonal/>
    </border>
    <border>
      <left style="dashed">
        <color theme="9" tint="-0.24994659260841701"/>
      </left>
      <right style="dashed">
        <color theme="9" tint="-0.24994659260841701"/>
      </right>
      <top style="dashed">
        <color theme="9" tint="-0.24994659260841701"/>
      </top>
      <bottom style="dashed">
        <color theme="9" tint="-0.24994659260841701"/>
      </bottom>
      <diagonal/>
    </border>
    <border>
      <left style="dashed">
        <color theme="9" tint="-0.24994659260841701"/>
      </left>
      <right style="dashed">
        <color theme="9" tint="-0.24994659260841701"/>
      </right>
      <top/>
      <bottom style="dashed">
        <color theme="9" tint="-0.24994659260841701"/>
      </bottom>
      <diagonal/>
    </border>
    <border>
      <left style="dashed">
        <color theme="9" tint="-0.24994659260841701"/>
      </left>
      <right style="dashed">
        <color theme="9" tint="-0.24994659260841701"/>
      </right>
      <top/>
      <bottom/>
      <diagonal/>
    </border>
    <border>
      <left style="dashed">
        <color theme="9" tint="-0.24994659260841701"/>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rgb="FF000000"/>
      </right>
      <top/>
      <bottom style="medium">
        <color rgb="FF000000"/>
      </bottom>
      <diagonal/>
    </border>
    <border>
      <left/>
      <right/>
      <top/>
      <bottom style="medium">
        <color rgb="FF000000"/>
      </bottom>
      <diagonal/>
    </border>
    <border>
      <left style="dotted">
        <color rgb="FFF79646"/>
      </left>
      <right style="dotted">
        <color rgb="FFF79646"/>
      </right>
      <top/>
      <bottom style="dotted">
        <color rgb="FFF79646"/>
      </bottom>
      <diagonal/>
    </border>
    <border>
      <left style="dotted">
        <color rgb="FFF79646"/>
      </left>
      <right style="dotted">
        <color rgb="FFF79646"/>
      </right>
      <top style="dotted">
        <color rgb="FFF79646"/>
      </top>
      <bottom style="dotted">
        <color rgb="FFF79646"/>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dashed">
        <color theme="9" tint="-0.24994659260841701"/>
      </left>
      <right style="dashed">
        <color theme="9" tint="-0.24994659260841701"/>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dashed">
        <color theme="9" tint="-0.24994659260841701"/>
      </right>
      <top style="dashed">
        <color theme="9" tint="-0.24994659260841701"/>
      </top>
      <bottom/>
      <diagonal/>
    </border>
    <border>
      <left style="thin">
        <color indexed="64"/>
      </left>
      <right style="thin">
        <color indexed="64"/>
      </right>
      <top style="medium">
        <color indexed="64"/>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diagonal/>
    </border>
    <border>
      <left style="thick">
        <color theme="0"/>
      </left>
      <right style="thick">
        <color theme="0"/>
      </right>
      <top style="thick">
        <color theme="0"/>
      </top>
      <bottom style="thick">
        <color theme="0"/>
      </bottom>
      <diagonal/>
    </border>
    <border>
      <left style="thick">
        <color theme="0"/>
      </left>
      <right style="thick">
        <color theme="0"/>
      </right>
      <top style="thick">
        <color theme="0"/>
      </top>
      <bottom/>
      <diagonal/>
    </border>
    <border>
      <left style="thick">
        <color theme="0"/>
      </left>
      <right/>
      <top style="thick">
        <color theme="0"/>
      </top>
      <bottom style="thick">
        <color theme="0"/>
      </bottom>
      <diagonal/>
    </border>
    <border>
      <left/>
      <right style="thick">
        <color theme="0"/>
      </right>
      <top style="thick">
        <color theme="0"/>
      </top>
      <bottom style="thick">
        <color theme="0"/>
      </bottom>
      <diagonal/>
    </border>
    <border>
      <left style="thick">
        <color theme="0"/>
      </left>
      <right style="thick">
        <color theme="0"/>
      </right>
      <top/>
      <bottom style="thick">
        <color theme="0"/>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ck">
        <color theme="0"/>
      </top>
      <bottom style="medium">
        <color indexed="64"/>
      </bottom>
      <diagonal/>
    </border>
    <border>
      <left/>
      <right/>
      <top style="thick">
        <color theme="0"/>
      </top>
      <bottom style="medium">
        <color indexed="64"/>
      </bottom>
      <diagonal/>
    </border>
    <border>
      <left/>
      <right/>
      <top style="thick">
        <color theme="0"/>
      </top>
      <bottom style="thick">
        <color theme="0"/>
      </bottom>
      <diagonal/>
    </border>
    <border>
      <left/>
      <right style="thin">
        <color indexed="64"/>
      </right>
      <top style="dashed">
        <color theme="9" tint="-0.24994659260841701"/>
      </top>
      <bottom/>
      <diagonal/>
    </border>
  </borders>
  <cellStyleXfs count="3">
    <xf numFmtId="0" fontId="0" fillId="0" borderId="0"/>
    <xf numFmtId="0" fontId="8" fillId="0" borderId="0"/>
    <xf numFmtId="0" fontId="14" fillId="0" borderId="0"/>
  </cellStyleXfs>
  <cellXfs count="474">
    <xf numFmtId="0" fontId="0" fillId="0" borderId="0" xfId="0"/>
    <xf numFmtId="0" fontId="1" fillId="3" borderId="0" xfId="0" applyFont="1" applyFill="1"/>
    <xf numFmtId="0" fontId="1" fillId="3" borderId="0" xfId="0" applyFont="1" applyFill="1" applyAlignment="1">
      <alignment horizontal="center" vertical="center"/>
    </xf>
    <xf numFmtId="0" fontId="1" fillId="3" borderId="0" xfId="0" applyFont="1" applyFill="1" applyAlignment="1">
      <alignment horizontal="left" vertical="center"/>
    </xf>
    <xf numFmtId="0" fontId="0" fillId="5" borderId="0" xfId="0" applyFill="1"/>
    <xf numFmtId="0" fontId="0" fillId="0" borderId="0" xfId="0" applyAlignment="1">
      <alignment horizontal="left" wrapText="1"/>
    </xf>
    <xf numFmtId="0" fontId="0" fillId="5" borderId="0" xfId="0" applyFill="1" applyAlignment="1">
      <alignment horizontal="center"/>
    </xf>
    <xf numFmtId="0" fontId="0" fillId="3" borderId="0" xfId="0" applyFill="1"/>
    <xf numFmtId="0" fontId="10" fillId="3" borderId="20" xfId="1" quotePrefix="1" applyFont="1" applyFill="1" applyBorder="1" applyAlignment="1">
      <alignment horizontal="left" vertical="top" wrapText="1"/>
    </xf>
    <xf numFmtId="0" fontId="11" fillId="3" borderId="0" xfId="1" quotePrefix="1" applyFont="1" applyFill="1" applyAlignment="1">
      <alignment horizontal="left" vertical="top" wrapText="1"/>
    </xf>
    <xf numFmtId="0" fontId="11" fillId="3" borderId="21" xfId="1" quotePrefix="1" applyFont="1" applyFill="1" applyBorder="1" applyAlignment="1">
      <alignment horizontal="left" vertical="top" wrapText="1"/>
    </xf>
    <xf numFmtId="0" fontId="9" fillId="3" borderId="20" xfId="1" applyFont="1" applyFill="1" applyBorder="1"/>
    <xf numFmtId="0" fontId="9" fillId="3" borderId="0" xfId="1" applyFont="1" applyFill="1"/>
    <xf numFmtId="0" fontId="13" fillId="3" borderId="0" xfId="1" applyFont="1" applyFill="1" applyAlignment="1">
      <alignment horizontal="left" vertical="center" wrapText="1"/>
    </xf>
    <xf numFmtId="0" fontId="9" fillId="3" borderId="0" xfId="1" applyFont="1" applyFill="1" applyAlignment="1">
      <alignment horizontal="left" vertical="center" wrapText="1"/>
    </xf>
    <xf numFmtId="0" fontId="9" fillId="3" borderId="0" xfId="1" quotePrefix="1" applyFont="1" applyFill="1" applyAlignment="1">
      <alignment horizontal="left" vertical="center" wrapText="1"/>
    </xf>
    <xf numFmtId="0" fontId="9" fillId="3" borderId="21" xfId="1" applyFont="1" applyFill="1" applyBorder="1"/>
    <xf numFmtId="0" fontId="15" fillId="3" borderId="0" xfId="0" applyFont="1" applyFill="1" applyAlignment="1">
      <alignment horizontal="left" vertical="center" wrapText="1"/>
    </xf>
    <xf numFmtId="0" fontId="16" fillId="3" borderId="0" xfId="0" applyFont="1" applyFill="1" applyAlignment="1">
      <alignment horizontal="left" vertical="top" wrapText="1"/>
    </xf>
    <xf numFmtId="0" fontId="22" fillId="3" borderId="0" xfId="0" applyFont="1" applyFill="1" applyAlignment="1">
      <alignment horizontal="center" vertical="center"/>
    </xf>
    <xf numFmtId="0" fontId="24" fillId="3" borderId="49" xfId="0" applyFont="1" applyFill="1" applyBorder="1" applyAlignment="1">
      <alignment vertical="top" wrapText="1"/>
    </xf>
    <xf numFmtId="0" fontId="24" fillId="3" borderId="50" xfId="0" applyFont="1" applyFill="1" applyBorder="1" applyAlignment="1">
      <alignment vertical="top" wrapText="1"/>
    </xf>
    <xf numFmtId="0" fontId="26" fillId="0" borderId="0" xfId="0" applyFont="1" applyAlignment="1">
      <alignment horizontal="center" vertical="center" wrapText="1"/>
    </xf>
    <xf numFmtId="0" fontId="27" fillId="3" borderId="0" xfId="0" applyFont="1" applyFill="1"/>
    <xf numFmtId="0" fontId="3" fillId="3" borderId="0" xfId="0" applyFont="1" applyFill="1" applyAlignment="1">
      <alignment horizontal="left" vertical="center"/>
    </xf>
    <xf numFmtId="0" fontId="28" fillId="3" borderId="0" xfId="0" applyFont="1" applyFill="1" applyAlignment="1">
      <alignment horizontal="center" vertical="center" wrapText="1"/>
    </xf>
    <xf numFmtId="0" fontId="21" fillId="3" borderId="0" xfId="0" applyFont="1" applyFill="1"/>
    <xf numFmtId="0" fontId="25" fillId="3" borderId="0" xfId="0" applyFont="1" applyFill="1" applyAlignment="1">
      <alignment horizontal="justify" vertical="center" wrapText="1" readingOrder="1"/>
    </xf>
    <xf numFmtId="0" fontId="3" fillId="3" borderId="0" xfId="0" applyFont="1" applyFill="1" applyAlignment="1">
      <alignment vertical="center"/>
    </xf>
    <xf numFmtId="0" fontId="21" fillId="0" borderId="0" xfId="0" applyFont="1"/>
    <xf numFmtId="0" fontId="25" fillId="0" borderId="0" xfId="0" applyFont="1" applyAlignment="1">
      <alignment horizontal="justify" vertical="center" wrapText="1" readingOrder="1"/>
    </xf>
    <xf numFmtId="0" fontId="29" fillId="0" borderId="0" xfId="0" applyFont="1" applyAlignment="1">
      <alignment vertical="center"/>
    </xf>
    <xf numFmtId="0" fontId="30" fillId="0" borderId="0" xfId="0" applyFont="1"/>
    <xf numFmtId="0" fontId="19" fillId="0" borderId="0" xfId="0" applyFont="1"/>
    <xf numFmtId="0" fontId="27" fillId="0" borderId="0" xfId="0" applyFont="1"/>
    <xf numFmtId="0" fontId="32" fillId="3" borderId="0" xfId="0" applyFont="1" applyFill="1"/>
    <xf numFmtId="0" fontId="33" fillId="3" borderId="0" xfId="0" applyFont="1" applyFill="1"/>
    <xf numFmtId="0" fontId="34" fillId="13" borderId="57" xfId="0" applyFont="1" applyFill="1" applyBorder="1" applyAlignment="1">
      <alignment horizontal="center" vertical="center" wrapText="1" readingOrder="1"/>
    </xf>
    <xf numFmtId="0" fontId="34" fillId="13" borderId="58" xfId="0" applyFont="1" applyFill="1" applyBorder="1" applyAlignment="1">
      <alignment horizontal="center" vertical="center" wrapText="1" readingOrder="1"/>
    </xf>
    <xf numFmtId="0" fontId="34" fillId="3" borderId="60" xfId="0" applyFont="1" applyFill="1" applyBorder="1" applyAlignment="1">
      <alignment horizontal="center" vertical="center" wrapText="1" readingOrder="1"/>
    </xf>
    <xf numFmtId="0" fontId="35" fillId="3" borderId="60" xfId="0" applyFont="1" applyFill="1" applyBorder="1" applyAlignment="1">
      <alignment horizontal="justify" vertical="center" wrapText="1" readingOrder="1"/>
    </xf>
    <xf numFmtId="9" fontId="34" fillId="3" borderId="61" xfId="0" applyNumberFormat="1" applyFont="1" applyFill="1" applyBorder="1" applyAlignment="1">
      <alignment horizontal="center" vertical="center" wrapText="1" readingOrder="1"/>
    </xf>
    <xf numFmtId="0" fontId="34" fillId="3" borderId="13" xfId="0" applyFont="1" applyFill="1" applyBorder="1" applyAlignment="1">
      <alignment horizontal="center" vertical="center" wrapText="1" readingOrder="1"/>
    </xf>
    <xf numFmtId="0" fontId="35" fillId="3" borderId="13" xfId="0" applyFont="1" applyFill="1" applyBorder="1" applyAlignment="1">
      <alignment horizontal="justify" vertical="center" wrapText="1" readingOrder="1"/>
    </xf>
    <xf numFmtId="9" fontId="34" fillId="3" borderId="63" xfId="0" applyNumberFormat="1" applyFont="1" applyFill="1" applyBorder="1" applyAlignment="1">
      <alignment horizontal="center" vertical="center" wrapText="1" readingOrder="1"/>
    </xf>
    <xf numFmtId="0" fontId="35" fillId="3" borderId="63" xfId="0" applyFont="1" applyFill="1" applyBorder="1" applyAlignment="1">
      <alignment horizontal="center" vertical="center" wrapText="1" readingOrder="1"/>
    </xf>
    <xf numFmtId="0" fontId="34" fillId="3" borderId="65" xfId="0" applyFont="1" applyFill="1" applyBorder="1" applyAlignment="1">
      <alignment horizontal="center" vertical="center" wrapText="1" readingOrder="1"/>
    </xf>
    <xf numFmtId="0" fontId="35" fillId="3" borderId="65" xfId="0" applyFont="1" applyFill="1" applyBorder="1" applyAlignment="1">
      <alignment horizontal="justify" vertical="center" wrapText="1" readingOrder="1"/>
    </xf>
    <xf numFmtId="0" fontId="35" fillId="3" borderId="66" xfId="0" applyFont="1" applyFill="1" applyBorder="1" applyAlignment="1">
      <alignment horizontal="center" vertical="center" wrapText="1" readingOrder="1"/>
    </xf>
    <xf numFmtId="0" fontId="39" fillId="3" borderId="0" xfId="0" applyFont="1" applyFill="1"/>
    <xf numFmtId="0" fontId="41" fillId="15" borderId="67" xfId="0" applyFont="1" applyFill="1" applyBorder="1" applyAlignment="1" applyProtection="1">
      <alignment horizontal="center" vertical="center" wrapText="1" readingOrder="1"/>
      <protection hidden="1"/>
    </xf>
    <xf numFmtId="0" fontId="41" fillId="15" borderId="68" xfId="0" applyFont="1" applyFill="1" applyBorder="1" applyAlignment="1" applyProtection="1">
      <alignment horizontal="center" vertical="center" wrapText="1" readingOrder="1"/>
      <protection hidden="1"/>
    </xf>
    <xf numFmtId="0" fontId="41" fillId="15" borderId="69" xfId="0" applyFont="1" applyFill="1" applyBorder="1" applyAlignment="1" applyProtection="1">
      <alignment horizontal="center" vertical="center" wrapText="1" readingOrder="1"/>
      <protection hidden="1"/>
    </xf>
    <xf numFmtId="0" fontId="41" fillId="16" borderId="67" xfId="0" applyFont="1" applyFill="1" applyBorder="1" applyAlignment="1" applyProtection="1">
      <alignment horizontal="center" wrapText="1" readingOrder="1"/>
      <protection hidden="1"/>
    </xf>
    <xf numFmtId="0" fontId="41" fillId="16" borderId="68" xfId="0" applyFont="1" applyFill="1" applyBorder="1" applyAlignment="1" applyProtection="1">
      <alignment horizontal="center" wrapText="1" readingOrder="1"/>
      <protection hidden="1"/>
    </xf>
    <xf numFmtId="0" fontId="41" fillId="15" borderId="20" xfId="0" applyFont="1" applyFill="1" applyBorder="1" applyAlignment="1" applyProtection="1">
      <alignment horizontal="center" vertical="center" wrapText="1" readingOrder="1"/>
      <protection hidden="1"/>
    </xf>
    <xf numFmtId="0" fontId="41" fillId="15" borderId="0" xfId="0" applyFont="1" applyFill="1" applyAlignment="1" applyProtection="1">
      <alignment horizontal="center" vertical="center" wrapText="1" readingOrder="1"/>
      <protection hidden="1"/>
    </xf>
    <xf numFmtId="0" fontId="41" fillId="15" borderId="21" xfId="0" applyFont="1" applyFill="1" applyBorder="1" applyAlignment="1" applyProtection="1">
      <alignment horizontal="center" vertical="center" wrapText="1" readingOrder="1"/>
      <protection hidden="1"/>
    </xf>
    <xf numFmtId="0" fontId="41" fillId="16" borderId="20" xfId="0" applyFont="1" applyFill="1" applyBorder="1" applyAlignment="1" applyProtection="1">
      <alignment horizontal="center" wrapText="1" readingOrder="1"/>
      <protection hidden="1"/>
    </xf>
    <xf numFmtId="0" fontId="41" fillId="16" borderId="0" xfId="0" applyFont="1" applyFill="1" applyAlignment="1" applyProtection="1">
      <alignment horizontal="center" wrapText="1" readingOrder="1"/>
      <protection hidden="1"/>
    </xf>
    <xf numFmtId="0" fontId="41" fillId="15" borderId="43" xfId="0" applyFont="1" applyFill="1" applyBorder="1" applyAlignment="1" applyProtection="1">
      <alignment horizontal="center" vertical="center" wrapText="1" readingOrder="1"/>
      <protection hidden="1"/>
    </xf>
    <xf numFmtId="0" fontId="41" fillId="15" borderId="44" xfId="0" applyFont="1" applyFill="1" applyBorder="1" applyAlignment="1" applyProtection="1">
      <alignment horizontal="center" vertical="center" wrapText="1" readingOrder="1"/>
      <protection hidden="1"/>
    </xf>
    <xf numFmtId="0" fontId="41" fillId="15" borderId="45" xfId="0" applyFont="1" applyFill="1" applyBorder="1" applyAlignment="1" applyProtection="1">
      <alignment horizontal="center" vertical="center" wrapText="1" readingOrder="1"/>
      <protection hidden="1"/>
    </xf>
    <xf numFmtId="0" fontId="41" fillId="16" borderId="43" xfId="0" applyFont="1" applyFill="1" applyBorder="1" applyAlignment="1" applyProtection="1">
      <alignment horizontal="center" wrapText="1" readingOrder="1"/>
      <protection hidden="1"/>
    </xf>
    <xf numFmtId="0" fontId="41" fillId="16" borderId="44" xfId="0" applyFont="1" applyFill="1" applyBorder="1" applyAlignment="1" applyProtection="1">
      <alignment horizontal="center" wrapText="1" readingOrder="1"/>
      <protection hidden="1"/>
    </xf>
    <xf numFmtId="0" fontId="41" fillId="17" borderId="68" xfId="0" applyFont="1" applyFill="1" applyBorder="1" applyAlignment="1" applyProtection="1">
      <alignment horizontal="center" wrapText="1" readingOrder="1"/>
      <protection hidden="1"/>
    </xf>
    <xf numFmtId="0" fontId="41" fillId="17" borderId="69" xfId="0" applyFont="1" applyFill="1" applyBorder="1" applyAlignment="1" applyProtection="1">
      <alignment horizontal="center" wrapText="1" readingOrder="1"/>
      <protection hidden="1"/>
    </xf>
    <xf numFmtId="0" fontId="41" fillId="17" borderId="20" xfId="0" applyFont="1" applyFill="1" applyBorder="1" applyAlignment="1" applyProtection="1">
      <alignment horizontal="center" wrapText="1" readingOrder="1"/>
      <protection hidden="1"/>
    </xf>
    <xf numFmtId="0" fontId="41" fillId="17" borderId="0" xfId="0" applyFont="1" applyFill="1" applyAlignment="1" applyProtection="1">
      <alignment horizontal="center" wrapText="1" readingOrder="1"/>
      <protection hidden="1"/>
    </xf>
    <xf numFmtId="0" fontId="41" fillId="17" borderId="21" xfId="0" applyFont="1" applyFill="1" applyBorder="1" applyAlignment="1" applyProtection="1">
      <alignment horizontal="center" wrapText="1" readingOrder="1"/>
      <protection hidden="1"/>
    </xf>
    <xf numFmtId="0" fontId="41" fillId="17" borderId="43" xfId="0" applyFont="1" applyFill="1" applyBorder="1" applyAlignment="1" applyProtection="1">
      <alignment horizontal="center" wrapText="1" readingOrder="1"/>
      <protection hidden="1"/>
    </xf>
    <xf numFmtId="0" fontId="41" fillId="17" borderId="44" xfId="0" applyFont="1" applyFill="1" applyBorder="1" applyAlignment="1" applyProtection="1">
      <alignment horizontal="center" wrapText="1" readingOrder="1"/>
      <protection hidden="1"/>
    </xf>
    <xf numFmtId="0" fontId="41" fillId="17" borderId="45" xfId="0" applyFont="1" applyFill="1" applyBorder="1" applyAlignment="1" applyProtection="1">
      <alignment horizontal="center" wrapText="1" readingOrder="1"/>
      <protection hidden="1"/>
    </xf>
    <xf numFmtId="0" fontId="41" fillId="8" borderId="67" xfId="0" applyFont="1" applyFill="1" applyBorder="1" applyAlignment="1" applyProtection="1">
      <alignment horizontal="center" wrapText="1" readingOrder="1"/>
      <protection hidden="1"/>
    </xf>
    <xf numFmtId="0" fontId="41" fillId="8" borderId="68" xfId="0" applyFont="1" applyFill="1" applyBorder="1" applyAlignment="1" applyProtection="1">
      <alignment horizontal="center" wrapText="1" readingOrder="1"/>
      <protection hidden="1"/>
    </xf>
    <xf numFmtId="0" fontId="41" fillId="8" borderId="69" xfId="0" applyFont="1" applyFill="1" applyBorder="1" applyAlignment="1" applyProtection="1">
      <alignment horizontal="center" wrapText="1" readingOrder="1"/>
      <protection hidden="1"/>
    </xf>
    <xf numFmtId="0" fontId="41" fillId="8" borderId="20" xfId="0" applyFont="1" applyFill="1" applyBorder="1" applyAlignment="1" applyProtection="1">
      <alignment horizontal="center" wrapText="1" readingOrder="1"/>
      <protection hidden="1"/>
    </xf>
    <xf numFmtId="0" fontId="41" fillId="8" borderId="0" xfId="0" applyFont="1" applyFill="1" applyAlignment="1" applyProtection="1">
      <alignment horizontal="center" wrapText="1" readingOrder="1"/>
      <protection hidden="1"/>
    </xf>
    <xf numFmtId="0" fontId="41" fillId="8" borderId="21" xfId="0" applyFont="1" applyFill="1" applyBorder="1" applyAlignment="1" applyProtection="1">
      <alignment horizontal="center" wrapText="1" readingOrder="1"/>
      <protection hidden="1"/>
    </xf>
    <xf numFmtId="0" fontId="41" fillId="8" borderId="43" xfId="0" applyFont="1" applyFill="1" applyBorder="1" applyAlignment="1" applyProtection="1">
      <alignment horizontal="center" wrapText="1" readingOrder="1"/>
      <protection hidden="1"/>
    </xf>
    <xf numFmtId="0" fontId="41" fillId="8" borderId="44" xfId="0" applyFont="1" applyFill="1" applyBorder="1" applyAlignment="1" applyProtection="1">
      <alignment horizontal="center" wrapText="1" readingOrder="1"/>
      <protection hidden="1"/>
    </xf>
    <xf numFmtId="0" fontId="41" fillId="8" borderId="45" xfId="0" applyFont="1" applyFill="1" applyBorder="1" applyAlignment="1" applyProtection="1">
      <alignment horizontal="center" wrapText="1" readingOrder="1"/>
      <protection hidden="1"/>
    </xf>
    <xf numFmtId="0" fontId="0" fillId="0" borderId="0" xfId="0" applyAlignment="1">
      <alignment wrapText="1"/>
    </xf>
    <xf numFmtId="0" fontId="0" fillId="0" borderId="0" xfId="0" applyAlignment="1">
      <alignment vertical="top" wrapText="1"/>
    </xf>
    <xf numFmtId="0" fontId="6" fillId="18" borderId="47" xfId="0" applyFont="1" applyFill="1" applyBorder="1" applyAlignment="1">
      <alignment horizontal="center" vertical="center" wrapText="1"/>
    </xf>
    <xf numFmtId="0" fontId="6" fillId="18" borderId="47" xfId="0" applyFont="1" applyFill="1" applyBorder="1" applyAlignment="1">
      <alignment horizontal="center" vertical="center"/>
    </xf>
    <xf numFmtId="0" fontId="44" fillId="0" borderId="0" xfId="0" applyFont="1" applyAlignment="1">
      <alignment horizontal="center"/>
    </xf>
    <xf numFmtId="0" fontId="45" fillId="0" borderId="0" xfId="0" applyFont="1"/>
    <xf numFmtId="0" fontId="47" fillId="4" borderId="0" xfId="0" applyFont="1" applyFill="1" applyAlignment="1" applyProtection="1">
      <alignment horizontal="left" vertical="center" wrapText="1"/>
      <protection locked="0"/>
    </xf>
    <xf numFmtId="0" fontId="46" fillId="19" borderId="0" xfId="0" applyFont="1" applyFill="1" applyAlignment="1" applyProtection="1">
      <alignment vertical="center" wrapText="1"/>
      <protection locked="0"/>
    </xf>
    <xf numFmtId="0" fontId="47" fillId="4" borderId="0" xfId="0" applyFont="1" applyFill="1" applyAlignment="1" applyProtection="1">
      <alignment vertical="center" wrapText="1"/>
      <protection locked="0"/>
    </xf>
    <xf numFmtId="0" fontId="0" fillId="0" borderId="0" xfId="0" applyAlignment="1">
      <alignment horizontal="left"/>
    </xf>
    <xf numFmtId="0" fontId="48" fillId="0" borderId="0" xfId="0" applyFont="1" applyAlignment="1" applyProtection="1">
      <alignment horizontal="center" vertical="center"/>
      <protection locked="0"/>
    </xf>
    <xf numFmtId="0" fontId="46" fillId="0" borderId="0" xfId="0" applyFont="1" applyAlignment="1" applyProtection="1">
      <alignment horizontal="left" vertical="center"/>
      <protection locked="0"/>
    </xf>
    <xf numFmtId="0" fontId="47" fillId="0" borderId="0" xfId="0" applyFont="1" applyAlignment="1" applyProtection="1">
      <alignment horizontal="center" vertical="center"/>
      <protection locked="0"/>
    </xf>
    <xf numFmtId="0" fontId="20" fillId="0" borderId="0" xfId="0" applyFont="1" applyAlignment="1">
      <alignment horizontal="center"/>
    </xf>
    <xf numFmtId="0" fontId="53" fillId="5" borderId="13" xfId="0" applyFont="1" applyFill="1" applyBorder="1" applyAlignment="1">
      <alignment horizontal="center" vertical="center"/>
    </xf>
    <xf numFmtId="0" fontId="52" fillId="20" borderId="13" xfId="0" applyFont="1" applyFill="1" applyBorder="1" applyAlignment="1">
      <alignment horizontal="center"/>
    </xf>
    <xf numFmtId="0" fontId="52" fillId="20" borderId="13" xfId="0" applyFont="1" applyFill="1" applyBorder="1" applyAlignment="1">
      <alignment vertical="center" wrapText="1"/>
    </xf>
    <xf numFmtId="0" fontId="54" fillId="0" borderId="0" xfId="0" applyFont="1" applyAlignment="1">
      <alignment horizontal="center"/>
    </xf>
    <xf numFmtId="0" fontId="54" fillId="0" borderId="0" xfId="0" applyFont="1" applyAlignment="1">
      <alignment horizontal="left"/>
    </xf>
    <xf numFmtId="0" fontId="55" fillId="0" borderId="0" xfId="0" applyFont="1" applyAlignment="1">
      <alignment horizontal="center"/>
    </xf>
    <xf numFmtId="0" fontId="45" fillId="0" borderId="0" xfId="0" applyFont="1" applyProtection="1">
      <protection locked="0"/>
    </xf>
    <xf numFmtId="0" fontId="57" fillId="0" borderId="0" xfId="0" applyFont="1" applyAlignment="1" applyProtection="1">
      <alignment vertical="center"/>
      <protection locked="0"/>
    </xf>
    <xf numFmtId="0" fontId="46" fillId="21" borderId="0" xfId="0" applyFont="1" applyFill="1" applyAlignment="1" applyProtection="1">
      <alignment horizontal="left" vertical="center"/>
      <protection locked="0"/>
    </xf>
    <xf numFmtId="0" fontId="46" fillId="21" borderId="0" xfId="0" applyFont="1" applyFill="1" applyAlignment="1" applyProtection="1">
      <alignment horizontal="left" vertical="center" wrapText="1"/>
      <protection locked="0"/>
    </xf>
    <xf numFmtId="0" fontId="46" fillId="0" borderId="0" xfId="0" applyFont="1" applyAlignment="1" applyProtection="1">
      <alignment horizontal="left"/>
      <protection locked="0"/>
    </xf>
    <xf numFmtId="0" fontId="45" fillId="0" borderId="0" xfId="0" applyFont="1" applyAlignment="1" applyProtection="1">
      <alignment horizontal="center" vertical="center"/>
      <protection locked="0"/>
    </xf>
    <xf numFmtId="0" fontId="59" fillId="0" borderId="0" xfId="0" applyFont="1"/>
    <xf numFmtId="0" fontId="46" fillId="21" borderId="13" xfId="0" applyFont="1" applyFill="1" applyBorder="1" applyAlignment="1">
      <alignment horizontal="center" vertical="top" wrapText="1" readingOrder="1"/>
    </xf>
    <xf numFmtId="0" fontId="46" fillId="21" borderId="13" xfId="0" applyFont="1" applyFill="1" applyBorder="1" applyAlignment="1">
      <alignment horizontal="center" vertical="center" wrapText="1" readingOrder="1"/>
    </xf>
    <xf numFmtId="0" fontId="61" fillId="22" borderId="79" xfId="0" applyFont="1" applyFill="1" applyBorder="1" applyAlignment="1">
      <alignment horizontal="center" vertical="top" wrapText="1" readingOrder="1"/>
    </xf>
    <xf numFmtId="0" fontId="61" fillId="22" borderId="81" xfId="0" applyFont="1" applyFill="1" applyBorder="1" applyAlignment="1">
      <alignment horizontal="center" vertical="top" wrapText="1" readingOrder="1"/>
    </xf>
    <xf numFmtId="0" fontId="46" fillId="22" borderId="13" xfId="0" applyFont="1" applyFill="1" applyBorder="1" applyAlignment="1">
      <alignment horizontal="center" vertical="top" wrapText="1" readingOrder="1"/>
    </xf>
    <xf numFmtId="0" fontId="62" fillId="0" borderId="0" xfId="0" applyFont="1"/>
    <xf numFmtId="0" fontId="60" fillId="0" borderId="13" xfId="0" applyFont="1" applyBorder="1" applyAlignment="1">
      <alignment horizontal="center" vertical="center" wrapText="1"/>
    </xf>
    <xf numFmtId="0" fontId="45" fillId="0" borderId="0" xfId="0" applyFont="1" applyAlignment="1">
      <alignment horizontal="left"/>
    </xf>
    <xf numFmtId="0" fontId="45" fillId="0" borderId="0" xfId="0" applyFont="1" applyAlignment="1">
      <alignment horizontal="center"/>
    </xf>
    <xf numFmtId="0" fontId="45" fillId="3" borderId="0" xfId="0" applyFont="1" applyFill="1"/>
    <xf numFmtId="0" fontId="65" fillId="7" borderId="0" xfId="0" applyFont="1" applyFill="1" applyAlignment="1">
      <alignment horizontal="center" vertical="center" wrapText="1" readingOrder="1"/>
    </xf>
    <xf numFmtId="0" fontId="66" fillId="8" borderId="51" xfId="0" applyFont="1" applyFill="1" applyBorder="1" applyAlignment="1">
      <alignment horizontal="center" vertical="center" wrapText="1" readingOrder="1"/>
    </xf>
    <xf numFmtId="0" fontId="66" fillId="0" borderId="51" xfId="0" applyFont="1" applyBorder="1" applyAlignment="1">
      <alignment horizontal="center" vertical="center" wrapText="1" readingOrder="1"/>
    </xf>
    <xf numFmtId="0" fontId="66" fillId="0" borderId="51" xfId="0" applyFont="1" applyBorder="1" applyAlignment="1">
      <alignment horizontal="justify" vertical="center" wrapText="1" readingOrder="1"/>
    </xf>
    <xf numFmtId="0" fontId="66" fillId="9" borderId="52" xfId="0" applyFont="1" applyFill="1" applyBorder="1" applyAlignment="1">
      <alignment horizontal="center" vertical="center" wrapText="1" readingOrder="1"/>
    </xf>
    <xf numFmtId="0" fontId="66" fillId="0" borderId="52" xfId="0" applyFont="1" applyBorder="1" applyAlignment="1">
      <alignment horizontal="center" vertical="center" wrapText="1" readingOrder="1"/>
    </xf>
    <xf numFmtId="0" fontId="66" fillId="0" borderId="52" xfId="0" applyFont="1" applyBorder="1" applyAlignment="1">
      <alignment horizontal="justify" vertical="center" wrapText="1" readingOrder="1"/>
    </xf>
    <xf numFmtId="0" fontId="66" fillId="10" borderId="52" xfId="0" applyFont="1" applyFill="1" applyBorder="1" applyAlignment="1">
      <alignment horizontal="center" vertical="center" wrapText="1" readingOrder="1"/>
    </xf>
    <xf numFmtId="0" fontId="66" fillId="11" borderId="52" xfId="0" applyFont="1" applyFill="1" applyBorder="1" applyAlignment="1">
      <alignment horizontal="center" vertical="center" wrapText="1" readingOrder="1"/>
    </xf>
    <xf numFmtId="0" fontId="67" fillId="12" borderId="52" xfId="0" applyFont="1" applyFill="1" applyBorder="1" applyAlignment="1">
      <alignment horizontal="center" vertical="center" wrapText="1" readingOrder="1"/>
    </xf>
    <xf numFmtId="0" fontId="0" fillId="3" borderId="0" xfId="0" applyFill="1" applyBorder="1"/>
    <xf numFmtId="0" fontId="21" fillId="3" borderId="0" xfId="0" applyFont="1" applyFill="1" applyBorder="1"/>
    <xf numFmtId="0" fontId="25" fillId="3" borderId="0" xfId="0" applyFont="1" applyFill="1" applyBorder="1" applyAlignment="1">
      <alignment horizontal="justify" vertical="center" wrapText="1" readingOrder="1"/>
    </xf>
    <xf numFmtId="0" fontId="69" fillId="7" borderId="0" xfId="0" applyFont="1" applyFill="1" applyAlignment="1">
      <alignment horizontal="center" vertical="center" wrapText="1" readingOrder="1"/>
    </xf>
    <xf numFmtId="0" fontId="70" fillId="8" borderId="51" xfId="0" applyFont="1" applyFill="1" applyBorder="1" applyAlignment="1">
      <alignment horizontal="center" vertical="center" wrapText="1" readingOrder="1"/>
    </xf>
    <xf numFmtId="0" fontId="70" fillId="0" borderId="51" xfId="0" applyFont="1" applyBorder="1" applyAlignment="1">
      <alignment horizontal="justify" vertical="center" wrapText="1" readingOrder="1"/>
    </xf>
    <xf numFmtId="9" fontId="70" fillId="0" borderId="51" xfId="0" applyNumberFormat="1" applyFont="1" applyBorder="1" applyAlignment="1">
      <alignment horizontal="center" vertical="center" wrapText="1" readingOrder="1"/>
    </xf>
    <xf numFmtId="0" fontId="70" fillId="9" borderId="52" xfId="0" applyFont="1" applyFill="1" applyBorder="1" applyAlignment="1">
      <alignment horizontal="center" vertical="center" wrapText="1" readingOrder="1"/>
    </xf>
    <xf numFmtId="0" fontId="70" fillId="0" borderId="52" xfId="0" applyFont="1" applyBorder="1" applyAlignment="1">
      <alignment horizontal="justify" vertical="center" wrapText="1" readingOrder="1"/>
    </xf>
    <xf numFmtId="9" fontId="70" fillId="0" borderId="52" xfId="0" applyNumberFormat="1" applyFont="1" applyBorder="1" applyAlignment="1">
      <alignment horizontal="center" vertical="center" wrapText="1" readingOrder="1"/>
    </xf>
    <xf numFmtId="0" fontId="70" fillId="10" borderId="52" xfId="0" applyFont="1" applyFill="1" applyBorder="1" applyAlignment="1">
      <alignment horizontal="center" vertical="center" wrapText="1" readingOrder="1"/>
    </xf>
    <xf numFmtId="0" fontId="70" fillId="11" borderId="52" xfId="0" applyFont="1" applyFill="1" applyBorder="1" applyAlignment="1">
      <alignment horizontal="center" vertical="center" wrapText="1" readingOrder="1"/>
    </xf>
    <xf numFmtId="0" fontId="71" fillId="12" borderId="52" xfId="0" applyFont="1" applyFill="1" applyBorder="1" applyAlignment="1">
      <alignment horizontal="center" vertical="center" wrapText="1" readingOrder="1"/>
    </xf>
    <xf numFmtId="9" fontId="0" fillId="0" borderId="0" xfId="0" applyNumberFormat="1"/>
    <xf numFmtId="9" fontId="0" fillId="0" borderId="0" xfId="0" applyNumberFormat="1" applyAlignment="1">
      <alignment horizontal="center"/>
    </xf>
    <xf numFmtId="0" fontId="0" fillId="0" borderId="0" xfId="0" applyAlignment="1">
      <alignment horizontal="center"/>
    </xf>
    <xf numFmtId="0" fontId="0" fillId="0" borderId="0" xfId="0" applyAlignment="1">
      <alignment horizontal="left" vertical="center" wrapText="1"/>
    </xf>
    <xf numFmtId="0" fontId="4" fillId="4" borderId="8" xfId="0" applyFont="1" applyFill="1" applyBorder="1" applyAlignment="1">
      <alignment horizontal="center" vertical="center" textRotation="90"/>
    </xf>
    <xf numFmtId="9" fontId="0" fillId="3" borderId="0" xfId="0" applyNumberFormat="1" applyFill="1"/>
    <xf numFmtId="9" fontId="66" fillId="0" borderId="52" xfId="0" applyNumberFormat="1" applyFont="1" applyBorder="1" applyAlignment="1">
      <alignment horizontal="justify" vertical="center" wrapText="1" readingOrder="1"/>
    </xf>
    <xf numFmtId="9" fontId="0" fillId="3" borderId="0" xfId="0" applyNumberFormat="1" applyFill="1" applyBorder="1"/>
    <xf numFmtId="0" fontId="0" fillId="0" borderId="13" xfId="0" applyBorder="1" applyAlignment="1">
      <alignment horizontal="left" vertical="center" wrapText="1"/>
    </xf>
    <xf numFmtId="0" fontId="0" fillId="0" borderId="0" xfId="0" applyFont="1" applyAlignment="1">
      <alignment horizontal="left" wrapText="1"/>
    </xf>
    <xf numFmtId="0" fontId="32" fillId="3" borderId="13" xfId="0" applyFont="1" applyFill="1" applyBorder="1"/>
    <xf numFmtId="9" fontId="32" fillId="3" borderId="0" xfId="0" applyNumberFormat="1" applyFont="1" applyFill="1"/>
    <xf numFmtId="0" fontId="4" fillId="4" borderId="8" xfId="0" applyFont="1" applyFill="1" applyBorder="1" applyAlignment="1">
      <alignment horizontal="center" vertical="center" textRotation="90" wrapText="1"/>
    </xf>
    <xf numFmtId="0" fontId="4" fillId="4" borderId="11" xfId="0" applyFont="1" applyFill="1" applyBorder="1" applyAlignment="1">
      <alignment horizontal="center" vertical="center" textRotation="90" wrapText="1"/>
    </xf>
    <xf numFmtId="9" fontId="32" fillId="3" borderId="13" xfId="0" applyNumberFormat="1" applyFont="1" applyFill="1" applyBorder="1"/>
    <xf numFmtId="0" fontId="4" fillId="4" borderId="83" xfId="0" applyFont="1" applyFill="1" applyBorder="1" applyAlignment="1">
      <alignment horizontal="center" vertical="center" textRotation="90" wrapText="1"/>
    </xf>
    <xf numFmtId="0" fontId="74" fillId="0" borderId="13" xfId="0" applyFont="1" applyBorder="1" applyAlignment="1">
      <alignment horizontal="left" vertical="center" wrapText="1"/>
    </xf>
    <xf numFmtId="0" fontId="74" fillId="0" borderId="0" xfId="0" applyFont="1" applyAlignment="1">
      <alignment horizontal="left" vertical="center" wrapText="1"/>
    </xf>
    <xf numFmtId="0" fontId="0" fillId="0" borderId="0" xfId="0" applyAlignment="1">
      <alignment vertical="center" wrapText="1"/>
    </xf>
    <xf numFmtId="0" fontId="75" fillId="3" borderId="0" xfId="0" applyFont="1" applyFill="1" applyBorder="1"/>
    <xf numFmtId="0" fontId="75" fillId="0" borderId="0" xfId="0" applyFont="1" applyBorder="1"/>
    <xf numFmtId="0" fontId="4" fillId="3" borderId="0" xfId="0" applyFont="1" applyFill="1" applyBorder="1" applyAlignment="1">
      <alignment horizontal="center" vertical="center"/>
    </xf>
    <xf numFmtId="0" fontId="4" fillId="2" borderId="0" xfId="0" applyFont="1" applyFill="1" applyBorder="1" applyAlignment="1">
      <alignment horizontal="center" vertical="center"/>
    </xf>
    <xf numFmtId="0" fontId="21" fillId="0" borderId="0" xfId="0" applyFont="1" applyBorder="1"/>
    <xf numFmtId="0" fontId="0" fillId="0" borderId="13" xfId="0" applyBorder="1" applyAlignment="1">
      <alignment wrapText="1"/>
    </xf>
    <xf numFmtId="0" fontId="34" fillId="5" borderId="60" xfId="0" applyFont="1" applyFill="1" applyBorder="1" applyAlignment="1">
      <alignment horizontal="center" vertical="center" wrapText="1" readingOrder="1"/>
    </xf>
    <xf numFmtId="0" fontId="34" fillId="5" borderId="13" xfId="0" applyFont="1" applyFill="1" applyBorder="1" applyAlignment="1">
      <alignment horizontal="center" vertical="center" wrapText="1" readingOrder="1"/>
    </xf>
    <xf numFmtId="0" fontId="6" fillId="18" borderId="53" xfId="0" applyFont="1" applyFill="1" applyBorder="1" applyAlignment="1">
      <alignment horizontal="center" vertical="center"/>
    </xf>
    <xf numFmtId="0" fontId="0" fillId="0" borderId="0" xfId="0" applyFill="1" applyBorder="1" applyAlignment="1">
      <alignment horizontal="left" vertical="center" wrapText="1"/>
    </xf>
    <xf numFmtId="0" fontId="0" fillId="0" borderId="13" xfId="0" applyFill="1" applyBorder="1" applyAlignment="1">
      <alignment wrapText="1"/>
    </xf>
    <xf numFmtId="0" fontId="56" fillId="0" borderId="0" xfId="0" applyFont="1" applyAlignment="1" applyProtection="1">
      <alignment horizontal="center" vertical="center"/>
      <protection locked="0"/>
    </xf>
    <xf numFmtId="0" fontId="0" fillId="0" borderId="13" xfId="0" applyBorder="1" applyAlignment="1">
      <alignment horizontal="center" vertical="center" wrapText="1"/>
    </xf>
    <xf numFmtId="9" fontId="0" fillId="0" borderId="13" xfId="0" applyNumberFormat="1" applyBorder="1" applyAlignment="1">
      <alignment horizontal="center" vertical="center" wrapText="1"/>
    </xf>
    <xf numFmtId="0" fontId="1" fillId="3" borderId="0" xfId="0" applyFont="1" applyFill="1" applyAlignment="1">
      <alignment horizontal="left" vertical="center"/>
    </xf>
    <xf numFmtId="0" fontId="48" fillId="20" borderId="0" xfId="0" applyFont="1" applyFill="1" applyAlignment="1" applyProtection="1">
      <alignment horizontal="center" vertical="center" wrapText="1"/>
      <protection locked="0"/>
    </xf>
    <xf numFmtId="0" fontId="47" fillId="19" borderId="0" xfId="0" applyFont="1" applyFill="1" applyAlignment="1" applyProtection="1">
      <alignment horizontal="left"/>
      <protection locked="0"/>
    </xf>
    <xf numFmtId="0" fontId="48" fillId="19" borderId="0" xfId="0" applyFont="1" applyFill="1"/>
    <xf numFmtId="0" fontId="48" fillId="19" borderId="0" xfId="0" applyFont="1" applyFill="1" applyAlignment="1" applyProtection="1">
      <alignment horizontal="center" vertical="center"/>
      <protection locked="0"/>
    </xf>
    <xf numFmtId="0" fontId="59" fillId="0" borderId="13" xfId="0" applyFont="1" applyBorder="1" applyAlignment="1">
      <alignment horizontal="justify" vertical="center" wrapText="1"/>
    </xf>
    <xf numFmtId="0" fontId="60" fillId="0" borderId="13" xfId="0" applyFont="1" applyBorder="1" applyAlignment="1">
      <alignment vertical="center" wrapText="1" readingOrder="1"/>
    </xf>
    <xf numFmtId="0" fontId="8" fillId="0" borderId="13" xfId="0" applyFont="1" applyBorder="1" applyAlignment="1">
      <alignment horizontal="left" vertical="top" wrapText="1" readingOrder="1"/>
    </xf>
    <xf numFmtId="0" fontId="60" fillId="0" borderId="13" xfId="0" applyFont="1" applyBorder="1" applyAlignment="1">
      <alignment horizontal="left" vertical="center" wrapText="1" readingOrder="1"/>
    </xf>
    <xf numFmtId="0" fontId="59" fillId="0" borderId="13" xfId="0" applyFont="1" applyBorder="1" applyAlignment="1">
      <alignment horizontal="left" vertical="center" wrapText="1"/>
    </xf>
    <xf numFmtId="0" fontId="54" fillId="3" borderId="13" xfId="0" applyFont="1" applyFill="1" applyBorder="1" applyAlignment="1">
      <alignment horizontal="center" vertical="center" wrapText="1"/>
    </xf>
    <xf numFmtId="0" fontId="0" fillId="0" borderId="13" xfId="0" applyFill="1" applyBorder="1" applyAlignment="1">
      <alignment vertical="center" wrapText="1"/>
    </xf>
    <xf numFmtId="0" fontId="24" fillId="3" borderId="48" xfId="0" applyFont="1" applyFill="1" applyBorder="1" applyAlignment="1">
      <alignment vertical="top" wrapText="1"/>
    </xf>
    <xf numFmtId="0" fontId="32" fillId="0" borderId="0" xfId="0" applyFont="1" applyAlignment="1" applyProtection="1">
      <alignment vertical="center"/>
      <protection locked="0"/>
    </xf>
    <xf numFmtId="0" fontId="80" fillId="0" borderId="0" xfId="0" applyFont="1" applyAlignment="1" applyProtection="1">
      <alignment horizontal="center" vertical="center"/>
      <protection locked="0"/>
    </xf>
    <xf numFmtId="0" fontId="76" fillId="0" borderId="0" xfId="0" applyFont="1"/>
    <xf numFmtId="0" fontId="0" fillId="0" borderId="0" xfId="0" applyAlignment="1">
      <alignment horizontal="center" wrapText="1"/>
    </xf>
    <xf numFmtId="0" fontId="0" fillId="0" borderId="0" xfId="0" applyProtection="1">
      <protection locked="0"/>
    </xf>
    <xf numFmtId="0" fontId="0" fillId="0" borderId="0" xfId="0" applyAlignment="1" applyProtection="1">
      <alignment vertical="top"/>
      <protection locked="0"/>
    </xf>
    <xf numFmtId="0" fontId="82" fillId="4" borderId="92" xfId="0" applyFont="1" applyFill="1" applyBorder="1" applyAlignment="1">
      <alignment horizontal="center" vertical="center"/>
    </xf>
    <xf numFmtId="0" fontId="82" fillId="4" borderId="92" xfId="0" applyFont="1" applyFill="1" applyBorder="1" applyAlignment="1">
      <alignment horizontal="center" vertical="center" wrapText="1"/>
    </xf>
    <xf numFmtId="0" fontId="82" fillId="4" borderId="92" xfId="0" applyFont="1" applyFill="1" applyBorder="1" applyAlignment="1" applyProtection="1">
      <alignment horizontal="center" vertical="center" wrapText="1"/>
      <protection locked="0"/>
    </xf>
    <xf numFmtId="0" fontId="82" fillId="23" borderId="92" xfId="0" applyFont="1" applyFill="1" applyBorder="1" applyAlignment="1" applyProtection="1">
      <alignment horizontal="center" vertical="center" textRotation="90"/>
      <protection locked="0"/>
    </xf>
    <xf numFmtId="0" fontId="83" fillId="4" borderId="92" xfId="0" applyFont="1" applyFill="1" applyBorder="1" applyAlignment="1">
      <alignment horizontal="center" vertical="center" wrapText="1"/>
    </xf>
    <xf numFmtId="0" fontId="76" fillId="24" borderId="0" xfId="0" applyFont="1" applyFill="1" applyBorder="1"/>
    <xf numFmtId="0" fontId="32" fillId="3" borderId="0" xfId="0" applyFont="1" applyFill="1" applyBorder="1" applyAlignment="1" applyProtection="1">
      <alignment vertical="center"/>
      <protection locked="0"/>
    </xf>
    <xf numFmtId="0" fontId="80" fillId="3" borderId="0" xfId="0" applyFont="1" applyFill="1" applyBorder="1" applyAlignment="1" applyProtection="1">
      <alignment horizontal="center" vertical="center"/>
      <protection locked="0"/>
    </xf>
    <xf numFmtId="0" fontId="76" fillId="3" borderId="0" xfId="0" applyFont="1" applyFill="1" applyBorder="1"/>
    <xf numFmtId="0" fontId="82" fillId="4" borderId="92" xfId="0" applyFont="1" applyFill="1" applyBorder="1" applyAlignment="1" applyProtection="1">
      <alignment vertical="center" wrapText="1"/>
      <protection locked="0"/>
    </xf>
    <xf numFmtId="0" fontId="82" fillId="4" borderId="92" xfId="0" applyFont="1" applyFill="1" applyBorder="1" applyAlignment="1" applyProtection="1">
      <alignment vertical="center"/>
      <protection locked="0"/>
    </xf>
    <xf numFmtId="0" fontId="1" fillId="3" borderId="0" xfId="0" applyFont="1" applyFill="1" applyAlignment="1">
      <alignment horizontal="left" vertical="center"/>
    </xf>
    <xf numFmtId="0" fontId="82" fillId="4" borderId="92" xfId="0" applyFont="1" applyFill="1" applyBorder="1" applyAlignment="1" applyProtection="1">
      <alignment horizontal="center" vertical="center" wrapText="1"/>
      <protection locked="0"/>
    </xf>
    <xf numFmtId="0" fontId="0" fillId="0" borderId="82" xfId="0" applyBorder="1" applyAlignment="1">
      <alignment horizontal="center" vertical="center" wrapText="1"/>
    </xf>
    <xf numFmtId="9" fontId="0" fillId="0" borderId="82" xfId="0" applyNumberFormat="1" applyBorder="1" applyAlignment="1">
      <alignment horizontal="center" vertical="center" wrapText="1"/>
    </xf>
    <xf numFmtId="0" fontId="0" fillId="0" borderId="82" xfId="0" applyBorder="1" applyAlignment="1">
      <alignment horizontal="center"/>
    </xf>
    <xf numFmtId="0" fontId="0" fillId="0" borderId="13" xfId="0" applyBorder="1" applyAlignment="1">
      <alignment horizontal="center" vertical="center" wrapText="1"/>
    </xf>
    <xf numFmtId="0" fontId="72" fillId="0" borderId="82" xfId="0" applyFont="1" applyBorder="1" applyAlignment="1">
      <alignment horizontal="center" vertical="center" wrapText="1"/>
    </xf>
    <xf numFmtId="0" fontId="41" fillId="25" borderId="67" xfId="0" applyFont="1" applyFill="1" applyBorder="1" applyAlignment="1" applyProtection="1">
      <alignment horizontal="center" wrapText="1" readingOrder="1"/>
      <protection hidden="1"/>
    </xf>
    <xf numFmtId="0" fontId="41" fillId="25" borderId="68" xfId="0" applyFont="1" applyFill="1" applyBorder="1" applyAlignment="1" applyProtection="1">
      <alignment horizontal="center" wrapText="1" readingOrder="1"/>
      <protection hidden="1"/>
    </xf>
    <xf numFmtId="0" fontId="41" fillId="25" borderId="69" xfId="0" applyFont="1" applyFill="1" applyBorder="1" applyAlignment="1" applyProtection="1">
      <alignment horizontal="center" wrapText="1" readingOrder="1"/>
      <protection hidden="1"/>
    </xf>
    <xf numFmtId="0" fontId="41" fillId="25" borderId="20" xfId="0" applyFont="1" applyFill="1" applyBorder="1" applyAlignment="1" applyProtection="1">
      <alignment horizontal="center" wrapText="1" readingOrder="1"/>
      <protection hidden="1"/>
    </xf>
    <xf numFmtId="0" fontId="41" fillId="25" borderId="0" xfId="0" applyFont="1" applyFill="1" applyAlignment="1" applyProtection="1">
      <alignment horizontal="center" wrapText="1" readingOrder="1"/>
      <protection hidden="1"/>
    </xf>
    <xf numFmtId="0" fontId="41" fillId="25" borderId="21" xfId="0" applyFont="1" applyFill="1" applyBorder="1" applyAlignment="1" applyProtection="1">
      <alignment horizontal="center" wrapText="1" readingOrder="1"/>
      <protection hidden="1"/>
    </xf>
    <xf numFmtId="0" fontId="41" fillId="25" borderId="43" xfId="0" applyFont="1" applyFill="1" applyBorder="1" applyAlignment="1" applyProtection="1">
      <alignment horizontal="center" wrapText="1" readingOrder="1"/>
      <protection hidden="1"/>
    </xf>
    <xf numFmtId="0" fontId="41" fillId="25" borderId="44" xfId="0" applyFont="1" applyFill="1" applyBorder="1" applyAlignment="1" applyProtection="1">
      <alignment horizontal="center" wrapText="1" readingOrder="1"/>
      <protection hidden="1"/>
    </xf>
    <xf numFmtId="0" fontId="41" fillId="25" borderId="45" xfId="0" applyFont="1" applyFill="1" applyBorder="1" applyAlignment="1" applyProtection="1">
      <alignment horizontal="center" wrapText="1" readingOrder="1"/>
      <protection hidden="1"/>
    </xf>
    <xf numFmtId="0" fontId="42" fillId="25" borderId="68" xfId="0" applyFont="1" applyFill="1" applyBorder="1" applyAlignment="1" applyProtection="1">
      <alignment horizontal="center" wrapText="1" readingOrder="1"/>
      <protection hidden="1"/>
    </xf>
    <xf numFmtId="0" fontId="60" fillId="0" borderId="13" xfId="0" applyFont="1" applyBorder="1" applyAlignment="1">
      <alignment horizontal="center" vertical="center" wrapText="1" readingOrder="1"/>
    </xf>
    <xf numFmtId="0" fontId="76" fillId="0" borderId="13" xfId="0" applyFont="1" applyBorder="1" applyAlignment="1">
      <alignment horizontal="left" vertical="center" wrapText="1"/>
    </xf>
    <xf numFmtId="14" fontId="0" fillId="0" borderId="82" xfId="0" applyNumberFormat="1" applyBorder="1" applyAlignment="1">
      <alignment horizontal="center"/>
    </xf>
    <xf numFmtId="0" fontId="0" fillId="0" borderId="82" xfId="0" applyBorder="1" applyAlignment="1">
      <alignment horizontal="center"/>
    </xf>
    <xf numFmtId="0" fontId="59" fillId="0" borderId="13" xfId="0" applyFont="1" applyBorder="1" applyAlignment="1">
      <alignment vertical="center" wrapText="1"/>
    </xf>
    <xf numFmtId="0" fontId="60" fillId="0" borderId="13" xfId="0" applyFont="1" applyBorder="1" applyAlignment="1">
      <alignment vertical="top" wrapText="1"/>
    </xf>
    <xf numFmtId="0" fontId="60" fillId="0" borderId="13" xfId="0" applyFont="1" applyBorder="1" applyAlignment="1">
      <alignment vertical="center" wrapText="1"/>
    </xf>
    <xf numFmtId="0" fontId="59" fillId="0" borderId="13" xfId="0" applyFont="1" applyBorder="1" applyAlignment="1">
      <alignment vertical="top" wrapText="1" readingOrder="1"/>
    </xf>
    <xf numFmtId="0" fontId="59" fillId="0" borderId="13" xfId="0" applyFont="1" applyBorder="1" applyAlignment="1">
      <alignment horizontal="left" vertical="top" wrapText="1" readingOrder="1"/>
    </xf>
    <xf numFmtId="0" fontId="60" fillId="0" borderId="13" xfId="0" applyFont="1" applyBorder="1" applyAlignment="1">
      <alignment horizontal="left" vertical="center" wrapText="1"/>
    </xf>
    <xf numFmtId="0" fontId="59" fillId="0" borderId="82" xfId="0" applyFont="1" applyBorder="1" applyAlignment="1">
      <alignment horizontal="left" vertical="center" wrapText="1"/>
    </xf>
    <xf numFmtId="0" fontId="55" fillId="0" borderId="13" xfId="0" applyFont="1" applyBorder="1" applyAlignment="1">
      <alignment horizontal="center" wrapText="1"/>
    </xf>
    <xf numFmtId="0" fontId="86" fillId="0" borderId="13" xfId="0" applyFont="1" applyBorder="1" applyAlignment="1">
      <alignment horizontal="center" wrapText="1"/>
    </xf>
    <xf numFmtId="0" fontId="53" fillId="0" borderId="13" xfId="0" applyFont="1" applyBorder="1" applyAlignment="1">
      <alignment horizontal="center" wrapText="1"/>
    </xf>
    <xf numFmtId="164" fontId="46" fillId="19" borderId="0" xfId="0" applyNumberFormat="1" applyFont="1" applyFill="1" applyAlignment="1" applyProtection="1">
      <alignment horizontal="center" vertical="center" wrapText="1"/>
      <protection locked="0"/>
    </xf>
    <xf numFmtId="0" fontId="46" fillId="19" borderId="0" xfId="0" applyFont="1" applyFill="1" applyAlignment="1" applyProtection="1">
      <alignment horizontal="center" vertical="center" wrapText="1"/>
      <protection locked="0"/>
    </xf>
    <xf numFmtId="0" fontId="63" fillId="0" borderId="0" xfId="0" applyFont="1" applyAlignment="1">
      <alignment horizontal="center" wrapText="1"/>
    </xf>
    <xf numFmtId="0" fontId="49" fillId="0" borderId="0" xfId="0" applyFont="1" applyAlignment="1">
      <alignment horizontal="center"/>
    </xf>
    <xf numFmtId="0" fontId="46" fillId="19" borderId="0" xfId="0" applyFont="1" applyFill="1" applyAlignment="1" applyProtection="1">
      <alignment horizontal="center" vertical="center"/>
      <protection locked="0"/>
    </xf>
    <xf numFmtId="0" fontId="56" fillId="0" borderId="0" xfId="0" applyFont="1" applyAlignment="1" applyProtection="1">
      <alignment horizontal="center" vertical="center"/>
      <protection locked="0"/>
    </xf>
    <xf numFmtId="0" fontId="47" fillId="20" borderId="0" xfId="0" applyFont="1" applyFill="1" applyAlignment="1" applyProtection="1">
      <alignment horizontal="center" vertical="center"/>
      <protection locked="0"/>
    </xf>
    <xf numFmtId="0" fontId="59" fillId="0" borderId="23" xfId="0" applyFont="1" applyBorder="1" applyAlignment="1" applyProtection="1">
      <alignment horizontal="justify" vertical="center"/>
      <protection locked="0"/>
    </xf>
    <xf numFmtId="0" fontId="0" fillId="0" borderId="23" xfId="0" applyBorder="1" applyAlignment="1">
      <alignment horizontal="justify" vertical="center"/>
    </xf>
    <xf numFmtId="0" fontId="60" fillId="0" borderId="13" xfId="0" applyFont="1" applyBorder="1" applyAlignment="1">
      <alignment horizontal="center" vertical="center" wrapText="1" readingOrder="1"/>
    </xf>
    <xf numFmtId="0" fontId="58" fillId="4" borderId="13" xfId="0" applyFont="1" applyFill="1" applyBorder="1" applyAlignment="1">
      <alignment horizontal="center" vertical="top" wrapText="1" readingOrder="1"/>
    </xf>
    <xf numFmtId="0" fontId="8" fillId="0" borderId="82" xfId="0" applyFont="1" applyBorder="1" applyAlignment="1">
      <alignment horizontal="center" vertical="top" wrapText="1" readingOrder="1"/>
    </xf>
    <xf numFmtId="0" fontId="8" fillId="0" borderId="78" xfId="0" applyFont="1" applyBorder="1" applyAlignment="1">
      <alignment horizontal="center" vertical="top" wrapText="1" readingOrder="1"/>
    </xf>
    <xf numFmtId="0" fontId="8" fillId="0" borderId="60" xfId="0" applyFont="1" applyBorder="1" applyAlignment="1">
      <alignment horizontal="center" vertical="top" wrapText="1" readingOrder="1"/>
    </xf>
    <xf numFmtId="0" fontId="60" fillId="0" borderId="82" xfId="0" applyFont="1" applyBorder="1" applyAlignment="1">
      <alignment horizontal="center" vertical="center" wrapText="1" readingOrder="1"/>
    </xf>
    <xf numFmtId="0" fontId="60" fillId="0" borderId="78" xfId="0" applyFont="1" applyBorder="1" applyAlignment="1">
      <alignment horizontal="center" vertical="center" wrapText="1" readingOrder="1"/>
    </xf>
    <xf numFmtId="0" fontId="60" fillId="0" borderId="60" xfId="0" applyFont="1" applyBorder="1" applyAlignment="1">
      <alignment horizontal="center" vertical="center" wrapText="1" readingOrder="1"/>
    </xf>
    <xf numFmtId="0" fontId="50" fillId="0" borderId="0" xfId="0" applyFont="1" applyAlignment="1">
      <alignment horizontal="center" wrapText="1"/>
    </xf>
    <xf numFmtId="0" fontId="51" fillId="0" borderId="0" xfId="0" applyFont="1" applyAlignment="1">
      <alignment horizontal="center"/>
    </xf>
    <xf numFmtId="0" fontId="52" fillId="4" borderId="79" xfId="0" applyFont="1" applyFill="1" applyBorder="1" applyAlignment="1">
      <alignment horizontal="center"/>
    </xf>
    <xf numFmtId="0" fontId="52" fillId="4" borderId="80" xfId="0" applyFont="1" applyFill="1" applyBorder="1" applyAlignment="1">
      <alignment horizontal="center"/>
    </xf>
    <xf numFmtId="0" fontId="52" fillId="4" borderId="81" xfId="0" applyFont="1" applyFill="1" applyBorder="1" applyAlignment="1">
      <alignment horizontal="center"/>
    </xf>
    <xf numFmtId="0" fontId="53" fillId="5" borderId="82" xfId="0" applyFont="1" applyFill="1" applyBorder="1" applyAlignment="1">
      <alignment horizontal="center" vertical="center" wrapText="1"/>
    </xf>
    <xf numFmtId="0" fontId="53" fillId="5" borderId="60" xfId="0" applyFont="1" applyFill="1" applyBorder="1" applyAlignment="1">
      <alignment horizontal="center" vertical="center" wrapText="1"/>
    </xf>
    <xf numFmtId="0" fontId="53" fillId="5" borderId="79" xfId="0" applyFont="1" applyFill="1" applyBorder="1" applyAlignment="1">
      <alignment horizontal="center" vertical="center"/>
    </xf>
    <xf numFmtId="0" fontId="53" fillId="5" borderId="80" xfId="0" applyFont="1" applyFill="1" applyBorder="1" applyAlignment="1">
      <alignment horizontal="center" vertical="center"/>
    </xf>
    <xf numFmtId="0" fontId="53" fillId="5" borderId="81" xfId="0" applyFont="1" applyFill="1" applyBorder="1" applyAlignment="1">
      <alignment horizontal="center" vertical="center"/>
    </xf>
    <xf numFmtId="0" fontId="9" fillId="3" borderId="43" xfId="1" applyFont="1" applyFill="1" applyBorder="1" applyAlignment="1">
      <alignment horizontal="left" vertical="top" wrapText="1"/>
    </xf>
    <xf numFmtId="0" fontId="9" fillId="3" borderId="44" xfId="1" applyFont="1" applyFill="1" applyBorder="1" applyAlignment="1">
      <alignment horizontal="left" vertical="top" wrapText="1"/>
    </xf>
    <xf numFmtId="0" fontId="9" fillId="3" borderId="45" xfId="1" applyFont="1" applyFill="1" applyBorder="1" applyAlignment="1">
      <alignment horizontal="left" vertical="top" wrapText="1"/>
    </xf>
    <xf numFmtId="0" fontId="9" fillId="3" borderId="20" xfId="1" applyFont="1" applyFill="1" applyBorder="1" applyAlignment="1">
      <alignment horizontal="left" vertical="top" wrapText="1"/>
    </xf>
    <xf numFmtId="0" fontId="9" fillId="3" borderId="0" xfId="1" applyFont="1" applyFill="1" applyBorder="1" applyAlignment="1">
      <alignment horizontal="left" vertical="top" wrapText="1"/>
    </xf>
    <xf numFmtId="0" fontId="9" fillId="3" borderId="21" xfId="1" applyFont="1" applyFill="1" applyBorder="1" applyAlignment="1">
      <alignment horizontal="left" vertical="top" wrapText="1"/>
    </xf>
    <xf numFmtId="0" fontId="9" fillId="3" borderId="0" xfId="1" applyFont="1" applyFill="1" applyAlignment="1">
      <alignment horizontal="left" vertical="top" wrapText="1"/>
    </xf>
    <xf numFmtId="0" fontId="15" fillId="3" borderId="37" xfId="0" applyFont="1" applyFill="1" applyBorder="1" applyAlignment="1">
      <alignment horizontal="left" vertical="center" wrapText="1"/>
    </xf>
    <xf numFmtId="0" fontId="15" fillId="3" borderId="38" xfId="0" applyFont="1" applyFill="1" applyBorder="1" applyAlignment="1">
      <alignment horizontal="left" vertical="center" wrapText="1"/>
    </xf>
    <xf numFmtId="0" fontId="16" fillId="3" borderId="35" xfId="1" applyFont="1" applyFill="1" applyBorder="1" applyAlignment="1">
      <alignment horizontal="justify" vertical="center" wrapText="1"/>
    </xf>
    <xf numFmtId="0" fontId="16" fillId="3" borderId="36" xfId="1" applyFont="1" applyFill="1" applyBorder="1" applyAlignment="1">
      <alignment horizontal="justify" vertical="center" wrapText="1"/>
    </xf>
    <xf numFmtId="0" fontId="15" fillId="3" borderId="39" xfId="0" applyFont="1" applyFill="1" applyBorder="1" applyAlignment="1">
      <alignment horizontal="left" vertical="center" wrapText="1"/>
    </xf>
    <xf numFmtId="0" fontId="15" fillId="3" borderId="40" xfId="0" applyFont="1" applyFill="1" applyBorder="1" applyAlignment="1">
      <alignment horizontal="left" vertical="center" wrapText="1"/>
    </xf>
    <xf numFmtId="0" fontId="16" fillId="3" borderId="41" xfId="0" applyFont="1" applyFill="1" applyBorder="1" applyAlignment="1">
      <alignment horizontal="justify" vertical="center" wrapText="1"/>
    </xf>
    <xf numFmtId="0" fontId="16" fillId="3" borderId="42" xfId="0" applyFont="1" applyFill="1" applyBorder="1" applyAlignment="1">
      <alignment horizontal="justify" vertical="center" wrapText="1"/>
    </xf>
    <xf numFmtId="0" fontId="15" fillId="3" borderId="33" xfId="0" applyFont="1" applyFill="1" applyBorder="1" applyAlignment="1">
      <alignment horizontal="left" vertical="center" wrapText="1"/>
    </xf>
    <xf numFmtId="0" fontId="15" fillId="3" borderId="34" xfId="0" applyFont="1" applyFill="1" applyBorder="1" applyAlignment="1">
      <alignment horizontal="left" vertical="center" wrapText="1"/>
    </xf>
    <xf numFmtId="0" fontId="15" fillId="3" borderId="29" xfId="2" applyFont="1" applyFill="1" applyBorder="1" applyAlignment="1">
      <alignment horizontal="left" vertical="top" wrapText="1" readingOrder="1"/>
    </xf>
    <xf numFmtId="0" fontId="15" fillId="3" borderId="30" xfId="2" applyFont="1" applyFill="1" applyBorder="1" applyAlignment="1">
      <alignment horizontal="left" vertical="top" wrapText="1" readingOrder="1"/>
    </xf>
    <xf numFmtId="0" fontId="16" fillId="3" borderId="31" xfId="1" applyFont="1" applyFill="1" applyBorder="1" applyAlignment="1">
      <alignment horizontal="justify" vertical="center" wrapText="1"/>
    </xf>
    <xf numFmtId="0" fontId="16" fillId="3" borderId="32" xfId="1" applyFont="1" applyFill="1" applyBorder="1" applyAlignment="1">
      <alignment horizontal="justify" vertical="center" wrapText="1"/>
    </xf>
    <xf numFmtId="0" fontId="18" fillId="4" borderId="25" xfId="2" applyFont="1" applyFill="1" applyBorder="1" applyAlignment="1">
      <alignment horizontal="center" vertical="center" wrapText="1"/>
    </xf>
    <xf numFmtId="0" fontId="18" fillId="4" borderId="26" xfId="2" applyFont="1" applyFill="1" applyBorder="1" applyAlignment="1">
      <alignment horizontal="center" vertical="center" wrapText="1"/>
    </xf>
    <xf numFmtId="0" fontId="18" fillId="4" borderId="27" xfId="1" applyFont="1" applyFill="1" applyBorder="1" applyAlignment="1">
      <alignment horizontal="center" vertical="center"/>
    </xf>
    <xf numFmtId="0" fontId="18" fillId="4" borderId="28" xfId="1" applyFont="1" applyFill="1" applyBorder="1" applyAlignment="1">
      <alignment horizontal="center" vertical="center"/>
    </xf>
    <xf numFmtId="0" fontId="5" fillId="4" borderId="14" xfId="1" applyFont="1" applyFill="1" applyBorder="1" applyAlignment="1">
      <alignment horizontal="center" vertical="center" wrapText="1"/>
    </xf>
    <xf numFmtId="0" fontId="5" fillId="4" borderId="15" xfId="1" applyFont="1" applyFill="1" applyBorder="1" applyAlignment="1">
      <alignment horizontal="center" vertical="center" wrapText="1"/>
    </xf>
    <xf numFmtId="0" fontId="5" fillId="4" borderId="16" xfId="1" applyFont="1" applyFill="1" applyBorder="1" applyAlignment="1">
      <alignment horizontal="center" vertical="center" wrapText="1"/>
    </xf>
    <xf numFmtId="0" fontId="10" fillId="3" borderId="17" xfId="1" quotePrefix="1" applyFont="1" applyFill="1" applyBorder="1" applyAlignment="1">
      <alignment horizontal="left" vertical="top" wrapText="1"/>
    </xf>
    <xf numFmtId="0" fontId="11" fillId="3" borderId="18" xfId="1" quotePrefix="1" applyFont="1" applyFill="1" applyBorder="1" applyAlignment="1">
      <alignment horizontal="left" vertical="top" wrapText="1"/>
    </xf>
    <xf numFmtId="0" fontId="11" fillId="3" borderId="19" xfId="1" quotePrefix="1" applyFont="1" applyFill="1" applyBorder="1" applyAlignment="1">
      <alignment horizontal="left" vertical="top" wrapText="1"/>
    </xf>
    <xf numFmtId="0" fontId="12" fillId="3" borderId="22" xfId="1" quotePrefix="1" applyFont="1" applyFill="1" applyBorder="1" applyAlignment="1">
      <alignment horizontal="justify" vertical="center" wrapText="1"/>
    </xf>
    <xf numFmtId="0" fontId="12" fillId="3" borderId="23" xfId="1" quotePrefix="1" applyFont="1" applyFill="1" applyBorder="1" applyAlignment="1">
      <alignment horizontal="justify" vertical="center" wrapText="1"/>
    </xf>
    <xf numFmtId="0" fontId="12" fillId="3" borderId="24" xfId="1" quotePrefix="1" applyFont="1" applyFill="1" applyBorder="1" applyAlignment="1">
      <alignment horizontal="justify" vertical="center" wrapText="1"/>
    </xf>
    <xf numFmtId="0" fontId="9" fillId="0" borderId="20" xfId="1" quotePrefix="1" applyFont="1" applyBorder="1" applyAlignment="1">
      <alignment horizontal="left" vertical="top" wrapText="1"/>
    </xf>
    <xf numFmtId="0" fontId="9" fillId="0" borderId="0" xfId="1" quotePrefix="1" applyFont="1" applyAlignment="1">
      <alignment horizontal="left" vertical="top" wrapText="1"/>
    </xf>
    <xf numFmtId="0" fontId="9" fillId="0" borderId="21" xfId="1" quotePrefix="1" applyFont="1" applyBorder="1" applyAlignment="1">
      <alignment horizontal="left" vertical="top" wrapText="1"/>
    </xf>
    <xf numFmtId="0" fontId="0" fillId="0" borderId="82" xfId="0" applyBorder="1" applyAlignment="1">
      <alignment horizontal="center" vertical="center" wrapText="1"/>
    </xf>
    <xf numFmtId="0" fontId="0" fillId="0" borderId="78" xfId="0" applyBorder="1" applyAlignment="1">
      <alignment horizontal="center" vertical="center" wrapText="1"/>
    </xf>
    <xf numFmtId="0" fontId="0" fillId="0" borderId="60" xfId="0" applyBorder="1" applyAlignment="1">
      <alignment horizontal="center" vertical="center" wrapText="1"/>
    </xf>
    <xf numFmtId="0" fontId="4" fillId="4" borderId="8" xfId="0" applyFont="1" applyFill="1" applyBorder="1" applyAlignment="1">
      <alignment horizontal="center" vertical="center"/>
    </xf>
    <xf numFmtId="0" fontId="4" fillId="4" borderId="83" xfId="0" applyFont="1" applyFill="1" applyBorder="1" applyAlignment="1">
      <alignment horizontal="center" vertical="center"/>
    </xf>
    <xf numFmtId="9" fontId="0" fillId="0" borderId="82" xfId="0" applyNumberFormat="1" applyBorder="1" applyAlignment="1">
      <alignment horizontal="center" vertical="center" wrapText="1"/>
    </xf>
    <xf numFmtId="9" fontId="0" fillId="0" borderId="78" xfId="0" applyNumberFormat="1" applyBorder="1" applyAlignment="1">
      <alignment horizontal="center" vertical="center" wrapText="1"/>
    </xf>
    <xf numFmtId="9" fontId="0" fillId="0" borderId="60" xfId="0" applyNumberFormat="1" applyBorder="1" applyAlignment="1">
      <alignment horizontal="center" vertical="center" wrapText="1"/>
    </xf>
    <xf numFmtId="0" fontId="0" fillId="0" borderId="82" xfId="0" applyBorder="1" applyAlignment="1">
      <alignment horizontal="center"/>
    </xf>
    <xf numFmtId="0" fontId="0" fillId="0" borderId="78" xfId="0" applyBorder="1" applyAlignment="1">
      <alignment horizontal="center"/>
    </xf>
    <xf numFmtId="0" fontId="0" fillId="0" borderId="60" xfId="0" applyBorder="1" applyAlignment="1">
      <alignment horizontal="center"/>
    </xf>
    <xf numFmtId="0" fontId="0" fillId="0" borderId="13" xfId="0" applyBorder="1" applyAlignment="1">
      <alignment horizontal="center" vertical="center" wrapText="1"/>
    </xf>
    <xf numFmtId="0" fontId="0" fillId="0" borderId="13" xfId="0" applyBorder="1" applyAlignment="1">
      <alignment horizontal="center" vertical="center"/>
    </xf>
    <xf numFmtId="0" fontId="0" fillId="0" borderId="13" xfId="0" applyBorder="1" applyAlignment="1">
      <alignment horizontal="left" vertical="center" wrapText="1"/>
    </xf>
    <xf numFmtId="0" fontId="72" fillId="0" borderId="13" xfId="0" applyFont="1" applyBorder="1" applyAlignment="1">
      <alignment horizontal="center" vertical="center" wrapText="1"/>
    </xf>
    <xf numFmtId="9" fontId="0" fillId="0" borderId="13" xfId="0" applyNumberFormat="1" applyBorder="1" applyAlignment="1">
      <alignment horizontal="center" vertical="center" wrapText="1"/>
    </xf>
    <xf numFmtId="0" fontId="4" fillId="4" borderId="9" xfId="0" applyFont="1" applyFill="1" applyBorder="1" applyAlignment="1">
      <alignment horizontal="center" vertical="center" wrapText="1"/>
    </xf>
    <xf numFmtId="0" fontId="4" fillId="4" borderId="8"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4" fillId="4" borderId="9" xfId="0" applyFont="1" applyFill="1" applyBorder="1" applyAlignment="1">
      <alignment horizontal="center" vertical="center" textRotation="90" wrapText="1"/>
    </xf>
    <xf numFmtId="0" fontId="4" fillId="4" borderId="8" xfId="0" applyFont="1" applyFill="1" applyBorder="1" applyAlignment="1">
      <alignment horizontal="center" vertical="center" textRotation="90" wrapText="1"/>
    </xf>
    <xf numFmtId="0" fontId="4" fillId="4" borderId="11" xfId="0" applyFont="1" applyFill="1" applyBorder="1" applyAlignment="1">
      <alignment horizontal="center" vertical="center" textRotation="90" wrapText="1"/>
    </xf>
    <xf numFmtId="0" fontId="4" fillId="4" borderId="83" xfId="0" applyFont="1" applyFill="1" applyBorder="1" applyAlignment="1">
      <alignment horizontal="center" vertical="center" textRotation="90" wrapText="1"/>
    </xf>
    <xf numFmtId="0" fontId="4" fillId="4" borderId="10" xfId="0" applyFont="1" applyFill="1" applyBorder="1" applyAlignment="1">
      <alignment horizontal="center" vertical="center" wrapText="1"/>
    </xf>
    <xf numFmtId="0" fontId="4" fillId="4" borderId="11" xfId="0" applyFont="1" applyFill="1" applyBorder="1" applyAlignment="1">
      <alignment horizontal="center" vertical="center" wrapText="1"/>
    </xf>
    <xf numFmtId="0" fontId="4" fillId="4" borderId="12" xfId="0" applyFont="1" applyFill="1" applyBorder="1" applyAlignment="1">
      <alignment horizontal="center" vertical="center"/>
    </xf>
    <xf numFmtId="0" fontId="4" fillId="4" borderId="8" xfId="0" applyFont="1" applyFill="1" applyBorder="1" applyAlignment="1">
      <alignment horizontal="center" vertical="center" textRotation="1"/>
    </xf>
    <xf numFmtId="0" fontId="4" fillId="4" borderId="11" xfId="0" applyFont="1" applyFill="1" applyBorder="1" applyAlignment="1">
      <alignment horizontal="center" vertical="center" textRotation="1"/>
    </xf>
    <xf numFmtId="0" fontId="4" fillId="4" borderId="9" xfId="0" applyFont="1" applyFill="1" applyBorder="1" applyAlignment="1">
      <alignment horizontal="center" vertical="center"/>
    </xf>
    <xf numFmtId="0" fontId="4" fillId="4" borderId="10" xfId="0" applyFont="1" applyFill="1" applyBorder="1" applyAlignment="1">
      <alignment horizontal="center" vertical="center"/>
    </xf>
    <xf numFmtId="0" fontId="4" fillId="4" borderId="5" xfId="0" applyFont="1" applyFill="1" applyBorder="1" applyAlignment="1">
      <alignment horizontal="center" vertical="center"/>
    </xf>
    <xf numFmtId="0" fontId="4" fillId="4" borderId="7" xfId="0" applyFont="1" applyFill="1" applyBorder="1" applyAlignment="1">
      <alignment horizontal="center" vertical="center"/>
    </xf>
    <xf numFmtId="0" fontId="4" fillId="4" borderId="6" xfId="0" applyFont="1" applyFill="1" applyBorder="1" applyAlignment="1">
      <alignment horizontal="center" vertical="center"/>
    </xf>
    <xf numFmtId="0" fontId="73" fillId="4" borderId="2" xfId="0" applyFont="1" applyFill="1" applyBorder="1" applyAlignment="1">
      <alignment horizontal="center" vertical="center"/>
    </xf>
    <xf numFmtId="0" fontId="73" fillId="4" borderId="0" xfId="0" applyFont="1" applyFill="1" applyBorder="1" applyAlignment="1">
      <alignment horizontal="center" vertical="center"/>
    </xf>
    <xf numFmtId="0" fontId="7" fillId="3" borderId="13" xfId="0" applyFont="1" applyFill="1" applyBorder="1" applyAlignment="1">
      <alignment horizontal="center" vertical="center"/>
    </xf>
    <xf numFmtId="0" fontId="5" fillId="4" borderId="5" xfId="0" applyFont="1" applyFill="1" applyBorder="1" applyAlignment="1">
      <alignment horizontal="left" vertical="center"/>
    </xf>
    <xf numFmtId="0" fontId="5" fillId="4" borderId="7" xfId="0" applyFont="1" applyFill="1" applyBorder="1" applyAlignment="1">
      <alignment horizontal="left" vertical="center"/>
    </xf>
    <xf numFmtId="0" fontId="5" fillId="4" borderId="6" xfId="0" applyFont="1" applyFill="1" applyBorder="1" applyAlignment="1">
      <alignment horizontal="left" vertical="center"/>
    </xf>
    <xf numFmtId="0" fontId="2" fillId="3" borderId="5" xfId="0" applyFont="1" applyFill="1" applyBorder="1" applyAlignment="1" applyProtection="1">
      <alignment horizontal="left" vertical="center"/>
      <protection locked="0"/>
    </xf>
    <xf numFmtId="0" fontId="2" fillId="3" borderId="7" xfId="0" applyFont="1" applyFill="1" applyBorder="1" applyAlignment="1" applyProtection="1">
      <alignment horizontal="left" vertical="center"/>
      <protection locked="0"/>
    </xf>
    <xf numFmtId="0" fontId="2" fillId="3" borderId="6" xfId="0" applyFont="1" applyFill="1" applyBorder="1" applyAlignment="1" applyProtection="1">
      <alignment horizontal="left" vertical="center"/>
      <protection locked="0"/>
    </xf>
    <xf numFmtId="0" fontId="1" fillId="3" borderId="0" xfId="0" applyFont="1" applyFill="1" applyAlignment="1">
      <alignment horizontal="left" vertical="center"/>
    </xf>
    <xf numFmtId="0" fontId="6" fillId="3" borderId="1" xfId="0" applyFont="1" applyFill="1" applyBorder="1" applyAlignment="1">
      <alignment horizontal="center" vertical="center"/>
    </xf>
    <xf numFmtId="0" fontId="6" fillId="3" borderId="2" xfId="0" applyFont="1" applyFill="1" applyBorder="1" applyAlignment="1">
      <alignment horizontal="center" vertical="center"/>
    </xf>
    <xf numFmtId="0" fontId="6" fillId="3" borderId="3" xfId="0" applyFont="1" applyFill="1" applyBorder="1" applyAlignment="1">
      <alignment horizontal="center" vertical="center"/>
    </xf>
    <xf numFmtId="0" fontId="6" fillId="3" borderId="4" xfId="0" applyFont="1" applyFill="1" applyBorder="1" applyAlignment="1">
      <alignment horizontal="center" vertical="center"/>
    </xf>
    <xf numFmtId="0" fontId="2" fillId="3" borderId="5" xfId="0" applyFont="1" applyFill="1" applyBorder="1" applyAlignment="1" applyProtection="1">
      <alignment horizontal="left" vertical="center" wrapText="1"/>
      <protection locked="0"/>
    </xf>
    <xf numFmtId="0" fontId="2" fillId="3" borderId="7" xfId="0" applyFont="1" applyFill="1" applyBorder="1" applyAlignment="1" applyProtection="1">
      <alignment horizontal="left" vertical="center" wrapText="1"/>
      <protection locked="0"/>
    </xf>
    <xf numFmtId="0" fontId="2" fillId="3" borderId="6" xfId="0" applyFont="1" applyFill="1" applyBorder="1" applyAlignment="1" applyProtection="1">
      <alignment horizontal="left" vertical="center" wrapText="1"/>
      <protection locked="0"/>
    </xf>
    <xf numFmtId="0" fontId="4" fillId="4" borderId="87" xfId="0" applyFont="1" applyFill="1" applyBorder="1" applyAlignment="1">
      <alignment horizontal="center" vertical="center"/>
    </xf>
    <xf numFmtId="0" fontId="22" fillId="0" borderId="0" xfId="0" applyFont="1" applyAlignment="1">
      <alignment horizontal="center" vertical="center"/>
    </xf>
    <xf numFmtId="0" fontId="23" fillId="6" borderId="46" xfId="0" applyFont="1" applyFill="1" applyBorder="1" applyAlignment="1">
      <alignment horizontal="center" vertical="center" wrapText="1"/>
    </xf>
    <xf numFmtId="0" fontId="23" fillId="6" borderId="48" xfId="0" applyFont="1" applyFill="1" applyBorder="1" applyAlignment="1">
      <alignment horizontal="center" vertical="center" wrapText="1"/>
    </xf>
    <xf numFmtId="0" fontId="68" fillId="0" borderId="0" xfId="0" applyFont="1" applyAlignment="1">
      <alignment horizontal="center" vertical="center"/>
    </xf>
    <xf numFmtId="0" fontId="64" fillId="0" borderId="0" xfId="0" applyFont="1" applyAlignment="1">
      <alignment horizontal="center" vertical="center"/>
    </xf>
    <xf numFmtId="0" fontId="38" fillId="3" borderId="0" xfId="0" applyFont="1" applyFill="1" applyAlignment="1">
      <alignment horizontal="justify" vertical="center" wrapText="1"/>
    </xf>
    <xf numFmtId="0" fontId="31" fillId="13" borderId="53" xfId="0" applyFont="1" applyFill="1" applyBorder="1" applyAlignment="1">
      <alignment horizontal="center" vertical="center" wrapText="1" readingOrder="1"/>
    </xf>
    <xf numFmtId="0" fontId="31" fillId="13" borderId="54" xfId="0" applyFont="1" applyFill="1" applyBorder="1" applyAlignment="1">
      <alignment horizontal="center" vertical="center" wrapText="1" readingOrder="1"/>
    </xf>
    <xf numFmtId="0" fontId="31" fillId="13" borderId="55" xfId="0" applyFont="1" applyFill="1" applyBorder="1" applyAlignment="1">
      <alignment horizontal="center" vertical="center" wrapText="1" readingOrder="1"/>
    </xf>
    <xf numFmtId="0" fontId="34" fillId="13" borderId="56" xfId="0" applyFont="1" applyFill="1" applyBorder="1" applyAlignment="1">
      <alignment horizontal="center" vertical="center" wrapText="1" readingOrder="1"/>
    </xf>
    <xf numFmtId="0" fontId="34" fillId="13" borderId="57" xfId="0" applyFont="1" applyFill="1" applyBorder="1" applyAlignment="1">
      <alignment horizontal="center" vertical="center" wrapText="1" readingOrder="1"/>
    </xf>
    <xf numFmtId="0" fontId="34" fillId="3" borderId="59" xfId="0" applyFont="1" applyFill="1" applyBorder="1" applyAlignment="1">
      <alignment horizontal="center" vertical="center" wrapText="1" readingOrder="1"/>
    </xf>
    <xf numFmtId="0" fontId="34" fillId="3" borderId="62" xfId="0" applyFont="1" applyFill="1" applyBorder="1" applyAlignment="1">
      <alignment horizontal="center" vertical="center" wrapText="1" readingOrder="1"/>
    </xf>
    <xf numFmtId="0" fontId="34" fillId="3" borderId="60" xfId="0" applyFont="1" applyFill="1" applyBorder="1" applyAlignment="1">
      <alignment horizontal="center" vertical="center" wrapText="1" readingOrder="1"/>
    </xf>
    <xf numFmtId="0" fontId="34" fillId="3" borderId="13" xfId="0" applyFont="1" applyFill="1" applyBorder="1" applyAlignment="1">
      <alignment horizontal="center" vertical="center" wrapText="1" readingOrder="1"/>
    </xf>
    <xf numFmtId="0" fontId="34" fillId="3" borderId="64" xfId="0" applyFont="1" applyFill="1" applyBorder="1" applyAlignment="1">
      <alignment horizontal="center" vertical="center" wrapText="1" readingOrder="1"/>
    </xf>
    <xf numFmtId="0" fontId="34" fillId="3" borderId="65" xfId="0" applyFont="1" applyFill="1" applyBorder="1" applyAlignment="1">
      <alignment horizontal="center" vertical="center" wrapText="1" readingOrder="1"/>
    </xf>
    <xf numFmtId="0" fontId="2" fillId="0" borderId="0" xfId="0" applyFont="1" applyAlignment="1">
      <alignment horizontal="center" vertical="center" wrapText="1"/>
    </xf>
    <xf numFmtId="0" fontId="78" fillId="14" borderId="0" xfId="0" applyFont="1" applyFill="1" applyAlignment="1">
      <alignment horizontal="center" vertical="center" wrapText="1" readingOrder="1"/>
    </xf>
    <xf numFmtId="0" fontId="40" fillId="5" borderId="0" xfId="0" applyFont="1" applyFill="1" applyAlignment="1">
      <alignment horizontal="center" vertical="center" wrapText="1"/>
    </xf>
    <xf numFmtId="0" fontId="78" fillId="14" borderId="0" xfId="0" applyFont="1" applyFill="1" applyAlignment="1">
      <alignment horizontal="center" vertical="center" textRotation="90" wrapText="1" readingOrder="1"/>
    </xf>
    <xf numFmtId="0" fontId="78" fillId="14" borderId="21" xfId="0" applyFont="1" applyFill="1" applyBorder="1" applyAlignment="1">
      <alignment horizontal="center" vertical="center" textRotation="90" wrapText="1" readingOrder="1"/>
    </xf>
    <xf numFmtId="0" fontId="77" fillId="0" borderId="67" xfId="0" applyFont="1" applyBorder="1" applyAlignment="1">
      <alignment horizontal="center" vertical="center" wrapText="1"/>
    </xf>
    <xf numFmtId="0" fontId="77" fillId="0" borderId="68" xfId="0" applyFont="1" applyBorder="1" applyAlignment="1">
      <alignment horizontal="center" vertical="center"/>
    </xf>
    <xf numFmtId="0" fontId="77" fillId="0" borderId="69" xfId="0" applyFont="1" applyBorder="1" applyAlignment="1">
      <alignment horizontal="center" vertical="center"/>
    </xf>
    <xf numFmtId="0" fontId="77" fillId="0" borderId="20" xfId="0" applyFont="1" applyBorder="1" applyAlignment="1">
      <alignment horizontal="center" vertical="center"/>
    </xf>
    <xf numFmtId="0" fontId="77" fillId="0" borderId="0" xfId="0" applyFont="1" applyAlignment="1">
      <alignment horizontal="center" vertical="center"/>
    </xf>
    <xf numFmtId="0" fontId="77" fillId="0" borderId="21" xfId="0" applyFont="1" applyBorder="1" applyAlignment="1">
      <alignment horizontal="center" vertical="center"/>
    </xf>
    <xf numFmtId="0" fontId="77" fillId="0" borderId="43" xfId="0" applyFont="1" applyBorder="1" applyAlignment="1">
      <alignment horizontal="center" vertical="center"/>
    </xf>
    <xf numFmtId="0" fontId="77" fillId="0" borderId="44" xfId="0" applyFont="1" applyBorder="1" applyAlignment="1">
      <alignment horizontal="center" vertical="center"/>
    </xf>
    <xf numFmtId="0" fontId="77" fillId="0" borderId="45" xfId="0" applyFont="1" applyBorder="1" applyAlignment="1">
      <alignment horizontal="center" vertical="center"/>
    </xf>
    <xf numFmtId="0" fontId="79" fillId="16" borderId="70" xfId="0" applyFont="1" applyFill="1" applyBorder="1" applyAlignment="1">
      <alignment horizontal="center" vertical="center" wrapText="1" readingOrder="1"/>
    </xf>
    <xf numFmtId="0" fontId="79" fillId="16" borderId="71" xfId="0" applyFont="1" applyFill="1" applyBorder="1" applyAlignment="1">
      <alignment horizontal="center" vertical="center" wrapText="1" readingOrder="1"/>
    </xf>
    <xf numFmtId="0" fontId="79" fillId="16" borderId="72" xfId="0" applyFont="1" applyFill="1" applyBorder="1" applyAlignment="1">
      <alignment horizontal="center" vertical="center" wrapText="1" readingOrder="1"/>
    </xf>
    <xf numFmtId="0" fontId="79" fillId="16" borderId="73" xfId="0" applyFont="1" applyFill="1" applyBorder="1" applyAlignment="1">
      <alignment horizontal="center" vertical="center" wrapText="1" readingOrder="1"/>
    </xf>
    <xf numFmtId="0" fontId="79" fillId="16" borderId="0" xfId="0" applyFont="1" applyFill="1" applyAlignment="1">
      <alignment horizontal="center" vertical="center" wrapText="1" readingOrder="1"/>
    </xf>
    <xf numFmtId="0" fontId="79" fillId="16" borderId="74" xfId="0" applyFont="1" applyFill="1" applyBorder="1" applyAlignment="1">
      <alignment horizontal="center" vertical="center" wrapText="1" readingOrder="1"/>
    </xf>
    <xf numFmtId="0" fontId="79" fillId="16" borderId="75" xfId="0" applyFont="1" applyFill="1" applyBorder="1" applyAlignment="1">
      <alignment horizontal="center" vertical="center" wrapText="1" readingOrder="1"/>
    </xf>
    <xf numFmtId="0" fontId="79" fillId="16" borderId="76" xfId="0" applyFont="1" applyFill="1" applyBorder="1" applyAlignment="1">
      <alignment horizontal="center" vertical="center" wrapText="1" readingOrder="1"/>
    </xf>
    <xf numFmtId="0" fontId="79" fillId="16" borderId="77" xfId="0" applyFont="1" applyFill="1" applyBorder="1" applyAlignment="1">
      <alignment horizontal="center" vertical="center" wrapText="1" readingOrder="1"/>
    </xf>
    <xf numFmtId="0" fontId="33" fillId="3" borderId="13" xfId="0" applyFont="1" applyFill="1" applyBorder="1" applyAlignment="1">
      <alignment horizontal="center" vertical="center" wrapText="1"/>
    </xf>
    <xf numFmtId="0" fontId="77" fillId="0" borderId="20" xfId="0" applyFont="1" applyBorder="1" applyAlignment="1">
      <alignment horizontal="center" vertical="center" wrapText="1"/>
    </xf>
    <xf numFmtId="0" fontId="79" fillId="15" borderId="70" xfId="0" applyFont="1" applyFill="1" applyBorder="1" applyAlignment="1">
      <alignment horizontal="center" vertical="center" wrapText="1" readingOrder="1"/>
    </xf>
    <xf numFmtId="0" fontId="79" fillId="15" borderId="71" xfId="0" applyFont="1" applyFill="1" applyBorder="1" applyAlignment="1">
      <alignment horizontal="center" vertical="center" wrapText="1" readingOrder="1"/>
    </xf>
    <xf numFmtId="0" fontId="79" fillId="15" borderId="73" xfId="0" applyFont="1" applyFill="1" applyBorder="1" applyAlignment="1">
      <alignment horizontal="center" vertical="center" wrapText="1" readingOrder="1"/>
    </xf>
    <xf numFmtId="0" fontId="79" fillId="15" borderId="0" xfId="0" applyFont="1" applyFill="1" applyAlignment="1">
      <alignment horizontal="center" vertical="center" wrapText="1" readingOrder="1"/>
    </xf>
    <xf numFmtId="0" fontId="79" fillId="15" borderId="75" xfId="0" applyFont="1" applyFill="1" applyBorder="1" applyAlignment="1">
      <alignment horizontal="center" vertical="center" wrapText="1" readingOrder="1"/>
    </xf>
    <xf numFmtId="0" fontId="79" fillId="15" borderId="76" xfId="0" applyFont="1" applyFill="1" applyBorder="1" applyAlignment="1">
      <alignment horizontal="center" vertical="center" wrapText="1" readingOrder="1"/>
    </xf>
    <xf numFmtId="0" fontId="33" fillId="3" borderId="84" xfId="0" applyFont="1" applyFill="1" applyBorder="1" applyAlignment="1">
      <alignment horizontal="center" vertical="center" wrapText="1"/>
    </xf>
    <xf numFmtId="0" fontId="33" fillId="3" borderId="91" xfId="0" applyFont="1" applyFill="1" applyBorder="1" applyAlignment="1">
      <alignment horizontal="center" vertical="center" wrapText="1"/>
    </xf>
    <xf numFmtId="0" fontId="33" fillId="3" borderId="85" xfId="0" applyFont="1" applyFill="1" applyBorder="1" applyAlignment="1">
      <alignment horizontal="center" vertical="center" wrapText="1"/>
    </xf>
    <xf numFmtId="0" fontId="33" fillId="3" borderId="90" xfId="0" applyFont="1" applyFill="1" applyBorder="1" applyAlignment="1">
      <alignment horizontal="center" vertical="center" wrapText="1"/>
    </xf>
    <xf numFmtId="0" fontId="33" fillId="3" borderId="86" xfId="0" applyFont="1" applyFill="1" applyBorder="1" applyAlignment="1">
      <alignment horizontal="center" vertical="center" wrapText="1"/>
    </xf>
    <xf numFmtId="0" fontId="33" fillId="3" borderId="89" xfId="0" applyFont="1" applyFill="1" applyBorder="1" applyAlignment="1">
      <alignment horizontal="center" vertical="center" wrapText="1"/>
    </xf>
    <xf numFmtId="0" fontId="77" fillId="0" borderId="0" xfId="0" applyFont="1" applyBorder="1" applyAlignment="1">
      <alignment horizontal="center" vertical="center"/>
    </xf>
    <xf numFmtId="0" fontId="79" fillId="25" borderId="70" xfId="0" applyFont="1" applyFill="1" applyBorder="1" applyAlignment="1">
      <alignment horizontal="center" vertical="center" wrapText="1" readingOrder="1"/>
    </xf>
    <xf numFmtId="0" fontId="79" fillId="25" borderId="71" xfId="0" applyFont="1" applyFill="1" applyBorder="1" applyAlignment="1">
      <alignment horizontal="center" vertical="center" wrapText="1" readingOrder="1"/>
    </xf>
    <xf numFmtId="0" fontId="79" fillId="25" borderId="73" xfId="0" applyFont="1" applyFill="1" applyBorder="1" applyAlignment="1">
      <alignment horizontal="center" vertical="center" wrapText="1" readingOrder="1"/>
    </xf>
    <xf numFmtId="0" fontId="79" fillId="25" borderId="0" xfId="0" applyFont="1" applyFill="1" applyAlignment="1">
      <alignment horizontal="center" vertical="center" wrapText="1" readingOrder="1"/>
    </xf>
    <xf numFmtId="0" fontId="79" fillId="25" borderId="74" xfId="0" applyFont="1" applyFill="1" applyBorder="1" applyAlignment="1">
      <alignment horizontal="center" vertical="center" wrapText="1" readingOrder="1"/>
    </xf>
    <xf numFmtId="0" fontId="79" fillId="25" borderId="75" xfId="0" applyFont="1" applyFill="1" applyBorder="1" applyAlignment="1">
      <alignment horizontal="center" vertical="center" wrapText="1" readingOrder="1"/>
    </xf>
    <xf numFmtId="0" fontId="79" fillId="25" borderId="76" xfId="0" applyFont="1" applyFill="1" applyBorder="1" applyAlignment="1">
      <alignment horizontal="center" vertical="center" wrapText="1" readingOrder="1"/>
    </xf>
    <xf numFmtId="0" fontId="79" fillId="25" borderId="77" xfId="0" applyFont="1" applyFill="1" applyBorder="1" applyAlignment="1">
      <alignment horizontal="center" vertical="center" wrapText="1" readingOrder="1"/>
    </xf>
    <xf numFmtId="0" fontId="79" fillId="8" borderId="70" xfId="0" applyFont="1" applyFill="1" applyBorder="1" applyAlignment="1">
      <alignment horizontal="center" vertical="center" wrapText="1" readingOrder="1"/>
    </xf>
    <xf numFmtId="0" fontId="79" fillId="8" borderId="71" xfId="0" applyFont="1" applyFill="1" applyBorder="1" applyAlignment="1">
      <alignment horizontal="center" vertical="center" wrapText="1" readingOrder="1"/>
    </xf>
    <xf numFmtId="0" fontId="79" fillId="8" borderId="73" xfId="0" applyFont="1" applyFill="1" applyBorder="1" applyAlignment="1">
      <alignment horizontal="center" vertical="center" wrapText="1" readingOrder="1"/>
    </xf>
    <xf numFmtId="0" fontId="79" fillId="8" borderId="0" xfId="0" applyFont="1" applyFill="1" applyAlignment="1">
      <alignment horizontal="center" vertical="center" wrapText="1" readingOrder="1"/>
    </xf>
    <xf numFmtId="0" fontId="79" fillId="8" borderId="74" xfId="0" applyFont="1" applyFill="1" applyBorder="1" applyAlignment="1">
      <alignment horizontal="center" vertical="center" wrapText="1" readingOrder="1"/>
    </xf>
    <xf numFmtId="0" fontId="79" fillId="8" borderId="75" xfId="0" applyFont="1" applyFill="1" applyBorder="1" applyAlignment="1">
      <alignment horizontal="center" vertical="center" wrapText="1" readingOrder="1"/>
    </xf>
    <xf numFmtId="0" fontId="79" fillId="8" borderId="76" xfId="0" applyFont="1" applyFill="1" applyBorder="1" applyAlignment="1">
      <alignment horizontal="center" vertical="center" wrapText="1" readingOrder="1"/>
    </xf>
    <xf numFmtId="0" fontId="79" fillId="8" borderId="77" xfId="0" applyFont="1" applyFill="1" applyBorder="1" applyAlignment="1">
      <alignment horizontal="center" vertical="center" wrapText="1" readingOrder="1"/>
    </xf>
    <xf numFmtId="0" fontId="33" fillId="0" borderId="13" xfId="0" applyFont="1" applyBorder="1" applyAlignment="1">
      <alignment horizontal="center" vertical="center" wrapText="1"/>
    </xf>
    <xf numFmtId="0" fontId="77" fillId="0" borderId="68" xfId="0" applyFont="1" applyBorder="1" applyAlignment="1">
      <alignment horizontal="center" vertical="center" wrapText="1"/>
    </xf>
    <xf numFmtId="0" fontId="32" fillId="0" borderId="98" xfId="0" applyFont="1" applyBorder="1" applyAlignment="1">
      <alignment horizontal="center"/>
    </xf>
    <xf numFmtId="0" fontId="32" fillId="0" borderId="78" xfId="0" applyFont="1" applyBorder="1" applyAlignment="1">
      <alignment horizontal="center"/>
    </xf>
    <xf numFmtId="0" fontId="32" fillId="0" borderId="101" xfId="0" applyFont="1" applyBorder="1" applyAlignment="1">
      <alignment horizontal="center"/>
    </xf>
    <xf numFmtId="1" fontId="81" fillId="0" borderId="98" xfId="0" applyNumberFormat="1" applyFont="1" applyBorder="1" applyAlignment="1" applyProtection="1">
      <alignment horizontal="center" vertical="center" wrapText="1"/>
      <protection locked="0"/>
    </xf>
    <xf numFmtId="0" fontId="0" fillId="0" borderId="101" xfId="0" applyBorder="1" applyAlignment="1">
      <alignment horizontal="center" vertical="center" wrapText="1"/>
    </xf>
    <xf numFmtId="0" fontId="81" fillId="0" borderId="98" xfId="0" applyFont="1" applyBorder="1" applyAlignment="1" applyProtection="1">
      <alignment horizontal="center" vertical="center" wrapText="1"/>
      <protection locked="0"/>
    </xf>
    <xf numFmtId="0" fontId="81" fillId="0" borderId="78" xfId="0" applyFont="1" applyBorder="1" applyAlignment="1" applyProtection="1">
      <alignment horizontal="center" vertical="center" wrapText="1"/>
      <protection locked="0"/>
    </xf>
    <xf numFmtId="0" fontId="81" fillId="0" borderId="101" xfId="0" applyFont="1" applyBorder="1" applyAlignment="1" applyProtection="1">
      <alignment horizontal="center" vertical="center" wrapText="1"/>
      <protection locked="0"/>
    </xf>
    <xf numFmtId="0" fontId="81" fillId="0" borderId="98" xfId="0" applyFont="1" applyBorder="1" applyAlignment="1" applyProtection="1">
      <alignment horizontal="center" vertical="center"/>
      <protection locked="0"/>
    </xf>
    <xf numFmtId="0" fontId="81" fillId="0" borderId="78" xfId="0" applyFont="1" applyBorder="1" applyAlignment="1" applyProtection="1">
      <alignment horizontal="center" vertical="center"/>
      <protection locked="0"/>
    </xf>
    <xf numFmtId="0" fontId="81" fillId="0" borderId="101" xfId="0" applyFont="1" applyBorder="1" applyAlignment="1" applyProtection="1">
      <alignment horizontal="center" vertical="center"/>
      <protection locked="0"/>
    </xf>
    <xf numFmtId="0" fontId="81" fillId="0" borderId="88" xfId="0" applyFont="1" applyBorder="1" applyAlignment="1" applyProtection="1">
      <alignment horizontal="center" vertical="center"/>
      <protection locked="0"/>
    </xf>
    <xf numFmtId="0" fontId="81" fillId="0" borderId="13" xfId="0" applyFont="1" applyBorder="1" applyAlignment="1" applyProtection="1">
      <alignment horizontal="center" vertical="center"/>
      <protection locked="0"/>
    </xf>
    <xf numFmtId="0" fontId="81" fillId="0" borderId="65" xfId="0" applyFont="1" applyBorder="1" applyAlignment="1" applyProtection="1">
      <alignment horizontal="center" vertical="center"/>
      <protection locked="0"/>
    </xf>
    <xf numFmtId="0" fontId="32" fillId="0" borderId="98" xfId="0" applyFont="1" applyBorder="1" applyAlignment="1" applyProtection="1">
      <alignment horizontal="center" vertical="center"/>
      <protection locked="0"/>
    </xf>
    <xf numFmtId="0" fontId="32" fillId="0" borderId="78" xfId="0" applyFont="1" applyBorder="1" applyAlignment="1" applyProtection="1">
      <alignment horizontal="center" vertical="center"/>
      <protection locked="0"/>
    </xf>
    <xf numFmtId="0" fontId="32" fillId="0" borderId="101" xfId="0" applyFont="1" applyBorder="1" applyAlignment="1" applyProtection="1">
      <alignment horizontal="center" vertical="center"/>
      <protection locked="0"/>
    </xf>
    <xf numFmtId="0" fontId="32" fillId="0" borderId="88" xfId="0" applyFont="1" applyBorder="1" applyAlignment="1" applyProtection="1">
      <alignment horizontal="center" vertical="center"/>
      <protection locked="0"/>
    </xf>
    <xf numFmtId="0" fontId="32" fillId="0" borderId="13" xfId="0" applyFont="1" applyBorder="1" applyAlignment="1" applyProtection="1">
      <alignment horizontal="center" vertical="center"/>
      <protection locked="0"/>
    </xf>
    <xf numFmtId="0" fontId="32" fillId="0" borderId="65" xfId="0" applyFont="1" applyBorder="1" applyAlignment="1" applyProtection="1">
      <alignment horizontal="center" vertical="center"/>
      <protection locked="0"/>
    </xf>
    <xf numFmtId="1" fontId="81" fillId="0" borderId="88" xfId="0" applyNumberFormat="1" applyFont="1" applyBorder="1" applyAlignment="1">
      <alignment horizontal="center" vertical="center"/>
    </xf>
    <xf numFmtId="0" fontId="81" fillId="0" borderId="13" xfId="0" applyFont="1" applyBorder="1" applyAlignment="1">
      <alignment horizontal="center" vertical="center"/>
    </xf>
    <xf numFmtId="0" fontId="81" fillId="0" borderId="65" xfId="0" applyFont="1" applyBorder="1" applyAlignment="1">
      <alignment horizontal="center" vertical="center"/>
    </xf>
    <xf numFmtId="1" fontId="81" fillId="0" borderId="97" xfId="0" applyNumberFormat="1" applyFont="1" applyBorder="1" applyAlignment="1" applyProtection="1">
      <alignment horizontal="center" vertical="center" wrapText="1"/>
      <protection locked="0"/>
    </xf>
    <xf numFmtId="1" fontId="81" fillId="0" borderId="99" xfId="0" applyNumberFormat="1" applyFont="1" applyBorder="1" applyAlignment="1" applyProtection="1">
      <alignment horizontal="center" vertical="center" wrapText="1"/>
      <protection locked="0"/>
    </xf>
    <xf numFmtId="1" fontId="81" fillId="0" borderId="100" xfId="0" applyNumberFormat="1" applyFont="1" applyBorder="1" applyAlignment="1" applyProtection="1">
      <alignment horizontal="center" vertical="center" wrapText="1"/>
      <protection locked="0"/>
    </xf>
    <xf numFmtId="0" fontId="81" fillId="0" borderId="98" xfId="0" applyFont="1" applyBorder="1" applyAlignment="1" applyProtection="1">
      <alignment horizontal="left" vertical="center" wrapText="1"/>
      <protection locked="0"/>
    </xf>
    <xf numFmtId="0" fontId="81" fillId="0" borderId="78" xfId="0" applyFont="1" applyBorder="1" applyAlignment="1" applyProtection="1">
      <alignment horizontal="left" vertical="center" wrapText="1"/>
      <protection locked="0"/>
    </xf>
    <xf numFmtId="0" fontId="81" fillId="0" borderId="101" xfId="0" applyFont="1" applyBorder="1" applyAlignment="1" applyProtection="1">
      <alignment horizontal="left" vertical="center" wrapText="1"/>
      <protection locked="0"/>
    </xf>
    <xf numFmtId="14" fontId="32" fillId="0" borderId="98" xfId="0" applyNumberFormat="1" applyFont="1" applyBorder="1" applyAlignment="1">
      <alignment horizontal="center"/>
    </xf>
    <xf numFmtId="0" fontId="32" fillId="0" borderId="98" xfId="0" applyFont="1" applyBorder="1" applyAlignment="1">
      <alignment horizontal="center" wrapText="1"/>
    </xf>
    <xf numFmtId="0" fontId="84" fillId="4" borderId="2" xfId="0" applyFont="1" applyFill="1" applyBorder="1" applyAlignment="1">
      <alignment horizontal="center" vertical="center" wrapText="1"/>
    </xf>
    <xf numFmtId="0" fontId="84" fillId="4" borderId="105" xfId="0" applyFont="1" applyFill="1" applyBorder="1" applyAlignment="1">
      <alignment horizontal="center" vertical="center" wrapText="1"/>
    </xf>
    <xf numFmtId="0" fontId="84" fillId="4" borderId="0" xfId="0" applyFont="1" applyFill="1" applyBorder="1" applyAlignment="1">
      <alignment horizontal="center" vertical="center" wrapText="1"/>
    </xf>
    <xf numFmtId="0" fontId="84" fillId="4" borderId="90" xfId="0" applyFont="1" applyFill="1" applyBorder="1" applyAlignment="1">
      <alignment horizontal="center" vertical="center" wrapText="1"/>
    </xf>
    <xf numFmtId="0" fontId="83" fillId="4" borderId="93" xfId="0" applyFont="1" applyFill="1" applyBorder="1" applyAlignment="1">
      <alignment horizontal="center" vertical="center" wrapText="1"/>
    </xf>
    <xf numFmtId="0" fontId="83" fillId="4" borderId="96" xfId="0" applyFont="1" applyFill="1" applyBorder="1" applyAlignment="1">
      <alignment horizontal="center" vertical="center" wrapText="1"/>
    </xf>
    <xf numFmtId="0" fontId="83" fillId="4" borderId="94" xfId="0" applyFont="1" applyFill="1" applyBorder="1" applyAlignment="1">
      <alignment horizontal="center" vertical="center" wrapText="1"/>
    </xf>
    <xf numFmtId="0" fontId="83" fillId="4" borderId="95" xfId="0" applyFont="1" applyFill="1" applyBorder="1" applyAlignment="1">
      <alignment horizontal="center" vertical="center" wrapText="1"/>
    </xf>
    <xf numFmtId="0" fontId="82" fillId="4" borderId="94" xfId="0" applyFont="1" applyFill="1" applyBorder="1" applyAlignment="1" applyProtection="1">
      <alignment horizontal="center" vertical="center" wrapText="1"/>
      <protection locked="0"/>
    </xf>
    <xf numFmtId="0" fontId="76" fillId="24" borderId="102" xfId="0" applyFont="1" applyFill="1" applyBorder="1" applyAlignment="1">
      <alignment horizontal="center"/>
    </xf>
    <xf numFmtId="0" fontId="76" fillId="24" borderId="103" xfId="0" applyFont="1" applyFill="1" applyBorder="1" applyAlignment="1">
      <alignment horizontal="center"/>
    </xf>
    <xf numFmtId="0" fontId="82" fillId="4" borderId="94" xfId="0" applyFont="1" applyFill="1" applyBorder="1" applyAlignment="1">
      <alignment horizontal="center" vertical="center"/>
    </xf>
    <xf numFmtId="0" fontId="82" fillId="4" borderId="104" xfId="0" applyFont="1" applyFill="1" applyBorder="1" applyAlignment="1">
      <alignment horizontal="center" vertical="center"/>
    </xf>
    <xf numFmtId="0" fontId="82" fillId="4" borderId="95" xfId="0" applyFont="1" applyFill="1" applyBorder="1" applyAlignment="1">
      <alignment horizontal="center" vertical="center"/>
    </xf>
    <xf numFmtId="0" fontId="82" fillId="23" borderId="92" xfId="0" applyFont="1" applyFill="1" applyBorder="1" applyAlignment="1" applyProtection="1">
      <alignment horizontal="center" vertical="center" wrapText="1"/>
      <protection locked="0"/>
    </xf>
    <xf numFmtId="0" fontId="82" fillId="4" borderId="92" xfId="0" applyFont="1" applyFill="1" applyBorder="1" applyAlignment="1" applyProtection="1">
      <alignment horizontal="center" vertical="center" wrapText="1"/>
      <protection locked="0"/>
    </xf>
    <xf numFmtId="1" fontId="81" fillId="0" borderId="78" xfId="0" applyNumberFormat="1" applyFont="1" applyBorder="1" applyAlignment="1" applyProtection="1">
      <alignment horizontal="center" vertical="center" wrapText="1"/>
      <protection locked="0"/>
    </xf>
    <xf numFmtId="1" fontId="81" fillId="0" borderId="101" xfId="0" applyNumberFormat="1" applyFont="1" applyBorder="1" applyAlignment="1" applyProtection="1">
      <alignment horizontal="center" vertical="center" wrapText="1"/>
      <protection locked="0"/>
    </xf>
  </cellXfs>
  <cellStyles count="3">
    <cellStyle name="Normal" xfId="0" builtinId="0"/>
    <cellStyle name="Normal - Style1 2" xfId="1" xr:uid="{35D94056-BF35-4158-BB16-A1EB5C865F0B}"/>
    <cellStyle name="Normal 2 2" xfId="2" xr:uid="{FE1153A4-41A7-40DC-9196-9B2002F1B165}"/>
  </cellStyles>
  <dxfs count="1471">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theme="1"/>
      </font>
      <fill>
        <patternFill>
          <bgColor rgb="FFFFC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auto="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92D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ill>
        <patternFill>
          <bgColor rgb="FFFFC7CE"/>
        </patternFill>
      </fill>
    </dxf>
    <dxf>
      <fill>
        <patternFill>
          <bgColor theme="9"/>
        </patternFill>
      </fill>
    </dxf>
    <dxf>
      <fill>
        <patternFill>
          <bgColor theme="9"/>
        </patternFill>
      </fill>
    </dxf>
    <dxf>
      <fill>
        <patternFill>
          <bgColor theme="9"/>
        </patternFill>
      </fill>
    </dxf>
    <dxf>
      <font>
        <color theme="1"/>
      </font>
    </dxf>
    <dxf>
      <fill>
        <patternFill>
          <bgColor rgb="FF92D050"/>
        </patternFill>
      </fill>
    </dxf>
    <dxf>
      <fill>
        <patternFill>
          <bgColor rgb="FF00B050"/>
        </patternFill>
      </fill>
    </dxf>
    <dxf>
      <fill>
        <patternFill>
          <bgColor rgb="FF92D050"/>
        </patternFill>
      </fill>
    </dxf>
    <dxf>
      <fill>
        <patternFill>
          <bgColor theme="7" tint="0.59996337778862885"/>
        </patternFill>
      </fill>
    </dxf>
    <dxf>
      <font>
        <color auto="1"/>
      </font>
    </dxf>
    <dxf>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FFC000"/>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auto="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92D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ill>
        <patternFill>
          <bgColor rgb="FFFFC7CE"/>
        </patternFill>
      </fill>
    </dxf>
    <dxf>
      <fill>
        <patternFill>
          <bgColor theme="9"/>
        </patternFill>
      </fill>
    </dxf>
    <dxf>
      <fill>
        <patternFill>
          <bgColor theme="9"/>
        </patternFill>
      </fill>
    </dxf>
    <dxf>
      <fill>
        <patternFill>
          <bgColor theme="9"/>
        </patternFill>
      </fill>
    </dxf>
    <dxf>
      <font>
        <color theme="1"/>
      </font>
    </dxf>
    <dxf>
      <fill>
        <patternFill>
          <bgColor rgb="FF92D050"/>
        </patternFill>
      </fill>
    </dxf>
    <dxf>
      <fill>
        <patternFill>
          <bgColor rgb="FF00B050"/>
        </patternFill>
      </fill>
    </dxf>
    <dxf>
      <fill>
        <patternFill>
          <bgColor rgb="FF92D050"/>
        </patternFill>
      </fill>
    </dxf>
    <dxf>
      <fill>
        <patternFill>
          <bgColor theme="7" tint="0.59996337778862885"/>
        </patternFill>
      </fill>
    </dxf>
    <dxf>
      <font>
        <color auto="1"/>
      </font>
    </dxf>
    <dxf>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FFC000"/>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auto="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92D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ill>
        <patternFill>
          <bgColor rgb="FFFFC7CE"/>
        </patternFill>
      </fill>
    </dxf>
    <dxf>
      <fill>
        <patternFill>
          <bgColor theme="9"/>
        </patternFill>
      </fill>
    </dxf>
    <dxf>
      <fill>
        <patternFill>
          <bgColor theme="9"/>
        </patternFill>
      </fill>
    </dxf>
    <dxf>
      <fill>
        <patternFill>
          <bgColor theme="9"/>
        </patternFill>
      </fill>
    </dxf>
    <dxf>
      <font>
        <color theme="1"/>
      </font>
    </dxf>
    <dxf>
      <fill>
        <patternFill>
          <bgColor rgb="FF92D050"/>
        </patternFill>
      </fill>
    </dxf>
    <dxf>
      <fill>
        <patternFill>
          <bgColor rgb="FF00B050"/>
        </patternFill>
      </fill>
    </dxf>
    <dxf>
      <fill>
        <patternFill>
          <bgColor rgb="FF92D050"/>
        </patternFill>
      </fill>
    </dxf>
    <dxf>
      <fill>
        <patternFill>
          <bgColor theme="7" tint="0.59996337778862885"/>
        </patternFill>
      </fill>
    </dxf>
    <dxf>
      <font>
        <color auto="1"/>
      </font>
    </dxf>
    <dxf>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FFC000"/>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auto="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92D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ill>
        <patternFill>
          <bgColor rgb="FFFFC7CE"/>
        </patternFill>
      </fill>
    </dxf>
    <dxf>
      <fill>
        <patternFill>
          <bgColor theme="9"/>
        </patternFill>
      </fill>
    </dxf>
    <dxf>
      <fill>
        <patternFill>
          <bgColor theme="9"/>
        </patternFill>
      </fill>
    </dxf>
    <dxf>
      <fill>
        <patternFill>
          <bgColor theme="9"/>
        </patternFill>
      </fill>
    </dxf>
    <dxf>
      <font>
        <color theme="1"/>
      </font>
    </dxf>
    <dxf>
      <fill>
        <patternFill>
          <bgColor rgb="FF92D050"/>
        </patternFill>
      </fill>
    </dxf>
    <dxf>
      <fill>
        <patternFill>
          <bgColor rgb="FF00B050"/>
        </patternFill>
      </fill>
    </dxf>
    <dxf>
      <fill>
        <patternFill>
          <bgColor rgb="FF92D050"/>
        </patternFill>
      </fill>
    </dxf>
    <dxf>
      <fill>
        <patternFill>
          <bgColor theme="7" tint="0.59996337778862885"/>
        </patternFill>
      </fill>
    </dxf>
    <dxf>
      <font>
        <color auto="1"/>
      </font>
    </dxf>
    <dxf>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00B050"/>
        </patternFill>
      </fill>
    </dxf>
    <dxf>
      <font>
        <color theme="1"/>
      </font>
      <fill>
        <patternFill>
          <bgColor rgb="FF92D05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ill>
        <patternFill>
          <bgColor rgb="FFFFC000"/>
        </patternFill>
      </fill>
    </dxf>
    <dxf>
      <font>
        <color theme="1"/>
      </font>
      <fill>
        <patternFill>
          <bgColor rgb="FFFF0000"/>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
      <numFmt numFmtId="13" formatCode="0%"/>
    </dxf>
    <dxf>
      <numFmt numFmtId="13" formatCode="0%"/>
    </dxf>
    <dxf>
      <numFmt numFmtId="13" formatCode="0%"/>
    </dxf>
    <dxf>
      <numFmt numFmtId="13" formatCode="0%"/>
    </dxf>
    <dxf>
      <numFmt numFmtId="13" formatCode="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pivotCacheDefinition" Target="pivotCache/pivotCacheDefinition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eetMetadata" Target="metadata.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4.jpeg"/><Relationship Id="rId4" Type="http://schemas.openxmlformats.org/officeDocument/2006/relationships/image" Target="../media/image5.pn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6.jpeg"/><Relationship Id="rId4" Type="http://schemas.openxmlformats.org/officeDocument/2006/relationships/image" Target="../media/image5.png"/></Relationships>
</file>

<file path=xl/drawings/_rels/drawing4.xml.rels><?xml version="1.0" encoding="UTF-8" standalone="yes"?>
<Relationships xmlns="http://schemas.openxmlformats.org/package/2006/relationships"><Relationship Id="rId1" Type="http://schemas.openxmlformats.org/officeDocument/2006/relationships/image" Target="../media/image7.png"/></Relationships>
</file>

<file path=xl/drawings/_rels/drawing5.xml.rels><?xml version="1.0" encoding="UTF-8" standalone="yes"?>
<Relationships xmlns="http://schemas.openxmlformats.org/package/2006/relationships"><Relationship Id="rId1" Type="http://schemas.openxmlformats.org/officeDocument/2006/relationships/image" Target="../media/image7.png"/></Relationships>
</file>

<file path=xl/drawings/_rels/drawing6.xml.rels><?xml version="1.0" encoding="UTF-8" standalone="yes"?>
<Relationships xmlns="http://schemas.openxmlformats.org/package/2006/relationships"><Relationship Id="rId1" Type="http://schemas.openxmlformats.org/officeDocument/2006/relationships/image" Target="../media/image7.png"/></Relationships>
</file>

<file path=xl/drawings/_rels/drawing7.xml.rels><?xml version="1.0" encoding="UTF-8" standalone="yes"?>
<Relationships xmlns="http://schemas.openxmlformats.org/package/2006/relationships"><Relationship Id="rId1" Type="http://schemas.openxmlformats.org/officeDocument/2006/relationships/image" Target="../media/image7.png"/></Relationships>
</file>

<file path=xl/drawings/_rels/drawing8.xml.rels><?xml version="1.0" encoding="UTF-8" standalone="yes"?>
<Relationships xmlns="http://schemas.openxmlformats.org/package/2006/relationships"><Relationship Id="rId1" Type="http://schemas.openxmlformats.org/officeDocument/2006/relationships/image" Target="../media/image7.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139700</xdr:rowOff>
    </xdr:from>
    <xdr:ext cx="2505074" cy="914400"/>
    <xdr:pic>
      <xdr:nvPicPr>
        <xdr:cNvPr id="4" name="Imagen 3">
          <a:extLst>
            <a:ext uri="{FF2B5EF4-FFF2-40B4-BE49-F238E27FC236}">
              <a16:creationId xmlns:a16="http://schemas.microsoft.com/office/drawing/2014/main" id="{07949EE5-0DFE-4F23-9EBB-8C1281065AFD}"/>
            </a:ext>
          </a:extLst>
        </xdr:cNvPr>
        <xdr:cNvPicPr>
          <a:picLocks noChangeAspect="1"/>
        </xdr:cNvPicPr>
      </xdr:nvPicPr>
      <xdr:blipFill>
        <a:blip xmlns:r="http://schemas.openxmlformats.org/officeDocument/2006/relationships" r:embed="rId1"/>
        <a:stretch>
          <a:fillRect/>
        </a:stretch>
      </xdr:blipFill>
      <xdr:spPr>
        <a:xfrm>
          <a:off x="0" y="139700"/>
          <a:ext cx="2505074" cy="914400"/>
        </a:xfrm>
        <a:prstGeom prst="rect">
          <a:avLst/>
        </a:prstGeom>
      </xdr:spPr>
    </xdr:pic>
    <xdr:clientData/>
  </xdr:oneCellAnchor>
  <xdr:twoCellAnchor>
    <xdr:from>
      <xdr:col>6</xdr:col>
      <xdr:colOff>482600</xdr:colOff>
      <xdr:row>0</xdr:row>
      <xdr:rowOff>260350</xdr:rowOff>
    </xdr:from>
    <xdr:to>
      <xdr:col>7</xdr:col>
      <xdr:colOff>327024</xdr:colOff>
      <xdr:row>2</xdr:row>
      <xdr:rowOff>127000</xdr:rowOff>
    </xdr:to>
    <xdr:grpSp>
      <xdr:nvGrpSpPr>
        <xdr:cNvPr id="5" name="Group 8">
          <a:extLst>
            <a:ext uri="{FF2B5EF4-FFF2-40B4-BE49-F238E27FC236}">
              <a16:creationId xmlns:a16="http://schemas.microsoft.com/office/drawing/2014/main" id="{DD77865D-3137-4C44-9888-338E7CAD30E8}"/>
            </a:ext>
          </a:extLst>
        </xdr:cNvPr>
        <xdr:cNvGrpSpPr>
          <a:grpSpLocks/>
        </xdr:cNvGrpSpPr>
      </xdr:nvGrpSpPr>
      <xdr:grpSpPr bwMode="auto">
        <a:xfrm>
          <a:off x="6988175" y="260350"/>
          <a:ext cx="673099" cy="590550"/>
          <a:chOff x="2381" y="720"/>
          <a:chExt cx="3154" cy="65"/>
        </a:xfrm>
      </xdr:grpSpPr>
      <xdr:pic>
        <xdr:nvPicPr>
          <xdr:cNvPr id="6" name="6 Imagen">
            <a:extLst>
              <a:ext uri="{FF2B5EF4-FFF2-40B4-BE49-F238E27FC236}">
                <a16:creationId xmlns:a16="http://schemas.microsoft.com/office/drawing/2014/main" id="{53517378-D0AE-4161-BFC6-F13AFA85398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7" name="7 Imagen">
            <a:extLst>
              <a:ext uri="{FF2B5EF4-FFF2-40B4-BE49-F238E27FC236}">
                <a16:creationId xmlns:a16="http://schemas.microsoft.com/office/drawing/2014/main" id="{443C74A5-02A7-43D4-B226-A7DD9D5A217A}"/>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7</xdr:col>
      <xdr:colOff>31750</xdr:colOff>
      <xdr:row>0</xdr:row>
      <xdr:rowOff>273050</xdr:rowOff>
    </xdr:from>
    <xdr:to>
      <xdr:col>9</xdr:col>
      <xdr:colOff>104775</xdr:colOff>
      <xdr:row>3</xdr:row>
      <xdr:rowOff>31749</xdr:rowOff>
    </xdr:to>
    <xdr:sp macro="" textlink="">
      <xdr:nvSpPr>
        <xdr:cNvPr id="8" name="CuadroTexto 4">
          <a:extLst>
            <a:ext uri="{FF2B5EF4-FFF2-40B4-BE49-F238E27FC236}">
              <a16:creationId xmlns:a16="http://schemas.microsoft.com/office/drawing/2014/main" id="{3B1E5441-8259-47DB-9280-D42B635243B3}"/>
            </a:ext>
          </a:extLst>
        </xdr:cNvPr>
        <xdr:cNvSpPr txBox="1"/>
      </xdr:nvSpPr>
      <xdr:spPr>
        <a:xfrm>
          <a:off x="5365750" y="187325"/>
          <a:ext cx="1597025" cy="415924"/>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28575</xdr:colOff>
      <xdr:row>0</xdr:row>
      <xdr:rowOff>19050</xdr:rowOff>
    </xdr:from>
    <xdr:to>
      <xdr:col>0</xdr:col>
      <xdr:colOff>2409824</xdr:colOff>
      <xdr:row>4</xdr:row>
      <xdr:rowOff>19049</xdr:rowOff>
    </xdr:to>
    <xdr:pic>
      <xdr:nvPicPr>
        <xdr:cNvPr id="2" name="18 Imagen" descr="Logo CSJ RGB_01">
          <a:extLst>
            <a:ext uri="{FF2B5EF4-FFF2-40B4-BE49-F238E27FC236}">
              <a16:creationId xmlns:a16="http://schemas.microsoft.com/office/drawing/2014/main" id="{39E1659A-27C7-4559-B31F-A48E2AF038E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575" y="19050"/>
          <a:ext cx="2381249" cy="6476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1085850</xdr:colOff>
      <xdr:row>0</xdr:row>
      <xdr:rowOff>57150</xdr:rowOff>
    </xdr:from>
    <xdr:to>
      <xdr:col>4</xdr:col>
      <xdr:colOff>2828925</xdr:colOff>
      <xdr:row>3</xdr:row>
      <xdr:rowOff>123825</xdr:rowOff>
    </xdr:to>
    <xdr:sp macro="" textlink="">
      <xdr:nvSpPr>
        <xdr:cNvPr id="3" name="CuadroTexto 4">
          <a:extLst>
            <a:ext uri="{FF2B5EF4-FFF2-40B4-BE49-F238E27FC236}">
              <a16:creationId xmlns:a16="http://schemas.microsoft.com/office/drawing/2014/main" id="{BE7DF411-D3EB-4E98-8483-A5669BFF11EC}"/>
            </a:ext>
          </a:extLst>
        </xdr:cNvPr>
        <xdr:cNvSpPr txBox="1"/>
      </xdr:nvSpPr>
      <xdr:spPr>
        <a:xfrm>
          <a:off x="9324975" y="57150"/>
          <a:ext cx="1743075" cy="552450"/>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4</xdr:col>
      <xdr:colOff>85725</xdr:colOff>
      <xdr:row>2</xdr:row>
      <xdr:rowOff>123825</xdr:rowOff>
    </xdr:from>
    <xdr:to>
      <xdr:col>4</xdr:col>
      <xdr:colOff>2971799</xdr:colOff>
      <xdr:row>4</xdr:row>
      <xdr:rowOff>38100</xdr:rowOff>
    </xdr:to>
    <xdr:grpSp>
      <xdr:nvGrpSpPr>
        <xdr:cNvPr id="4" name="Group 8">
          <a:extLst>
            <a:ext uri="{FF2B5EF4-FFF2-40B4-BE49-F238E27FC236}">
              <a16:creationId xmlns:a16="http://schemas.microsoft.com/office/drawing/2014/main" id="{C375FF74-5B1E-4496-8A5B-03A9AC69E0A5}"/>
            </a:ext>
          </a:extLst>
        </xdr:cNvPr>
        <xdr:cNvGrpSpPr>
          <a:grpSpLocks/>
        </xdr:cNvGrpSpPr>
      </xdr:nvGrpSpPr>
      <xdr:grpSpPr bwMode="auto">
        <a:xfrm>
          <a:off x="8316302" y="441325"/>
          <a:ext cx="2886074" cy="231775"/>
          <a:chOff x="2381" y="720"/>
          <a:chExt cx="3154" cy="65"/>
        </a:xfrm>
      </xdr:grpSpPr>
      <xdr:pic>
        <xdr:nvPicPr>
          <xdr:cNvPr id="5" name="6 Imagen">
            <a:extLst>
              <a:ext uri="{FF2B5EF4-FFF2-40B4-BE49-F238E27FC236}">
                <a16:creationId xmlns:a16="http://schemas.microsoft.com/office/drawing/2014/main" id="{0CE478D7-B722-4977-8275-FDB24DDA4293}"/>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a16="http://schemas.microsoft.com/office/drawing/2014/main" id="{72EC8277-685B-4C4F-97FB-1791CC3CEE38}"/>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4</xdr:col>
      <xdr:colOff>1266825</xdr:colOff>
      <xdr:row>2</xdr:row>
      <xdr:rowOff>47625</xdr:rowOff>
    </xdr:from>
    <xdr:to>
      <xdr:col>4</xdr:col>
      <xdr:colOff>2800351</xdr:colOff>
      <xdr:row>3</xdr:row>
      <xdr:rowOff>156754</xdr:rowOff>
    </xdr:to>
    <xdr:pic>
      <xdr:nvPicPr>
        <xdr:cNvPr id="7" name="Imagen 6">
          <a:extLst>
            <a:ext uri="{FF2B5EF4-FFF2-40B4-BE49-F238E27FC236}">
              <a16:creationId xmlns:a16="http://schemas.microsoft.com/office/drawing/2014/main" id="{6E932ECD-16DB-4E2D-A801-E446022F9364}"/>
            </a:ext>
          </a:extLst>
        </xdr:cNvPr>
        <xdr:cNvPicPr>
          <a:picLocks noChangeAspect="1"/>
        </xdr:cNvPicPr>
      </xdr:nvPicPr>
      <xdr:blipFill>
        <a:blip xmlns:r="http://schemas.openxmlformats.org/officeDocument/2006/relationships" r:embed="rId4"/>
        <a:stretch>
          <a:fillRect/>
        </a:stretch>
      </xdr:blipFill>
      <xdr:spPr>
        <a:xfrm>
          <a:off x="9505950" y="371475"/>
          <a:ext cx="1533526" cy="271054"/>
        </a:xfrm>
        <a:prstGeom prst="rect">
          <a:avLst/>
        </a:prstGeom>
      </xdr:spPr>
    </xdr:pic>
    <xdr:clientData/>
  </xdr:twoCellAnchor>
  <xdr:oneCellAnchor>
    <xdr:from>
      <xdr:col>5</xdr:col>
      <xdr:colOff>441960</xdr:colOff>
      <xdr:row>9</xdr:row>
      <xdr:rowOff>243840</xdr:rowOff>
    </xdr:from>
    <xdr:ext cx="1539240" cy="1508760"/>
    <xdr:sp macro="" textlink="">
      <xdr:nvSpPr>
        <xdr:cNvPr id="8" name="CuadroTexto 7">
          <a:extLst>
            <a:ext uri="{FF2B5EF4-FFF2-40B4-BE49-F238E27FC236}">
              <a16:creationId xmlns:a16="http://schemas.microsoft.com/office/drawing/2014/main" id="{180353EF-8827-4746-B613-C6FC8E3DAC6B}"/>
            </a:ext>
          </a:extLst>
        </xdr:cNvPr>
        <xdr:cNvSpPr txBox="1"/>
      </xdr:nvSpPr>
      <xdr:spPr>
        <a:xfrm>
          <a:off x="11786235" y="2920365"/>
          <a:ext cx="1539240" cy="1508760"/>
        </a:xfrm>
        <a:prstGeom prst="rect">
          <a:avLst/>
        </a:prstGeom>
        <a:solidFill>
          <a:srgbClr val="FFC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a:t>Columnas</a:t>
          </a:r>
          <a:r>
            <a:rPr lang="es-CO" sz="1100" baseline="0"/>
            <a:t> B y D, (No.) enumerar secuencialmente .</a:t>
          </a:r>
        </a:p>
        <a:p>
          <a:r>
            <a:rPr lang="es-CO" sz="1100" baseline="0"/>
            <a:t>Un factor temático puede tener muchos factores específicos, no siempre es una relacion 1 a 1</a:t>
          </a:r>
        </a:p>
        <a:p>
          <a:endParaRPr lang="es-CO" sz="1100" baseline="0"/>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28575</xdr:rowOff>
    </xdr:from>
    <xdr:to>
      <xdr:col>0</xdr:col>
      <xdr:colOff>1666875</xdr:colOff>
      <xdr:row>2</xdr:row>
      <xdr:rowOff>0</xdr:rowOff>
    </xdr:to>
    <xdr:pic>
      <xdr:nvPicPr>
        <xdr:cNvPr id="2" name="18 Imagen" descr="Logo CSJ RGB_01">
          <a:extLst>
            <a:ext uri="{FF2B5EF4-FFF2-40B4-BE49-F238E27FC236}">
              <a16:creationId xmlns:a16="http://schemas.microsoft.com/office/drawing/2014/main" id="{6372583D-1E3B-4ACB-A99D-B0BE4F0539A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28575"/>
          <a:ext cx="1666875"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1162050</xdr:colOff>
      <xdr:row>0</xdr:row>
      <xdr:rowOff>38100</xdr:rowOff>
    </xdr:from>
    <xdr:to>
      <xdr:col>5</xdr:col>
      <xdr:colOff>2905125</xdr:colOff>
      <xdr:row>1</xdr:row>
      <xdr:rowOff>171449</xdr:rowOff>
    </xdr:to>
    <xdr:sp macro="" textlink="">
      <xdr:nvSpPr>
        <xdr:cNvPr id="3" name="CuadroTexto 4">
          <a:extLst>
            <a:ext uri="{FF2B5EF4-FFF2-40B4-BE49-F238E27FC236}">
              <a16:creationId xmlns:a16="http://schemas.microsoft.com/office/drawing/2014/main" id="{062AEE7A-162D-499F-A97D-F9337DCD4DE9}"/>
            </a:ext>
          </a:extLst>
        </xdr:cNvPr>
        <xdr:cNvSpPr txBox="1"/>
      </xdr:nvSpPr>
      <xdr:spPr>
        <a:xfrm>
          <a:off x="6124575" y="38100"/>
          <a:ext cx="1743075" cy="41909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38101</xdr:colOff>
      <xdr:row>1</xdr:row>
      <xdr:rowOff>161925</xdr:rowOff>
    </xdr:from>
    <xdr:to>
      <xdr:col>5</xdr:col>
      <xdr:colOff>2924175</xdr:colOff>
      <xdr:row>2</xdr:row>
      <xdr:rowOff>0</xdr:rowOff>
    </xdr:to>
    <xdr:grpSp>
      <xdr:nvGrpSpPr>
        <xdr:cNvPr id="4" name="Group 8">
          <a:extLst>
            <a:ext uri="{FF2B5EF4-FFF2-40B4-BE49-F238E27FC236}">
              <a16:creationId xmlns:a16="http://schemas.microsoft.com/office/drawing/2014/main" id="{7957DFC6-BB87-41B3-8F54-05F158CD39FB}"/>
            </a:ext>
          </a:extLst>
        </xdr:cNvPr>
        <xdr:cNvGrpSpPr>
          <a:grpSpLocks/>
        </xdr:cNvGrpSpPr>
      </xdr:nvGrpSpPr>
      <xdr:grpSpPr bwMode="auto">
        <a:xfrm>
          <a:off x="4946277" y="453278"/>
          <a:ext cx="2886074" cy="73398"/>
          <a:chOff x="2381" y="720"/>
          <a:chExt cx="3154" cy="65"/>
        </a:xfrm>
      </xdr:grpSpPr>
      <xdr:pic>
        <xdr:nvPicPr>
          <xdr:cNvPr id="5" name="6 Imagen">
            <a:extLst>
              <a:ext uri="{FF2B5EF4-FFF2-40B4-BE49-F238E27FC236}">
                <a16:creationId xmlns:a16="http://schemas.microsoft.com/office/drawing/2014/main" id="{E6107960-5CE5-4022-BCF8-CB46F299DF9D}"/>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a16="http://schemas.microsoft.com/office/drawing/2014/main" id="{3D36F87B-9675-4DB0-BBAE-6AD534BFADEE}"/>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5</xdr:col>
      <xdr:colOff>1266824</xdr:colOff>
      <xdr:row>1</xdr:row>
      <xdr:rowOff>57150</xdr:rowOff>
    </xdr:from>
    <xdr:to>
      <xdr:col>5</xdr:col>
      <xdr:colOff>2800350</xdr:colOff>
      <xdr:row>2</xdr:row>
      <xdr:rowOff>90079</xdr:rowOff>
    </xdr:to>
    <xdr:pic>
      <xdr:nvPicPr>
        <xdr:cNvPr id="7" name="Imagen 6">
          <a:extLst>
            <a:ext uri="{FF2B5EF4-FFF2-40B4-BE49-F238E27FC236}">
              <a16:creationId xmlns:a16="http://schemas.microsoft.com/office/drawing/2014/main" id="{87580101-FAF6-4A72-A2AF-209D770EA9A6}"/>
            </a:ext>
          </a:extLst>
        </xdr:cNvPr>
        <xdr:cNvPicPr>
          <a:picLocks noChangeAspect="1"/>
        </xdr:cNvPicPr>
      </xdr:nvPicPr>
      <xdr:blipFill>
        <a:blip xmlns:r="http://schemas.openxmlformats.org/officeDocument/2006/relationships" r:embed="rId4"/>
        <a:stretch>
          <a:fillRect/>
        </a:stretch>
      </xdr:blipFill>
      <xdr:spPr>
        <a:xfrm>
          <a:off x="6229349" y="342900"/>
          <a:ext cx="1533526" cy="271054"/>
        </a:xfrm>
        <a:prstGeom prst="rect">
          <a:avLst/>
        </a:prstGeom>
      </xdr:spPr>
    </xdr:pic>
    <xdr:clientData/>
  </xdr:twoCellAnchor>
  <xdr:oneCellAnchor>
    <xdr:from>
      <xdr:col>6</xdr:col>
      <xdr:colOff>480060</xdr:colOff>
      <xdr:row>2</xdr:row>
      <xdr:rowOff>91440</xdr:rowOff>
    </xdr:from>
    <xdr:ext cx="2156460" cy="5844540"/>
    <xdr:sp macro="" textlink="">
      <xdr:nvSpPr>
        <xdr:cNvPr id="8" name="CuadroTexto 7">
          <a:extLst>
            <a:ext uri="{FF2B5EF4-FFF2-40B4-BE49-F238E27FC236}">
              <a16:creationId xmlns:a16="http://schemas.microsoft.com/office/drawing/2014/main" id="{EEA8DE56-07A0-4325-9549-357182CA3875}"/>
            </a:ext>
          </a:extLst>
        </xdr:cNvPr>
        <xdr:cNvSpPr txBox="1"/>
      </xdr:nvSpPr>
      <xdr:spPr>
        <a:xfrm>
          <a:off x="8404860" y="615315"/>
          <a:ext cx="2156460" cy="5844540"/>
        </a:xfrm>
        <a:prstGeom prst="rect">
          <a:avLst/>
        </a:prstGeom>
        <a:solidFill>
          <a:srgbClr val="FFC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a:t>Tener en</a:t>
          </a:r>
          <a:r>
            <a:rPr lang="es-CO" sz="1100" baseline="0"/>
            <a:t> cuenta-.</a:t>
          </a:r>
        </a:p>
        <a:p>
          <a:r>
            <a:rPr lang="es-CO" sz="1100" baseline="0"/>
            <a:t>1- La estrategia ( Columna A),  es la forma como se va a gestionar la debilidad o la fortaleza( contexto interno) o la amenaza y la oportunidad</a:t>
          </a:r>
        </a:p>
        <a:p>
          <a:r>
            <a:rPr lang="es-CO" sz="1100" baseline="0"/>
            <a:t> ( contexto externo).</a:t>
          </a:r>
        </a:p>
        <a:p>
          <a:endParaRPr lang="es-CO" sz="1100" baseline="0"/>
        </a:p>
        <a:p>
          <a:r>
            <a:rPr lang="es-CO" sz="1100" baseline="0"/>
            <a:t>2. Columnas (B,C;D;E)</a:t>
          </a:r>
        </a:p>
        <a:p>
          <a:r>
            <a:rPr lang="es-CO" sz="1100" baseline="0"/>
            <a:t>Copiar el numero que corresponde, segun la debilidad , oportunidad, fortaleza o amenaza identificada.</a:t>
          </a:r>
        </a:p>
        <a:p>
          <a:r>
            <a:rPr lang="es-CO" sz="1100" baseline="0"/>
            <a:t> </a:t>
          </a:r>
        </a:p>
        <a:p>
          <a:r>
            <a:rPr lang="es-CO" sz="1100"/>
            <a:t>3.</a:t>
          </a:r>
          <a:r>
            <a:rPr lang="es-CO" sz="1100" baseline="0"/>
            <a:t> Las oportunidades y fortalezas se pueden gestionar  a traves de acciónes o proyectos  que se incluyen en el plan de accion ( mejoras), si se considera que aportan valor </a:t>
          </a:r>
        </a:p>
        <a:p>
          <a:endParaRPr lang="es-CO" sz="1100" baseline="0"/>
        </a:p>
        <a:p>
          <a:r>
            <a:rPr lang="es-CO" sz="1100" baseline="0"/>
            <a:t>Las debilidades y amenazas si  afectan los objetivos estrategicos y requieren recursos se documentan en este plan de acción  .</a:t>
          </a:r>
        </a:p>
        <a:p>
          <a:endParaRPr lang="es-CO" sz="1100" baseline="0"/>
        </a:p>
        <a:p>
          <a:r>
            <a:rPr lang="es-CO" sz="1100" baseline="0"/>
            <a:t>Si la debiidad o amenaza afecta la parte operativa ( errores, demoras, etc) se llevan como causa  de los riesgos, en el Plan de riesgos respectivo.</a:t>
          </a:r>
        </a:p>
      </xdr:txBody>
    </xdr:sp>
    <xdr:clientData/>
  </xdr:oneCellAnchor>
</xdr:wsDr>
</file>

<file path=xl/drawings/drawing4.xml><?xml version="1.0" encoding="utf-8"?>
<xdr:wsDr xmlns:xdr="http://schemas.openxmlformats.org/drawingml/2006/spreadsheetDrawing" xmlns:a="http://schemas.openxmlformats.org/drawingml/2006/main">
  <xdr:twoCellAnchor editAs="oneCell">
    <xdr:from>
      <xdr:col>0</xdr:col>
      <xdr:colOff>21405</xdr:colOff>
      <xdr:row>0</xdr:row>
      <xdr:rowOff>0</xdr:rowOff>
    </xdr:from>
    <xdr:to>
      <xdr:col>2</xdr:col>
      <xdr:colOff>1252163</xdr:colOff>
      <xdr:row>3</xdr:row>
      <xdr:rowOff>8703</xdr:rowOff>
    </xdr:to>
    <xdr:pic>
      <xdr:nvPicPr>
        <xdr:cNvPr id="2" name="Imagen 1">
          <a:extLst>
            <a:ext uri="{FF2B5EF4-FFF2-40B4-BE49-F238E27FC236}">
              <a16:creationId xmlns:a16="http://schemas.microsoft.com/office/drawing/2014/main" id="{7AF4E8B7-25BB-4C6F-801A-10714F59FBE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405" y="0"/>
          <a:ext cx="3328398" cy="9096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1</xdr:col>
      <xdr:colOff>866775</xdr:colOff>
      <xdr:row>2</xdr:row>
      <xdr:rowOff>15875</xdr:rowOff>
    </xdr:to>
    <xdr:pic>
      <xdr:nvPicPr>
        <xdr:cNvPr id="2" name="Imagen 1">
          <a:extLst>
            <a:ext uri="{FF2B5EF4-FFF2-40B4-BE49-F238E27FC236}">
              <a16:creationId xmlns:a16="http://schemas.microsoft.com/office/drawing/2014/main" id="{550F61E5-1B6C-4DD3-AF4A-F8269EEF654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
          <a:ext cx="2095500" cy="7302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1</xdr:col>
      <xdr:colOff>866775</xdr:colOff>
      <xdr:row>2</xdr:row>
      <xdr:rowOff>15875</xdr:rowOff>
    </xdr:to>
    <xdr:pic>
      <xdr:nvPicPr>
        <xdr:cNvPr id="2" name="Imagen 1">
          <a:extLst>
            <a:ext uri="{FF2B5EF4-FFF2-40B4-BE49-F238E27FC236}">
              <a16:creationId xmlns:a16="http://schemas.microsoft.com/office/drawing/2014/main" id="{25C8492E-5A4B-4B0B-B676-48E213AF151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
          <a:ext cx="2097088" cy="7302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1</xdr:col>
      <xdr:colOff>866775</xdr:colOff>
      <xdr:row>2</xdr:row>
      <xdr:rowOff>15875</xdr:rowOff>
    </xdr:to>
    <xdr:pic>
      <xdr:nvPicPr>
        <xdr:cNvPr id="2" name="Imagen 1">
          <a:extLst>
            <a:ext uri="{FF2B5EF4-FFF2-40B4-BE49-F238E27FC236}">
              <a16:creationId xmlns:a16="http://schemas.microsoft.com/office/drawing/2014/main" id="{C76446D0-75A4-4003-BF60-0014F9A0505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
          <a:ext cx="2095500" cy="7302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1</xdr:col>
      <xdr:colOff>866775</xdr:colOff>
      <xdr:row>2</xdr:row>
      <xdr:rowOff>15875</xdr:rowOff>
    </xdr:to>
    <xdr:pic>
      <xdr:nvPicPr>
        <xdr:cNvPr id="2" name="Imagen 1">
          <a:extLst>
            <a:ext uri="{FF2B5EF4-FFF2-40B4-BE49-F238E27FC236}">
              <a16:creationId xmlns:a16="http://schemas.microsoft.com/office/drawing/2014/main" id="{14C1A84D-FB38-47A1-9B92-E6DC7BC3276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
          <a:ext cx="2095500" cy="7302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uario/Documents/ARCHIVOS%20COMPUTADOR%20SANDRA/CALIDAD/PLAN%20DE%20ACCI&#211;N%20Y%20RIESGOS%20PALOQUEMAO/Documentos%20finales/Formato%20Riesgos%20Despachos%20Judiciales%20Certificados%20Final.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etbcsj-my.sharepoint.com/Users/mador/OneDrive/Documentos/Norma%20Icontec/Formato%20ARIESGOS%20EJEMPLO.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mador/OneDrive/Documentos/Norma%20Icontec/Formato%20ARIESGOS%20EJEMPL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entacion "/>
      <sheetName val="Análisis de Contexto "/>
      <sheetName val="Estrategias"/>
      <sheetName val="3. Identificación de Riesgos "/>
      <sheetName val="4. Valoración Controles"/>
      <sheetName val="5. Mapa de Riesgo"/>
      <sheetName val="Tabla de Valoración"/>
      <sheetName val="Valoración Probabilidad"/>
      <sheetName val="Valoración del Impacto"/>
      <sheetName val="Seguimiento 1 trimestre"/>
      <sheetName val="Seguimiento 2 trimestre"/>
      <sheetName val="Seguimiento 3 trimestre "/>
      <sheetName val="Seguimiento 4 trimestre"/>
      <sheetName val="Seguimiento 1 trimestre (2)"/>
    </sheetNames>
    <sheetDataSet>
      <sheetData sheetId="0"/>
      <sheetData sheetId="1"/>
      <sheetData sheetId="2"/>
      <sheetData sheetId="3"/>
      <sheetData sheetId="4"/>
      <sheetData sheetId="5"/>
      <sheetData sheetId="6">
        <row r="2">
          <cell r="J2" t="str">
            <v>Fuerte (siempre se ejecuta)</v>
          </cell>
          <cell r="K2" t="str">
            <v>Moderado (algunas veces)</v>
          </cell>
          <cell r="L2" t="str">
            <v>Débil (no se ejecuta)</v>
          </cell>
        </row>
        <row r="3">
          <cell r="I3" t="str">
            <v>Fuerte</v>
          </cell>
          <cell r="J3" t="str">
            <v>Fuerte</v>
          </cell>
          <cell r="K3" t="str">
            <v>Moderado</v>
          </cell>
          <cell r="L3" t="str">
            <v>Débil</v>
          </cell>
        </row>
        <row r="4">
          <cell r="I4" t="str">
            <v>Moderado</v>
          </cell>
          <cell r="J4" t="str">
            <v>Moderado</v>
          </cell>
          <cell r="K4" t="str">
            <v>Moderado</v>
          </cell>
          <cell r="L4" t="str">
            <v>Débil</v>
          </cell>
        </row>
        <row r="5">
          <cell r="I5" t="str">
            <v>Débil</v>
          </cell>
          <cell r="J5" t="str">
            <v>Débil</v>
          </cell>
          <cell r="K5" t="str">
            <v>Débil</v>
          </cell>
          <cell r="L5" t="str">
            <v>Débil</v>
          </cell>
        </row>
      </sheetData>
      <sheetData sheetId="7"/>
      <sheetData sheetId="8"/>
      <sheetData sheetId="9"/>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álisis de Contexto "/>
      <sheetName val="ESTRATEGIAS "/>
      <sheetName val="Riesgos  "/>
      <sheetName val="Valoracion de la probabilidad "/>
      <sheetName val="Valoración del Impacto "/>
      <sheetName val="Hoja2"/>
    </sheetNames>
    <sheetDataSet>
      <sheetData sheetId="0"/>
      <sheetData sheetId="1"/>
      <sheetData sheetId="2"/>
      <sheetData sheetId="3"/>
      <sheetData sheetId="4"/>
      <sheetData sheetId="5">
        <row r="3">
          <cell r="F3">
            <v>1</v>
          </cell>
          <cell r="H3" t="str">
            <v>1-Rara vez</v>
          </cell>
        </row>
        <row r="4">
          <cell r="H4" t="str">
            <v>2-Improbable</v>
          </cell>
        </row>
        <row r="5">
          <cell r="H5" t="str">
            <v>3-Posible</v>
          </cell>
        </row>
        <row r="6">
          <cell r="H6" t="str">
            <v>4-Probable</v>
          </cell>
        </row>
        <row r="7">
          <cell r="H7" t="str">
            <v>5-Casi seguro</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álisis de Contexto "/>
      <sheetName val="ESTRATEGIAS "/>
      <sheetName val="Riesgos  "/>
      <sheetName val="Valoracion de la probabilidad "/>
      <sheetName val="Valoración del Impacto "/>
      <sheetName val="Hoja2"/>
    </sheetNames>
    <sheetDataSet>
      <sheetData sheetId="0"/>
      <sheetData sheetId="1"/>
      <sheetData sheetId="2"/>
      <sheetData sheetId="3"/>
      <sheetData sheetId="4"/>
      <sheetData sheetId="5">
        <row r="3">
          <cell r="F3">
            <v>1</v>
          </cell>
          <cell r="H3" t="str">
            <v>1-Rara vez</v>
          </cell>
        </row>
        <row r="4">
          <cell r="H4" t="str">
            <v>2-Improbable</v>
          </cell>
        </row>
        <row r="5">
          <cell r="H5" t="str">
            <v>3-Posible</v>
          </cell>
        </row>
        <row r="6">
          <cell r="H6" t="str">
            <v>4-Probable</v>
          </cell>
        </row>
        <row r="7">
          <cell r="H7" t="str">
            <v>5-Casi seguro</v>
          </cell>
        </row>
      </sheetData>
    </sheetDataSet>
  </externalBook>
</externalLink>
</file>

<file path=xl/pivotCache/_rels/pivotCacheDefinition1.xml.rels><?xml version="1.0" encoding="UTF-8" standalone="yes"?>
<Relationships xmlns="http://schemas.openxmlformats.org/package/2006/relationships"><Relationship Id="rId2" Type="http://schemas.openxmlformats.org/officeDocument/2006/relationships/externalLinkPath" Target="/Users/Usuario/Desktop/Nueva%20Metodologia%20Riesgos/Caja%20de%20Herramientas%20Guia%20DAPF/1.%20Matriz_mapa_riesgos.xlsx"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ndres Marin" refreshedDate="44186.276661689815" createdVersion="6" refreshedVersion="6" minRefreshableVersion="3" recordCount="10" xr:uid="{E2F4759C-E178-41A1-82C1-679964CCE9B3}">
  <cacheSource type="worksheet">
    <worksheetSource name="Tabla1" r:id="rId2"/>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959CBB1E-82C3-4117-9F68-2472F0D008DF}" name="TablaDinámica1" cacheId="0"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37:E249" firstHeaderRow="1" firstDataRow="1" firstDataCol="2"/>
  <pivotFields count="2">
    <pivotField axis="axisRow" compact="0" showAll="0" defaultSubtotal="0">
      <items count="2">
        <item x="0"/>
        <item x="1"/>
      </items>
    </pivotField>
    <pivotField axis="axisRow" compact="0" showAll="0" defaultSubtotal="0">
      <items count="10">
        <item x="0"/>
        <item x="5"/>
        <item x="6"/>
        <item x="7"/>
        <item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formats count="5">
    <format dxfId="1470">
      <pivotArea field="1" type="button" dataOnly="0" labelOnly="1" outline="0" axis="axisRow" fieldPosition="1"/>
    </format>
    <format dxfId="1469">
      <pivotArea dataOnly="0" labelOnly="1" outline="0" fieldPosition="0">
        <references count="1">
          <reference field="0" count="1">
            <x v="0"/>
          </reference>
        </references>
      </pivotArea>
    </format>
    <format dxfId="1468">
      <pivotArea dataOnly="0" labelOnly="1" outline="0" fieldPosition="0">
        <references count="1">
          <reference field="0" count="1">
            <x v="1"/>
          </reference>
        </references>
      </pivotArea>
    </format>
    <format dxfId="1467">
      <pivotArea dataOnly="0" labelOnly="1" outline="0" fieldPosition="0">
        <references count="2">
          <reference field="0" count="1" selected="0">
            <x v="0"/>
          </reference>
          <reference field="1" count="5">
            <x v="0"/>
            <x v="6"/>
            <x v="7"/>
            <x v="8"/>
            <x v="9"/>
          </reference>
        </references>
      </pivotArea>
    </format>
    <format dxfId="1466">
      <pivotArea dataOnly="0" labelOnly="1" outline="0" fieldPosition="0">
        <references count="2">
          <reference field="0" count="1" selected="0">
            <x v="1"/>
          </reference>
          <reference field="1" count="5">
            <x v="1"/>
            <x v="2"/>
            <x v="3"/>
            <x v="4"/>
            <x v="5"/>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743272DD-B468-4E49-B83D-F10F15F85EAB}" name="Tabla1" displayName="Tabla1" ref="B237:C247" totalsRowShown="0" headerRowDxfId="1465" dataDxfId="1464">
  <autoFilter ref="B237:C247" xr:uid="{00000000-0009-0000-0100-000001000000}"/>
  <tableColumns count="2">
    <tableColumn id="1" xr3:uid="{A0349234-F02A-492A-9A80-ED44E1EC4FF0}" name="Criterios" dataDxfId="1463"/>
    <tableColumn id="2" xr3:uid="{B9F25166-5D8D-4E4E-96B0-E759CC81BF3C}" name="Subcriterios" dataDxfId="1462"/>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7.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77E2BD-A58C-49A2-BCBD-D0B4B1B7035D}">
  <sheetPr>
    <tabColor theme="5" tint="0.59999389629810485"/>
  </sheetPr>
  <dimension ref="A1:I18"/>
  <sheetViews>
    <sheetView showGridLines="0" topLeftCell="A10" workbookViewId="0">
      <selection activeCell="B19" sqref="B19"/>
    </sheetView>
  </sheetViews>
  <sheetFormatPr baseColWidth="10" defaultColWidth="11.42578125" defaultRowHeight="15"/>
  <cols>
    <col min="1" max="1" width="28.140625" customWidth="1"/>
    <col min="2" max="2" width="18" customWidth="1"/>
    <col min="3" max="3" width="14.140625" style="86" customWidth="1"/>
    <col min="4" max="8" width="12.42578125" customWidth="1"/>
  </cols>
  <sheetData>
    <row r="1" spans="1:9" ht="42" customHeight="1">
      <c r="A1" s="238" t="s">
        <v>184</v>
      </c>
      <c r="B1" s="238"/>
      <c r="C1" s="238"/>
      <c r="D1" s="238"/>
      <c r="E1" s="238"/>
      <c r="F1" s="238"/>
    </row>
    <row r="5" spans="1:9">
      <c r="D5" s="95"/>
      <c r="E5" s="95"/>
      <c r="F5" s="95"/>
      <c r="G5" s="95"/>
      <c r="H5" s="95"/>
    </row>
    <row r="6" spans="1:9">
      <c r="D6" s="95"/>
      <c r="E6" s="95"/>
      <c r="F6" s="95"/>
      <c r="G6" s="95"/>
      <c r="H6" s="95"/>
    </row>
    <row r="7" spans="1:9" ht="33.75">
      <c r="A7" s="239" t="s">
        <v>210</v>
      </c>
      <c r="B7" s="239"/>
      <c r="C7" s="239"/>
      <c r="D7" s="239"/>
      <c r="E7" s="239"/>
      <c r="F7" s="239"/>
      <c r="G7" s="239"/>
      <c r="H7" s="239"/>
      <c r="I7" s="239"/>
    </row>
    <row r="9" spans="1:9" s="87" customFormat="1" ht="81.75" customHeight="1">
      <c r="A9" s="88" t="s">
        <v>211</v>
      </c>
      <c r="B9" s="240" t="s">
        <v>401</v>
      </c>
      <c r="C9" s="240"/>
      <c r="D9" s="240"/>
      <c r="E9" s="240"/>
      <c r="F9" s="240"/>
      <c r="G9" s="240"/>
      <c r="H9" s="240"/>
      <c r="I9" s="240"/>
    </row>
    <row r="10" spans="1:9" s="87" customFormat="1" ht="16.7" customHeight="1">
      <c r="A10" s="93"/>
      <c r="B10" s="94"/>
      <c r="C10" s="94"/>
      <c r="D10" s="93"/>
      <c r="E10" s="92"/>
    </row>
    <row r="11" spans="1:9" s="87" customFormat="1" ht="84" customHeight="1">
      <c r="A11" s="88" t="s">
        <v>182</v>
      </c>
      <c r="B11" s="89" t="s">
        <v>403</v>
      </c>
      <c r="C11" s="237" t="s">
        <v>402</v>
      </c>
      <c r="D11" s="237"/>
      <c r="E11" s="237"/>
      <c r="F11" s="237"/>
      <c r="G11" s="237"/>
      <c r="H11" s="237"/>
      <c r="I11" s="237"/>
    </row>
    <row r="12" spans="1:9" ht="32.25" customHeight="1">
      <c r="A12" s="91"/>
    </row>
    <row r="13" spans="1:9" ht="32.25" customHeight="1">
      <c r="A13" s="90" t="s">
        <v>183</v>
      </c>
      <c r="B13" s="237"/>
      <c r="C13" s="237"/>
      <c r="D13" s="237"/>
      <c r="E13" s="237"/>
      <c r="F13" s="237"/>
      <c r="G13" s="237"/>
      <c r="H13" s="237"/>
      <c r="I13" s="237"/>
    </row>
    <row r="14" spans="1:9" s="87" customFormat="1" ht="69" customHeight="1">
      <c r="A14" s="90" t="s">
        <v>181</v>
      </c>
      <c r="B14" s="237"/>
      <c r="C14" s="237"/>
      <c r="D14" s="237"/>
      <c r="E14" s="237"/>
      <c r="F14" s="237"/>
      <c r="G14" s="237"/>
      <c r="H14" s="237"/>
      <c r="I14" s="237"/>
    </row>
    <row r="15" spans="1:9" s="87" customFormat="1" ht="54" customHeight="1">
      <c r="A15" s="90" t="s">
        <v>404</v>
      </c>
      <c r="B15" s="237" t="s">
        <v>179</v>
      </c>
      <c r="C15" s="237"/>
      <c r="D15" s="237"/>
      <c r="E15" s="237"/>
      <c r="F15" s="237"/>
      <c r="G15" s="237"/>
      <c r="H15" s="237"/>
      <c r="I15" s="237"/>
    </row>
    <row r="16" spans="1:9" s="87" customFormat="1" ht="54" customHeight="1">
      <c r="A16" s="88" t="s">
        <v>180</v>
      </c>
      <c r="B16" s="237"/>
      <c r="C16" s="237"/>
      <c r="D16" s="237"/>
      <c r="E16" s="237"/>
      <c r="F16" s="237"/>
      <c r="G16" s="237"/>
      <c r="H16" s="237"/>
      <c r="I16" s="237"/>
    </row>
    <row r="18" spans="1:9" s="87" customFormat="1" ht="54.75" customHeight="1">
      <c r="A18" s="88" t="s">
        <v>178</v>
      </c>
      <c r="B18" s="236">
        <v>44562</v>
      </c>
      <c r="C18" s="236"/>
      <c r="D18" s="236"/>
      <c r="E18" s="236"/>
      <c r="F18" s="236"/>
      <c r="G18" s="236"/>
      <c r="H18" s="236"/>
      <c r="I18" s="236"/>
    </row>
  </sheetData>
  <mergeCells count="9">
    <mergeCell ref="B18:I18"/>
    <mergeCell ref="B13:I13"/>
    <mergeCell ref="B15:I15"/>
    <mergeCell ref="B16:I16"/>
    <mergeCell ref="A1:F1"/>
    <mergeCell ref="A7:I7"/>
    <mergeCell ref="B9:I9"/>
    <mergeCell ref="C11:I11"/>
    <mergeCell ref="B14:I14"/>
  </mergeCells>
  <dataValidations count="2">
    <dataValidation allowBlank="1" showInputMessage="1" showErrorMessage="1" prompt="Proponer y escribir en una frase la estrategia para gestionar la debilidad, la oportunidad, la amenaza o la fortaleza.Usar verbo de acción en infinitivo._x000a_" sqref="G1" xr:uid="{F87C5526-F506-4D32-8464-0B756A8AC42F}"/>
    <dataValidation type="list" allowBlank="1" showInputMessage="1" showErrorMessage="1" sqref="B11" xr:uid="{57793389-6BB2-4D38-8C78-D71032C50170}">
      <formula1>"Estrategicos, Misionales, Apoyo, Evaluacion y Mejora"</formula1>
    </dataValidation>
  </dataValidations>
  <pageMargins left="0.7" right="0.7" top="0.75" bottom="0.75" header="0.3" footer="0.3"/>
  <pageSetup orientation="portrait" horizontalDpi="1200" verticalDpi="12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74B8F7-C406-4A33-98CC-92DF6FA1ED75}">
  <sheetPr>
    <tabColor rgb="FF7030A0"/>
  </sheetPr>
  <dimension ref="B4:AU63"/>
  <sheetViews>
    <sheetView topLeftCell="I21" workbookViewId="0">
      <selection activeCell="AT50" sqref="AT50"/>
    </sheetView>
  </sheetViews>
  <sheetFormatPr baseColWidth="10" defaultColWidth="11.42578125" defaultRowHeight="15"/>
  <cols>
    <col min="1" max="1" width="3.7109375" style="7" customWidth="1"/>
    <col min="2" max="2" width="6.7109375" style="7" customWidth="1"/>
    <col min="3" max="3" width="0.42578125" style="7" hidden="1" customWidth="1"/>
    <col min="4" max="4" width="11.42578125" style="7" hidden="1" customWidth="1"/>
    <col min="5" max="5" width="9.85546875" style="7" customWidth="1"/>
    <col min="6" max="8" width="11.42578125" style="7" hidden="1" customWidth="1"/>
    <col min="9" max="9" width="8.42578125" style="7" customWidth="1"/>
    <col min="10" max="11" width="11.42578125" style="7"/>
    <col min="12" max="12" width="0.140625" style="7" customWidth="1"/>
    <col min="13" max="13" width="0.28515625" style="7" hidden="1" customWidth="1"/>
    <col min="14" max="15" width="11.42578125" style="7" hidden="1" customWidth="1"/>
    <col min="16" max="16" width="11.42578125" style="7"/>
    <col min="17" max="17" width="10.28515625" style="7" customWidth="1"/>
    <col min="18" max="18" width="11.42578125" style="7" hidden="1" customWidth="1"/>
    <col min="19" max="19" width="0.85546875" style="7" hidden="1" customWidth="1"/>
    <col min="20" max="20" width="11.42578125" style="7" hidden="1" customWidth="1"/>
    <col min="21" max="21" width="0.140625" style="7" hidden="1" customWidth="1"/>
    <col min="22" max="22" width="11.42578125" style="7"/>
    <col min="23" max="23" width="10.140625" style="7" customWidth="1"/>
    <col min="24" max="24" width="3.85546875" style="7" hidden="1" customWidth="1"/>
    <col min="25" max="25" width="4.42578125" style="7" hidden="1" customWidth="1"/>
    <col min="26" max="27" width="11.42578125" style="7" hidden="1" customWidth="1"/>
    <col min="28" max="28" width="11.42578125" style="7"/>
    <col min="29" max="29" width="9.7109375" style="7" customWidth="1"/>
    <col min="30" max="30" width="1.42578125" style="7" hidden="1" customWidth="1"/>
    <col min="31" max="32" width="11.42578125" style="7" hidden="1" customWidth="1"/>
    <col min="33" max="33" width="0.85546875" style="7" hidden="1" customWidth="1"/>
    <col min="34" max="34" width="11.42578125" style="7"/>
    <col min="35" max="35" width="13" style="7" customWidth="1"/>
    <col min="36" max="37" width="1.42578125" style="7" hidden="1" customWidth="1"/>
    <col min="38" max="38" width="1" style="7" customWidth="1"/>
    <col min="39" max="40" width="11.42578125" style="7"/>
    <col min="41" max="41" width="4.42578125" style="7" customWidth="1"/>
    <col min="42" max="42" width="2.42578125" style="7" hidden="1" customWidth="1"/>
    <col min="43" max="45" width="11.42578125" style="7" hidden="1" customWidth="1"/>
    <col min="46" max="46" width="11.42578125" style="7"/>
    <col min="47" max="47" width="15.7109375" style="7" customWidth="1"/>
    <col min="48" max="16384" width="11.42578125" style="7"/>
  </cols>
  <sheetData>
    <row r="4" spans="2:47">
      <c r="B4" s="369" t="s">
        <v>343</v>
      </c>
      <c r="C4" s="369"/>
      <c r="D4" s="369"/>
      <c r="E4" s="369"/>
      <c r="F4" s="369"/>
      <c r="G4" s="369"/>
      <c r="H4" s="369"/>
      <c r="I4" s="369"/>
      <c r="J4" s="370" t="s">
        <v>8</v>
      </c>
      <c r="K4" s="370"/>
      <c r="L4" s="370"/>
      <c r="M4" s="370"/>
      <c r="N4" s="370"/>
      <c r="O4" s="370"/>
      <c r="P4" s="370"/>
      <c r="Q4" s="370"/>
      <c r="R4" s="370"/>
      <c r="S4" s="370"/>
      <c r="T4" s="370"/>
      <c r="U4" s="370"/>
      <c r="V4" s="370"/>
      <c r="W4" s="370"/>
      <c r="X4" s="370"/>
      <c r="Y4" s="370"/>
      <c r="Z4" s="370"/>
      <c r="AA4" s="370"/>
      <c r="AB4" s="370"/>
      <c r="AC4" s="370"/>
      <c r="AD4" s="370"/>
      <c r="AE4" s="370"/>
      <c r="AF4" s="370"/>
      <c r="AG4" s="370"/>
      <c r="AH4" s="370"/>
      <c r="AI4" s="370"/>
      <c r="AJ4" s="370"/>
      <c r="AK4" s="370"/>
      <c r="AL4" s="370"/>
      <c r="AT4" s="371" t="s">
        <v>25</v>
      </c>
      <c r="AU4" s="371"/>
    </row>
    <row r="5" spans="2:47">
      <c r="B5" s="369"/>
      <c r="C5" s="369"/>
      <c r="D5" s="369"/>
      <c r="E5" s="369"/>
      <c r="F5" s="369"/>
      <c r="G5" s="369"/>
      <c r="H5" s="369"/>
      <c r="I5" s="369"/>
      <c r="J5" s="370"/>
      <c r="K5" s="370"/>
      <c r="L5" s="370"/>
      <c r="M5" s="370"/>
      <c r="N5" s="370"/>
      <c r="O5" s="370"/>
      <c r="P5" s="370"/>
      <c r="Q5" s="370"/>
      <c r="R5" s="370"/>
      <c r="S5" s="370"/>
      <c r="T5" s="370"/>
      <c r="U5" s="370"/>
      <c r="V5" s="370"/>
      <c r="W5" s="370"/>
      <c r="X5" s="370"/>
      <c r="Y5" s="370"/>
      <c r="Z5" s="370"/>
      <c r="AA5" s="370"/>
      <c r="AB5" s="370"/>
      <c r="AC5" s="370"/>
      <c r="AD5" s="370"/>
      <c r="AE5" s="370"/>
      <c r="AF5" s="370"/>
      <c r="AG5" s="370"/>
      <c r="AH5" s="370"/>
      <c r="AI5" s="370"/>
      <c r="AJ5" s="370"/>
      <c r="AK5" s="370"/>
      <c r="AL5" s="370"/>
      <c r="AT5" s="371"/>
      <c r="AU5" s="371"/>
    </row>
    <row r="6" spans="2:47">
      <c r="B6" s="369"/>
      <c r="C6" s="369"/>
      <c r="D6" s="369"/>
      <c r="E6" s="369"/>
      <c r="F6" s="369"/>
      <c r="G6" s="369"/>
      <c r="H6" s="369"/>
      <c r="I6" s="369"/>
      <c r="J6" s="370"/>
      <c r="K6" s="370"/>
      <c r="L6" s="370"/>
      <c r="M6" s="370"/>
      <c r="N6" s="370"/>
      <c r="O6" s="370"/>
      <c r="P6" s="370"/>
      <c r="Q6" s="370"/>
      <c r="R6" s="370"/>
      <c r="S6" s="370"/>
      <c r="T6" s="370"/>
      <c r="U6" s="370"/>
      <c r="V6" s="370"/>
      <c r="W6" s="370"/>
      <c r="X6" s="370"/>
      <c r="Y6" s="370"/>
      <c r="Z6" s="370"/>
      <c r="AA6" s="370"/>
      <c r="AB6" s="370"/>
      <c r="AC6" s="370"/>
      <c r="AD6" s="370"/>
      <c r="AE6" s="370"/>
      <c r="AF6" s="370"/>
      <c r="AG6" s="370"/>
      <c r="AH6" s="370"/>
      <c r="AI6" s="370"/>
      <c r="AJ6" s="370"/>
      <c r="AK6" s="370"/>
      <c r="AL6" s="370"/>
      <c r="AT6" s="371"/>
      <c r="AU6" s="371"/>
    </row>
    <row r="7" spans="2:47" ht="15.75" thickBot="1"/>
    <row r="8" spans="2:47" ht="15.75">
      <c r="B8" s="372" t="s">
        <v>109</v>
      </c>
      <c r="C8" s="372"/>
      <c r="D8" s="373"/>
      <c r="E8" s="374" t="s">
        <v>160</v>
      </c>
      <c r="F8" s="375"/>
      <c r="G8" s="375"/>
      <c r="H8" s="375"/>
      <c r="I8" s="376"/>
      <c r="J8" s="50" t="s">
        <v>340</v>
      </c>
      <c r="K8" s="51" t="s">
        <v>340</v>
      </c>
      <c r="L8" s="51" t="s">
        <v>340</v>
      </c>
      <c r="M8" s="51" t="s">
        <v>340</v>
      </c>
      <c r="N8" s="51" t="s">
        <v>340</v>
      </c>
      <c r="O8" s="52" t="s">
        <v>340</v>
      </c>
      <c r="P8" s="50" t="s">
        <v>340</v>
      </c>
      <c r="Q8" s="51" t="s">
        <v>340</v>
      </c>
      <c r="R8" s="51" t="s">
        <v>340</v>
      </c>
      <c r="S8" s="51" t="s">
        <v>340</v>
      </c>
      <c r="T8" s="51" t="s">
        <v>340</v>
      </c>
      <c r="U8" s="52" t="s">
        <v>340</v>
      </c>
      <c r="V8" s="50" t="s">
        <v>340</v>
      </c>
      <c r="W8" s="51" t="s">
        <v>340</v>
      </c>
      <c r="X8" s="51" t="s">
        <v>340</v>
      </c>
      <c r="Y8" s="51" t="s">
        <v>340</v>
      </c>
      <c r="Z8" s="51" t="s">
        <v>340</v>
      </c>
      <c r="AA8" s="52" t="s">
        <v>340</v>
      </c>
      <c r="AB8" s="50" t="s">
        <v>340</v>
      </c>
      <c r="AC8" s="51" t="s">
        <v>340</v>
      </c>
      <c r="AD8" s="51" t="s">
        <v>340</v>
      </c>
      <c r="AE8" s="51" t="s">
        <v>340</v>
      </c>
      <c r="AF8" s="51" t="s">
        <v>340</v>
      </c>
      <c r="AG8" s="52" t="s">
        <v>340</v>
      </c>
      <c r="AH8" s="53" t="s">
        <v>340</v>
      </c>
      <c r="AI8" s="54" t="s">
        <v>340</v>
      </c>
      <c r="AJ8" s="54" t="s">
        <v>340</v>
      </c>
      <c r="AK8" s="54" t="s">
        <v>340</v>
      </c>
      <c r="AL8" s="54" t="s">
        <v>340</v>
      </c>
      <c r="AN8" s="383" t="s">
        <v>161</v>
      </c>
      <c r="AO8" s="384"/>
      <c r="AP8" s="384"/>
      <c r="AQ8" s="384"/>
      <c r="AR8" s="384"/>
      <c r="AS8" s="385"/>
      <c r="AT8" s="392" t="s">
        <v>342</v>
      </c>
      <c r="AU8" s="392"/>
    </row>
    <row r="9" spans="2:47" ht="15.75">
      <c r="B9" s="372"/>
      <c r="C9" s="372"/>
      <c r="D9" s="373"/>
      <c r="E9" s="377"/>
      <c r="F9" s="378"/>
      <c r="G9" s="378"/>
      <c r="H9" s="378"/>
      <c r="I9" s="379"/>
      <c r="J9" s="55" t="s">
        <v>340</v>
      </c>
      <c r="K9" s="56" t="s">
        <v>340</v>
      </c>
      <c r="L9" s="56" t="s">
        <v>340</v>
      </c>
      <c r="M9" s="56" t="s">
        <v>340</v>
      </c>
      <c r="N9" s="56" t="s">
        <v>340</v>
      </c>
      <c r="O9" s="57" t="s">
        <v>340</v>
      </c>
      <c r="P9" s="55" t="s">
        <v>340</v>
      </c>
      <c r="Q9" s="56" t="s">
        <v>340</v>
      </c>
      <c r="R9" s="56" t="s">
        <v>340</v>
      </c>
      <c r="S9" s="56" t="s">
        <v>340</v>
      </c>
      <c r="T9" s="56" t="s">
        <v>340</v>
      </c>
      <c r="U9" s="57" t="s">
        <v>340</v>
      </c>
      <c r="V9" s="55" t="s">
        <v>340</v>
      </c>
      <c r="W9" s="56" t="s">
        <v>340</v>
      </c>
      <c r="X9" s="56" t="s">
        <v>340</v>
      </c>
      <c r="Y9" s="56" t="s">
        <v>340</v>
      </c>
      <c r="Z9" s="56" t="s">
        <v>340</v>
      </c>
      <c r="AA9" s="57" t="s">
        <v>340</v>
      </c>
      <c r="AB9" s="55" t="s">
        <v>340</v>
      </c>
      <c r="AC9" s="56" t="s">
        <v>340</v>
      </c>
      <c r="AD9" s="56" t="s">
        <v>340</v>
      </c>
      <c r="AE9" s="56" t="s">
        <v>340</v>
      </c>
      <c r="AF9" s="56" t="s">
        <v>340</v>
      </c>
      <c r="AG9" s="57" t="s">
        <v>340</v>
      </c>
      <c r="AH9" s="58" t="s">
        <v>340</v>
      </c>
      <c r="AI9" s="59" t="s">
        <v>340</v>
      </c>
      <c r="AJ9" s="59" t="s">
        <v>340</v>
      </c>
      <c r="AK9" s="59" t="s">
        <v>340</v>
      </c>
      <c r="AL9" s="59" t="s">
        <v>340</v>
      </c>
      <c r="AN9" s="386"/>
      <c r="AO9" s="387"/>
      <c r="AP9" s="387"/>
      <c r="AQ9" s="387"/>
      <c r="AR9" s="387"/>
      <c r="AS9" s="388"/>
      <c r="AT9" s="392"/>
      <c r="AU9" s="392"/>
    </row>
    <row r="10" spans="2:47" ht="15.75">
      <c r="B10" s="372"/>
      <c r="C10" s="372"/>
      <c r="D10" s="373"/>
      <c r="E10" s="377"/>
      <c r="F10" s="378"/>
      <c r="G10" s="378"/>
      <c r="H10" s="378"/>
      <c r="I10" s="379"/>
      <c r="J10" s="55" t="s">
        <v>340</v>
      </c>
      <c r="K10" s="56" t="s">
        <v>340</v>
      </c>
      <c r="L10" s="56" t="s">
        <v>340</v>
      </c>
      <c r="M10" s="56" t="s">
        <v>340</v>
      </c>
      <c r="N10" s="56" t="s">
        <v>340</v>
      </c>
      <c r="O10" s="57" t="s">
        <v>340</v>
      </c>
      <c r="P10" s="55" t="s">
        <v>340</v>
      </c>
      <c r="Q10" s="56" t="s">
        <v>340</v>
      </c>
      <c r="R10" s="56" t="s">
        <v>340</v>
      </c>
      <c r="S10" s="56" t="s">
        <v>340</v>
      </c>
      <c r="T10" s="56" t="s">
        <v>340</v>
      </c>
      <c r="U10" s="57" t="s">
        <v>340</v>
      </c>
      <c r="V10" s="55" t="s">
        <v>340</v>
      </c>
      <c r="W10" s="56" t="s">
        <v>340</v>
      </c>
      <c r="X10" s="56" t="s">
        <v>340</v>
      </c>
      <c r="Y10" s="56" t="s">
        <v>340</v>
      </c>
      <c r="Z10" s="56" t="s">
        <v>340</v>
      </c>
      <c r="AA10" s="57" t="s">
        <v>340</v>
      </c>
      <c r="AB10" s="55" t="s">
        <v>340</v>
      </c>
      <c r="AC10" s="56" t="s">
        <v>340</v>
      </c>
      <c r="AD10" s="56" t="s">
        <v>340</v>
      </c>
      <c r="AE10" s="56" t="s">
        <v>340</v>
      </c>
      <c r="AF10" s="56" t="s">
        <v>340</v>
      </c>
      <c r="AG10" s="57" t="s">
        <v>340</v>
      </c>
      <c r="AH10" s="58" t="s">
        <v>340</v>
      </c>
      <c r="AI10" s="59" t="s">
        <v>340</v>
      </c>
      <c r="AJ10" s="59" t="s">
        <v>340</v>
      </c>
      <c r="AK10" s="59" t="s">
        <v>340</v>
      </c>
      <c r="AL10" s="59" t="s">
        <v>340</v>
      </c>
      <c r="AN10" s="386"/>
      <c r="AO10" s="387"/>
      <c r="AP10" s="387"/>
      <c r="AQ10" s="387"/>
      <c r="AR10" s="387"/>
      <c r="AS10" s="388"/>
      <c r="AT10" s="392"/>
      <c r="AU10" s="392"/>
    </row>
    <row r="11" spans="2:47" ht="15.75">
      <c r="B11" s="372"/>
      <c r="C11" s="372"/>
      <c r="D11" s="373"/>
      <c r="E11" s="377"/>
      <c r="F11" s="378"/>
      <c r="G11" s="378"/>
      <c r="H11" s="378"/>
      <c r="I11" s="379"/>
      <c r="J11" s="55" t="s">
        <v>340</v>
      </c>
      <c r="K11" s="56" t="s">
        <v>340</v>
      </c>
      <c r="L11" s="56" t="s">
        <v>340</v>
      </c>
      <c r="M11" s="56" t="s">
        <v>340</v>
      </c>
      <c r="N11" s="56" t="s">
        <v>340</v>
      </c>
      <c r="O11" s="57" t="s">
        <v>340</v>
      </c>
      <c r="P11" s="55" t="s">
        <v>340</v>
      </c>
      <c r="Q11" s="56" t="s">
        <v>340</v>
      </c>
      <c r="R11" s="56" t="s">
        <v>340</v>
      </c>
      <c r="S11" s="56" t="s">
        <v>340</v>
      </c>
      <c r="T11" s="56" t="s">
        <v>340</v>
      </c>
      <c r="U11" s="57" t="s">
        <v>340</v>
      </c>
      <c r="V11" s="55" t="s">
        <v>340</v>
      </c>
      <c r="W11" s="56" t="s">
        <v>340</v>
      </c>
      <c r="X11" s="56" t="s">
        <v>340</v>
      </c>
      <c r="Y11" s="56" t="s">
        <v>340</v>
      </c>
      <c r="Z11" s="56" t="s">
        <v>340</v>
      </c>
      <c r="AA11" s="57" t="s">
        <v>340</v>
      </c>
      <c r="AB11" s="55" t="s">
        <v>340</v>
      </c>
      <c r="AC11" s="56" t="s">
        <v>340</v>
      </c>
      <c r="AD11" s="56" t="s">
        <v>340</v>
      </c>
      <c r="AE11" s="56" t="s">
        <v>340</v>
      </c>
      <c r="AF11" s="56" t="s">
        <v>340</v>
      </c>
      <c r="AG11" s="57" t="s">
        <v>340</v>
      </c>
      <c r="AH11" s="58" t="s">
        <v>340</v>
      </c>
      <c r="AI11" s="59" t="s">
        <v>340</v>
      </c>
      <c r="AJ11" s="59" t="s">
        <v>340</v>
      </c>
      <c r="AK11" s="59" t="s">
        <v>340</v>
      </c>
      <c r="AL11" s="59" t="s">
        <v>340</v>
      </c>
      <c r="AN11" s="386"/>
      <c r="AO11" s="387"/>
      <c r="AP11" s="387"/>
      <c r="AQ11" s="387"/>
      <c r="AR11" s="387"/>
      <c r="AS11" s="388"/>
      <c r="AT11" s="392"/>
      <c r="AU11" s="392"/>
    </row>
    <row r="12" spans="2:47" ht="15.75">
      <c r="B12" s="372"/>
      <c r="C12" s="372"/>
      <c r="D12" s="373"/>
      <c r="E12" s="377"/>
      <c r="F12" s="378"/>
      <c r="G12" s="378"/>
      <c r="H12" s="378"/>
      <c r="I12" s="379"/>
      <c r="J12" s="55" t="s">
        <v>340</v>
      </c>
      <c r="K12" s="56" t="s">
        <v>340</v>
      </c>
      <c r="L12" s="56" t="s">
        <v>340</v>
      </c>
      <c r="M12" s="56" t="s">
        <v>340</v>
      </c>
      <c r="N12" s="56" t="s">
        <v>340</v>
      </c>
      <c r="O12" s="57" t="s">
        <v>340</v>
      </c>
      <c r="P12" s="55" t="s">
        <v>340</v>
      </c>
      <c r="Q12" s="56" t="s">
        <v>340</v>
      </c>
      <c r="R12" s="56" t="s">
        <v>340</v>
      </c>
      <c r="S12" s="56" t="s">
        <v>340</v>
      </c>
      <c r="T12" s="56" t="s">
        <v>340</v>
      </c>
      <c r="U12" s="57" t="s">
        <v>340</v>
      </c>
      <c r="V12" s="55" t="s">
        <v>340</v>
      </c>
      <c r="W12" s="56" t="s">
        <v>340</v>
      </c>
      <c r="X12" s="56" t="s">
        <v>340</v>
      </c>
      <c r="Y12" s="56" t="s">
        <v>340</v>
      </c>
      <c r="Z12" s="56" t="s">
        <v>340</v>
      </c>
      <c r="AA12" s="57" t="s">
        <v>340</v>
      </c>
      <c r="AB12" s="55" t="s">
        <v>340</v>
      </c>
      <c r="AC12" s="56" t="s">
        <v>340</v>
      </c>
      <c r="AD12" s="56" t="s">
        <v>340</v>
      </c>
      <c r="AE12" s="56" t="s">
        <v>340</v>
      </c>
      <c r="AF12" s="56" t="s">
        <v>340</v>
      </c>
      <c r="AG12" s="57" t="s">
        <v>340</v>
      </c>
      <c r="AH12" s="58" t="s">
        <v>340</v>
      </c>
      <c r="AI12" s="59" t="s">
        <v>340</v>
      </c>
      <c r="AJ12" s="59" t="s">
        <v>340</v>
      </c>
      <c r="AK12" s="59" t="s">
        <v>340</v>
      </c>
      <c r="AL12" s="59" t="s">
        <v>340</v>
      </c>
      <c r="AN12" s="386"/>
      <c r="AO12" s="387"/>
      <c r="AP12" s="387"/>
      <c r="AQ12" s="387"/>
      <c r="AR12" s="387"/>
      <c r="AS12" s="388"/>
      <c r="AT12" s="392"/>
      <c r="AU12" s="392"/>
    </row>
    <row r="13" spans="2:47" ht="15.75">
      <c r="B13" s="372"/>
      <c r="C13" s="372"/>
      <c r="D13" s="373"/>
      <c r="E13" s="377"/>
      <c r="F13" s="378"/>
      <c r="G13" s="378"/>
      <c r="H13" s="378"/>
      <c r="I13" s="379"/>
      <c r="J13" s="55" t="s">
        <v>340</v>
      </c>
      <c r="K13" s="56" t="s">
        <v>340</v>
      </c>
      <c r="L13" s="56" t="s">
        <v>340</v>
      </c>
      <c r="M13" s="56" t="s">
        <v>340</v>
      </c>
      <c r="N13" s="56" t="s">
        <v>340</v>
      </c>
      <c r="O13" s="57" t="s">
        <v>340</v>
      </c>
      <c r="P13" s="55" t="s">
        <v>340</v>
      </c>
      <c r="Q13" s="56" t="s">
        <v>340</v>
      </c>
      <c r="R13" s="56" t="s">
        <v>340</v>
      </c>
      <c r="S13" s="56" t="s">
        <v>340</v>
      </c>
      <c r="T13" s="56" t="s">
        <v>340</v>
      </c>
      <c r="U13" s="57" t="s">
        <v>340</v>
      </c>
      <c r="V13" s="55" t="s">
        <v>340</v>
      </c>
      <c r="W13" s="56" t="s">
        <v>340</v>
      </c>
      <c r="X13" s="56" t="s">
        <v>340</v>
      </c>
      <c r="Y13" s="56" t="s">
        <v>340</v>
      </c>
      <c r="Z13" s="56" t="s">
        <v>340</v>
      </c>
      <c r="AA13" s="57" t="s">
        <v>340</v>
      </c>
      <c r="AB13" s="55" t="s">
        <v>340</v>
      </c>
      <c r="AC13" s="56" t="s">
        <v>340</v>
      </c>
      <c r="AD13" s="56" t="s">
        <v>340</v>
      </c>
      <c r="AE13" s="56" t="s">
        <v>340</v>
      </c>
      <c r="AF13" s="56" t="s">
        <v>340</v>
      </c>
      <c r="AG13" s="57" t="s">
        <v>340</v>
      </c>
      <c r="AH13" s="58" t="s">
        <v>340</v>
      </c>
      <c r="AI13" s="59" t="s">
        <v>340</v>
      </c>
      <c r="AJ13" s="59" t="s">
        <v>340</v>
      </c>
      <c r="AK13" s="59" t="s">
        <v>340</v>
      </c>
      <c r="AL13" s="59" t="s">
        <v>340</v>
      </c>
      <c r="AN13" s="386"/>
      <c r="AO13" s="387"/>
      <c r="AP13" s="387"/>
      <c r="AQ13" s="387"/>
      <c r="AR13" s="387"/>
      <c r="AS13" s="388"/>
      <c r="AT13" s="392"/>
      <c r="AU13" s="392"/>
    </row>
    <row r="14" spans="2:47" ht="5.25" customHeight="1" thickBot="1">
      <c r="B14" s="372"/>
      <c r="C14" s="372"/>
      <c r="D14" s="373"/>
      <c r="E14" s="377"/>
      <c r="F14" s="378"/>
      <c r="G14" s="378"/>
      <c r="H14" s="378"/>
      <c r="I14" s="379"/>
      <c r="J14" s="55" t="s">
        <v>340</v>
      </c>
      <c r="K14" s="56" t="s">
        <v>340</v>
      </c>
      <c r="L14" s="56" t="s">
        <v>340</v>
      </c>
      <c r="M14" s="56" t="s">
        <v>340</v>
      </c>
      <c r="N14" s="56" t="s">
        <v>340</v>
      </c>
      <c r="O14" s="57" t="s">
        <v>340</v>
      </c>
      <c r="P14" s="55" t="s">
        <v>340</v>
      </c>
      <c r="Q14" s="56" t="s">
        <v>340</v>
      </c>
      <c r="R14" s="56" t="s">
        <v>340</v>
      </c>
      <c r="S14" s="56" t="s">
        <v>340</v>
      </c>
      <c r="T14" s="56" t="s">
        <v>340</v>
      </c>
      <c r="U14" s="57" t="s">
        <v>340</v>
      </c>
      <c r="V14" s="55" t="s">
        <v>340</v>
      </c>
      <c r="W14" s="56" t="s">
        <v>340</v>
      </c>
      <c r="X14" s="56" t="s">
        <v>340</v>
      </c>
      <c r="Y14" s="56" t="s">
        <v>340</v>
      </c>
      <c r="Z14" s="56" t="s">
        <v>340</v>
      </c>
      <c r="AA14" s="57" t="s">
        <v>340</v>
      </c>
      <c r="AB14" s="55" t="s">
        <v>340</v>
      </c>
      <c r="AC14" s="56" t="s">
        <v>340</v>
      </c>
      <c r="AD14" s="56" t="s">
        <v>340</v>
      </c>
      <c r="AE14" s="56" t="s">
        <v>340</v>
      </c>
      <c r="AF14" s="56" t="s">
        <v>340</v>
      </c>
      <c r="AG14" s="57" t="s">
        <v>340</v>
      </c>
      <c r="AH14" s="58" t="s">
        <v>340</v>
      </c>
      <c r="AI14" s="59" t="s">
        <v>340</v>
      </c>
      <c r="AJ14" s="59" t="s">
        <v>340</v>
      </c>
      <c r="AK14" s="59" t="s">
        <v>340</v>
      </c>
      <c r="AL14" s="59" t="s">
        <v>340</v>
      </c>
      <c r="AN14" s="386"/>
      <c r="AO14" s="387"/>
      <c r="AP14" s="387"/>
      <c r="AQ14" s="387"/>
      <c r="AR14" s="387"/>
      <c r="AS14" s="388"/>
      <c r="AT14" s="392"/>
      <c r="AU14" s="392"/>
    </row>
    <row r="15" spans="2:47" ht="16.5" hidden="1" thickBot="1">
      <c r="B15" s="372"/>
      <c r="C15" s="372"/>
      <c r="D15" s="373"/>
      <c r="E15" s="377"/>
      <c r="F15" s="378"/>
      <c r="G15" s="378"/>
      <c r="H15" s="378"/>
      <c r="I15" s="379"/>
      <c r="J15" s="55" t="s">
        <v>340</v>
      </c>
      <c r="K15" s="56" t="s">
        <v>340</v>
      </c>
      <c r="L15" s="56" t="s">
        <v>340</v>
      </c>
      <c r="M15" s="56" t="s">
        <v>340</v>
      </c>
      <c r="N15" s="56" t="s">
        <v>340</v>
      </c>
      <c r="O15" s="57" t="s">
        <v>340</v>
      </c>
      <c r="P15" s="55" t="s">
        <v>340</v>
      </c>
      <c r="Q15" s="56" t="s">
        <v>340</v>
      </c>
      <c r="R15" s="56" t="s">
        <v>340</v>
      </c>
      <c r="S15" s="56" t="s">
        <v>340</v>
      </c>
      <c r="T15" s="56" t="s">
        <v>340</v>
      </c>
      <c r="U15" s="57" t="s">
        <v>340</v>
      </c>
      <c r="V15" s="55" t="s">
        <v>340</v>
      </c>
      <c r="W15" s="56" t="s">
        <v>340</v>
      </c>
      <c r="X15" s="56" t="s">
        <v>340</v>
      </c>
      <c r="Y15" s="56" t="s">
        <v>340</v>
      </c>
      <c r="Z15" s="56" t="s">
        <v>340</v>
      </c>
      <c r="AA15" s="57" t="s">
        <v>340</v>
      </c>
      <c r="AB15" s="55" t="s">
        <v>340</v>
      </c>
      <c r="AC15" s="56" t="s">
        <v>340</v>
      </c>
      <c r="AD15" s="56" t="s">
        <v>340</v>
      </c>
      <c r="AE15" s="56" t="s">
        <v>340</v>
      </c>
      <c r="AF15" s="56" t="s">
        <v>340</v>
      </c>
      <c r="AG15" s="57" t="s">
        <v>340</v>
      </c>
      <c r="AH15" s="58" t="s">
        <v>340</v>
      </c>
      <c r="AI15" s="59" t="s">
        <v>340</v>
      </c>
      <c r="AJ15" s="59" t="s">
        <v>340</v>
      </c>
      <c r="AK15" s="59" t="s">
        <v>340</v>
      </c>
      <c r="AL15" s="59" t="s">
        <v>340</v>
      </c>
      <c r="AN15" s="386"/>
      <c r="AO15" s="387"/>
      <c r="AP15" s="387"/>
      <c r="AQ15" s="387"/>
      <c r="AR15" s="387"/>
      <c r="AS15" s="388"/>
      <c r="AT15" s="36"/>
      <c r="AU15" s="36"/>
    </row>
    <row r="16" spans="2:47" ht="16.5" hidden="1" thickBot="1">
      <c r="B16" s="372"/>
      <c r="C16" s="372"/>
      <c r="D16" s="373"/>
      <c r="E16" s="377"/>
      <c r="F16" s="378"/>
      <c r="G16" s="378"/>
      <c r="H16" s="378"/>
      <c r="I16" s="379"/>
      <c r="J16" s="55" t="s">
        <v>340</v>
      </c>
      <c r="K16" s="56" t="s">
        <v>340</v>
      </c>
      <c r="L16" s="56" t="s">
        <v>340</v>
      </c>
      <c r="M16" s="56" t="s">
        <v>340</v>
      </c>
      <c r="N16" s="56" t="s">
        <v>340</v>
      </c>
      <c r="O16" s="57" t="s">
        <v>340</v>
      </c>
      <c r="P16" s="55" t="s">
        <v>340</v>
      </c>
      <c r="Q16" s="56" t="s">
        <v>340</v>
      </c>
      <c r="R16" s="56" t="s">
        <v>340</v>
      </c>
      <c r="S16" s="56" t="s">
        <v>340</v>
      </c>
      <c r="T16" s="56" t="s">
        <v>340</v>
      </c>
      <c r="U16" s="57" t="s">
        <v>340</v>
      </c>
      <c r="V16" s="55" t="s">
        <v>340</v>
      </c>
      <c r="W16" s="56" t="s">
        <v>340</v>
      </c>
      <c r="X16" s="56" t="s">
        <v>340</v>
      </c>
      <c r="Y16" s="56" t="s">
        <v>340</v>
      </c>
      <c r="Z16" s="56" t="s">
        <v>340</v>
      </c>
      <c r="AA16" s="57" t="s">
        <v>340</v>
      </c>
      <c r="AB16" s="55" t="s">
        <v>340</v>
      </c>
      <c r="AC16" s="56" t="s">
        <v>340</v>
      </c>
      <c r="AD16" s="56" t="s">
        <v>340</v>
      </c>
      <c r="AE16" s="56" t="s">
        <v>340</v>
      </c>
      <c r="AF16" s="56" t="s">
        <v>340</v>
      </c>
      <c r="AG16" s="57" t="s">
        <v>340</v>
      </c>
      <c r="AH16" s="58" t="s">
        <v>340</v>
      </c>
      <c r="AI16" s="59" t="s">
        <v>340</v>
      </c>
      <c r="AJ16" s="59" t="s">
        <v>340</v>
      </c>
      <c r="AK16" s="59" t="s">
        <v>340</v>
      </c>
      <c r="AL16" s="59" t="s">
        <v>340</v>
      </c>
      <c r="AN16" s="386"/>
      <c r="AO16" s="387"/>
      <c r="AP16" s="387"/>
      <c r="AQ16" s="387"/>
      <c r="AR16" s="387"/>
      <c r="AS16" s="388"/>
      <c r="AT16" s="36"/>
      <c r="AU16" s="36"/>
    </row>
    <row r="17" spans="2:47" ht="16.5" hidden="1" thickBot="1">
      <c r="B17" s="372"/>
      <c r="C17" s="372"/>
      <c r="D17" s="373"/>
      <c r="E17" s="380"/>
      <c r="F17" s="381"/>
      <c r="G17" s="381"/>
      <c r="H17" s="381"/>
      <c r="I17" s="382"/>
      <c r="J17" s="60" t="s">
        <v>340</v>
      </c>
      <c r="K17" s="61" t="s">
        <v>340</v>
      </c>
      <c r="L17" s="61" t="s">
        <v>340</v>
      </c>
      <c r="M17" s="61" t="s">
        <v>340</v>
      </c>
      <c r="N17" s="61" t="s">
        <v>340</v>
      </c>
      <c r="O17" s="62" t="s">
        <v>340</v>
      </c>
      <c r="P17" s="55" t="s">
        <v>340</v>
      </c>
      <c r="Q17" s="56" t="s">
        <v>340</v>
      </c>
      <c r="R17" s="56" t="s">
        <v>340</v>
      </c>
      <c r="S17" s="56" t="s">
        <v>340</v>
      </c>
      <c r="T17" s="56" t="s">
        <v>340</v>
      </c>
      <c r="U17" s="57" t="s">
        <v>340</v>
      </c>
      <c r="V17" s="60" t="s">
        <v>340</v>
      </c>
      <c r="W17" s="61" t="s">
        <v>340</v>
      </c>
      <c r="X17" s="61" t="s">
        <v>340</v>
      </c>
      <c r="Y17" s="61" t="s">
        <v>340</v>
      </c>
      <c r="Z17" s="61" t="s">
        <v>340</v>
      </c>
      <c r="AA17" s="62" t="s">
        <v>340</v>
      </c>
      <c r="AB17" s="55" t="s">
        <v>340</v>
      </c>
      <c r="AC17" s="56" t="s">
        <v>340</v>
      </c>
      <c r="AD17" s="56" t="s">
        <v>340</v>
      </c>
      <c r="AE17" s="56" t="s">
        <v>340</v>
      </c>
      <c r="AF17" s="56" t="s">
        <v>340</v>
      </c>
      <c r="AG17" s="57" t="s">
        <v>340</v>
      </c>
      <c r="AH17" s="63" t="s">
        <v>340</v>
      </c>
      <c r="AI17" s="64" t="s">
        <v>340</v>
      </c>
      <c r="AJ17" s="64" t="s">
        <v>340</v>
      </c>
      <c r="AK17" s="64" t="s">
        <v>340</v>
      </c>
      <c r="AL17" s="64" t="s">
        <v>340</v>
      </c>
      <c r="AN17" s="389"/>
      <c r="AO17" s="390"/>
      <c r="AP17" s="390"/>
      <c r="AQ17" s="390"/>
      <c r="AR17" s="390"/>
      <c r="AS17" s="391"/>
      <c r="AT17" s="36"/>
      <c r="AU17" s="36"/>
    </row>
    <row r="18" spans="2:47" ht="15.75" customHeight="1">
      <c r="B18" s="372"/>
      <c r="C18" s="372"/>
      <c r="D18" s="373"/>
      <c r="E18" s="374" t="s">
        <v>162</v>
      </c>
      <c r="F18" s="375"/>
      <c r="G18" s="375"/>
      <c r="H18" s="375"/>
      <c r="I18" s="375"/>
      <c r="J18" s="212" t="s">
        <v>340</v>
      </c>
      <c r="K18" s="213" t="s">
        <v>340</v>
      </c>
      <c r="L18" s="213" t="s">
        <v>340</v>
      </c>
      <c r="M18" s="213" t="s">
        <v>340</v>
      </c>
      <c r="N18" s="213" t="s">
        <v>340</v>
      </c>
      <c r="O18" s="214" t="s">
        <v>340</v>
      </c>
      <c r="P18" s="212" t="s">
        <v>340</v>
      </c>
      <c r="Q18" s="213" t="s">
        <v>340</v>
      </c>
      <c r="R18" s="65" t="s">
        <v>340</v>
      </c>
      <c r="S18" s="65" t="s">
        <v>340</v>
      </c>
      <c r="T18" s="65" t="s">
        <v>340</v>
      </c>
      <c r="U18" s="66" t="s">
        <v>340</v>
      </c>
      <c r="V18" s="50" t="s">
        <v>340</v>
      </c>
      <c r="W18" s="51" t="s">
        <v>340</v>
      </c>
      <c r="X18" s="51" t="s">
        <v>340</v>
      </c>
      <c r="Y18" s="51" t="s">
        <v>340</v>
      </c>
      <c r="Z18" s="51" t="s">
        <v>340</v>
      </c>
      <c r="AA18" s="52" t="s">
        <v>340</v>
      </c>
      <c r="AB18" s="50" t="s">
        <v>340</v>
      </c>
      <c r="AC18" s="51" t="s">
        <v>340</v>
      </c>
      <c r="AD18" s="51" t="s">
        <v>340</v>
      </c>
      <c r="AE18" s="51" t="s">
        <v>340</v>
      </c>
      <c r="AF18" s="51" t="s">
        <v>340</v>
      </c>
      <c r="AG18" s="52" t="s">
        <v>340</v>
      </c>
      <c r="AH18" s="53" t="s">
        <v>340</v>
      </c>
      <c r="AI18" s="54" t="s">
        <v>340</v>
      </c>
      <c r="AJ18" s="54" t="s">
        <v>340</v>
      </c>
      <c r="AK18" s="54" t="s">
        <v>340</v>
      </c>
      <c r="AL18" s="54" t="s">
        <v>340</v>
      </c>
      <c r="AN18" s="394" t="s">
        <v>163</v>
      </c>
      <c r="AO18" s="395"/>
      <c r="AP18" s="395"/>
      <c r="AQ18" s="395"/>
      <c r="AR18" s="395"/>
      <c r="AS18" s="395"/>
      <c r="AT18" s="400" t="s">
        <v>341</v>
      </c>
      <c r="AU18" s="401"/>
    </row>
    <row r="19" spans="2:47" ht="15.75" customHeight="1">
      <c r="B19" s="372"/>
      <c r="C19" s="372"/>
      <c r="D19" s="373"/>
      <c r="E19" s="393"/>
      <c r="F19" s="378"/>
      <c r="G19" s="378"/>
      <c r="H19" s="378"/>
      <c r="I19" s="378"/>
      <c r="J19" s="215" t="s">
        <v>340</v>
      </c>
      <c r="K19" s="216" t="s">
        <v>340</v>
      </c>
      <c r="L19" s="216" t="s">
        <v>340</v>
      </c>
      <c r="M19" s="216" t="s">
        <v>340</v>
      </c>
      <c r="N19" s="216" t="s">
        <v>340</v>
      </c>
      <c r="O19" s="217" t="s">
        <v>340</v>
      </c>
      <c r="P19" s="215" t="s">
        <v>340</v>
      </c>
      <c r="Q19" s="216" t="s">
        <v>340</v>
      </c>
      <c r="R19" s="68" t="s">
        <v>340</v>
      </c>
      <c r="S19" s="68" t="s">
        <v>340</v>
      </c>
      <c r="T19" s="68" t="s">
        <v>340</v>
      </c>
      <c r="U19" s="69" t="s">
        <v>340</v>
      </c>
      <c r="V19" s="55" t="s">
        <v>340</v>
      </c>
      <c r="W19" s="56" t="s">
        <v>340</v>
      </c>
      <c r="X19" s="56" t="s">
        <v>340</v>
      </c>
      <c r="Y19" s="56" t="s">
        <v>340</v>
      </c>
      <c r="Z19" s="56" t="s">
        <v>340</v>
      </c>
      <c r="AA19" s="57" t="s">
        <v>340</v>
      </c>
      <c r="AB19" s="55" t="s">
        <v>340</v>
      </c>
      <c r="AC19" s="56" t="s">
        <v>340</v>
      </c>
      <c r="AD19" s="56" t="s">
        <v>340</v>
      </c>
      <c r="AE19" s="56" t="s">
        <v>340</v>
      </c>
      <c r="AF19" s="56" t="s">
        <v>340</v>
      </c>
      <c r="AG19" s="57" t="s">
        <v>340</v>
      </c>
      <c r="AH19" s="58" t="s">
        <v>340</v>
      </c>
      <c r="AI19" s="59" t="s">
        <v>340</v>
      </c>
      <c r="AJ19" s="59" t="s">
        <v>340</v>
      </c>
      <c r="AK19" s="59" t="s">
        <v>340</v>
      </c>
      <c r="AL19" s="59" t="s">
        <v>340</v>
      </c>
      <c r="AN19" s="396"/>
      <c r="AO19" s="397"/>
      <c r="AP19" s="397"/>
      <c r="AQ19" s="397"/>
      <c r="AR19" s="397"/>
      <c r="AS19" s="397"/>
      <c r="AT19" s="402"/>
      <c r="AU19" s="403"/>
    </row>
    <row r="20" spans="2:47" ht="15.75" customHeight="1">
      <c r="B20" s="372"/>
      <c r="C20" s="372"/>
      <c r="D20" s="373"/>
      <c r="E20" s="377"/>
      <c r="F20" s="378"/>
      <c r="G20" s="378"/>
      <c r="H20" s="378"/>
      <c r="I20" s="378"/>
      <c r="J20" s="215" t="s">
        <v>340</v>
      </c>
      <c r="K20" s="216" t="s">
        <v>340</v>
      </c>
      <c r="L20" s="216" t="s">
        <v>340</v>
      </c>
      <c r="M20" s="216" t="s">
        <v>340</v>
      </c>
      <c r="N20" s="216" t="s">
        <v>340</v>
      </c>
      <c r="O20" s="217" t="s">
        <v>340</v>
      </c>
      <c r="P20" s="215" t="s">
        <v>340</v>
      </c>
      <c r="Q20" s="216" t="s">
        <v>340</v>
      </c>
      <c r="R20" s="68" t="s">
        <v>340</v>
      </c>
      <c r="S20" s="68" t="s">
        <v>340</v>
      </c>
      <c r="T20" s="68" t="s">
        <v>340</v>
      </c>
      <c r="U20" s="69" t="s">
        <v>340</v>
      </c>
      <c r="V20" s="55" t="s">
        <v>340</v>
      </c>
      <c r="W20" s="56" t="s">
        <v>340</v>
      </c>
      <c r="X20" s="56" t="s">
        <v>340</v>
      </c>
      <c r="Y20" s="56" t="s">
        <v>340</v>
      </c>
      <c r="Z20" s="56" t="s">
        <v>340</v>
      </c>
      <c r="AA20" s="57" t="s">
        <v>340</v>
      </c>
      <c r="AB20" s="55" t="s">
        <v>340</v>
      </c>
      <c r="AC20" s="56" t="s">
        <v>340</v>
      </c>
      <c r="AD20" s="56" t="s">
        <v>340</v>
      </c>
      <c r="AE20" s="56" t="s">
        <v>340</v>
      </c>
      <c r="AF20" s="56" t="s">
        <v>340</v>
      </c>
      <c r="AG20" s="57" t="s">
        <v>340</v>
      </c>
      <c r="AH20" s="58" t="s">
        <v>340</v>
      </c>
      <c r="AI20" s="59" t="s">
        <v>340</v>
      </c>
      <c r="AJ20" s="59" t="s">
        <v>340</v>
      </c>
      <c r="AK20" s="59" t="s">
        <v>340</v>
      </c>
      <c r="AL20" s="59" t="s">
        <v>340</v>
      </c>
      <c r="AN20" s="396"/>
      <c r="AO20" s="397"/>
      <c r="AP20" s="397"/>
      <c r="AQ20" s="397"/>
      <c r="AR20" s="397"/>
      <c r="AS20" s="397"/>
      <c r="AT20" s="402"/>
      <c r="AU20" s="403"/>
    </row>
    <row r="21" spans="2:47" ht="15.75" customHeight="1">
      <c r="B21" s="372"/>
      <c r="C21" s="372"/>
      <c r="D21" s="373"/>
      <c r="E21" s="377"/>
      <c r="F21" s="378"/>
      <c r="G21" s="378"/>
      <c r="H21" s="378"/>
      <c r="I21" s="378"/>
      <c r="J21" s="215" t="s">
        <v>340</v>
      </c>
      <c r="K21" s="216" t="s">
        <v>340</v>
      </c>
      <c r="L21" s="216" t="s">
        <v>340</v>
      </c>
      <c r="M21" s="216" t="s">
        <v>340</v>
      </c>
      <c r="N21" s="216" t="s">
        <v>340</v>
      </c>
      <c r="O21" s="217" t="s">
        <v>340</v>
      </c>
      <c r="P21" s="215" t="s">
        <v>340</v>
      </c>
      <c r="Q21" s="216" t="s">
        <v>340</v>
      </c>
      <c r="R21" s="68" t="s">
        <v>340</v>
      </c>
      <c r="S21" s="68" t="s">
        <v>340</v>
      </c>
      <c r="T21" s="68" t="s">
        <v>340</v>
      </c>
      <c r="U21" s="69" t="s">
        <v>340</v>
      </c>
      <c r="V21" s="55" t="s">
        <v>340</v>
      </c>
      <c r="W21" s="56" t="s">
        <v>340</v>
      </c>
      <c r="X21" s="56" t="s">
        <v>340</v>
      </c>
      <c r="Y21" s="56" t="s">
        <v>340</v>
      </c>
      <c r="Z21" s="56" t="s">
        <v>340</v>
      </c>
      <c r="AA21" s="57" t="s">
        <v>340</v>
      </c>
      <c r="AB21" s="55" t="s">
        <v>340</v>
      </c>
      <c r="AC21" s="56" t="s">
        <v>340</v>
      </c>
      <c r="AD21" s="56" t="s">
        <v>340</v>
      </c>
      <c r="AE21" s="56" t="s">
        <v>340</v>
      </c>
      <c r="AF21" s="56" t="s">
        <v>340</v>
      </c>
      <c r="AG21" s="57" t="s">
        <v>340</v>
      </c>
      <c r="AH21" s="58" t="s">
        <v>340</v>
      </c>
      <c r="AI21" s="59" t="s">
        <v>340</v>
      </c>
      <c r="AJ21" s="59" t="s">
        <v>340</v>
      </c>
      <c r="AK21" s="59" t="s">
        <v>340</v>
      </c>
      <c r="AL21" s="59" t="s">
        <v>340</v>
      </c>
      <c r="AN21" s="396"/>
      <c r="AO21" s="397"/>
      <c r="AP21" s="397"/>
      <c r="AQ21" s="397"/>
      <c r="AR21" s="397"/>
      <c r="AS21" s="397"/>
      <c r="AT21" s="402"/>
      <c r="AU21" s="403"/>
    </row>
    <row r="22" spans="2:47" ht="15.75" customHeight="1">
      <c r="B22" s="372"/>
      <c r="C22" s="372"/>
      <c r="D22" s="373"/>
      <c r="E22" s="377"/>
      <c r="F22" s="378"/>
      <c r="G22" s="378"/>
      <c r="H22" s="378"/>
      <c r="I22" s="378"/>
      <c r="J22" s="215" t="s">
        <v>340</v>
      </c>
      <c r="K22" s="216" t="s">
        <v>340</v>
      </c>
      <c r="L22" s="216" t="s">
        <v>340</v>
      </c>
      <c r="M22" s="216" t="s">
        <v>340</v>
      </c>
      <c r="N22" s="216" t="s">
        <v>340</v>
      </c>
      <c r="O22" s="217" t="s">
        <v>340</v>
      </c>
      <c r="P22" s="215" t="s">
        <v>340</v>
      </c>
      <c r="Q22" s="216" t="s">
        <v>340</v>
      </c>
      <c r="R22" s="68" t="s">
        <v>340</v>
      </c>
      <c r="S22" s="68" t="s">
        <v>340</v>
      </c>
      <c r="T22" s="68" t="s">
        <v>340</v>
      </c>
      <c r="U22" s="69" t="s">
        <v>340</v>
      </c>
      <c r="V22" s="55" t="s">
        <v>340</v>
      </c>
      <c r="W22" s="56" t="s">
        <v>340</v>
      </c>
      <c r="X22" s="56" t="s">
        <v>340</v>
      </c>
      <c r="Y22" s="56" t="s">
        <v>340</v>
      </c>
      <c r="Z22" s="56" t="s">
        <v>340</v>
      </c>
      <c r="AA22" s="57" t="s">
        <v>340</v>
      </c>
      <c r="AB22" s="55" t="s">
        <v>340</v>
      </c>
      <c r="AC22" s="56" t="s">
        <v>340</v>
      </c>
      <c r="AD22" s="56" t="s">
        <v>340</v>
      </c>
      <c r="AE22" s="56" t="s">
        <v>340</v>
      </c>
      <c r="AF22" s="56" t="s">
        <v>340</v>
      </c>
      <c r="AG22" s="57" t="s">
        <v>340</v>
      </c>
      <c r="AH22" s="58" t="s">
        <v>340</v>
      </c>
      <c r="AI22" s="59" t="s">
        <v>340</v>
      </c>
      <c r="AJ22" s="59" t="s">
        <v>340</v>
      </c>
      <c r="AK22" s="59" t="s">
        <v>340</v>
      </c>
      <c r="AL22" s="59" t="s">
        <v>340</v>
      </c>
      <c r="AN22" s="396"/>
      <c r="AO22" s="397"/>
      <c r="AP22" s="397"/>
      <c r="AQ22" s="397"/>
      <c r="AR22" s="397"/>
      <c r="AS22" s="397"/>
      <c r="AT22" s="402"/>
      <c r="AU22" s="403"/>
    </row>
    <row r="23" spans="2:47" ht="0.75" customHeight="1">
      <c r="B23" s="372"/>
      <c r="C23" s="372"/>
      <c r="D23" s="373"/>
      <c r="E23" s="377"/>
      <c r="F23" s="378"/>
      <c r="G23" s="378"/>
      <c r="H23" s="378"/>
      <c r="I23" s="378"/>
      <c r="J23" s="215" t="s">
        <v>340</v>
      </c>
      <c r="K23" s="216" t="s">
        <v>340</v>
      </c>
      <c r="L23" s="216" t="s">
        <v>340</v>
      </c>
      <c r="M23" s="216" t="s">
        <v>340</v>
      </c>
      <c r="N23" s="216" t="s">
        <v>340</v>
      </c>
      <c r="O23" s="217" t="s">
        <v>340</v>
      </c>
      <c r="P23" s="215" t="s">
        <v>340</v>
      </c>
      <c r="Q23" s="216" t="s">
        <v>340</v>
      </c>
      <c r="R23" s="68" t="s">
        <v>340</v>
      </c>
      <c r="S23" s="68" t="s">
        <v>340</v>
      </c>
      <c r="T23" s="68" t="s">
        <v>340</v>
      </c>
      <c r="U23" s="69" t="s">
        <v>340</v>
      </c>
      <c r="V23" s="55" t="s">
        <v>340</v>
      </c>
      <c r="W23" s="56" t="s">
        <v>340</v>
      </c>
      <c r="X23" s="56" t="s">
        <v>340</v>
      </c>
      <c r="Y23" s="56" t="s">
        <v>340</v>
      </c>
      <c r="Z23" s="56" t="s">
        <v>340</v>
      </c>
      <c r="AA23" s="57" t="s">
        <v>340</v>
      </c>
      <c r="AB23" s="55" t="s">
        <v>340</v>
      </c>
      <c r="AC23" s="56" t="s">
        <v>340</v>
      </c>
      <c r="AD23" s="56" t="s">
        <v>340</v>
      </c>
      <c r="AE23" s="56" t="s">
        <v>340</v>
      </c>
      <c r="AF23" s="56" t="s">
        <v>340</v>
      </c>
      <c r="AG23" s="57" t="s">
        <v>340</v>
      </c>
      <c r="AH23" s="58" t="s">
        <v>340</v>
      </c>
      <c r="AI23" s="59" t="s">
        <v>340</v>
      </c>
      <c r="AJ23" s="59" t="s">
        <v>340</v>
      </c>
      <c r="AK23" s="59" t="s">
        <v>340</v>
      </c>
      <c r="AL23" s="59" t="s">
        <v>340</v>
      </c>
      <c r="AN23" s="396"/>
      <c r="AO23" s="397"/>
      <c r="AP23" s="397"/>
      <c r="AQ23" s="397"/>
      <c r="AR23" s="397"/>
      <c r="AS23" s="397"/>
      <c r="AT23" s="402"/>
      <c r="AU23" s="403"/>
    </row>
    <row r="24" spans="2:47" ht="15.75" hidden="1" customHeight="1">
      <c r="B24" s="372"/>
      <c r="C24" s="372"/>
      <c r="D24" s="373"/>
      <c r="E24" s="377"/>
      <c r="F24" s="378"/>
      <c r="G24" s="378"/>
      <c r="H24" s="378"/>
      <c r="I24" s="378"/>
      <c r="J24" s="215" t="s">
        <v>340</v>
      </c>
      <c r="K24" s="216" t="s">
        <v>340</v>
      </c>
      <c r="L24" s="216" t="s">
        <v>340</v>
      </c>
      <c r="M24" s="216" t="s">
        <v>340</v>
      </c>
      <c r="N24" s="216" t="s">
        <v>340</v>
      </c>
      <c r="O24" s="217" t="s">
        <v>340</v>
      </c>
      <c r="P24" s="215" t="s">
        <v>340</v>
      </c>
      <c r="Q24" s="216" t="s">
        <v>340</v>
      </c>
      <c r="R24" s="68" t="s">
        <v>340</v>
      </c>
      <c r="S24" s="68" t="s">
        <v>340</v>
      </c>
      <c r="T24" s="68" t="s">
        <v>340</v>
      </c>
      <c r="U24" s="69" t="s">
        <v>340</v>
      </c>
      <c r="V24" s="55" t="s">
        <v>340</v>
      </c>
      <c r="W24" s="56" t="s">
        <v>340</v>
      </c>
      <c r="X24" s="56" t="s">
        <v>340</v>
      </c>
      <c r="Y24" s="56" t="s">
        <v>340</v>
      </c>
      <c r="Z24" s="56" t="s">
        <v>340</v>
      </c>
      <c r="AA24" s="57" t="s">
        <v>340</v>
      </c>
      <c r="AB24" s="55" t="s">
        <v>340</v>
      </c>
      <c r="AC24" s="56" t="s">
        <v>340</v>
      </c>
      <c r="AD24" s="56" t="s">
        <v>340</v>
      </c>
      <c r="AE24" s="56" t="s">
        <v>340</v>
      </c>
      <c r="AF24" s="56" t="s">
        <v>340</v>
      </c>
      <c r="AG24" s="57" t="s">
        <v>340</v>
      </c>
      <c r="AH24" s="58" t="s">
        <v>340</v>
      </c>
      <c r="AI24" s="59" t="s">
        <v>340</v>
      </c>
      <c r="AJ24" s="59" t="s">
        <v>340</v>
      </c>
      <c r="AK24" s="59" t="s">
        <v>340</v>
      </c>
      <c r="AL24" s="59" t="s">
        <v>340</v>
      </c>
      <c r="AN24" s="396"/>
      <c r="AO24" s="397"/>
      <c r="AP24" s="397"/>
      <c r="AQ24" s="397"/>
      <c r="AR24" s="397"/>
      <c r="AS24" s="397"/>
      <c r="AT24" s="402"/>
      <c r="AU24" s="403"/>
    </row>
    <row r="25" spans="2:47" ht="15.75" hidden="1" customHeight="1" thickBot="1">
      <c r="B25" s="372"/>
      <c r="C25" s="372"/>
      <c r="D25" s="373"/>
      <c r="E25" s="377"/>
      <c r="F25" s="378"/>
      <c r="G25" s="378"/>
      <c r="H25" s="378"/>
      <c r="I25" s="378"/>
      <c r="J25" s="215" t="s">
        <v>340</v>
      </c>
      <c r="K25" s="216" t="s">
        <v>340</v>
      </c>
      <c r="L25" s="216" t="s">
        <v>340</v>
      </c>
      <c r="M25" s="216" t="s">
        <v>340</v>
      </c>
      <c r="N25" s="216" t="s">
        <v>340</v>
      </c>
      <c r="O25" s="217" t="s">
        <v>340</v>
      </c>
      <c r="P25" s="215" t="s">
        <v>340</v>
      </c>
      <c r="Q25" s="216" t="s">
        <v>340</v>
      </c>
      <c r="R25" s="68" t="s">
        <v>340</v>
      </c>
      <c r="S25" s="68" t="s">
        <v>340</v>
      </c>
      <c r="T25" s="68" t="s">
        <v>340</v>
      </c>
      <c r="U25" s="69" t="s">
        <v>340</v>
      </c>
      <c r="V25" s="55" t="s">
        <v>340</v>
      </c>
      <c r="W25" s="56" t="s">
        <v>340</v>
      </c>
      <c r="X25" s="56" t="s">
        <v>340</v>
      </c>
      <c r="Y25" s="56" t="s">
        <v>340</v>
      </c>
      <c r="Z25" s="56" t="s">
        <v>340</v>
      </c>
      <c r="AA25" s="57" t="s">
        <v>340</v>
      </c>
      <c r="AB25" s="55" t="s">
        <v>340</v>
      </c>
      <c r="AC25" s="56" t="s">
        <v>340</v>
      </c>
      <c r="AD25" s="56" t="s">
        <v>340</v>
      </c>
      <c r="AE25" s="56" t="s">
        <v>340</v>
      </c>
      <c r="AF25" s="56" t="s">
        <v>340</v>
      </c>
      <c r="AG25" s="57" t="s">
        <v>340</v>
      </c>
      <c r="AH25" s="58" t="s">
        <v>340</v>
      </c>
      <c r="AI25" s="59" t="s">
        <v>340</v>
      </c>
      <c r="AJ25" s="59" t="s">
        <v>340</v>
      </c>
      <c r="AK25" s="59" t="s">
        <v>340</v>
      </c>
      <c r="AL25" s="59" t="s">
        <v>340</v>
      </c>
      <c r="AN25" s="396"/>
      <c r="AO25" s="397"/>
      <c r="AP25" s="397"/>
      <c r="AQ25" s="397"/>
      <c r="AR25" s="397"/>
      <c r="AS25" s="397"/>
      <c r="AT25" s="402"/>
      <c r="AU25" s="403"/>
    </row>
    <row r="26" spans="2:47" ht="15.75" hidden="1" customHeight="1" thickBot="1">
      <c r="B26" s="372"/>
      <c r="C26" s="372"/>
      <c r="D26" s="373"/>
      <c r="E26" s="377"/>
      <c r="F26" s="378"/>
      <c r="G26" s="378"/>
      <c r="H26" s="378"/>
      <c r="I26" s="378"/>
      <c r="J26" s="215" t="s">
        <v>340</v>
      </c>
      <c r="K26" s="216" t="s">
        <v>340</v>
      </c>
      <c r="L26" s="216" t="s">
        <v>340</v>
      </c>
      <c r="M26" s="216" t="s">
        <v>340</v>
      </c>
      <c r="N26" s="216" t="s">
        <v>340</v>
      </c>
      <c r="O26" s="217" t="s">
        <v>340</v>
      </c>
      <c r="P26" s="215" t="s">
        <v>340</v>
      </c>
      <c r="Q26" s="216" t="s">
        <v>340</v>
      </c>
      <c r="R26" s="68" t="s">
        <v>340</v>
      </c>
      <c r="S26" s="68" t="s">
        <v>340</v>
      </c>
      <c r="T26" s="68" t="s">
        <v>340</v>
      </c>
      <c r="U26" s="69" t="s">
        <v>340</v>
      </c>
      <c r="V26" s="55" t="s">
        <v>340</v>
      </c>
      <c r="W26" s="56" t="s">
        <v>340</v>
      </c>
      <c r="X26" s="56" t="s">
        <v>340</v>
      </c>
      <c r="Y26" s="56" t="s">
        <v>340</v>
      </c>
      <c r="Z26" s="56" t="s">
        <v>340</v>
      </c>
      <c r="AA26" s="57" t="s">
        <v>340</v>
      </c>
      <c r="AB26" s="55" t="s">
        <v>340</v>
      </c>
      <c r="AC26" s="56" t="s">
        <v>340</v>
      </c>
      <c r="AD26" s="56" t="s">
        <v>340</v>
      </c>
      <c r="AE26" s="56" t="s">
        <v>340</v>
      </c>
      <c r="AF26" s="56" t="s">
        <v>340</v>
      </c>
      <c r="AG26" s="57" t="s">
        <v>340</v>
      </c>
      <c r="AH26" s="58" t="s">
        <v>340</v>
      </c>
      <c r="AI26" s="59" t="s">
        <v>340</v>
      </c>
      <c r="AJ26" s="59" t="s">
        <v>340</v>
      </c>
      <c r="AK26" s="59" t="s">
        <v>340</v>
      </c>
      <c r="AL26" s="59" t="s">
        <v>340</v>
      </c>
      <c r="AN26" s="396"/>
      <c r="AO26" s="397"/>
      <c r="AP26" s="397"/>
      <c r="AQ26" s="397"/>
      <c r="AR26" s="397"/>
      <c r="AS26" s="397"/>
      <c r="AT26" s="402"/>
      <c r="AU26" s="403"/>
    </row>
    <row r="27" spans="2:47" ht="21" customHeight="1" thickBot="1">
      <c r="B27" s="372"/>
      <c r="C27" s="372"/>
      <c r="D27" s="373"/>
      <c r="E27" s="380"/>
      <c r="F27" s="381"/>
      <c r="G27" s="381"/>
      <c r="H27" s="381"/>
      <c r="I27" s="381"/>
      <c r="J27" s="218" t="s">
        <v>340</v>
      </c>
      <c r="K27" s="219" t="s">
        <v>340</v>
      </c>
      <c r="L27" s="219" t="s">
        <v>340</v>
      </c>
      <c r="M27" s="219" t="s">
        <v>340</v>
      </c>
      <c r="N27" s="219" t="s">
        <v>340</v>
      </c>
      <c r="O27" s="220" t="s">
        <v>340</v>
      </c>
      <c r="P27" s="218" t="s">
        <v>340</v>
      </c>
      <c r="Q27" s="219" t="s">
        <v>340</v>
      </c>
      <c r="R27" s="71" t="s">
        <v>340</v>
      </c>
      <c r="S27" s="71" t="s">
        <v>340</v>
      </c>
      <c r="T27" s="71" t="s">
        <v>340</v>
      </c>
      <c r="U27" s="72" t="s">
        <v>340</v>
      </c>
      <c r="V27" s="60" t="s">
        <v>340</v>
      </c>
      <c r="W27" s="61" t="s">
        <v>340</v>
      </c>
      <c r="X27" s="61" t="s">
        <v>340</v>
      </c>
      <c r="Y27" s="61" t="s">
        <v>340</v>
      </c>
      <c r="Z27" s="61" t="s">
        <v>340</v>
      </c>
      <c r="AA27" s="62" t="s">
        <v>340</v>
      </c>
      <c r="AB27" s="60" t="s">
        <v>340</v>
      </c>
      <c r="AC27" s="61" t="s">
        <v>340</v>
      </c>
      <c r="AD27" s="61" t="s">
        <v>340</v>
      </c>
      <c r="AE27" s="61" t="s">
        <v>340</v>
      </c>
      <c r="AF27" s="61" t="s">
        <v>340</v>
      </c>
      <c r="AG27" s="62" t="s">
        <v>340</v>
      </c>
      <c r="AH27" s="63" t="s">
        <v>340</v>
      </c>
      <c r="AI27" s="64" t="s">
        <v>340</v>
      </c>
      <c r="AJ27" s="64" t="s">
        <v>340</v>
      </c>
      <c r="AK27" s="64" t="s">
        <v>340</v>
      </c>
      <c r="AL27" s="64" t="s">
        <v>340</v>
      </c>
      <c r="AN27" s="398"/>
      <c r="AO27" s="399"/>
      <c r="AP27" s="399"/>
      <c r="AQ27" s="399"/>
      <c r="AR27" s="399"/>
      <c r="AS27" s="399"/>
      <c r="AT27" s="404"/>
      <c r="AU27" s="405"/>
    </row>
    <row r="28" spans="2:47" ht="15.75" customHeight="1">
      <c r="B28" s="372"/>
      <c r="C28" s="372"/>
      <c r="D28" s="373"/>
      <c r="E28" s="374" t="s">
        <v>164</v>
      </c>
      <c r="F28" s="375"/>
      <c r="G28" s="375"/>
      <c r="H28" s="375"/>
      <c r="I28" s="376"/>
      <c r="J28" s="212" t="s">
        <v>340</v>
      </c>
      <c r="K28" s="213" t="s">
        <v>340</v>
      </c>
      <c r="L28" s="213" t="s">
        <v>340</v>
      </c>
      <c r="M28" s="213" t="s">
        <v>340</v>
      </c>
      <c r="N28" s="213" t="s">
        <v>340</v>
      </c>
      <c r="O28" s="214" t="s">
        <v>340</v>
      </c>
      <c r="P28" s="212" t="s">
        <v>340</v>
      </c>
      <c r="Q28" s="213" t="s">
        <v>340</v>
      </c>
      <c r="R28" s="213" t="s">
        <v>340</v>
      </c>
      <c r="S28" s="213" t="s">
        <v>340</v>
      </c>
      <c r="T28" s="213" t="s">
        <v>340</v>
      </c>
      <c r="U28" s="214" t="s">
        <v>340</v>
      </c>
      <c r="V28" s="212" t="s">
        <v>340</v>
      </c>
      <c r="W28" s="213" t="s">
        <v>340</v>
      </c>
      <c r="X28" s="65" t="s">
        <v>340</v>
      </c>
      <c r="Y28" s="65" t="s">
        <v>340</v>
      </c>
      <c r="Z28" s="65" t="s">
        <v>340</v>
      </c>
      <c r="AA28" s="66" t="s">
        <v>340</v>
      </c>
      <c r="AB28" s="50" t="s">
        <v>340</v>
      </c>
      <c r="AC28" s="51" t="s">
        <v>340</v>
      </c>
      <c r="AD28" s="51" t="s">
        <v>340</v>
      </c>
      <c r="AE28" s="51" t="s">
        <v>340</v>
      </c>
      <c r="AF28" s="51" t="s">
        <v>340</v>
      </c>
      <c r="AG28" s="52" t="s">
        <v>340</v>
      </c>
      <c r="AH28" s="53" t="s">
        <v>340</v>
      </c>
      <c r="AI28" s="54" t="s">
        <v>340</v>
      </c>
      <c r="AJ28" s="54" t="s">
        <v>340</v>
      </c>
      <c r="AK28" s="54" t="s">
        <v>340</v>
      </c>
      <c r="AL28" s="54" t="s">
        <v>340</v>
      </c>
      <c r="AN28" s="407" t="s">
        <v>127</v>
      </c>
      <c r="AO28" s="408"/>
      <c r="AP28" s="408"/>
      <c r="AQ28" s="408"/>
      <c r="AR28" s="408"/>
      <c r="AS28" s="408"/>
      <c r="AT28" s="392" t="s">
        <v>364</v>
      </c>
      <c r="AU28" s="392"/>
    </row>
    <row r="29" spans="2:47" ht="15.75">
      <c r="B29" s="372"/>
      <c r="C29" s="372"/>
      <c r="D29" s="373"/>
      <c r="E29" s="393"/>
      <c r="F29" s="378"/>
      <c r="G29" s="378"/>
      <c r="H29" s="378"/>
      <c r="I29" s="379"/>
      <c r="J29" s="215" t="s">
        <v>340</v>
      </c>
      <c r="K29" s="216" t="s">
        <v>340</v>
      </c>
      <c r="L29" s="216" t="s">
        <v>340</v>
      </c>
      <c r="M29" s="216" t="s">
        <v>340</v>
      </c>
      <c r="N29" s="216" t="s">
        <v>340</v>
      </c>
      <c r="O29" s="217" t="s">
        <v>340</v>
      </c>
      <c r="P29" s="215" t="s">
        <v>340</v>
      </c>
      <c r="Q29" s="216" t="s">
        <v>340</v>
      </c>
      <c r="R29" s="216" t="s">
        <v>340</v>
      </c>
      <c r="S29" s="216" t="s">
        <v>340</v>
      </c>
      <c r="T29" s="216" t="s">
        <v>340</v>
      </c>
      <c r="U29" s="217" t="s">
        <v>340</v>
      </c>
      <c r="V29" s="215" t="s">
        <v>340</v>
      </c>
      <c r="W29" s="216" t="s">
        <v>340</v>
      </c>
      <c r="X29" s="68" t="s">
        <v>340</v>
      </c>
      <c r="Y29" s="68" t="s">
        <v>340</v>
      </c>
      <c r="Z29" s="68" t="s">
        <v>340</v>
      </c>
      <c r="AA29" s="69" t="s">
        <v>340</v>
      </c>
      <c r="AB29" s="55" t="s">
        <v>340</v>
      </c>
      <c r="AC29" s="56" t="s">
        <v>340</v>
      </c>
      <c r="AD29" s="56" t="s">
        <v>340</v>
      </c>
      <c r="AE29" s="56" t="s">
        <v>340</v>
      </c>
      <c r="AF29" s="56" t="s">
        <v>340</v>
      </c>
      <c r="AG29" s="57" t="s">
        <v>340</v>
      </c>
      <c r="AH29" s="58" t="s">
        <v>340</v>
      </c>
      <c r="AI29" s="59" t="s">
        <v>340</v>
      </c>
      <c r="AJ29" s="59" t="s">
        <v>340</v>
      </c>
      <c r="AK29" s="59" t="s">
        <v>340</v>
      </c>
      <c r="AL29" s="59" t="s">
        <v>340</v>
      </c>
      <c r="AN29" s="409"/>
      <c r="AO29" s="410"/>
      <c r="AP29" s="410"/>
      <c r="AQ29" s="410"/>
      <c r="AR29" s="410"/>
      <c r="AS29" s="410"/>
      <c r="AT29" s="392"/>
      <c r="AU29" s="392"/>
    </row>
    <row r="30" spans="2:47" ht="15.75">
      <c r="B30" s="372"/>
      <c r="C30" s="372"/>
      <c r="D30" s="373"/>
      <c r="E30" s="377"/>
      <c r="F30" s="378"/>
      <c r="G30" s="378"/>
      <c r="H30" s="378"/>
      <c r="I30" s="379"/>
      <c r="J30" s="215" t="s">
        <v>340</v>
      </c>
      <c r="K30" s="216" t="s">
        <v>340</v>
      </c>
      <c r="L30" s="216" t="s">
        <v>340</v>
      </c>
      <c r="M30" s="216" t="s">
        <v>340</v>
      </c>
      <c r="N30" s="216" t="s">
        <v>340</v>
      </c>
      <c r="O30" s="217" t="s">
        <v>340</v>
      </c>
      <c r="P30" s="215" t="s">
        <v>340</v>
      </c>
      <c r="Q30" s="216" t="s">
        <v>340</v>
      </c>
      <c r="R30" s="216" t="s">
        <v>340</v>
      </c>
      <c r="S30" s="216" t="s">
        <v>340</v>
      </c>
      <c r="T30" s="216" t="s">
        <v>340</v>
      </c>
      <c r="U30" s="217" t="s">
        <v>340</v>
      </c>
      <c r="V30" s="215" t="s">
        <v>340</v>
      </c>
      <c r="W30" s="216" t="s">
        <v>340</v>
      </c>
      <c r="X30" s="68" t="s">
        <v>340</v>
      </c>
      <c r="Y30" s="68" t="s">
        <v>340</v>
      </c>
      <c r="Z30" s="68" t="s">
        <v>340</v>
      </c>
      <c r="AA30" s="69" t="s">
        <v>340</v>
      </c>
      <c r="AB30" s="55" t="s">
        <v>340</v>
      </c>
      <c r="AC30" s="56" t="s">
        <v>340</v>
      </c>
      <c r="AD30" s="56" t="s">
        <v>340</v>
      </c>
      <c r="AE30" s="56" t="s">
        <v>340</v>
      </c>
      <c r="AF30" s="56" t="s">
        <v>340</v>
      </c>
      <c r="AG30" s="57" t="s">
        <v>340</v>
      </c>
      <c r="AH30" s="58" t="s">
        <v>340</v>
      </c>
      <c r="AI30" s="59" t="s">
        <v>340</v>
      </c>
      <c r="AJ30" s="59" t="s">
        <v>340</v>
      </c>
      <c r="AK30" s="59" t="s">
        <v>340</v>
      </c>
      <c r="AL30" s="59" t="s">
        <v>340</v>
      </c>
      <c r="AN30" s="409"/>
      <c r="AO30" s="410"/>
      <c r="AP30" s="410"/>
      <c r="AQ30" s="410"/>
      <c r="AR30" s="410"/>
      <c r="AS30" s="410"/>
      <c r="AT30" s="392"/>
      <c r="AU30" s="392"/>
    </row>
    <row r="31" spans="2:47" ht="15.75">
      <c r="B31" s="372"/>
      <c r="C31" s="372"/>
      <c r="D31" s="373"/>
      <c r="E31" s="377"/>
      <c r="F31" s="378"/>
      <c r="G31" s="378"/>
      <c r="H31" s="378"/>
      <c r="I31" s="379"/>
      <c r="J31" s="215" t="s">
        <v>340</v>
      </c>
      <c r="K31" s="216" t="s">
        <v>340</v>
      </c>
      <c r="L31" s="216" t="s">
        <v>340</v>
      </c>
      <c r="M31" s="216" t="s">
        <v>340</v>
      </c>
      <c r="N31" s="216" t="s">
        <v>340</v>
      </c>
      <c r="O31" s="217" t="s">
        <v>340</v>
      </c>
      <c r="P31" s="215" t="s">
        <v>340</v>
      </c>
      <c r="Q31" s="216" t="s">
        <v>340</v>
      </c>
      <c r="R31" s="216" t="s">
        <v>340</v>
      </c>
      <c r="S31" s="216" t="s">
        <v>340</v>
      </c>
      <c r="T31" s="216" t="s">
        <v>340</v>
      </c>
      <c r="U31" s="217" t="s">
        <v>340</v>
      </c>
      <c r="V31" s="215" t="s">
        <v>340</v>
      </c>
      <c r="W31" s="216" t="s">
        <v>340</v>
      </c>
      <c r="X31" s="68" t="s">
        <v>340</v>
      </c>
      <c r="Y31" s="68" t="s">
        <v>340</v>
      </c>
      <c r="Z31" s="68" t="s">
        <v>340</v>
      </c>
      <c r="AA31" s="69" t="s">
        <v>340</v>
      </c>
      <c r="AB31" s="55" t="s">
        <v>340</v>
      </c>
      <c r="AC31" s="56" t="s">
        <v>340</v>
      </c>
      <c r="AD31" s="56" t="s">
        <v>340</v>
      </c>
      <c r="AE31" s="56" t="s">
        <v>340</v>
      </c>
      <c r="AF31" s="56" t="s">
        <v>340</v>
      </c>
      <c r="AG31" s="57" t="s">
        <v>340</v>
      </c>
      <c r="AH31" s="58" t="s">
        <v>340</v>
      </c>
      <c r="AI31" s="59" t="s">
        <v>340</v>
      </c>
      <c r="AJ31" s="59" t="s">
        <v>340</v>
      </c>
      <c r="AK31" s="59" t="s">
        <v>340</v>
      </c>
      <c r="AL31" s="59" t="s">
        <v>340</v>
      </c>
      <c r="AN31" s="409"/>
      <c r="AO31" s="410"/>
      <c r="AP31" s="410"/>
      <c r="AQ31" s="410"/>
      <c r="AR31" s="410"/>
      <c r="AS31" s="410"/>
      <c r="AT31" s="392"/>
      <c r="AU31" s="392"/>
    </row>
    <row r="32" spans="2:47" ht="15.75">
      <c r="B32" s="372"/>
      <c r="C32" s="372"/>
      <c r="D32" s="373"/>
      <c r="E32" s="377"/>
      <c r="F32" s="378"/>
      <c r="G32" s="378"/>
      <c r="H32" s="378"/>
      <c r="I32" s="379"/>
      <c r="J32" s="215" t="s">
        <v>340</v>
      </c>
      <c r="K32" s="216" t="s">
        <v>340</v>
      </c>
      <c r="L32" s="216" t="s">
        <v>340</v>
      </c>
      <c r="M32" s="216" t="s">
        <v>340</v>
      </c>
      <c r="N32" s="216" t="s">
        <v>340</v>
      </c>
      <c r="O32" s="217" t="s">
        <v>340</v>
      </c>
      <c r="P32" s="215" t="s">
        <v>340</v>
      </c>
      <c r="Q32" s="216" t="s">
        <v>340</v>
      </c>
      <c r="R32" s="216" t="s">
        <v>340</v>
      </c>
      <c r="S32" s="216" t="s">
        <v>340</v>
      </c>
      <c r="T32" s="216" t="s">
        <v>340</v>
      </c>
      <c r="U32" s="217" t="s">
        <v>340</v>
      </c>
      <c r="V32" s="215" t="s">
        <v>340</v>
      </c>
      <c r="W32" s="216" t="s">
        <v>340</v>
      </c>
      <c r="X32" s="68" t="s">
        <v>340</v>
      </c>
      <c r="Y32" s="68" t="s">
        <v>340</v>
      </c>
      <c r="Z32" s="68" t="s">
        <v>340</v>
      </c>
      <c r="AA32" s="69" t="s">
        <v>340</v>
      </c>
      <c r="AB32" s="55" t="s">
        <v>340</v>
      </c>
      <c r="AC32" s="56" t="s">
        <v>340</v>
      </c>
      <c r="AD32" s="56" t="s">
        <v>340</v>
      </c>
      <c r="AE32" s="56" t="s">
        <v>340</v>
      </c>
      <c r="AF32" s="56" t="s">
        <v>340</v>
      </c>
      <c r="AG32" s="57" t="s">
        <v>340</v>
      </c>
      <c r="AH32" s="58" t="s">
        <v>340</v>
      </c>
      <c r="AI32" s="59" t="s">
        <v>340</v>
      </c>
      <c r="AJ32" s="59" t="s">
        <v>340</v>
      </c>
      <c r="AK32" s="59" t="s">
        <v>340</v>
      </c>
      <c r="AL32" s="59" t="s">
        <v>340</v>
      </c>
      <c r="AN32" s="409"/>
      <c r="AO32" s="410"/>
      <c r="AP32" s="410"/>
      <c r="AQ32" s="410"/>
      <c r="AR32" s="410"/>
      <c r="AS32" s="410"/>
      <c r="AT32" s="392"/>
      <c r="AU32" s="392"/>
    </row>
    <row r="33" spans="2:47" ht="15.75">
      <c r="B33" s="372"/>
      <c r="C33" s="372"/>
      <c r="D33" s="373"/>
      <c r="E33" s="377"/>
      <c r="F33" s="378"/>
      <c r="G33" s="378"/>
      <c r="H33" s="378"/>
      <c r="I33" s="379"/>
      <c r="J33" s="215" t="s">
        <v>340</v>
      </c>
      <c r="K33" s="216" t="s">
        <v>340</v>
      </c>
      <c r="L33" s="216" t="s">
        <v>340</v>
      </c>
      <c r="M33" s="216" t="s">
        <v>340</v>
      </c>
      <c r="N33" s="216" t="s">
        <v>340</v>
      </c>
      <c r="O33" s="217" t="s">
        <v>340</v>
      </c>
      <c r="P33" s="215" t="s">
        <v>340</v>
      </c>
      <c r="Q33" s="216" t="s">
        <v>340</v>
      </c>
      <c r="R33" s="216" t="s">
        <v>340</v>
      </c>
      <c r="S33" s="216" t="s">
        <v>340</v>
      </c>
      <c r="T33" s="216" t="s">
        <v>340</v>
      </c>
      <c r="U33" s="217" t="s">
        <v>340</v>
      </c>
      <c r="V33" s="215" t="s">
        <v>340</v>
      </c>
      <c r="W33" s="216" t="s">
        <v>340</v>
      </c>
      <c r="X33" s="68" t="s">
        <v>340</v>
      </c>
      <c r="Y33" s="68" t="s">
        <v>340</v>
      </c>
      <c r="Z33" s="68" t="s">
        <v>340</v>
      </c>
      <c r="AA33" s="69" t="s">
        <v>340</v>
      </c>
      <c r="AB33" s="55" t="s">
        <v>340</v>
      </c>
      <c r="AC33" s="56" t="s">
        <v>340</v>
      </c>
      <c r="AD33" s="56" t="s">
        <v>340</v>
      </c>
      <c r="AE33" s="56" t="s">
        <v>340</v>
      </c>
      <c r="AF33" s="56" t="s">
        <v>340</v>
      </c>
      <c r="AG33" s="57" t="s">
        <v>340</v>
      </c>
      <c r="AH33" s="58" t="s">
        <v>340</v>
      </c>
      <c r="AI33" s="59" t="s">
        <v>340</v>
      </c>
      <c r="AJ33" s="59" t="s">
        <v>340</v>
      </c>
      <c r="AK33" s="59" t="s">
        <v>340</v>
      </c>
      <c r="AL33" s="59" t="s">
        <v>340</v>
      </c>
      <c r="AN33" s="409"/>
      <c r="AO33" s="410"/>
      <c r="AP33" s="410"/>
      <c r="AQ33" s="410"/>
      <c r="AR33" s="410"/>
      <c r="AS33" s="410"/>
      <c r="AT33" s="392"/>
      <c r="AU33" s="392"/>
    </row>
    <row r="34" spans="2:47" ht="15.75">
      <c r="B34" s="372"/>
      <c r="C34" s="372"/>
      <c r="D34" s="373"/>
      <c r="E34" s="377"/>
      <c r="F34" s="378"/>
      <c r="G34" s="378"/>
      <c r="H34" s="378"/>
      <c r="I34" s="379"/>
      <c r="J34" s="215" t="s">
        <v>340</v>
      </c>
      <c r="K34" s="216" t="s">
        <v>340</v>
      </c>
      <c r="L34" s="216" t="s">
        <v>340</v>
      </c>
      <c r="M34" s="216" t="s">
        <v>340</v>
      </c>
      <c r="N34" s="216" t="s">
        <v>340</v>
      </c>
      <c r="O34" s="217" t="s">
        <v>340</v>
      </c>
      <c r="P34" s="215" t="s">
        <v>340</v>
      </c>
      <c r="Q34" s="216" t="s">
        <v>340</v>
      </c>
      <c r="R34" s="216" t="s">
        <v>340</v>
      </c>
      <c r="S34" s="216" t="s">
        <v>340</v>
      </c>
      <c r="T34" s="216" t="s">
        <v>340</v>
      </c>
      <c r="U34" s="217" t="s">
        <v>340</v>
      </c>
      <c r="V34" s="215" t="s">
        <v>340</v>
      </c>
      <c r="W34" s="216" t="s">
        <v>340</v>
      </c>
      <c r="X34" s="68" t="s">
        <v>340</v>
      </c>
      <c r="Y34" s="68" t="s">
        <v>340</v>
      </c>
      <c r="Z34" s="68" t="s">
        <v>340</v>
      </c>
      <c r="AA34" s="69" t="s">
        <v>340</v>
      </c>
      <c r="AB34" s="55" t="s">
        <v>340</v>
      </c>
      <c r="AC34" s="56" t="s">
        <v>340</v>
      </c>
      <c r="AD34" s="56" t="s">
        <v>340</v>
      </c>
      <c r="AE34" s="56" t="s">
        <v>340</v>
      </c>
      <c r="AF34" s="56" t="s">
        <v>340</v>
      </c>
      <c r="AG34" s="57" t="s">
        <v>340</v>
      </c>
      <c r="AH34" s="58" t="s">
        <v>340</v>
      </c>
      <c r="AI34" s="59" t="s">
        <v>340</v>
      </c>
      <c r="AJ34" s="59" t="s">
        <v>340</v>
      </c>
      <c r="AK34" s="59" t="s">
        <v>340</v>
      </c>
      <c r="AL34" s="59" t="s">
        <v>340</v>
      </c>
      <c r="AN34" s="409"/>
      <c r="AO34" s="410"/>
      <c r="AP34" s="410"/>
      <c r="AQ34" s="410"/>
      <c r="AR34" s="410"/>
      <c r="AS34" s="410"/>
      <c r="AT34" s="392"/>
      <c r="AU34" s="392"/>
    </row>
    <row r="35" spans="2:47" ht="6" customHeight="1" thickBot="1">
      <c r="B35" s="372"/>
      <c r="C35" s="372"/>
      <c r="D35" s="373"/>
      <c r="E35" s="377"/>
      <c r="F35" s="378"/>
      <c r="G35" s="378"/>
      <c r="H35" s="378"/>
      <c r="I35" s="379"/>
      <c r="J35" s="215" t="s">
        <v>340</v>
      </c>
      <c r="K35" s="216" t="s">
        <v>340</v>
      </c>
      <c r="L35" s="216" t="s">
        <v>340</v>
      </c>
      <c r="M35" s="216" t="s">
        <v>340</v>
      </c>
      <c r="N35" s="216" t="s">
        <v>340</v>
      </c>
      <c r="O35" s="217" t="s">
        <v>340</v>
      </c>
      <c r="P35" s="215" t="s">
        <v>340</v>
      </c>
      <c r="Q35" s="216" t="s">
        <v>340</v>
      </c>
      <c r="R35" s="216" t="s">
        <v>340</v>
      </c>
      <c r="S35" s="216" t="s">
        <v>340</v>
      </c>
      <c r="T35" s="216" t="s">
        <v>340</v>
      </c>
      <c r="U35" s="217" t="s">
        <v>340</v>
      </c>
      <c r="V35" s="215" t="s">
        <v>340</v>
      </c>
      <c r="W35" s="216" t="s">
        <v>340</v>
      </c>
      <c r="X35" s="68" t="s">
        <v>340</v>
      </c>
      <c r="Y35" s="68" t="s">
        <v>340</v>
      </c>
      <c r="Z35" s="68" t="s">
        <v>340</v>
      </c>
      <c r="AA35" s="69" t="s">
        <v>340</v>
      </c>
      <c r="AB35" s="55" t="s">
        <v>340</v>
      </c>
      <c r="AC35" s="56" t="s">
        <v>340</v>
      </c>
      <c r="AD35" s="56" t="s">
        <v>340</v>
      </c>
      <c r="AE35" s="56" t="s">
        <v>340</v>
      </c>
      <c r="AF35" s="56" t="s">
        <v>340</v>
      </c>
      <c r="AG35" s="57" t="s">
        <v>340</v>
      </c>
      <c r="AH35" s="58" t="s">
        <v>340</v>
      </c>
      <c r="AI35" s="59" t="s">
        <v>340</v>
      </c>
      <c r="AJ35" s="59" t="s">
        <v>340</v>
      </c>
      <c r="AK35" s="59" t="s">
        <v>340</v>
      </c>
      <c r="AL35" s="59" t="s">
        <v>340</v>
      </c>
      <c r="AN35" s="409"/>
      <c r="AO35" s="410"/>
      <c r="AP35" s="410"/>
      <c r="AQ35" s="410"/>
      <c r="AR35" s="410"/>
      <c r="AS35" s="410"/>
      <c r="AT35" s="392"/>
      <c r="AU35" s="392"/>
    </row>
    <row r="36" spans="2:47" ht="16.5" hidden="1" thickBot="1">
      <c r="B36" s="372"/>
      <c r="C36" s="372"/>
      <c r="D36" s="373"/>
      <c r="E36" s="377"/>
      <c r="F36" s="378"/>
      <c r="G36" s="378"/>
      <c r="H36" s="378"/>
      <c r="I36" s="379"/>
      <c r="J36" s="67" t="s">
        <v>340</v>
      </c>
      <c r="K36" s="68" t="s">
        <v>340</v>
      </c>
      <c r="L36" s="68" t="s">
        <v>340</v>
      </c>
      <c r="M36" s="68" t="s">
        <v>340</v>
      </c>
      <c r="N36" s="68" t="s">
        <v>340</v>
      </c>
      <c r="O36" s="69" t="s">
        <v>340</v>
      </c>
      <c r="P36" s="67" t="s">
        <v>340</v>
      </c>
      <c r="Q36" s="68" t="s">
        <v>340</v>
      </c>
      <c r="R36" s="68" t="s">
        <v>340</v>
      </c>
      <c r="S36" s="68" t="s">
        <v>340</v>
      </c>
      <c r="T36" s="68" t="s">
        <v>340</v>
      </c>
      <c r="U36" s="69" t="s">
        <v>340</v>
      </c>
      <c r="V36" s="67" t="s">
        <v>340</v>
      </c>
      <c r="W36" s="68" t="s">
        <v>340</v>
      </c>
      <c r="X36" s="68" t="s">
        <v>340</v>
      </c>
      <c r="Y36" s="68" t="s">
        <v>340</v>
      </c>
      <c r="Z36" s="68" t="s">
        <v>340</v>
      </c>
      <c r="AA36" s="69" t="s">
        <v>340</v>
      </c>
      <c r="AB36" s="55" t="s">
        <v>340</v>
      </c>
      <c r="AC36" s="56" t="s">
        <v>340</v>
      </c>
      <c r="AD36" s="56" t="s">
        <v>340</v>
      </c>
      <c r="AE36" s="56" t="s">
        <v>340</v>
      </c>
      <c r="AF36" s="56" t="s">
        <v>340</v>
      </c>
      <c r="AG36" s="57" t="s">
        <v>340</v>
      </c>
      <c r="AH36" s="58" t="s">
        <v>340</v>
      </c>
      <c r="AI36" s="59" t="s">
        <v>340</v>
      </c>
      <c r="AJ36" s="59" t="s">
        <v>340</v>
      </c>
      <c r="AK36" s="59" t="s">
        <v>340</v>
      </c>
      <c r="AL36" s="59" t="s">
        <v>340</v>
      </c>
      <c r="AN36" s="409"/>
      <c r="AO36" s="410"/>
      <c r="AP36" s="410"/>
      <c r="AQ36" s="410"/>
      <c r="AR36" s="410"/>
      <c r="AS36" s="411"/>
      <c r="AT36" s="36"/>
      <c r="AU36" s="36"/>
    </row>
    <row r="37" spans="2:47" ht="16.5" hidden="1" thickBot="1">
      <c r="B37" s="372"/>
      <c r="C37" s="372"/>
      <c r="D37" s="373"/>
      <c r="E37" s="380"/>
      <c r="F37" s="381"/>
      <c r="G37" s="381"/>
      <c r="H37" s="381"/>
      <c r="I37" s="382"/>
      <c r="J37" s="67" t="s">
        <v>340</v>
      </c>
      <c r="K37" s="68" t="s">
        <v>340</v>
      </c>
      <c r="L37" s="68" t="s">
        <v>340</v>
      </c>
      <c r="M37" s="68" t="s">
        <v>340</v>
      </c>
      <c r="N37" s="68" t="s">
        <v>340</v>
      </c>
      <c r="O37" s="69" t="s">
        <v>340</v>
      </c>
      <c r="P37" s="67" t="s">
        <v>340</v>
      </c>
      <c r="Q37" s="68" t="s">
        <v>340</v>
      </c>
      <c r="R37" s="68" t="s">
        <v>340</v>
      </c>
      <c r="S37" s="68" t="s">
        <v>340</v>
      </c>
      <c r="T37" s="68" t="s">
        <v>340</v>
      </c>
      <c r="U37" s="69" t="s">
        <v>340</v>
      </c>
      <c r="V37" s="67" t="s">
        <v>340</v>
      </c>
      <c r="W37" s="68" t="s">
        <v>340</v>
      </c>
      <c r="X37" s="68" t="s">
        <v>340</v>
      </c>
      <c r="Y37" s="68" t="s">
        <v>340</v>
      </c>
      <c r="Z37" s="68" t="s">
        <v>340</v>
      </c>
      <c r="AA37" s="69" t="s">
        <v>340</v>
      </c>
      <c r="AB37" s="60" t="s">
        <v>340</v>
      </c>
      <c r="AC37" s="61" t="s">
        <v>340</v>
      </c>
      <c r="AD37" s="61" t="s">
        <v>340</v>
      </c>
      <c r="AE37" s="61" t="s">
        <v>340</v>
      </c>
      <c r="AF37" s="61" t="s">
        <v>340</v>
      </c>
      <c r="AG37" s="62" t="s">
        <v>340</v>
      </c>
      <c r="AH37" s="63" t="s">
        <v>340</v>
      </c>
      <c r="AI37" s="64" t="s">
        <v>340</v>
      </c>
      <c r="AJ37" s="64" t="s">
        <v>340</v>
      </c>
      <c r="AK37" s="64" t="s">
        <v>340</v>
      </c>
      <c r="AL37" s="64" t="s">
        <v>340</v>
      </c>
      <c r="AN37" s="412"/>
      <c r="AO37" s="413"/>
      <c r="AP37" s="413"/>
      <c r="AQ37" s="413"/>
      <c r="AR37" s="413"/>
      <c r="AS37" s="414"/>
      <c r="AT37" s="36"/>
      <c r="AU37" s="36"/>
    </row>
    <row r="38" spans="2:47" ht="15.75">
      <c r="B38" s="372"/>
      <c r="C38" s="372"/>
      <c r="D38" s="373"/>
      <c r="E38" s="374" t="s">
        <v>165</v>
      </c>
      <c r="F38" s="375"/>
      <c r="G38" s="375"/>
      <c r="H38" s="375"/>
      <c r="I38" s="375"/>
      <c r="J38" s="73" t="s">
        <v>340</v>
      </c>
      <c r="K38" s="74" t="s">
        <v>340</v>
      </c>
      <c r="L38" s="74" t="s">
        <v>340</v>
      </c>
      <c r="M38" s="74" t="s">
        <v>340</v>
      </c>
      <c r="N38" s="74" t="s">
        <v>340</v>
      </c>
      <c r="O38" s="75" t="s">
        <v>340</v>
      </c>
      <c r="P38" s="212" t="s">
        <v>340</v>
      </c>
      <c r="Q38" s="213" t="s">
        <v>340</v>
      </c>
      <c r="R38" s="213" t="s">
        <v>340</v>
      </c>
      <c r="S38" s="213" t="s">
        <v>340</v>
      </c>
      <c r="T38" s="213" t="s">
        <v>340</v>
      </c>
      <c r="U38" s="214" t="s">
        <v>340</v>
      </c>
      <c r="V38" s="212"/>
      <c r="W38" s="213"/>
      <c r="X38" s="65" t="s">
        <v>340</v>
      </c>
      <c r="Y38" s="65" t="s">
        <v>340</v>
      </c>
      <c r="Z38" s="65" t="s">
        <v>340</v>
      </c>
      <c r="AA38" s="66" t="s">
        <v>340</v>
      </c>
      <c r="AB38" s="50" t="s">
        <v>340</v>
      </c>
      <c r="AC38" s="51" t="s">
        <v>340</v>
      </c>
      <c r="AD38" s="51" t="s">
        <v>340</v>
      </c>
      <c r="AE38" s="51" t="s">
        <v>340</v>
      </c>
      <c r="AF38" s="51" t="s">
        <v>340</v>
      </c>
      <c r="AG38" s="52" t="s">
        <v>340</v>
      </c>
      <c r="AH38" s="53" t="s">
        <v>340</v>
      </c>
      <c r="AI38" s="54" t="s">
        <v>340</v>
      </c>
      <c r="AJ38" s="54" t="s">
        <v>340</v>
      </c>
      <c r="AK38" s="54" t="s">
        <v>340</v>
      </c>
      <c r="AL38" s="54" t="s">
        <v>340</v>
      </c>
      <c r="AN38" s="415" t="s">
        <v>166</v>
      </c>
      <c r="AO38" s="416"/>
      <c r="AP38" s="416"/>
      <c r="AQ38" s="416"/>
      <c r="AR38" s="416"/>
      <c r="AS38" s="416"/>
      <c r="AT38" s="392" t="s">
        <v>363</v>
      </c>
      <c r="AU38" s="423"/>
    </row>
    <row r="39" spans="2:47" ht="15.75">
      <c r="B39" s="372"/>
      <c r="C39" s="372"/>
      <c r="D39" s="373"/>
      <c r="E39" s="393"/>
      <c r="F39" s="378"/>
      <c r="G39" s="378"/>
      <c r="H39" s="378"/>
      <c r="I39" s="378"/>
      <c r="J39" s="76" t="s">
        <v>340</v>
      </c>
      <c r="K39" s="77" t="s">
        <v>340</v>
      </c>
      <c r="L39" s="77" t="s">
        <v>340</v>
      </c>
      <c r="M39" s="77" t="s">
        <v>340</v>
      </c>
      <c r="N39" s="77" t="s">
        <v>340</v>
      </c>
      <c r="O39" s="78" t="s">
        <v>340</v>
      </c>
      <c r="P39" s="215" t="s">
        <v>340</v>
      </c>
      <c r="Q39" s="216" t="s">
        <v>340</v>
      </c>
      <c r="R39" s="216" t="s">
        <v>340</v>
      </c>
      <c r="S39" s="216" t="s">
        <v>340</v>
      </c>
      <c r="T39" s="216" t="s">
        <v>340</v>
      </c>
      <c r="U39" s="217" t="s">
        <v>340</v>
      </c>
      <c r="V39" s="215" t="s">
        <v>340</v>
      </c>
      <c r="W39" s="216" t="s">
        <v>340</v>
      </c>
      <c r="X39" s="68" t="s">
        <v>340</v>
      </c>
      <c r="Y39" s="68" t="s">
        <v>340</v>
      </c>
      <c r="Z39" s="68" t="s">
        <v>340</v>
      </c>
      <c r="AA39" s="69" t="s">
        <v>340</v>
      </c>
      <c r="AB39" s="55" t="s">
        <v>340</v>
      </c>
      <c r="AC39" s="56" t="s">
        <v>340</v>
      </c>
      <c r="AD39" s="56" t="s">
        <v>340</v>
      </c>
      <c r="AE39" s="56" t="s">
        <v>340</v>
      </c>
      <c r="AF39" s="56" t="s">
        <v>340</v>
      </c>
      <c r="AG39" s="57" t="s">
        <v>340</v>
      </c>
      <c r="AH39" s="58" t="s">
        <v>340</v>
      </c>
      <c r="AI39" s="59" t="s">
        <v>340</v>
      </c>
      <c r="AJ39" s="59" t="s">
        <v>340</v>
      </c>
      <c r="AK39" s="59" t="s">
        <v>340</v>
      </c>
      <c r="AL39" s="59" t="s">
        <v>340</v>
      </c>
      <c r="AN39" s="417"/>
      <c r="AO39" s="418"/>
      <c r="AP39" s="418"/>
      <c r="AQ39" s="418"/>
      <c r="AR39" s="418"/>
      <c r="AS39" s="418"/>
      <c r="AT39" s="423"/>
      <c r="AU39" s="423"/>
    </row>
    <row r="40" spans="2:47" ht="15.75">
      <c r="B40" s="372"/>
      <c r="C40" s="372"/>
      <c r="D40" s="373"/>
      <c r="E40" s="377"/>
      <c r="F40" s="378"/>
      <c r="G40" s="378"/>
      <c r="H40" s="378"/>
      <c r="I40" s="378"/>
      <c r="J40" s="76" t="s">
        <v>340</v>
      </c>
      <c r="K40" s="77" t="s">
        <v>340</v>
      </c>
      <c r="L40" s="77" t="s">
        <v>340</v>
      </c>
      <c r="M40" s="77" t="s">
        <v>340</v>
      </c>
      <c r="N40" s="77" t="s">
        <v>340</v>
      </c>
      <c r="O40" s="78" t="s">
        <v>340</v>
      </c>
      <c r="P40" s="215" t="s">
        <v>340</v>
      </c>
      <c r="Q40" s="216" t="s">
        <v>340</v>
      </c>
      <c r="R40" s="216" t="s">
        <v>340</v>
      </c>
      <c r="S40" s="216" t="s">
        <v>340</v>
      </c>
      <c r="T40" s="216" t="s">
        <v>340</v>
      </c>
      <c r="U40" s="217" t="s">
        <v>340</v>
      </c>
      <c r="V40" s="215" t="s">
        <v>340</v>
      </c>
      <c r="W40" s="216" t="s">
        <v>340</v>
      </c>
      <c r="X40" s="68" t="s">
        <v>340</v>
      </c>
      <c r="Y40" s="68" t="s">
        <v>340</v>
      </c>
      <c r="Z40" s="68" t="s">
        <v>340</v>
      </c>
      <c r="AA40" s="69" t="s">
        <v>340</v>
      </c>
      <c r="AB40" s="55" t="s">
        <v>340</v>
      </c>
      <c r="AC40" s="56" t="s">
        <v>340</v>
      </c>
      <c r="AD40" s="56" t="s">
        <v>340</v>
      </c>
      <c r="AE40" s="56" t="s">
        <v>340</v>
      </c>
      <c r="AF40" s="56" t="s">
        <v>340</v>
      </c>
      <c r="AG40" s="57" t="s">
        <v>340</v>
      </c>
      <c r="AH40" s="58" t="s">
        <v>340</v>
      </c>
      <c r="AI40" s="59" t="s">
        <v>340</v>
      </c>
      <c r="AJ40" s="59" t="s">
        <v>340</v>
      </c>
      <c r="AK40" s="59" t="s">
        <v>340</v>
      </c>
      <c r="AL40" s="59" t="s">
        <v>340</v>
      </c>
      <c r="AN40" s="417"/>
      <c r="AO40" s="418"/>
      <c r="AP40" s="418"/>
      <c r="AQ40" s="418"/>
      <c r="AR40" s="418"/>
      <c r="AS40" s="418"/>
      <c r="AT40" s="423"/>
      <c r="AU40" s="423"/>
    </row>
    <row r="41" spans="2:47" ht="15.75">
      <c r="B41" s="372"/>
      <c r="C41" s="372"/>
      <c r="D41" s="373"/>
      <c r="E41" s="377"/>
      <c r="F41" s="378"/>
      <c r="G41" s="378"/>
      <c r="H41" s="378"/>
      <c r="I41" s="378"/>
      <c r="J41" s="76" t="s">
        <v>340</v>
      </c>
      <c r="K41" s="77" t="s">
        <v>340</v>
      </c>
      <c r="L41" s="77" t="s">
        <v>340</v>
      </c>
      <c r="M41" s="77" t="s">
        <v>340</v>
      </c>
      <c r="N41" s="77" t="s">
        <v>340</v>
      </c>
      <c r="O41" s="78" t="s">
        <v>340</v>
      </c>
      <c r="P41" s="215" t="s">
        <v>340</v>
      </c>
      <c r="Q41" s="216" t="s">
        <v>340</v>
      </c>
      <c r="R41" s="216" t="s">
        <v>340</v>
      </c>
      <c r="S41" s="216" t="s">
        <v>340</v>
      </c>
      <c r="T41" s="216" t="s">
        <v>340</v>
      </c>
      <c r="U41" s="217" t="s">
        <v>340</v>
      </c>
      <c r="V41" s="215" t="s">
        <v>340</v>
      </c>
      <c r="W41" s="216" t="s">
        <v>340</v>
      </c>
      <c r="X41" s="68" t="s">
        <v>340</v>
      </c>
      <c r="Y41" s="68" t="s">
        <v>340</v>
      </c>
      <c r="Z41" s="68" t="s">
        <v>340</v>
      </c>
      <c r="AA41" s="69" t="s">
        <v>340</v>
      </c>
      <c r="AB41" s="55" t="s">
        <v>340</v>
      </c>
      <c r="AC41" s="56" t="s">
        <v>340</v>
      </c>
      <c r="AD41" s="56" t="s">
        <v>340</v>
      </c>
      <c r="AE41" s="56" t="s">
        <v>340</v>
      </c>
      <c r="AF41" s="56" t="s">
        <v>340</v>
      </c>
      <c r="AG41" s="57" t="s">
        <v>340</v>
      </c>
      <c r="AH41" s="58" t="s">
        <v>340</v>
      </c>
      <c r="AI41" s="59" t="s">
        <v>340</v>
      </c>
      <c r="AJ41" s="59" t="s">
        <v>340</v>
      </c>
      <c r="AK41" s="59" t="s">
        <v>340</v>
      </c>
      <c r="AL41" s="59" t="s">
        <v>340</v>
      </c>
      <c r="AN41" s="417"/>
      <c r="AO41" s="418"/>
      <c r="AP41" s="418"/>
      <c r="AQ41" s="418"/>
      <c r="AR41" s="418"/>
      <c r="AS41" s="418"/>
      <c r="AT41" s="423"/>
      <c r="AU41" s="423"/>
    </row>
    <row r="42" spans="2:47" ht="15.75">
      <c r="B42" s="372"/>
      <c r="C42" s="372"/>
      <c r="D42" s="373"/>
      <c r="E42" s="377"/>
      <c r="F42" s="378"/>
      <c r="G42" s="378"/>
      <c r="H42" s="378"/>
      <c r="I42" s="378"/>
      <c r="J42" s="76" t="s">
        <v>340</v>
      </c>
      <c r="K42" s="77" t="s">
        <v>340</v>
      </c>
      <c r="L42" s="77" t="s">
        <v>340</v>
      </c>
      <c r="M42" s="77" t="s">
        <v>340</v>
      </c>
      <c r="N42" s="77" t="s">
        <v>340</v>
      </c>
      <c r="O42" s="78" t="s">
        <v>340</v>
      </c>
      <c r="P42" s="215" t="s">
        <v>340</v>
      </c>
      <c r="Q42" s="216" t="s">
        <v>340</v>
      </c>
      <c r="R42" s="216" t="s">
        <v>340</v>
      </c>
      <c r="S42" s="216" t="s">
        <v>340</v>
      </c>
      <c r="T42" s="216" t="s">
        <v>340</v>
      </c>
      <c r="U42" s="217" t="s">
        <v>340</v>
      </c>
      <c r="V42" s="215" t="s">
        <v>340</v>
      </c>
      <c r="W42" s="216" t="s">
        <v>340</v>
      </c>
      <c r="X42" s="68" t="s">
        <v>340</v>
      </c>
      <c r="Y42" s="68" t="s">
        <v>340</v>
      </c>
      <c r="Z42" s="68" t="s">
        <v>340</v>
      </c>
      <c r="AA42" s="69" t="s">
        <v>340</v>
      </c>
      <c r="AB42" s="55" t="s">
        <v>340</v>
      </c>
      <c r="AC42" s="56" t="s">
        <v>340</v>
      </c>
      <c r="AD42" s="56" t="s">
        <v>340</v>
      </c>
      <c r="AE42" s="56" t="s">
        <v>340</v>
      </c>
      <c r="AF42" s="56" t="s">
        <v>340</v>
      </c>
      <c r="AG42" s="57" t="s">
        <v>340</v>
      </c>
      <c r="AH42" s="58" t="s">
        <v>340</v>
      </c>
      <c r="AI42" s="59" t="s">
        <v>340</v>
      </c>
      <c r="AJ42" s="59" t="s">
        <v>340</v>
      </c>
      <c r="AK42" s="59" t="s">
        <v>340</v>
      </c>
      <c r="AL42" s="59" t="s">
        <v>340</v>
      </c>
      <c r="AN42" s="417"/>
      <c r="AO42" s="418"/>
      <c r="AP42" s="418"/>
      <c r="AQ42" s="418"/>
      <c r="AR42" s="418"/>
      <c r="AS42" s="418"/>
      <c r="AT42" s="423"/>
      <c r="AU42" s="423"/>
    </row>
    <row r="43" spans="2:47" ht="15.75">
      <c r="B43" s="372"/>
      <c r="C43" s="372"/>
      <c r="D43" s="373"/>
      <c r="E43" s="377"/>
      <c r="F43" s="378"/>
      <c r="G43" s="378"/>
      <c r="H43" s="378"/>
      <c r="I43" s="378"/>
      <c r="J43" s="76" t="s">
        <v>340</v>
      </c>
      <c r="K43" s="77" t="s">
        <v>340</v>
      </c>
      <c r="L43" s="77" t="s">
        <v>340</v>
      </c>
      <c r="M43" s="77" t="s">
        <v>340</v>
      </c>
      <c r="N43" s="77" t="s">
        <v>340</v>
      </c>
      <c r="O43" s="78" t="s">
        <v>340</v>
      </c>
      <c r="P43" s="215" t="s">
        <v>340</v>
      </c>
      <c r="Q43" s="216" t="s">
        <v>340</v>
      </c>
      <c r="R43" s="216" t="s">
        <v>340</v>
      </c>
      <c r="S43" s="216" t="s">
        <v>340</v>
      </c>
      <c r="T43" s="216" t="s">
        <v>340</v>
      </c>
      <c r="U43" s="217" t="s">
        <v>340</v>
      </c>
      <c r="V43" s="215" t="s">
        <v>340</v>
      </c>
      <c r="W43" s="216" t="s">
        <v>340</v>
      </c>
      <c r="X43" s="68" t="s">
        <v>340</v>
      </c>
      <c r="Y43" s="68" t="s">
        <v>340</v>
      </c>
      <c r="Z43" s="68" t="s">
        <v>340</v>
      </c>
      <c r="AA43" s="69" t="s">
        <v>340</v>
      </c>
      <c r="AB43" s="55" t="s">
        <v>340</v>
      </c>
      <c r="AC43" s="56" t="s">
        <v>340</v>
      </c>
      <c r="AD43" s="56" t="s">
        <v>340</v>
      </c>
      <c r="AE43" s="56" t="s">
        <v>340</v>
      </c>
      <c r="AF43" s="56" t="s">
        <v>340</v>
      </c>
      <c r="AG43" s="57" t="s">
        <v>340</v>
      </c>
      <c r="AH43" s="58" t="s">
        <v>340</v>
      </c>
      <c r="AI43" s="59" t="s">
        <v>340</v>
      </c>
      <c r="AJ43" s="59" t="s">
        <v>340</v>
      </c>
      <c r="AK43" s="59" t="s">
        <v>340</v>
      </c>
      <c r="AL43" s="59" t="s">
        <v>340</v>
      </c>
      <c r="AN43" s="417"/>
      <c r="AO43" s="418"/>
      <c r="AP43" s="418"/>
      <c r="AQ43" s="418"/>
      <c r="AR43" s="418"/>
      <c r="AS43" s="418"/>
      <c r="AT43" s="423"/>
      <c r="AU43" s="423"/>
    </row>
    <row r="44" spans="2:47" ht="15.75">
      <c r="B44" s="372"/>
      <c r="C44" s="372"/>
      <c r="D44" s="373"/>
      <c r="E44" s="377"/>
      <c r="F44" s="378"/>
      <c r="G44" s="378"/>
      <c r="H44" s="378"/>
      <c r="I44" s="378"/>
      <c r="J44" s="76" t="s">
        <v>340</v>
      </c>
      <c r="K44" s="77" t="s">
        <v>340</v>
      </c>
      <c r="L44" s="77" t="s">
        <v>340</v>
      </c>
      <c r="M44" s="77" t="s">
        <v>340</v>
      </c>
      <c r="N44" s="77" t="s">
        <v>340</v>
      </c>
      <c r="O44" s="78" t="s">
        <v>340</v>
      </c>
      <c r="P44" s="215" t="s">
        <v>340</v>
      </c>
      <c r="Q44" s="216" t="s">
        <v>340</v>
      </c>
      <c r="R44" s="216" t="s">
        <v>340</v>
      </c>
      <c r="S44" s="216" t="s">
        <v>340</v>
      </c>
      <c r="T44" s="216" t="s">
        <v>340</v>
      </c>
      <c r="U44" s="217" t="s">
        <v>340</v>
      </c>
      <c r="V44" s="215" t="s">
        <v>340</v>
      </c>
      <c r="W44" s="216" t="s">
        <v>340</v>
      </c>
      <c r="X44" s="68" t="s">
        <v>340</v>
      </c>
      <c r="Y44" s="68" t="s">
        <v>340</v>
      </c>
      <c r="Z44" s="68" t="s">
        <v>340</v>
      </c>
      <c r="AA44" s="69" t="s">
        <v>340</v>
      </c>
      <c r="AB44" s="55" t="s">
        <v>340</v>
      </c>
      <c r="AC44" s="56" t="s">
        <v>340</v>
      </c>
      <c r="AD44" s="56" t="s">
        <v>340</v>
      </c>
      <c r="AE44" s="56" t="s">
        <v>340</v>
      </c>
      <c r="AF44" s="56" t="s">
        <v>340</v>
      </c>
      <c r="AG44" s="57" t="s">
        <v>340</v>
      </c>
      <c r="AH44" s="58" t="s">
        <v>340</v>
      </c>
      <c r="AI44" s="59" t="s">
        <v>340</v>
      </c>
      <c r="AJ44" s="59" t="s">
        <v>340</v>
      </c>
      <c r="AK44" s="59" t="s">
        <v>340</v>
      </c>
      <c r="AL44" s="59" t="s">
        <v>340</v>
      </c>
      <c r="AN44" s="417"/>
      <c r="AO44" s="418"/>
      <c r="AP44" s="418"/>
      <c r="AQ44" s="418"/>
      <c r="AR44" s="418"/>
      <c r="AS44" s="418"/>
      <c r="AT44" s="423"/>
      <c r="AU44" s="423"/>
    </row>
    <row r="45" spans="2:47" ht="3" customHeight="1" thickBot="1">
      <c r="B45" s="372"/>
      <c r="C45" s="372"/>
      <c r="D45" s="373"/>
      <c r="E45" s="377"/>
      <c r="F45" s="378"/>
      <c r="G45" s="378"/>
      <c r="H45" s="378"/>
      <c r="I45" s="378"/>
      <c r="J45" s="76" t="s">
        <v>340</v>
      </c>
      <c r="K45" s="77" t="s">
        <v>340</v>
      </c>
      <c r="L45" s="77" t="s">
        <v>340</v>
      </c>
      <c r="M45" s="77" t="s">
        <v>340</v>
      </c>
      <c r="N45" s="77" t="s">
        <v>340</v>
      </c>
      <c r="O45" s="78" t="s">
        <v>340</v>
      </c>
      <c r="P45" s="215" t="s">
        <v>340</v>
      </c>
      <c r="Q45" s="216" t="s">
        <v>340</v>
      </c>
      <c r="R45" s="216" t="s">
        <v>340</v>
      </c>
      <c r="S45" s="216" t="s">
        <v>340</v>
      </c>
      <c r="T45" s="216" t="s">
        <v>340</v>
      </c>
      <c r="U45" s="217" t="s">
        <v>340</v>
      </c>
      <c r="V45" s="215" t="s">
        <v>340</v>
      </c>
      <c r="W45" s="216" t="s">
        <v>340</v>
      </c>
      <c r="X45" s="68" t="s">
        <v>340</v>
      </c>
      <c r="Y45" s="68" t="s">
        <v>340</v>
      </c>
      <c r="Z45" s="68" t="s">
        <v>340</v>
      </c>
      <c r="AA45" s="69" t="s">
        <v>340</v>
      </c>
      <c r="AB45" s="55" t="s">
        <v>340</v>
      </c>
      <c r="AC45" s="56" t="s">
        <v>340</v>
      </c>
      <c r="AD45" s="56" t="s">
        <v>340</v>
      </c>
      <c r="AE45" s="56" t="s">
        <v>340</v>
      </c>
      <c r="AF45" s="56" t="s">
        <v>340</v>
      </c>
      <c r="AG45" s="57" t="s">
        <v>340</v>
      </c>
      <c r="AH45" s="58" t="s">
        <v>340</v>
      </c>
      <c r="AI45" s="59" t="s">
        <v>340</v>
      </c>
      <c r="AJ45" s="59" t="s">
        <v>340</v>
      </c>
      <c r="AK45" s="59" t="s">
        <v>340</v>
      </c>
      <c r="AL45" s="59" t="s">
        <v>340</v>
      </c>
      <c r="AN45" s="417"/>
      <c r="AO45" s="418"/>
      <c r="AP45" s="418"/>
      <c r="AQ45" s="418"/>
      <c r="AR45" s="418"/>
      <c r="AS45" s="419"/>
      <c r="AT45" s="36"/>
      <c r="AU45" s="36"/>
    </row>
    <row r="46" spans="2:47" ht="16.5" hidden="1" thickBot="1">
      <c r="B46" s="372"/>
      <c r="C46" s="372"/>
      <c r="D46" s="373"/>
      <c r="E46" s="377"/>
      <c r="F46" s="378"/>
      <c r="G46" s="378"/>
      <c r="H46" s="378"/>
      <c r="I46" s="378"/>
      <c r="J46" s="76" t="s">
        <v>340</v>
      </c>
      <c r="K46" s="77" t="s">
        <v>340</v>
      </c>
      <c r="L46" s="77" t="s">
        <v>340</v>
      </c>
      <c r="M46" s="77" t="s">
        <v>340</v>
      </c>
      <c r="N46" s="77" t="s">
        <v>340</v>
      </c>
      <c r="O46" s="78" t="s">
        <v>340</v>
      </c>
      <c r="P46" s="67" t="s">
        <v>340</v>
      </c>
      <c r="Q46" s="68" t="s">
        <v>340</v>
      </c>
      <c r="R46" s="68" t="s">
        <v>340</v>
      </c>
      <c r="S46" s="68" t="s">
        <v>340</v>
      </c>
      <c r="T46" s="68" t="s">
        <v>340</v>
      </c>
      <c r="U46" s="69" t="s">
        <v>340</v>
      </c>
      <c r="V46" s="67" t="s">
        <v>340</v>
      </c>
      <c r="W46" s="68" t="s">
        <v>340</v>
      </c>
      <c r="X46" s="68" t="s">
        <v>340</v>
      </c>
      <c r="Y46" s="68" t="s">
        <v>340</v>
      </c>
      <c r="Z46" s="68" t="s">
        <v>340</v>
      </c>
      <c r="AA46" s="69" t="s">
        <v>340</v>
      </c>
      <c r="AB46" s="55" t="s">
        <v>340</v>
      </c>
      <c r="AC46" s="56" t="s">
        <v>340</v>
      </c>
      <c r="AD46" s="56" t="s">
        <v>340</v>
      </c>
      <c r="AE46" s="56" t="s">
        <v>340</v>
      </c>
      <c r="AF46" s="56" t="s">
        <v>340</v>
      </c>
      <c r="AG46" s="57" t="s">
        <v>340</v>
      </c>
      <c r="AH46" s="58" t="s">
        <v>340</v>
      </c>
      <c r="AI46" s="59" t="s">
        <v>340</v>
      </c>
      <c r="AJ46" s="59" t="s">
        <v>340</v>
      </c>
      <c r="AK46" s="59" t="s">
        <v>340</v>
      </c>
      <c r="AL46" s="59" t="s">
        <v>340</v>
      </c>
      <c r="AN46" s="417"/>
      <c r="AO46" s="418"/>
      <c r="AP46" s="418"/>
      <c r="AQ46" s="418"/>
      <c r="AR46" s="418"/>
      <c r="AS46" s="419"/>
    </row>
    <row r="47" spans="2:47" ht="16.5" hidden="1" thickBot="1">
      <c r="B47" s="372"/>
      <c r="C47" s="372"/>
      <c r="D47" s="373"/>
      <c r="E47" s="380"/>
      <c r="F47" s="381"/>
      <c r="G47" s="381"/>
      <c r="H47" s="381"/>
      <c r="I47" s="381"/>
      <c r="J47" s="79" t="s">
        <v>340</v>
      </c>
      <c r="K47" s="80" t="s">
        <v>340</v>
      </c>
      <c r="L47" s="80" t="s">
        <v>340</v>
      </c>
      <c r="M47" s="80" t="s">
        <v>340</v>
      </c>
      <c r="N47" s="80" t="s">
        <v>340</v>
      </c>
      <c r="O47" s="81" t="s">
        <v>340</v>
      </c>
      <c r="P47" s="67" t="s">
        <v>340</v>
      </c>
      <c r="Q47" s="68" t="s">
        <v>340</v>
      </c>
      <c r="R47" s="68" t="s">
        <v>340</v>
      </c>
      <c r="S47" s="68" t="s">
        <v>340</v>
      </c>
      <c r="T47" s="68" t="s">
        <v>340</v>
      </c>
      <c r="U47" s="69" t="s">
        <v>340</v>
      </c>
      <c r="V47" s="70" t="s">
        <v>340</v>
      </c>
      <c r="W47" s="71" t="s">
        <v>340</v>
      </c>
      <c r="X47" s="71" t="s">
        <v>340</v>
      </c>
      <c r="Y47" s="71" t="s">
        <v>340</v>
      </c>
      <c r="Z47" s="71" t="s">
        <v>340</v>
      </c>
      <c r="AA47" s="72" t="s">
        <v>340</v>
      </c>
      <c r="AB47" s="60" t="s">
        <v>340</v>
      </c>
      <c r="AC47" s="61" t="s">
        <v>340</v>
      </c>
      <c r="AD47" s="61" t="s">
        <v>340</v>
      </c>
      <c r="AE47" s="61" t="s">
        <v>340</v>
      </c>
      <c r="AF47" s="61" t="s">
        <v>340</v>
      </c>
      <c r="AG47" s="62" t="s">
        <v>340</v>
      </c>
      <c r="AH47" s="63" t="s">
        <v>340</v>
      </c>
      <c r="AI47" s="64" t="s">
        <v>340</v>
      </c>
      <c r="AJ47" s="64" t="s">
        <v>340</v>
      </c>
      <c r="AK47" s="64" t="s">
        <v>340</v>
      </c>
      <c r="AL47" s="64" t="s">
        <v>340</v>
      </c>
      <c r="AN47" s="420"/>
      <c r="AO47" s="421"/>
      <c r="AP47" s="421"/>
      <c r="AQ47" s="421"/>
      <c r="AR47" s="421"/>
      <c r="AS47" s="422"/>
    </row>
    <row r="48" spans="2:47" ht="23.25">
      <c r="B48" s="372"/>
      <c r="C48" s="372"/>
      <c r="D48" s="373"/>
      <c r="E48" s="374" t="s">
        <v>167</v>
      </c>
      <c r="F48" s="375"/>
      <c r="G48" s="375"/>
      <c r="H48" s="375"/>
      <c r="I48" s="376"/>
      <c r="J48" s="73" t="s">
        <v>340</v>
      </c>
      <c r="K48" s="74" t="s">
        <v>340</v>
      </c>
      <c r="L48" s="74" t="s">
        <v>340</v>
      </c>
      <c r="M48" s="74" t="s">
        <v>340</v>
      </c>
      <c r="N48" s="74" t="s">
        <v>340</v>
      </c>
      <c r="O48" s="75" t="s">
        <v>340</v>
      </c>
      <c r="P48" s="73" t="s">
        <v>340</v>
      </c>
      <c r="Q48" s="74" t="s">
        <v>340</v>
      </c>
      <c r="R48" s="74" t="s">
        <v>340</v>
      </c>
      <c r="S48" s="74" t="s">
        <v>340</v>
      </c>
      <c r="T48" s="74" t="s">
        <v>340</v>
      </c>
      <c r="U48" s="75" t="s">
        <v>340</v>
      </c>
      <c r="V48" s="212" t="s">
        <v>340</v>
      </c>
      <c r="W48" s="221" t="s">
        <v>340</v>
      </c>
      <c r="X48" s="65" t="s">
        <v>340</v>
      </c>
      <c r="Y48" s="65" t="s">
        <v>340</v>
      </c>
      <c r="Z48" s="65" t="s">
        <v>340</v>
      </c>
      <c r="AA48" s="66" t="s">
        <v>340</v>
      </c>
      <c r="AB48" s="50" t="s">
        <v>340</v>
      </c>
      <c r="AC48" s="51" t="s">
        <v>340</v>
      </c>
      <c r="AD48" s="51" t="s">
        <v>340</v>
      </c>
      <c r="AE48" s="51" t="s">
        <v>340</v>
      </c>
      <c r="AF48" s="51" t="s">
        <v>340</v>
      </c>
      <c r="AG48" s="52" t="s">
        <v>340</v>
      </c>
      <c r="AH48" s="53" t="s">
        <v>340</v>
      </c>
      <c r="AI48" s="54" t="s">
        <v>340</v>
      </c>
      <c r="AJ48" s="54" t="s">
        <v>340</v>
      </c>
      <c r="AK48" s="54" t="s">
        <v>340</v>
      </c>
      <c r="AL48" s="54" t="s">
        <v>340</v>
      </c>
    </row>
    <row r="49" spans="2:38" ht="15.75">
      <c r="B49" s="372"/>
      <c r="C49" s="372"/>
      <c r="D49" s="373"/>
      <c r="E49" s="393"/>
      <c r="F49" s="378"/>
      <c r="G49" s="378"/>
      <c r="H49" s="378"/>
      <c r="I49" s="379"/>
      <c r="J49" s="76" t="s">
        <v>340</v>
      </c>
      <c r="K49" s="77" t="s">
        <v>340</v>
      </c>
      <c r="L49" s="77" t="s">
        <v>340</v>
      </c>
      <c r="M49" s="77" t="s">
        <v>340</v>
      </c>
      <c r="N49" s="77" t="s">
        <v>340</v>
      </c>
      <c r="O49" s="78" t="s">
        <v>340</v>
      </c>
      <c r="P49" s="76" t="s">
        <v>340</v>
      </c>
      <c r="Q49" s="77" t="s">
        <v>340</v>
      </c>
      <c r="R49" s="77" t="s">
        <v>340</v>
      </c>
      <c r="S49" s="77" t="s">
        <v>340</v>
      </c>
      <c r="T49" s="77" t="s">
        <v>340</v>
      </c>
      <c r="U49" s="78" t="s">
        <v>340</v>
      </c>
      <c r="V49" s="215" t="s">
        <v>340</v>
      </c>
      <c r="W49" s="216" t="s">
        <v>340</v>
      </c>
      <c r="X49" s="68" t="s">
        <v>340</v>
      </c>
      <c r="Y49" s="68" t="s">
        <v>340</v>
      </c>
      <c r="Z49" s="68" t="s">
        <v>340</v>
      </c>
      <c r="AA49" s="69" t="s">
        <v>340</v>
      </c>
      <c r="AB49" s="55" t="s">
        <v>340</v>
      </c>
      <c r="AC49" s="56" t="s">
        <v>340</v>
      </c>
      <c r="AD49" s="56" t="s">
        <v>340</v>
      </c>
      <c r="AE49" s="56" t="s">
        <v>340</v>
      </c>
      <c r="AF49" s="56" t="s">
        <v>340</v>
      </c>
      <c r="AG49" s="57" t="s">
        <v>340</v>
      </c>
      <c r="AH49" s="58" t="s">
        <v>340</v>
      </c>
      <c r="AI49" s="59" t="s">
        <v>340</v>
      </c>
      <c r="AJ49" s="59" t="s">
        <v>340</v>
      </c>
      <c r="AK49" s="59" t="s">
        <v>340</v>
      </c>
      <c r="AL49" s="59" t="s">
        <v>340</v>
      </c>
    </row>
    <row r="50" spans="2:38" ht="15.75">
      <c r="B50" s="372"/>
      <c r="C50" s="372"/>
      <c r="D50" s="373"/>
      <c r="E50" s="393"/>
      <c r="F50" s="378"/>
      <c r="G50" s="378"/>
      <c r="H50" s="378"/>
      <c r="I50" s="379"/>
      <c r="J50" s="76" t="s">
        <v>340</v>
      </c>
      <c r="K50" s="77" t="s">
        <v>340</v>
      </c>
      <c r="L50" s="77" t="s">
        <v>340</v>
      </c>
      <c r="M50" s="77" t="s">
        <v>340</v>
      </c>
      <c r="N50" s="77" t="s">
        <v>340</v>
      </c>
      <c r="O50" s="78" t="s">
        <v>340</v>
      </c>
      <c r="P50" s="76" t="s">
        <v>340</v>
      </c>
      <c r="Q50" s="77" t="s">
        <v>340</v>
      </c>
      <c r="R50" s="77" t="s">
        <v>340</v>
      </c>
      <c r="S50" s="77" t="s">
        <v>340</v>
      </c>
      <c r="T50" s="77" t="s">
        <v>340</v>
      </c>
      <c r="U50" s="78" t="s">
        <v>340</v>
      </c>
      <c r="V50" s="215" t="s">
        <v>340</v>
      </c>
      <c r="W50" s="216" t="s">
        <v>340</v>
      </c>
      <c r="X50" s="68" t="s">
        <v>340</v>
      </c>
      <c r="Y50" s="68" t="s">
        <v>340</v>
      </c>
      <c r="Z50" s="68" t="s">
        <v>340</v>
      </c>
      <c r="AA50" s="69" t="s">
        <v>340</v>
      </c>
      <c r="AB50" s="55" t="s">
        <v>340</v>
      </c>
      <c r="AC50" s="56" t="s">
        <v>340</v>
      </c>
      <c r="AD50" s="56" t="s">
        <v>340</v>
      </c>
      <c r="AE50" s="56" t="s">
        <v>340</v>
      </c>
      <c r="AF50" s="56" t="s">
        <v>340</v>
      </c>
      <c r="AG50" s="57" t="s">
        <v>340</v>
      </c>
      <c r="AH50" s="58" t="s">
        <v>340</v>
      </c>
      <c r="AI50" s="59" t="s">
        <v>340</v>
      </c>
      <c r="AJ50" s="59" t="s">
        <v>340</v>
      </c>
      <c r="AK50" s="59" t="s">
        <v>340</v>
      </c>
      <c r="AL50" s="59" t="s">
        <v>340</v>
      </c>
    </row>
    <row r="51" spans="2:38" ht="15.75">
      <c r="B51" s="372"/>
      <c r="C51" s="372"/>
      <c r="D51" s="373"/>
      <c r="E51" s="377"/>
      <c r="F51" s="378"/>
      <c r="G51" s="378"/>
      <c r="H51" s="378"/>
      <c r="I51" s="379"/>
      <c r="J51" s="76" t="s">
        <v>340</v>
      </c>
      <c r="K51" s="77" t="s">
        <v>340</v>
      </c>
      <c r="L51" s="77" t="s">
        <v>340</v>
      </c>
      <c r="M51" s="77" t="s">
        <v>340</v>
      </c>
      <c r="N51" s="77" t="s">
        <v>340</v>
      </c>
      <c r="O51" s="78" t="s">
        <v>340</v>
      </c>
      <c r="P51" s="76" t="s">
        <v>340</v>
      </c>
      <c r="Q51" s="77" t="s">
        <v>340</v>
      </c>
      <c r="R51" s="77" t="s">
        <v>340</v>
      </c>
      <c r="S51" s="77" t="s">
        <v>340</v>
      </c>
      <c r="T51" s="77" t="s">
        <v>340</v>
      </c>
      <c r="U51" s="78" t="s">
        <v>340</v>
      </c>
      <c r="V51" s="215" t="s">
        <v>340</v>
      </c>
      <c r="W51" s="216" t="s">
        <v>340</v>
      </c>
      <c r="X51" s="68" t="s">
        <v>340</v>
      </c>
      <c r="Y51" s="68" t="s">
        <v>340</v>
      </c>
      <c r="Z51" s="68" t="s">
        <v>340</v>
      </c>
      <c r="AA51" s="69" t="s">
        <v>340</v>
      </c>
      <c r="AB51" s="55" t="s">
        <v>340</v>
      </c>
      <c r="AC51" s="56" t="s">
        <v>340</v>
      </c>
      <c r="AD51" s="56" t="s">
        <v>340</v>
      </c>
      <c r="AE51" s="56" t="s">
        <v>340</v>
      </c>
      <c r="AF51" s="56" t="s">
        <v>340</v>
      </c>
      <c r="AG51" s="57" t="s">
        <v>340</v>
      </c>
      <c r="AH51" s="58" t="s">
        <v>340</v>
      </c>
      <c r="AI51" s="59" t="s">
        <v>340</v>
      </c>
      <c r="AJ51" s="59" t="s">
        <v>340</v>
      </c>
      <c r="AK51" s="59" t="s">
        <v>340</v>
      </c>
      <c r="AL51" s="59" t="s">
        <v>340</v>
      </c>
    </row>
    <row r="52" spans="2:38" ht="15.75">
      <c r="B52" s="372"/>
      <c r="C52" s="372"/>
      <c r="D52" s="373"/>
      <c r="E52" s="377"/>
      <c r="F52" s="378"/>
      <c r="G52" s="378"/>
      <c r="H52" s="378"/>
      <c r="I52" s="379"/>
      <c r="J52" s="76" t="s">
        <v>340</v>
      </c>
      <c r="K52" s="77" t="s">
        <v>340</v>
      </c>
      <c r="L52" s="77" t="s">
        <v>340</v>
      </c>
      <c r="M52" s="77" t="s">
        <v>340</v>
      </c>
      <c r="N52" s="77" t="s">
        <v>340</v>
      </c>
      <c r="O52" s="78" t="s">
        <v>340</v>
      </c>
      <c r="P52" s="76" t="s">
        <v>340</v>
      </c>
      <c r="Q52" s="77" t="s">
        <v>340</v>
      </c>
      <c r="R52" s="77" t="s">
        <v>340</v>
      </c>
      <c r="S52" s="77" t="s">
        <v>340</v>
      </c>
      <c r="T52" s="77" t="s">
        <v>340</v>
      </c>
      <c r="U52" s="78" t="s">
        <v>340</v>
      </c>
      <c r="V52" s="215" t="s">
        <v>340</v>
      </c>
      <c r="W52" s="216" t="s">
        <v>340</v>
      </c>
      <c r="X52" s="68" t="s">
        <v>340</v>
      </c>
      <c r="Y52" s="68" t="s">
        <v>340</v>
      </c>
      <c r="Z52" s="68" t="s">
        <v>340</v>
      </c>
      <c r="AA52" s="69" t="s">
        <v>340</v>
      </c>
      <c r="AB52" s="55" t="s">
        <v>340</v>
      </c>
      <c r="AC52" s="56" t="s">
        <v>340</v>
      </c>
      <c r="AD52" s="56" t="s">
        <v>340</v>
      </c>
      <c r="AE52" s="56" t="s">
        <v>340</v>
      </c>
      <c r="AF52" s="56" t="s">
        <v>340</v>
      </c>
      <c r="AG52" s="57" t="s">
        <v>340</v>
      </c>
      <c r="AH52" s="58" t="s">
        <v>340</v>
      </c>
      <c r="AI52" s="59" t="s">
        <v>340</v>
      </c>
      <c r="AJ52" s="59" t="s">
        <v>340</v>
      </c>
      <c r="AK52" s="59" t="s">
        <v>340</v>
      </c>
      <c r="AL52" s="59" t="s">
        <v>340</v>
      </c>
    </row>
    <row r="53" spans="2:38" ht="5.25" customHeight="1">
      <c r="B53" s="372"/>
      <c r="C53" s="372"/>
      <c r="D53" s="373"/>
      <c r="E53" s="377"/>
      <c r="F53" s="378"/>
      <c r="G53" s="378"/>
      <c r="H53" s="378"/>
      <c r="I53" s="379"/>
      <c r="J53" s="76" t="s">
        <v>340</v>
      </c>
      <c r="K53" s="77" t="s">
        <v>340</v>
      </c>
      <c r="L53" s="77" t="s">
        <v>340</v>
      </c>
      <c r="M53" s="77" t="s">
        <v>340</v>
      </c>
      <c r="N53" s="77" t="s">
        <v>340</v>
      </c>
      <c r="O53" s="78" t="s">
        <v>340</v>
      </c>
      <c r="P53" s="76" t="s">
        <v>340</v>
      </c>
      <c r="Q53" s="77" t="s">
        <v>340</v>
      </c>
      <c r="R53" s="77" t="s">
        <v>340</v>
      </c>
      <c r="S53" s="77" t="s">
        <v>340</v>
      </c>
      <c r="T53" s="77" t="s">
        <v>340</v>
      </c>
      <c r="U53" s="78" t="s">
        <v>340</v>
      </c>
      <c r="V53" s="215" t="s">
        <v>340</v>
      </c>
      <c r="W53" s="216" t="s">
        <v>340</v>
      </c>
      <c r="X53" s="68" t="s">
        <v>340</v>
      </c>
      <c r="Y53" s="68" t="s">
        <v>340</v>
      </c>
      <c r="Z53" s="68" t="s">
        <v>340</v>
      </c>
      <c r="AA53" s="69" t="s">
        <v>340</v>
      </c>
      <c r="AB53" s="55" t="s">
        <v>340</v>
      </c>
      <c r="AC53" s="56" t="s">
        <v>340</v>
      </c>
      <c r="AD53" s="56" t="s">
        <v>340</v>
      </c>
      <c r="AE53" s="56" t="s">
        <v>340</v>
      </c>
      <c r="AF53" s="56" t="s">
        <v>340</v>
      </c>
      <c r="AG53" s="57" t="s">
        <v>340</v>
      </c>
      <c r="AH53" s="58" t="s">
        <v>340</v>
      </c>
      <c r="AI53" s="59" t="s">
        <v>340</v>
      </c>
      <c r="AJ53" s="59" t="s">
        <v>340</v>
      </c>
      <c r="AK53" s="59" t="s">
        <v>340</v>
      </c>
      <c r="AL53" s="59" t="s">
        <v>340</v>
      </c>
    </row>
    <row r="54" spans="2:38" ht="3" hidden="1" customHeight="1">
      <c r="B54" s="372"/>
      <c r="C54" s="372"/>
      <c r="D54" s="373"/>
      <c r="E54" s="377"/>
      <c r="F54" s="378"/>
      <c r="G54" s="378"/>
      <c r="H54" s="378"/>
      <c r="I54" s="379"/>
      <c r="J54" s="76" t="s">
        <v>340</v>
      </c>
      <c r="K54" s="77" t="s">
        <v>340</v>
      </c>
      <c r="L54" s="77" t="s">
        <v>340</v>
      </c>
      <c r="M54" s="77" t="s">
        <v>340</v>
      </c>
      <c r="N54" s="77" t="s">
        <v>340</v>
      </c>
      <c r="O54" s="78" t="s">
        <v>340</v>
      </c>
      <c r="P54" s="76" t="s">
        <v>340</v>
      </c>
      <c r="Q54" s="77" t="s">
        <v>340</v>
      </c>
      <c r="R54" s="77" t="s">
        <v>340</v>
      </c>
      <c r="S54" s="77" t="s">
        <v>340</v>
      </c>
      <c r="T54" s="77" t="s">
        <v>340</v>
      </c>
      <c r="U54" s="78" t="s">
        <v>340</v>
      </c>
      <c r="V54" s="215" t="s">
        <v>340</v>
      </c>
      <c r="W54" s="216" t="s">
        <v>340</v>
      </c>
      <c r="X54" s="68" t="s">
        <v>340</v>
      </c>
      <c r="Y54" s="68" t="s">
        <v>340</v>
      </c>
      <c r="Z54" s="68" t="s">
        <v>340</v>
      </c>
      <c r="AA54" s="69" t="s">
        <v>340</v>
      </c>
      <c r="AB54" s="55" t="s">
        <v>340</v>
      </c>
      <c r="AC54" s="56" t="s">
        <v>340</v>
      </c>
      <c r="AD54" s="56" t="s">
        <v>340</v>
      </c>
      <c r="AE54" s="56" t="s">
        <v>340</v>
      </c>
      <c r="AF54" s="56" t="s">
        <v>340</v>
      </c>
      <c r="AG54" s="57" t="s">
        <v>340</v>
      </c>
      <c r="AH54" s="58" t="s">
        <v>340</v>
      </c>
      <c r="AI54" s="59" t="s">
        <v>340</v>
      </c>
      <c r="AJ54" s="59" t="s">
        <v>340</v>
      </c>
      <c r="AK54" s="59" t="s">
        <v>340</v>
      </c>
      <c r="AL54" s="59" t="s">
        <v>340</v>
      </c>
    </row>
    <row r="55" spans="2:38" ht="15.75" hidden="1">
      <c r="B55" s="372"/>
      <c r="C55" s="372"/>
      <c r="D55" s="373"/>
      <c r="E55" s="377"/>
      <c r="F55" s="378"/>
      <c r="G55" s="378"/>
      <c r="H55" s="378"/>
      <c r="I55" s="379"/>
      <c r="J55" s="76" t="s">
        <v>340</v>
      </c>
      <c r="K55" s="77" t="s">
        <v>340</v>
      </c>
      <c r="L55" s="77" t="s">
        <v>340</v>
      </c>
      <c r="M55" s="77" t="s">
        <v>340</v>
      </c>
      <c r="N55" s="77" t="s">
        <v>340</v>
      </c>
      <c r="O55" s="78" t="s">
        <v>340</v>
      </c>
      <c r="P55" s="76" t="s">
        <v>340</v>
      </c>
      <c r="Q55" s="77" t="s">
        <v>340</v>
      </c>
      <c r="R55" s="77" t="s">
        <v>340</v>
      </c>
      <c r="S55" s="77" t="s">
        <v>340</v>
      </c>
      <c r="T55" s="77" t="s">
        <v>340</v>
      </c>
      <c r="U55" s="78" t="s">
        <v>340</v>
      </c>
      <c r="V55" s="215" t="s">
        <v>340</v>
      </c>
      <c r="W55" s="216" t="s">
        <v>340</v>
      </c>
      <c r="X55" s="68" t="s">
        <v>340</v>
      </c>
      <c r="Y55" s="68" t="s">
        <v>340</v>
      </c>
      <c r="Z55" s="68" t="s">
        <v>340</v>
      </c>
      <c r="AA55" s="69" t="s">
        <v>340</v>
      </c>
      <c r="AB55" s="55" t="s">
        <v>340</v>
      </c>
      <c r="AC55" s="56" t="s">
        <v>340</v>
      </c>
      <c r="AD55" s="56" t="s">
        <v>340</v>
      </c>
      <c r="AE55" s="56" t="s">
        <v>340</v>
      </c>
      <c r="AF55" s="56" t="s">
        <v>340</v>
      </c>
      <c r="AG55" s="57" t="s">
        <v>340</v>
      </c>
      <c r="AH55" s="58" t="s">
        <v>340</v>
      </c>
      <c r="AI55" s="59" t="s">
        <v>340</v>
      </c>
      <c r="AJ55" s="59" t="s">
        <v>340</v>
      </c>
      <c r="AK55" s="59" t="s">
        <v>340</v>
      </c>
      <c r="AL55" s="59" t="s">
        <v>340</v>
      </c>
    </row>
    <row r="56" spans="2:38" ht="15.75" hidden="1">
      <c r="B56" s="372"/>
      <c r="C56" s="372"/>
      <c r="D56" s="373"/>
      <c r="E56" s="377"/>
      <c r="F56" s="378"/>
      <c r="G56" s="378"/>
      <c r="H56" s="378"/>
      <c r="I56" s="379"/>
      <c r="J56" s="76" t="s">
        <v>340</v>
      </c>
      <c r="K56" s="77" t="s">
        <v>340</v>
      </c>
      <c r="L56" s="77" t="s">
        <v>340</v>
      </c>
      <c r="M56" s="77" t="s">
        <v>340</v>
      </c>
      <c r="N56" s="77" t="s">
        <v>340</v>
      </c>
      <c r="O56" s="78" t="s">
        <v>340</v>
      </c>
      <c r="P56" s="76" t="s">
        <v>340</v>
      </c>
      <c r="Q56" s="77" t="s">
        <v>340</v>
      </c>
      <c r="R56" s="77" t="s">
        <v>340</v>
      </c>
      <c r="S56" s="77" t="s">
        <v>340</v>
      </c>
      <c r="T56" s="77" t="s">
        <v>340</v>
      </c>
      <c r="U56" s="78" t="s">
        <v>340</v>
      </c>
      <c r="V56" s="215" t="s">
        <v>340</v>
      </c>
      <c r="W56" s="216" t="s">
        <v>340</v>
      </c>
      <c r="X56" s="68" t="s">
        <v>340</v>
      </c>
      <c r="Y56" s="68" t="s">
        <v>340</v>
      </c>
      <c r="Z56" s="68" t="s">
        <v>340</v>
      </c>
      <c r="AA56" s="69" t="s">
        <v>340</v>
      </c>
      <c r="AB56" s="55" t="s">
        <v>340</v>
      </c>
      <c r="AC56" s="56" t="s">
        <v>340</v>
      </c>
      <c r="AD56" s="56" t="s">
        <v>340</v>
      </c>
      <c r="AE56" s="56" t="s">
        <v>340</v>
      </c>
      <c r="AF56" s="56" t="s">
        <v>340</v>
      </c>
      <c r="AG56" s="57" t="s">
        <v>340</v>
      </c>
      <c r="AH56" s="58" t="s">
        <v>340</v>
      </c>
      <c r="AI56" s="59" t="s">
        <v>340</v>
      </c>
      <c r="AJ56" s="59" t="s">
        <v>340</v>
      </c>
      <c r="AK56" s="59" t="s">
        <v>340</v>
      </c>
      <c r="AL56" s="59" t="s">
        <v>340</v>
      </c>
    </row>
    <row r="57" spans="2:38" ht="16.5" thickBot="1">
      <c r="B57" s="372"/>
      <c r="C57" s="372"/>
      <c r="D57" s="373"/>
      <c r="E57" s="380"/>
      <c r="F57" s="381"/>
      <c r="G57" s="381"/>
      <c r="H57" s="381"/>
      <c r="I57" s="382"/>
      <c r="J57" s="79" t="s">
        <v>340</v>
      </c>
      <c r="K57" s="80" t="s">
        <v>340</v>
      </c>
      <c r="L57" s="80" t="s">
        <v>340</v>
      </c>
      <c r="M57" s="80" t="s">
        <v>340</v>
      </c>
      <c r="N57" s="80" t="s">
        <v>340</v>
      </c>
      <c r="O57" s="81" t="s">
        <v>340</v>
      </c>
      <c r="P57" s="79" t="s">
        <v>340</v>
      </c>
      <c r="Q57" s="80" t="s">
        <v>340</v>
      </c>
      <c r="R57" s="80" t="s">
        <v>340</v>
      </c>
      <c r="S57" s="80" t="s">
        <v>340</v>
      </c>
      <c r="T57" s="80" t="s">
        <v>340</v>
      </c>
      <c r="U57" s="81" t="s">
        <v>340</v>
      </c>
      <c r="V57" s="218" t="s">
        <v>340</v>
      </c>
      <c r="W57" s="219" t="s">
        <v>340</v>
      </c>
      <c r="X57" s="71" t="s">
        <v>340</v>
      </c>
      <c r="Y57" s="71" t="s">
        <v>340</v>
      </c>
      <c r="Z57" s="71" t="s">
        <v>340</v>
      </c>
      <c r="AA57" s="72" t="s">
        <v>340</v>
      </c>
      <c r="AB57" s="60" t="s">
        <v>340</v>
      </c>
      <c r="AC57" s="61" t="s">
        <v>340</v>
      </c>
      <c r="AD57" s="61" t="s">
        <v>340</v>
      </c>
      <c r="AE57" s="61" t="s">
        <v>340</v>
      </c>
      <c r="AF57" s="61" t="s">
        <v>340</v>
      </c>
      <c r="AG57" s="62" t="s">
        <v>340</v>
      </c>
      <c r="AH57" s="58" t="s">
        <v>340</v>
      </c>
      <c r="AI57" s="59" t="s">
        <v>340</v>
      </c>
      <c r="AJ57" s="59" t="s">
        <v>340</v>
      </c>
      <c r="AK57" s="59" t="s">
        <v>340</v>
      </c>
      <c r="AL57" s="59" t="s">
        <v>340</v>
      </c>
    </row>
    <row r="58" spans="2:38" ht="15" customHeight="1">
      <c r="J58" s="374" t="s">
        <v>168</v>
      </c>
      <c r="K58" s="375"/>
      <c r="L58" s="375"/>
      <c r="M58" s="375"/>
      <c r="N58" s="375"/>
      <c r="O58" s="376"/>
      <c r="P58" s="374" t="s">
        <v>169</v>
      </c>
      <c r="Q58" s="375"/>
      <c r="R58" s="375"/>
      <c r="S58" s="375"/>
      <c r="T58" s="375"/>
      <c r="U58" s="376"/>
      <c r="V58" s="374" t="s">
        <v>170</v>
      </c>
      <c r="W58" s="375"/>
      <c r="X58" s="375"/>
      <c r="Y58" s="375"/>
      <c r="Z58" s="375"/>
      <c r="AA58" s="376"/>
      <c r="AB58" s="374" t="s">
        <v>171</v>
      </c>
      <c r="AC58" s="424"/>
      <c r="AD58" s="375"/>
      <c r="AE58" s="375"/>
      <c r="AF58" s="375"/>
      <c r="AG58" s="375"/>
      <c r="AH58" s="374" t="s">
        <v>172</v>
      </c>
      <c r="AI58" s="375"/>
      <c r="AJ58" s="375"/>
      <c r="AK58" s="375"/>
      <c r="AL58" s="376"/>
    </row>
    <row r="59" spans="2:38" ht="15" customHeight="1">
      <c r="J59" s="377"/>
      <c r="K59" s="378"/>
      <c r="L59" s="378"/>
      <c r="M59" s="378"/>
      <c r="N59" s="378"/>
      <c r="O59" s="379"/>
      <c r="P59" s="377"/>
      <c r="Q59" s="378"/>
      <c r="R59" s="378"/>
      <c r="S59" s="378"/>
      <c r="T59" s="378"/>
      <c r="U59" s="379"/>
      <c r="V59" s="377"/>
      <c r="W59" s="378"/>
      <c r="X59" s="378"/>
      <c r="Y59" s="378"/>
      <c r="Z59" s="378"/>
      <c r="AA59" s="379"/>
      <c r="AB59" s="377"/>
      <c r="AC59" s="378"/>
      <c r="AD59" s="378"/>
      <c r="AE59" s="378"/>
      <c r="AF59" s="378"/>
      <c r="AG59" s="378"/>
      <c r="AH59" s="393"/>
      <c r="AI59" s="406"/>
      <c r="AJ59" s="406"/>
      <c r="AK59" s="406"/>
      <c r="AL59" s="379"/>
    </row>
    <row r="60" spans="2:38" ht="15" customHeight="1">
      <c r="J60" s="377"/>
      <c r="K60" s="378"/>
      <c r="L60" s="378"/>
      <c r="M60" s="378"/>
      <c r="N60" s="378"/>
      <c r="O60" s="379"/>
      <c r="P60" s="377"/>
      <c r="Q60" s="378"/>
      <c r="R60" s="378"/>
      <c r="S60" s="378"/>
      <c r="T60" s="378"/>
      <c r="U60" s="379"/>
      <c r="V60" s="377"/>
      <c r="W60" s="378"/>
      <c r="X60" s="378"/>
      <c r="Y60" s="378"/>
      <c r="Z60" s="378"/>
      <c r="AA60" s="379"/>
      <c r="AB60" s="377"/>
      <c r="AC60" s="378"/>
      <c r="AD60" s="378"/>
      <c r="AE60" s="378"/>
      <c r="AF60" s="378"/>
      <c r="AG60" s="378"/>
      <c r="AH60" s="393"/>
      <c r="AI60" s="406"/>
      <c r="AJ60" s="406"/>
      <c r="AK60" s="406"/>
      <c r="AL60" s="379"/>
    </row>
    <row r="61" spans="2:38" ht="15" customHeight="1">
      <c r="J61" s="377"/>
      <c r="K61" s="378"/>
      <c r="L61" s="378"/>
      <c r="M61" s="378"/>
      <c r="N61" s="378"/>
      <c r="O61" s="379"/>
      <c r="P61" s="377"/>
      <c r="Q61" s="378"/>
      <c r="R61" s="378"/>
      <c r="S61" s="378"/>
      <c r="T61" s="378"/>
      <c r="U61" s="379"/>
      <c r="V61" s="377"/>
      <c r="W61" s="378"/>
      <c r="X61" s="378"/>
      <c r="Y61" s="378"/>
      <c r="Z61" s="378"/>
      <c r="AA61" s="379"/>
      <c r="AB61" s="377"/>
      <c r="AC61" s="378"/>
      <c r="AD61" s="378"/>
      <c r="AE61" s="378"/>
      <c r="AF61" s="378"/>
      <c r="AG61" s="378"/>
      <c r="AH61" s="377"/>
      <c r="AI61" s="406"/>
      <c r="AJ61" s="406"/>
      <c r="AK61" s="406"/>
      <c r="AL61" s="379"/>
    </row>
    <row r="62" spans="2:38" ht="15" customHeight="1">
      <c r="J62" s="377"/>
      <c r="K62" s="378"/>
      <c r="L62" s="378"/>
      <c r="M62" s="378"/>
      <c r="N62" s="378"/>
      <c r="O62" s="379"/>
      <c r="P62" s="377"/>
      <c r="Q62" s="378"/>
      <c r="R62" s="378"/>
      <c r="S62" s="378"/>
      <c r="T62" s="378"/>
      <c r="U62" s="379"/>
      <c r="V62" s="377"/>
      <c r="W62" s="378"/>
      <c r="X62" s="378"/>
      <c r="Y62" s="378"/>
      <c r="Z62" s="378"/>
      <c r="AA62" s="379"/>
      <c r="AB62" s="377"/>
      <c r="AC62" s="378"/>
      <c r="AD62" s="378"/>
      <c r="AE62" s="378"/>
      <c r="AF62" s="378"/>
      <c r="AG62" s="378"/>
      <c r="AH62" s="377"/>
      <c r="AI62" s="406"/>
      <c r="AJ62" s="406"/>
      <c r="AK62" s="406"/>
      <c r="AL62" s="379"/>
    </row>
    <row r="63" spans="2:38" ht="28.5" customHeight="1" thickBot="1">
      <c r="J63" s="380"/>
      <c r="K63" s="381"/>
      <c r="L63" s="381"/>
      <c r="M63" s="381"/>
      <c r="N63" s="381"/>
      <c r="O63" s="382"/>
      <c r="P63" s="380"/>
      <c r="Q63" s="381"/>
      <c r="R63" s="381"/>
      <c r="S63" s="381"/>
      <c r="T63" s="381"/>
      <c r="U63" s="382"/>
      <c r="V63" s="380"/>
      <c r="W63" s="381"/>
      <c r="X63" s="381"/>
      <c r="Y63" s="381"/>
      <c r="Z63" s="381"/>
      <c r="AA63" s="382"/>
      <c r="AB63" s="380"/>
      <c r="AC63" s="381"/>
      <c r="AD63" s="381"/>
      <c r="AE63" s="381"/>
      <c r="AF63" s="381"/>
      <c r="AG63" s="381"/>
      <c r="AH63" s="380"/>
      <c r="AI63" s="381"/>
      <c r="AJ63" s="381"/>
      <c r="AK63" s="381"/>
      <c r="AL63" s="382"/>
    </row>
  </sheetData>
  <mergeCells count="22">
    <mergeCell ref="AH58:AL63"/>
    <mergeCell ref="E28:I37"/>
    <mergeCell ref="AN28:AS37"/>
    <mergeCell ref="AT28:AU35"/>
    <mergeCell ref="E38:I47"/>
    <mergeCell ref="AN38:AS47"/>
    <mergeCell ref="AT38:AU44"/>
    <mergeCell ref="E48:I57"/>
    <mergeCell ref="J58:O63"/>
    <mergeCell ref="P58:U63"/>
    <mergeCell ref="V58:AA63"/>
    <mergeCell ref="AB58:AG63"/>
    <mergeCell ref="B4:I6"/>
    <mergeCell ref="J4:AL6"/>
    <mergeCell ref="AT4:AU6"/>
    <mergeCell ref="B8:D57"/>
    <mergeCell ref="E8:I17"/>
    <mergeCell ref="AN8:AS17"/>
    <mergeCell ref="AT8:AU14"/>
    <mergeCell ref="E18:I27"/>
    <mergeCell ref="AN18:AS27"/>
    <mergeCell ref="AT18:AU27"/>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B510D2-BA40-45F9-A728-17D3F6372F75}">
  <dimension ref="B1:Z61"/>
  <sheetViews>
    <sheetView workbookViewId="0">
      <selection activeCell="Q15" sqref="Q15"/>
    </sheetView>
  </sheetViews>
  <sheetFormatPr baseColWidth="10" defaultRowHeight="15"/>
  <cols>
    <col min="2" max="2" width="25.42578125" customWidth="1"/>
    <col min="6" max="6" width="27.42578125" customWidth="1"/>
    <col min="7" max="7" width="24.7109375" style="144" customWidth="1"/>
    <col min="8" max="8" width="11.42578125" style="144"/>
    <col min="9" max="9" width="18.28515625" style="144" customWidth="1"/>
    <col min="10" max="12" width="11.42578125" style="144"/>
    <col min="17" max="17" width="21.42578125" customWidth="1"/>
    <col min="18" max="18" width="17.42578125" bestFit="1" customWidth="1"/>
    <col min="19" max="19" width="23.85546875" bestFit="1" customWidth="1"/>
    <col min="21" max="21" width="15.42578125" bestFit="1" customWidth="1"/>
    <col min="22" max="22" width="25.28515625" bestFit="1" customWidth="1"/>
    <col min="24" max="24" width="21" bestFit="1" customWidth="1"/>
  </cols>
  <sheetData>
    <row r="1" spans="2:26">
      <c r="G1" s="144" t="s">
        <v>23</v>
      </c>
      <c r="H1" s="144" t="s">
        <v>15</v>
      </c>
    </row>
    <row r="4" spans="2:26">
      <c r="B4" t="s">
        <v>213</v>
      </c>
      <c r="C4" t="s">
        <v>166</v>
      </c>
      <c r="F4" t="s">
        <v>52</v>
      </c>
      <c r="G4" s="143" t="s">
        <v>238</v>
      </c>
      <c r="H4" s="143">
        <v>0.2</v>
      </c>
      <c r="I4" s="143"/>
      <c r="K4" s="143"/>
      <c r="Q4" t="s">
        <v>239</v>
      </c>
      <c r="R4" s="143">
        <v>0.5</v>
      </c>
      <c r="S4" s="144" t="s">
        <v>111</v>
      </c>
      <c r="T4" s="143">
        <v>0.3</v>
      </c>
      <c r="U4" s="144" t="s">
        <v>124</v>
      </c>
      <c r="V4" s="143">
        <v>0.4</v>
      </c>
      <c r="W4" s="144" t="s">
        <v>127</v>
      </c>
    </row>
    <row r="5" spans="2:26">
      <c r="B5" t="s">
        <v>214</v>
      </c>
      <c r="C5" t="s">
        <v>166</v>
      </c>
      <c r="F5" t="s">
        <v>53</v>
      </c>
      <c r="G5" s="143" t="s">
        <v>238</v>
      </c>
      <c r="H5" s="143">
        <v>0.2</v>
      </c>
      <c r="I5" s="143"/>
      <c r="K5" s="143"/>
      <c r="Q5" t="s">
        <v>240</v>
      </c>
      <c r="R5" s="143">
        <v>0.45</v>
      </c>
      <c r="S5" s="144" t="s">
        <v>111</v>
      </c>
      <c r="T5" s="143">
        <v>0.36</v>
      </c>
      <c r="U5" s="144" t="s">
        <v>124</v>
      </c>
      <c r="V5" s="143">
        <v>0.4</v>
      </c>
      <c r="W5" s="144" t="s">
        <v>127</v>
      </c>
    </row>
    <row r="6" spans="2:26">
      <c r="B6" t="s">
        <v>215</v>
      </c>
      <c r="C6" t="s">
        <v>127</v>
      </c>
      <c r="F6" t="s">
        <v>54</v>
      </c>
      <c r="G6" s="143" t="s">
        <v>113</v>
      </c>
      <c r="H6" s="143">
        <v>0.6</v>
      </c>
      <c r="I6" s="143" t="s">
        <v>271</v>
      </c>
      <c r="K6" s="143"/>
      <c r="Q6" t="s">
        <v>241</v>
      </c>
      <c r="R6" s="143">
        <v>0.4</v>
      </c>
      <c r="S6" s="144" t="s">
        <v>111</v>
      </c>
      <c r="T6" s="143">
        <v>0.36</v>
      </c>
      <c r="U6" s="144" t="s">
        <v>124</v>
      </c>
      <c r="V6" s="143">
        <v>0.4</v>
      </c>
      <c r="W6" s="144" t="s">
        <v>127</v>
      </c>
    </row>
    <row r="7" spans="2:26">
      <c r="B7" t="s">
        <v>216</v>
      </c>
      <c r="C7" t="s">
        <v>212</v>
      </c>
      <c r="G7" s="143"/>
      <c r="I7" s="143"/>
      <c r="K7" s="143"/>
      <c r="Q7" t="s">
        <v>242</v>
      </c>
      <c r="R7" s="143">
        <v>0.35</v>
      </c>
      <c r="S7" s="144" t="s">
        <v>113</v>
      </c>
      <c r="T7" s="143">
        <v>0.42</v>
      </c>
      <c r="U7" s="144" t="s">
        <v>124</v>
      </c>
      <c r="V7" s="143">
        <v>0.4</v>
      </c>
      <c r="W7" s="144" t="s">
        <v>127</v>
      </c>
    </row>
    <row r="8" spans="2:26">
      <c r="B8" t="s">
        <v>217</v>
      </c>
      <c r="C8" t="s">
        <v>161</v>
      </c>
      <c r="G8" s="143"/>
      <c r="I8" s="143"/>
      <c r="K8" s="143"/>
      <c r="Q8" t="s">
        <v>243</v>
      </c>
      <c r="R8" s="143">
        <v>0.35</v>
      </c>
      <c r="S8" s="144" t="s">
        <v>113</v>
      </c>
      <c r="T8" s="143">
        <v>0.6</v>
      </c>
      <c r="U8" s="144" t="s">
        <v>124</v>
      </c>
      <c r="V8" s="143">
        <v>0.26</v>
      </c>
      <c r="W8" s="144" t="s">
        <v>127</v>
      </c>
    </row>
    <row r="9" spans="2:26">
      <c r="B9" t="s">
        <v>219</v>
      </c>
      <c r="C9" t="s">
        <v>166</v>
      </c>
      <c r="G9" s="143"/>
      <c r="I9" s="143"/>
      <c r="K9" s="143"/>
      <c r="Q9" t="s">
        <v>244</v>
      </c>
      <c r="R9" s="143">
        <v>0.3</v>
      </c>
      <c r="S9" s="144" t="s">
        <v>113</v>
      </c>
      <c r="T9" s="143">
        <v>0.6</v>
      </c>
      <c r="U9" s="144" t="s">
        <v>124</v>
      </c>
      <c r="V9" s="143">
        <v>0.3</v>
      </c>
      <c r="W9" s="144" t="s">
        <v>127</v>
      </c>
    </row>
    <row r="10" spans="2:26">
      <c r="B10" t="s">
        <v>220</v>
      </c>
      <c r="C10" t="s">
        <v>127</v>
      </c>
    </row>
    <row r="11" spans="2:26">
      <c r="B11" t="s">
        <v>221</v>
      </c>
      <c r="C11" t="s">
        <v>127</v>
      </c>
      <c r="F11" t="s">
        <v>213</v>
      </c>
      <c r="G11" s="144" t="s">
        <v>110</v>
      </c>
      <c r="H11" s="143">
        <v>0.1</v>
      </c>
      <c r="I11" s="144" t="s">
        <v>238</v>
      </c>
      <c r="J11" s="143">
        <v>0.2</v>
      </c>
      <c r="K11" s="144" t="s">
        <v>166</v>
      </c>
    </row>
    <row r="12" spans="2:26">
      <c r="B12" t="s">
        <v>222</v>
      </c>
      <c r="C12" t="s">
        <v>212</v>
      </c>
      <c r="F12" t="s">
        <v>214</v>
      </c>
      <c r="G12" s="144" t="s">
        <v>110</v>
      </c>
      <c r="H12" s="143">
        <v>0.1</v>
      </c>
      <c r="I12" s="144" t="s">
        <v>124</v>
      </c>
      <c r="J12" s="143">
        <v>0.4</v>
      </c>
      <c r="K12" s="144" t="s">
        <v>166</v>
      </c>
      <c r="Q12" t="s">
        <v>14</v>
      </c>
      <c r="R12" t="s">
        <v>272</v>
      </c>
      <c r="S12" s="144" t="s">
        <v>18</v>
      </c>
      <c r="T12" t="s">
        <v>31</v>
      </c>
      <c r="U12" s="144" t="s">
        <v>32</v>
      </c>
      <c r="V12" t="s">
        <v>273</v>
      </c>
      <c r="W12" s="144" t="s">
        <v>15</v>
      </c>
      <c r="X12" t="s">
        <v>23</v>
      </c>
      <c r="Y12" s="144" t="s">
        <v>15</v>
      </c>
      <c r="Z12" t="s">
        <v>274</v>
      </c>
    </row>
    <row r="13" spans="2:26">
      <c r="B13" t="s">
        <v>223</v>
      </c>
      <c r="C13" t="s">
        <v>161</v>
      </c>
      <c r="F13" t="s">
        <v>215</v>
      </c>
      <c r="G13" s="144" t="s">
        <v>110</v>
      </c>
      <c r="H13" s="143">
        <v>0.1</v>
      </c>
      <c r="I13" s="144" t="s">
        <v>127</v>
      </c>
      <c r="J13" s="143">
        <v>0.6</v>
      </c>
      <c r="K13" s="144" t="s">
        <v>127</v>
      </c>
      <c r="Q13" t="s">
        <v>110</v>
      </c>
      <c r="R13" t="s">
        <v>238</v>
      </c>
      <c r="S13" t="s">
        <v>166</v>
      </c>
      <c r="T13" t="s">
        <v>52</v>
      </c>
      <c r="U13" t="s">
        <v>56</v>
      </c>
      <c r="V13" t="s">
        <v>110</v>
      </c>
      <c r="W13" s="142">
        <v>0.1</v>
      </c>
      <c r="X13" t="s">
        <v>238</v>
      </c>
      <c r="Y13" s="142">
        <v>0.2</v>
      </c>
      <c r="Z13" t="s">
        <v>166</v>
      </c>
    </row>
    <row r="14" spans="2:26">
      <c r="B14" t="s">
        <v>224</v>
      </c>
      <c r="C14" t="s">
        <v>127</v>
      </c>
      <c r="F14" t="s">
        <v>216</v>
      </c>
      <c r="G14" s="144" t="s">
        <v>110</v>
      </c>
      <c r="H14" s="143">
        <v>0.1</v>
      </c>
      <c r="I14" s="144" t="s">
        <v>130</v>
      </c>
      <c r="J14" s="143">
        <v>0.8</v>
      </c>
      <c r="K14" s="144" t="s">
        <v>163</v>
      </c>
      <c r="Q14" t="s">
        <v>110</v>
      </c>
      <c r="R14" t="s">
        <v>124</v>
      </c>
      <c r="S14" t="s">
        <v>166</v>
      </c>
      <c r="T14" t="s">
        <v>52</v>
      </c>
      <c r="U14" t="s">
        <v>56</v>
      </c>
      <c r="V14" t="s">
        <v>110</v>
      </c>
      <c r="W14" s="142">
        <v>0.1</v>
      </c>
      <c r="X14" t="s">
        <v>124</v>
      </c>
      <c r="Y14" s="142">
        <v>0.4</v>
      </c>
      <c r="Z14" t="s">
        <v>166</v>
      </c>
    </row>
    <row r="15" spans="2:26">
      <c r="B15" t="s">
        <v>218</v>
      </c>
      <c r="C15" t="s">
        <v>127</v>
      </c>
      <c r="F15" t="s">
        <v>217</v>
      </c>
      <c r="G15" s="144" t="s">
        <v>110</v>
      </c>
      <c r="H15" s="143">
        <v>0.1</v>
      </c>
      <c r="I15" s="144" t="s">
        <v>132</v>
      </c>
      <c r="J15" s="143">
        <v>1</v>
      </c>
      <c r="K15" s="144" t="s">
        <v>161</v>
      </c>
      <c r="Q15" t="s">
        <v>110</v>
      </c>
      <c r="R15" t="s">
        <v>127</v>
      </c>
      <c r="S15" t="s">
        <v>127</v>
      </c>
      <c r="T15" t="s">
        <v>52</v>
      </c>
      <c r="U15" t="s">
        <v>56</v>
      </c>
      <c r="V15" t="s">
        <v>110</v>
      </c>
      <c r="W15" s="142">
        <v>0.1</v>
      </c>
      <c r="X15" t="s">
        <v>127</v>
      </c>
      <c r="Y15" s="142">
        <v>0.6</v>
      </c>
      <c r="Z15" t="s">
        <v>127</v>
      </c>
    </row>
    <row r="16" spans="2:26">
      <c r="B16" t="s">
        <v>234</v>
      </c>
      <c r="C16" t="s">
        <v>127</v>
      </c>
      <c r="F16" t="s">
        <v>219</v>
      </c>
      <c r="G16" s="144" t="s">
        <v>110</v>
      </c>
      <c r="H16" s="143">
        <v>0.2</v>
      </c>
      <c r="I16" s="144" t="s">
        <v>238</v>
      </c>
      <c r="J16" s="143">
        <v>0.2</v>
      </c>
      <c r="K16" s="144" t="s">
        <v>166</v>
      </c>
      <c r="T16" t="s">
        <v>52</v>
      </c>
      <c r="U16" t="s">
        <v>56</v>
      </c>
    </row>
    <row r="17" spans="2:21">
      <c r="B17" t="s">
        <v>225</v>
      </c>
      <c r="C17" t="s">
        <v>212</v>
      </c>
      <c r="F17" t="s">
        <v>220</v>
      </c>
      <c r="G17" s="144" t="s">
        <v>110</v>
      </c>
      <c r="H17" s="143">
        <v>0.2</v>
      </c>
      <c r="I17" s="144" t="s">
        <v>124</v>
      </c>
      <c r="J17" s="143">
        <v>0.4</v>
      </c>
      <c r="K17" s="144" t="s">
        <v>166</v>
      </c>
      <c r="R17" s="143">
        <v>0.5</v>
      </c>
      <c r="S17" s="142">
        <v>0.5</v>
      </c>
      <c r="T17" t="s">
        <v>52</v>
      </c>
      <c r="U17" t="s">
        <v>56</v>
      </c>
    </row>
    <row r="18" spans="2:21">
      <c r="B18" t="s">
        <v>226</v>
      </c>
      <c r="C18" t="s">
        <v>161</v>
      </c>
      <c r="F18" t="s">
        <v>221</v>
      </c>
      <c r="G18" s="144" t="s">
        <v>110</v>
      </c>
      <c r="H18" s="143">
        <v>0.2</v>
      </c>
      <c r="I18" s="144" t="s">
        <v>127</v>
      </c>
      <c r="J18" s="143">
        <v>0.6</v>
      </c>
      <c r="K18" s="144" t="s">
        <v>127</v>
      </c>
      <c r="R18" s="143">
        <v>0.45</v>
      </c>
      <c r="S18" s="142">
        <v>0.35</v>
      </c>
      <c r="T18" t="s">
        <v>52</v>
      </c>
      <c r="U18" t="s">
        <v>56</v>
      </c>
    </row>
    <row r="19" spans="2:21">
      <c r="B19" t="s">
        <v>227</v>
      </c>
      <c r="C19" t="s">
        <v>127</v>
      </c>
      <c r="F19" t="s">
        <v>222</v>
      </c>
      <c r="G19" s="144" t="s">
        <v>110</v>
      </c>
      <c r="H19" s="143">
        <v>0.2</v>
      </c>
      <c r="I19" s="144" t="s">
        <v>130</v>
      </c>
      <c r="J19" s="143">
        <v>0.8</v>
      </c>
      <c r="K19" s="144" t="s">
        <v>163</v>
      </c>
      <c r="R19" s="143">
        <v>0.4</v>
      </c>
      <c r="T19" t="s">
        <v>52</v>
      </c>
      <c r="U19" t="s">
        <v>56</v>
      </c>
    </row>
    <row r="20" spans="2:21">
      <c r="B20" t="s">
        <v>228</v>
      </c>
      <c r="C20" t="s">
        <v>127</v>
      </c>
      <c r="F20" t="s">
        <v>223</v>
      </c>
      <c r="G20" s="144" t="s">
        <v>110</v>
      </c>
      <c r="H20" s="143">
        <v>0.2</v>
      </c>
      <c r="I20" s="144" t="s">
        <v>132</v>
      </c>
      <c r="J20" s="143">
        <v>1</v>
      </c>
      <c r="K20" s="144" t="s">
        <v>161</v>
      </c>
      <c r="R20" s="143">
        <v>0.35</v>
      </c>
      <c r="T20" t="s">
        <v>52</v>
      </c>
      <c r="U20" t="s">
        <v>56</v>
      </c>
    </row>
    <row r="21" spans="2:21">
      <c r="B21" t="s">
        <v>229</v>
      </c>
      <c r="C21" t="s">
        <v>212</v>
      </c>
      <c r="F21" t="s">
        <v>224</v>
      </c>
      <c r="G21" s="144" t="s">
        <v>111</v>
      </c>
      <c r="H21" s="143">
        <v>0.3</v>
      </c>
      <c r="I21" s="144" t="s">
        <v>238</v>
      </c>
      <c r="J21" s="143">
        <v>0.2</v>
      </c>
      <c r="K21" s="144" t="s">
        <v>166</v>
      </c>
      <c r="R21" s="143">
        <v>0.35</v>
      </c>
      <c r="T21" t="s">
        <v>52</v>
      </c>
      <c r="U21" t="s">
        <v>56</v>
      </c>
    </row>
    <row r="22" spans="2:21">
      <c r="B22" t="s">
        <v>230</v>
      </c>
      <c r="C22" t="s">
        <v>212</v>
      </c>
      <c r="F22" t="s">
        <v>218</v>
      </c>
      <c r="G22" s="144" t="s">
        <v>111</v>
      </c>
      <c r="H22" s="143">
        <v>0.3</v>
      </c>
      <c r="I22" s="144" t="s">
        <v>124</v>
      </c>
      <c r="J22" s="143">
        <v>0.4</v>
      </c>
      <c r="K22" s="144" t="s">
        <v>127</v>
      </c>
      <c r="R22" s="143">
        <v>0.3</v>
      </c>
      <c r="T22" t="s">
        <v>52</v>
      </c>
      <c r="U22" t="s">
        <v>56</v>
      </c>
    </row>
    <row r="23" spans="2:21">
      <c r="B23" t="s">
        <v>231</v>
      </c>
      <c r="C23" t="s">
        <v>161</v>
      </c>
      <c r="F23" t="s">
        <v>234</v>
      </c>
      <c r="G23" s="144" t="s">
        <v>111</v>
      </c>
      <c r="H23" s="143">
        <v>0.3</v>
      </c>
      <c r="I23" s="144" t="s">
        <v>127</v>
      </c>
      <c r="J23" s="143">
        <v>0.6</v>
      </c>
      <c r="K23" s="144" t="s">
        <v>127</v>
      </c>
      <c r="T23" t="s">
        <v>52</v>
      </c>
      <c r="U23" t="s">
        <v>56</v>
      </c>
    </row>
    <row r="24" spans="2:21">
      <c r="B24" t="s">
        <v>279</v>
      </c>
      <c r="C24" t="s">
        <v>212</v>
      </c>
      <c r="F24" t="s">
        <v>225</v>
      </c>
      <c r="G24" s="144" t="s">
        <v>111</v>
      </c>
      <c r="H24" s="143">
        <v>0.3</v>
      </c>
      <c r="I24" s="144" t="s">
        <v>130</v>
      </c>
      <c r="J24" s="143">
        <v>0.8</v>
      </c>
      <c r="K24" s="144" t="s">
        <v>163</v>
      </c>
      <c r="T24" t="s">
        <v>52</v>
      </c>
      <c r="U24" t="s">
        <v>56</v>
      </c>
    </row>
    <row r="25" spans="2:21">
      <c r="B25" t="s">
        <v>280</v>
      </c>
      <c r="C25" t="s">
        <v>212</v>
      </c>
      <c r="F25" t="s">
        <v>226</v>
      </c>
      <c r="G25" s="144" t="s">
        <v>111</v>
      </c>
      <c r="H25" s="143">
        <v>0.3</v>
      </c>
      <c r="I25" s="144" t="s">
        <v>132</v>
      </c>
      <c r="J25" s="143">
        <v>1</v>
      </c>
      <c r="K25" s="144" t="s">
        <v>161</v>
      </c>
    </row>
    <row r="26" spans="2:21">
      <c r="B26" t="s">
        <v>281</v>
      </c>
      <c r="C26" t="s">
        <v>212</v>
      </c>
      <c r="F26" t="s">
        <v>227</v>
      </c>
      <c r="G26" s="144" t="s">
        <v>111</v>
      </c>
      <c r="H26" s="143">
        <v>0.4</v>
      </c>
      <c r="I26" s="144" t="s">
        <v>238</v>
      </c>
      <c r="J26" s="143">
        <v>0.2</v>
      </c>
      <c r="K26" s="144" t="s">
        <v>166</v>
      </c>
    </row>
    <row r="27" spans="2:21">
      <c r="B27" t="s">
        <v>282</v>
      </c>
      <c r="C27" t="s">
        <v>212</v>
      </c>
      <c r="F27" t="s">
        <v>228</v>
      </c>
      <c r="G27" s="144" t="s">
        <v>111</v>
      </c>
      <c r="H27" s="143">
        <v>0.4</v>
      </c>
      <c r="I27" s="144" t="s">
        <v>124</v>
      </c>
      <c r="J27" s="143">
        <v>0.4</v>
      </c>
      <c r="K27" s="144" t="s">
        <v>127</v>
      </c>
    </row>
    <row r="28" spans="2:21">
      <c r="B28" t="s">
        <v>283</v>
      </c>
      <c r="C28" t="s">
        <v>161</v>
      </c>
      <c r="F28" t="s">
        <v>229</v>
      </c>
      <c r="G28" s="144" t="s">
        <v>111</v>
      </c>
      <c r="H28" s="143">
        <v>0.4</v>
      </c>
      <c r="I28" s="144" t="s">
        <v>127</v>
      </c>
      <c r="J28" s="143">
        <v>0.6</v>
      </c>
      <c r="K28" s="144" t="s">
        <v>127</v>
      </c>
    </row>
    <row r="29" spans="2:21">
      <c r="F29" t="s">
        <v>230</v>
      </c>
      <c r="G29" s="144" t="s">
        <v>111</v>
      </c>
      <c r="H29" s="143">
        <v>0.4</v>
      </c>
      <c r="I29" s="144" t="s">
        <v>130</v>
      </c>
      <c r="J29" s="143">
        <v>0.8</v>
      </c>
      <c r="K29" s="144" t="s">
        <v>163</v>
      </c>
    </row>
    <row r="30" spans="2:21">
      <c r="F30" t="s">
        <v>231</v>
      </c>
      <c r="G30" s="144" t="s">
        <v>111</v>
      </c>
      <c r="H30" s="143">
        <v>0.4</v>
      </c>
      <c r="I30" s="144" t="s">
        <v>132</v>
      </c>
      <c r="J30" s="143">
        <v>1</v>
      </c>
      <c r="K30" s="144" t="s">
        <v>161</v>
      </c>
    </row>
    <row r="31" spans="2:21">
      <c r="F31" t="s">
        <v>232</v>
      </c>
      <c r="G31" s="144" t="s">
        <v>113</v>
      </c>
      <c r="H31" s="143">
        <v>0.5</v>
      </c>
      <c r="I31" s="144" t="s">
        <v>238</v>
      </c>
      <c r="J31" s="143">
        <v>0.2</v>
      </c>
      <c r="K31" s="144" t="s">
        <v>127</v>
      </c>
    </row>
    <row r="32" spans="2:21">
      <c r="F32" t="s">
        <v>233</v>
      </c>
      <c r="G32" s="144" t="s">
        <v>113</v>
      </c>
      <c r="H32" s="143">
        <v>0.5</v>
      </c>
      <c r="I32" s="144" t="s">
        <v>124</v>
      </c>
      <c r="J32" s="143">
        <v>0.4</v>
      </c>
      <c r="K32" s="144" t="s">
        <v>127</v>
      </c>
    </row>
    <row r="33" spans="6:11">
      <c r="F33" t="s">
        <v>235</v>
      </c>
      <c r="G33" s="144" t="s">
        <v>113</v>
      </c>
      <c r="H33" s="143">
        <v>0.5</v>
      </c>
      <c r="I33" s="144" t="s">
        <v>127</v>
      </c>
      <c r="J33" s="143">
        <v>0.6</v>
      </c>
      <c r="K33" s="144" t="s">
        <v>127</v>
      </c>
    </row>
    <row r="34" spans="6:11">
      <c r="F34" t="s">
        <v>237</v>
      </c>
      <c r="G34" s="144" t="s">
        <v>113</v>
      </c>
      <c r="H34" s="143">
        <v>0.5</v>
      </c>
      <c r="I34" s="144" t="s">
        <v>130</v>
      </c>
      <c r="J34" s="143">
        <v>0.8</v>
      </c>
      <c r="K34" s="144" t="s">
        <v>163</v>
      </c>
    </row>
    <row r="35" spans="6:11">
      <c r="F35" t="s">
        <v>236</v>
      </c>
      <c r="G35" s="144" t="s">
        <v>113</v>
      </c>
      <c r="H35" s="143">
        <v>0.5</v>
      </c>
      <c r="I35" s="144" t="s">
        <v>132</v>
      </c>
      <c r="J35" s="143">
        <v>1</v>
      </c>
      <c r="K35" s="144" t="s">
        <v>161</v>
      </c>
    </row>
    <row r="37" spans="6:11" ht="45">
      <c r="G37" s="145" t="s">
        <v>246</v>
      </c>
    </row>
    <row r="38" spans="6:11" ht="105">
      <c r="G38" s="145" t="s">
        <v>247</v>
      </c>
    </row>
    <row r="39" spans="6:11" ht="75">
      <c r="G39" s="145" t="s">
        <v>248</v>
      </c>
    </row>
    <row r="40" spans="6:11" ht="75">
      <c r="G40" s="145" t="s">
        <v>249</v>
      </c>
    </row>
    <row r="41" spans="6:11" ht="75">
      <c r="G41" s="145" t="s">
        <v>250</v>
      </c>
    </row>
    <row r="42" spans="6:11" ht="45">
      <c r="G42" s="145" t="s">
        <v>251</v>
      </c>
    </row>
    <row r="43" spans="6:11" ht="105">
      <c r="G43" s="145" t="s">
        <v>252</v>
      </c>
    </row>
    <row r="44" spans="6:11" ht="75">
      <c r="G44" s="145" t="s">
        <v>253</v>
      </c>
    </row>
    <row r="45" spans="6:11" ht="75">
      <c r="G45" s="145" t="s">
        <v>254</v>
      </c>
    </row>
    <row r="46" spans="6:11" ht="75">
      <c r="G46" s="145" t="s">
        <v>255</v>
      </c>
    </row>
    <row r="47" spans="6:11" ht="45">
      <c r="G47" s="145" t="s">
        <v>256</v>
      </c>
    </row>
    <row r="48" spans="6:11" ht="105">
      <c r="G48" s="145" t="s">
        <v>257</v>
      </c>
    </row>
    <row r="49" spans="7:7" ht="75">
      <c r="G49" s="145" t="s">
        <v>258</v>
      </c>
    </row>
    <row r="50" spans="7:7" ht="75">
      <c r="G50" s="145" t="s">
        <v>259</v>
      </c>
    </row>
    <row r="51" spans="7:7" ht="75">
      <c r="G51" s="145" t="s">
        <v>260</v>
      </c>
    </row>
    <row r="52" spans="7:7" ht="45">
      <c r="G52" s="145" t="s">
        <v>261</v>
      </c>
    </row>
    <row r="53" spans="7:7" ht="105">
      <c r="G53" s="145" t="s">
        <v>262</v>
      </c>
    </row>
    <row r="54" spans="7:7" ht="75">
      <c r="G54" s="145" t="s">
        <v>263</v>
      </c>
    </row>
    <row r="55" spans="7:7" ht="75">
      <c r="G55" s="145" t="s">
        <v>264</v>
      </c>
    </row>
    <row r="56" spans="7:7" ht="75">
      <c r="G56" s="145" t="s">
        <v>265</v>
      </c>
    </row>
    <row r="57" spans="7:7" ht="45">
      <c r="G57" s="145" t="s">
        <v>266</v>
      </c>
    </row>
    <row r="58" spans="7:7" ht="105">
      <c r="G58" s="145" t="s">
        <v>267</v>
      </c>
    </row>
    <row r="59" spans="7:7" ht="75">
      <c r="G59" s="145" t="s">
        <v>268</v>
      </c>
    </row>
    <row r="60" spans="7:7" ht="75">
      <c r="G60" s="145" t="s">
        <v>269</v>
      </c>
    </row>
    <row r="61" spans="7:7" ht="75">
      <c r="G61" s="145" t="s">
        <v>270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CE11DC-9CCA-4581-BA3E-60E9533CB3A8}">
  <dimension ref="B2:K31"/>
  <sheetViews>
    <sheetView topLeftCell="A6" workbookViewId="0">
      <selection activeCell="B10" sqref="B10"/>
    </sheetView>
  </sheetViews>
  <sheetFormatPr baseColWidth="10" defaultRowHeight="15"/>
  <cols>
    <col min="2" max="2" width="30.85546875" customWidth="1"/>
    <col min="3" max="3" width="38.140625" customWidth="1"/>
    <col min="4" max="4" width="32.42578125" customWidth="1"/>
    <col min="5" max="5" width="20.42578125" customWidth="1"/>
    <col min="6" max="6" width="22.28515625" customWidth="1"/>
    <col min="7" max="7" width="21.85546875" customWidth="1"/>
    <col min="11" max="11" width="16.42578125" customWidth="1"/>
  </cols>
  <sheetData>
    <row r="2" spans="2:11">
      <c r="B2" s="4" t="s">
        <v>38</v>
      </c>
      <c r="C2" s="4" t="s">
        <v>39</v>
      </c>
      <c r="D2" s="4" t="s">
        <v>46</v>
      </c>
      <c r="E2" s="6" t="s">
        <v>51</v>
      </c>
      <c r="F2" s="4" t="s">
        <v>55</v>
      </c>
      <c r="G2" s="4" t="s">
        <v>58</v>
      </c>
      <c r="H2" s="4" t="s">
        <v>61</v>
      </c>
      <c r="I2" s="4" t="s">
        <v>64</v>
      </c>
      <c r="J2" s="4" t="s">
        <v>175</v>
      </c>
      <c r="K2" s="4" t="s">
        <v>285</v>
      </c>
    </row>
    <row r="3" spans="2:11" ht="30">
      <c r="B3" t="s">
        <v>40</v>
      </c>
      <c r="C3" s="82" t="s">
        <v>41</v>
      </c>
      <c r="D3" s="5" t="s">
        <v>47</v>
      </c>
      <c r="E3" t="s">
        <v>52</v>
      </c>
      <c r="F3" t="s">
        <v>56</v>
      </c>
      <c r="G3" t="s">
        <v>59</v>
      </c>
      <c r="H3" t="s">
        <v>62</v>
      </c>
      <c r="I3" t="s">
        <v>65</v>
      </c>
      <c r="J3" t="s">
        <v>176</v>
      </c>
      <c r="K3" t="s">
        <v>286</v>
      </c>
    </row>
    <row r="4" spans="2:11" ht="75">
      <c r="B4" s="160" t="s">
        <v>291</v>
      </c>
      <c r="C4" t="s">
        <v>42</v>
      </c>
      <c r="D4" s="5" t="s">
        <v>48</v>
      </c>
      <c r="E4" t="s">
        <v>53</v>
      </c>
      <c r="F4" t="s">
        <v>57</v>
      </c>
      <c r="G4" t="s">
        <v>60</v>
      </c>
      <c r="H4" t="s">
        <v>63</v>
      </c>
      <c r="I4" t="s">
        <v>66</v>
      </c>
      <c r="J4" t="s">
        <v>177</v>
      </c>
      <c r="K4" t="s">
        <v>287</v>
      </c>
    </row>
    <row r="5" spans="2:11" ht="60">
      <c r="B5" s="160" t="s">
        <v>304</v>
      </c>
      <c r="C5" t="s">
        <v>43</v>
      </c>
      <c r="D5" s="5" t="s">
        <v>129</v>
      </c>
      <c r="E5" t="s">
        <v>54</v>
      </c>
      <c r="K5" t="s">
        <v>288</v>
      </c>
    </row>
    <row r="6" spans="2:11" ht="45">
      <c r="B6" s="160" t="s">
        <v>290</v>
      </c>
      <c r="C6" t="s">
        <v>44</v>
      </c>
      <c r="D6" s="5" t="s">
        <v>306</v>
      </c>
      <c r="K6" t="s">
        <v>289</v>
      </c>
    </row>
    <row r="7" spans="2:11" ht="60">
      <c r="B7" s="160" t="s">
        <v>317</v>
      </c>
      <c r="C7" t="s">
        <v>45</v>
      </c>
      <c r="D7" s="83" t="s">
        <v>50</v>
      </c>
    </row>
    <row r="8" spans="2:11" ht="30">
      <c r="B8" s="160" t="s">
        <v>384</v>
      </c>
      <c r="C8" t="s">
        <v>305</v>
      </c>
      <c r="D8" s="151" t="s">
        <v>297</v>
      </c>
    </row>
    <row r="9" spans="2:11" ht="30">
      <c r="B9" s="160" t="s">
        <v>385</v>
      </c>
      <c r="C9" t="s">
        <v>174</v>
      </c>
      <c r="D9" s="151" t="s">
        <v>298</v>
      </c>
    </row>
    <row r="10" spans="2:11" ht="30">
      <c r="C10" t="s">
        <v>346</v>
      </c>
      <c r="D10" s="151" t="s">
        <v>299</v>
      </c>
    </row>
    <row r="11" spans="2:11" ht="30">
      <c r="D11" s="151" t="s">
        <v>300</v>
      </c>
    </row>
    <row r="12" spans="2:11" ht="30">
      <c r="D12" s="151" t="s">
        <v>301</v>
      </c>
    </row>
    <row r="13" spans="2:11" ht="30">
      <c r="D13" s="150" t="s">
        <v>292</v>
      </c>
    </row>
    <row r="14" spans="2:11" ht="30">
      <c r="D14" s="150" t="s">
        <v>293</v>
      </c>
    </row>
    <row r="15" spans="2:11" ht="30">
      <c r="D15" s="150" t="s">
        <v>294</v>
      </c>
    </row>
    <row r="16" spans="2:11" ht="30">
      <c r="D16" s="150" t="s">
        <v>295</v>
      </c>
    </row>
    <row r="17" spans="4:4" ht="30">
      <c r="D17" s="150" t="s">
        <v>296</v>
      </c>
    </row>
    <row r="18" spans="4:4" ht="60">
      <c r="D18" s="82" t="s">
        <v>381</v>
      </c>
    </row>
    <row r="19" spans="4:4" ht="60">
      <c r="D19" s="82" t="s">
        <v>382</v>
      </c>
    </row>
    <row r="20" spans="4:4" ht="30">
      <c r="D20" s="170" t="s">
        <v>309</v>
      </c>
    </row>
    <row r="21" spans="4:4" ht="30">
      <c r="D21" s="170" t="s">
        <v>313</v>
      </c>
    </row>
    <row r="22" spans="4:4" ht="30">
      <c r="D22" s="170" t="s">
        <v>314</v>
      </c>
    </row>
    <row r="23" spans="4:4" ht="30">
      <c r="D23" s="170" t="s">
        <v>315</v>
      </c>
    </row>
    <row r="24" spans="4:4" ht="45">
      <c r="D24" s="170" t="s">
        <v>316</v>
      </c>
    </row>
    <row r="25" spans="4:4" ht="45">
      <c r="D25" s="170" t="s">
        <v>307</v>
      </c>
    </row>
    <row r="26" spans="4:4" ht="60">
      <c r="D26" s="170" t="s">
        <v>308</v>
      </c>
    </row>
    <row r="27" spans="4:4" ht="45">
      <c r="D27" s="170" t="s">
        <v>325</v>
      </c>
    </row>
    <row r="28" spans="4:4" ht="45">
      <c r="D28" s="170" t="s">
        <v>326</v>
      </c>
    </row>
    <row r="29" spans="4:4" ht="45">
      <c r="D29" s="170" t="s">
        <v>327</v>
      </c>
    </row>
    <row r="30" spans="4:4" ht="45">
      <c r="D30" s="170" t="s">
        <v>324</v>
      </c>
    </row>
    <row r="31" spans="4:4" ht="45">
      <c r="D31" s="170" t="s">
        <v>328</v>
      </c>
    </row>
  </sheetData>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5CD370-9EE0-499B-B626-C71D8508CF2D}">
  <sheetPr>
    <tabColor rgb="FFFF0000"/>
  </sheetPr>
  <dimension ref="A1:JR29"/>
  <sheetViews>
    <sheetView tabSelected="1" zoomScale="71" zoomScaleNormal="71" workbookViewId="0">
      <selection activeCell="O15" sqref="O15:O19"/>
    </sheetView>
  </sheetViews>
  <sheetFormatPr baseColWidth="10" defaultColWidth="11.42578125" defaultRowHeight="15"/>
  <cols>
    <col min="1" max="2" width="18.42578125" style="82" customWidth="1"/>
    <col min="3" max="3" width="15.42578125" customWidth="1"/>
    <col min="4" max="4" width="27.42578125" style="82" customWidth="1"/>
    <col min="5" max="5" width="18" style="191" customWidth="1"/>
    <col min="6" max="6" width="40.140625" customWidth="1"/>
    <col min="7" max="7" width="20.42578125" customWidth="1"/>
    <col min="8" max="8" width="10.42578125" style="192" customWidth="1"/>
    <col min="9" max="9" width="11.42578125" style="192" customWidth="1"/>
    <col min="10" max="10" width="10.140625" style="193" customWidth="1"/>
    <col min="11" max="11" width="11.42578125" style="192" customWidth="1"/>
    <col min="12" max="12" width="10.85546875" style="192" customWidth="1"/>
    <col min="13" max="13" width="18.28515625" style="192" bestFit="1" customWidth="1"/>
    <col min="14" max="14" width="18.28515625" bestFit="1" customWidth="1"/>
    <col min="15" max="15" width="32.85546875" customWidth="1"/>
    <col min="16" max="16" width="16.42578125" customWidth="1"/>
    <col min="17" max="17" width="14.28515625" customWidth="1"/>
    <col min="18" max="18" width="17.85546875" customWidth="1"/>
    <col min="19" max="19" width="15.140625" customWidth="1"/>
    <col min="20" max="20" width="16.140625" customWidth="1"/>
    <col min="21" max="176" width="11.42578125" style="129"/>
  </cols>
  <sheetData>
    <row r="1" spans="1:278" s="162" customFormat="1" ht="16.5" customHeight="1">
      <c r="A1" s="344"/>
      <c r="B1" s="345"/>
      <c r="C1" s="345"/>
      <c r="D1" s="456" t="s">
        <v>365</v>
      </c>
      <c r="E1" s="456"/>
      <c r="F1" s="456"/>
      <c r="G1" s="456"/>
      <c r="H1" s="456"/>
      <c r="I1" s="456"/>
      <c r="J1" s="456"/>
      <c r="K1" s="456"/>
      <c r="L1" s="456"/>
      <c r="M1" s="456"/>
      <c r="N1" s="456"/>
      <c r="O1" s="456"/>
      <c r="P1" s="456"/>
      <c r="Q1" s="457"/>
      <c r="R1" s="336" t="s">
        <v>67</v>
      </c>
      <c r="S1" s="336"/>
      <c r="T1" s="336"/>
      <c r="U1" s="161"/>
      <c r="V1" s="161"/>
      <c r="W1" s="161"/>
      <c r="X1" s="161"/>
      <c r="Y1" s="161"/>
      <c r="Z1" s="161"/>
      <c r="AA1" s="161"/>
      <c r="AB1" s="161"/>
      <c r="AC1" s="161"/>
      <c r="AD1" s="161"/>
      <c r="AE1" s="161"/>
      <c r="AF1" s="161"/>
      <c r="AG1" s="161"/>
      <c r="AH1" s="161"/>
      <c r="AI1" s="161"/>
      <c r="AJ1" s="161"/>
      <c r="AK1" s="161"/>
      <c r="AL1" s="161"/>
      <c r="AM1" s="161"/>
      <c r="AN1" s="161"/>
      <c r="AO1" s="161"/>
      <c r="AP1" s="161"/>
      <c r="AQ1" s="161"/>
      <c r="AR1" s="161"/>
      <c r="AS1" s="161"/>
      <c r="AT1" s="161"/>
      <c r="AU1" s="161"/>
      <c r="AV1" s="161"/>
      <c r="AW1" s="161"/>
      <c r="AX1" s="161"/>
      <c r="AY1" s="161"/>
      <c r="AZ1" s="161"/>
      <c r="BA1" s="161"/>
      <c r="BB1" s="161"/>
      <c r="BC1" s="161"/>
      <c r="BD1" s="161"/>
      <c r="BE1" s="161"/>
      <c r="BF1" s="161"/>
      <c r="BG1" s="161"/>
      <c r="BH1" s="161"/>
      <c r="BI1" s="161"/>
      <c r="BJ1" s="161"/>
      <c r="BK1" s="161"/>
      <c r="BL1" s="161"/>
      <c r="BM1" s="161"/>
      <c r="BN1" s="161"/>
      <c r="BO1" s="161"/>
      <c r="BP1" s="161"/>
      <c r="BQ1" s="161"/>
      <c r="BR1" s="161"/>
      <c r="BS1" s="161"/>
      <c r="BT1" s="161"/>
      <c r="BU1" s="161"/>
      <c r="BV1" s="161"/>
      <c r="BW1" s="161"/>
      <c r="BX1" s="161"/>
      <c r="BY1" s="161"/>
      <c r="BZ1" s="161"/>
      <c r="CA1" s="161"/>
      <c r="CB1" s="161"/>
      <c r="CC1" s="161"/>
      <c r="CD1" s="161"/>
      <c r="CE1" s="161"/>
      <c r="CF1" s="161"/>
      <c r="CG1" s="161"/>
      <c r="CH1" s="161"/>
      <c r="CI1" s="161"/>
      <c r="CJ1" s="161"/>
      <c r="CK1" s="161"/>
      <c r="CL1" s="161"/>
      <c r="CM1" s="161"/>
      <c r="CN1" s="161"/>
      <c r="CO1" s="161"/>
      <c r="CP1" s="161"/>
      <c r="CQ1" s="161"/>
      <c r="CR1" s="161"/>
      <c r="CS1" s="161"/>
      <c r="CT1" s="161"/>
      <c r="CU1" s="161"/>
      <c r="CV1" s="161"/>
      <c r="CW1" s="161"/>
      <c r="CX1" s="161"/>
      <c r="CY1" s="161"/>
      <c r="CZ1" s="161"/>
      <c r="DA1" s="161"/>
      <c r="DB1" s="161"/>
      <c r="DC1" s="161"/>
      <c r="DD1" s="161"/>
      <c r="DE1" s="161"/>
      <c r="DF1" s="161"/>
      <c r="DG1" s="161"/>
      <c r="DH1" s="161"/>
      <c r="DI1" s="161"/>
      <c r="DJ1" s="161"/>
      <c r="DK1" s="161"/>
      <c r="DL1" s="161"/>
      <c r="DM1" s="161"/>
      <c r="DN1" s="161"/>
      <c r="DO1" s="161"/>
      <c r="DP1" s="161"/>
      <c r="DQ1" s="161"/>
      <c r="DR1" s="161"/>
      <c r="DS1" s="161"/>
      <c r="DT1" s="161"/>
      <c r="DU1" s="161"/>
      <c r="DV1" s="161"/>
      <c r="DW1" s="161"/>
      <c r="DX1" s="161"/>
      <c r="DY1" s="161"/>
      <c r="DZ1" s="161"/>
      <c r="EA1" s="161"/>
      <c r="EB1" s="161"/>
      <c r="EC1" s="161"/>
      <c r="ED1" s="161"/>
      <c r="EE1" s="161"/>
      <c r="EF1" s="161"/>
      <c r="EG1" s="161"/>
      <c r="EH1" s="161"/>
      <c r="EI1" s="161"/>
      <c r="EJ1" s="161"/>
      <c r="EK1" s="161"/>
      <c r="EL1" s="161"/>
      <c r="EM1" s="161"/>
      <c r="EN1" s="161"/>
      <c r="EO1" s="161"/>
      <c r="EP1" s="161"/>
      <c r="EQ1" s="161"/>
      <c r="ER1" s="161"/>
      <c r="ES1" s="161"/>
      <c r="ET1" s="161"/>
      <c r="EU1" s="161"/>
      <c r="EV1" s="161"/>
      <c r="EW1" s="161"/>
      <c r="EX1" s="161"/>
      <c r="EY1" s="161"/>
      <c r="EZ1" s="161"/>
      <c r="FA1" s="161"/>
      <c r="FB1" s="161"/>
      <c r="FC1" s="161"/>
      <c r="FD1" s="161"/>
      <c r="FE1" s="161"/>
      <c r="FF1" s="161"/>
      <c r="FG1" s="161"/>
      <c r="FH1" s="161"/>
      <c r="FI1" s="161"/>
      <c r="FJ1" s="161"/>
      <c r="FK1" s="161"/>
      <c r="FL1" s="161"/>
      <c r="FM1" s="161"/>
      <c r="FN1" s="161"/>
      <c r="FO1" s="161"/>
      <c r="FP1" s="161"/>
      <c r="FQ1" s="161"/>
      <c r="FR1" s="161"/>
      <c r="FS1" s="161"/>
      <c r="FT1" s="161"/>
      <c r="FU1" s="161"/>
      <c r="FV1" s="161"/>
      <c r="FW1" s="161"/>
      <c r="FX1" s="161"/>
      <c r="FY1" s="161"/>
      <c r="FZ1" s="161"/>
      <c r="GA1" s="161"/>
      <c r="GB1" s="161"/>
      <c r="GC1" s="161"/>
      <c r="GD1" s="161"/>
      <c r="GE1" s="161"/>
      <c r="GF1" s="161"/>
      <c r="GG1" s="161"/>
      <c r="GH1" s="161"/>
      <c r="GI1" s="161"/>
      <c r="GJ1" s="161"/>
      <c r="GK1" s="161"/>
      <c r="GL1" s="161"/>
      <c r="GM1" s="161"/>
      <c r="GN1" s="161"/>
      <c r="GO1" s="161"/>
      <c r="GP1" s="161"/>
      <c r="GQ1" s="161"/>
      <c r="GR1" s="161"/>
      <c r="GS1" s="161"/>
      <c r="GT1" s="161"/>
      <c r="GU1" s="161"/>
      <c r="GV1" s="161"/>
      <c r="GW1" s="161"/>
      <c r="GX1" s="161"/>
      <c r="GY1" s="161"/>
      <c r="GZ1" s="161"/>
      <c r="HA1" s="161"/>
      <c r="HB1" s="161"/>
      <c r="HC1" s="161"/>
      <c r="HD1" s="161"/>
      <c r="HE1" s="161"/>
      <c r="HF1" s="161"/>
      <c r="HG1" s="161"/>
      <c r="HH1" s="161"/>
      <c r="HI1" s="161"/>
      <c r="HJ1" s="161"/>
      <c r="HK1" s="161"/>
      <c r="HL1" s="161"/>
      <c r="HM1" s="161"/>
      <c r="HN1" s="161"/>
      <c r="HO1" s="161"/>
      <c r="HP1" s="161"/>
      <c r="HQ1" s="161"/>
      <c r="HR1" s="161"/>
      <c r="HS1" s="161"/>
      <c r="HT1" s="161"/>
      <c r="HU1" s="161"/>
      <c r="HV1" s="161"/>
      <c r="HW1" s="161"/>
      <c r="HX1" s="161"/>
      <c r="HY1" s="161"/>
      <c r="HZ1" s="161"/>
      <c r="IA1" s="161"/>
      <c r="IB1" s="161"/>
      <c r="IC1" s="161"/>
      <c r="ID1" s="161"/>
      <c r="IE1" s="161"/>
      <c r="IF1" s="161"/>
      <c r="IG1" s="161"/>
      <c r="IH1" s="161"/>
      <c r="II1" s="161"/>
      <c r="IJ1" s="161"/>
      <c r="IK1" s="161"/>
      <c r="IL1" s="161"/>
      <c r="IM1" s="161"/>
      <c r="IN1" s="161"/>
      <c r="IO1" s="161"/>
      <c r="IP1" s="161"/>
      <c r="IQ1" s="161"/>
      <c r="IR1" s="161"/>
      <c r="IS1" s="161"/>
      <c r="IT1" s="161"/>
      <c r="IU1" s="161"/>
      <c r="IV1" s="161"/>
      <c r="IW1" s="161"/>
      <c r="IX1" s="161"/>
      <c r="IY1" s="161"/>
      <c r="IZ1" s="161"/>
      <c r="JA1" s="161"/>
      <c r="JB1" s="161"/>
      <c r="JC1" s="161"/>
      <c r="JD1" s="161"/>
      <c r="JE1" s="161"/>
      <c r="JF1" s="161"/>
      <c r="JG1" s="161"/>
      <c r="JH1" s="161"/>
      <c r="JI1" s="161"/>
      <c r="JJ1" s="161"/>
      <c r="JK1" s="161"/>
      <c r="JL1" s="161"/>
      <c r="JM1" s="161"/>
      <c r="JN1" s="161"/>
      <c r="JO1" s="161"/>
      <c r="JP1" s="161"/>
      <c r="JQ1" s="161"/>
      <c r="JR1" s="161"/>
    </row>
    <row r="2" spans="1:278" s="162" customFormat="1" ht="39.75" customHeight="1">
      <c r="A2" s="346"/>
      <c r="B2" s="347"/>
      <c r="C2" s="347"/>
      <c r="D2" s="458"/>
      <c r="E2" s="458"/>
      <c r="F2" s="458"/>
      <c r="G2" s="458"/>
      <c r="H2" s="458"/>
      <c r="I2" s="458"/>
      <c r="J2" s="458"/>
      <c r="K2" s="458"/>
      <c r="L2" s="458"/>
      <c r="M2" s="458"/>
      <c r="N2" s="458"/>
      <c r="O2" s="458"/>
      <c r="P2" s="458"/>
      <c r="Q2" s="459"/>
      <c r="R2" s="336"/>
      <c r="S2" s="336"/>
      <c r="T2" s="336"/>
      <c r="U2" s="161"/>
      <c r="V2" s="161"/>
      <c r="W2" s="161"/>
      <c r="X2" s="161"/>
      <c r="Y2" s="161"/>
      <c r="Z2" s="161"/>
      <c r="AA2" s="161"/>
      <c r="AB2" s="161"/>
      <c r="AC2" s="161"/>
      <c r="AD2" s="161"/>
      <c r="AE2" s="161"/>
      <c r="AF2" s="161"/>
      <c r="AG2" s="161"/>
      <c r="AH2" s="161"/>
      <c r="AI2" s="161"/>
      <c r="AJ2" s="161"/>
      <c r="AK2" s="161"/>
      <c r="AL2" s="161"/>
      <c r="AM2" s="161"/>
      <c r="AN2" s="161"/>
      <c r="AO2" s="161"/>
      <c r="AP2" s="161"/>
      <c r="AQ2" s="161"/>
      <c r="AR2" s="161"/>
      <c r="AS2" s="161"/>
      <c r="AT2" s="161"/>
      <c r="AU2" s="161"/>
      <c r="AV2" s="161"/>
      <c r="AW2" s="161"/>
      <c r="AX2" s="161"/>
      <c r="AY2" s="161"/>
      <c r="AZ2" s="161"/>
      <c r="BA2" s="161"/>
      <c r="BB2" s="161"/>
      <c r="BC2" s="161"/>
      <c r="BD2" s="161"/>
      <c r="BE2" s="161"/>
      <c r="BF2" s="161"/>
      <c r="BG2" s="161"/>
      <c r="BH2" s="161"/>
      <c r="BI2" s="161"/>
      <c r="BJ2" s="161"/>
      <c r="BK2" s="161"/>
      <c r="BL2" s="161"/>
      <c r="BM2" s="161"/>
      <c r="BN2" s="161"/>
      <c r="BO2" s="161"/>
      <c r="BP2" s="161"/>
      <c r="BQ2" s="161"/>
      <c r="BR2" s="161"/>
      <c r="BS2" s="161"/>
      <c r="BT2" s="161"/>
      <c r="BU2" s="161"/>
      <c r="BV2" s="161"/>
      <c r="BW2" s="161"/>
      <c r="BX2" s="161"/>
      <c r="BY2" s="161"/>
      <c r="BZ2" s="161"/>
      <c r="CA2" s="161"/>
      <c r="CB2" s="161"/>
      <c r="CC2" s="161"/>
      <c r="CD2" s="161"/>
      <c r="CE2" s="161"/>
      <c r="CF2" s="161"/>
      <c r="CG2" s="161"/>
      <c r="CH2" s="161"/>
      <c r="CI2" s="161"/>
      <c r="CJ2" s="161"/>
      <c r="CK2" s="161"/>
      <c r="CL2" s="161"/>
      <c r="CM2" s="161"/>
      <c r="CN2" s="161"/>
      <c r="CO2" s="161"/>
      <c r="CP2" s="161"/>
      <c r="CQ2" s="161"/>
      <c r="CR2" s="161"/>
      <c r="CS2" s="161"/>
      <c r="CT2" s="161"/>
      <c r="CU2" s="161"/>
      <c r="CV2" s="161"/>
      <c r="CW2" s="161"/>
      <c r="CX2" s="161"/>
      <c r="CY2" s="161"/>
      <c r="CZ2" s="161"/>
      <c r="DA2" s="161"/>
      <c r="DB2" s="161"/>
      <c r="DC2" s="161"/>
      <c r="DD2" s="161"/>
      <c r="DE2" s="161"/>
      <c r="DF2" s="161"/>
      <c r="DG2" s="161"/>
      <c r="DH2" s="161"/>
      <c r="DI2" s="161"/>
      <c r="DJ2" s="161"/>
      <c r="DK2" s="161"/>
      <c r="DL2" s="161"/>
      <c r="DM2" s="161"/>
      <c r="DN2" s="161"/>
      <c r="DO2" s="161"/>
      <c r="DP2" s="161"/>
      <c r="DQ2" s="161"/>
      <c r="DR2" s="161"/>
      <c r="DS2" s="161"/>
      <c r="DT2" s="161"/>
      <c r="DU2" s="161"/>
      <c r="DV2" s="161"/>
      <c r="DW2" s="161"/>
      <c r="DX2" s="161"/>
      <c r="DY2" s="161"/>
      <c r="DZ2" s="161"/>
      <c r="EA2" s="161"/>
      <c r="EB2" s="161"/>
      <c r="EC2" s="161"/>
      <c r="ED2" s="161"/>
      <c r="EE2" s="161"/>
      <c r="EF2" s="161"/>
      <c r="EG2" s="161"/>
      <c r="EH2" s="161"/>
      <c r="EI2" s="161"/>
      <c r="EJ2" s="161"/>
      <c r="EK2" s="161"/>
      <c r="EL2" s="161"/>
      <c r="EM2" s="161"/>
      <c r="EN2" s="161"/>
      <c r="EO2" s="161"/>
      <c r="EP2" s="161"/>
      <c r="EQ2" s="161"/>
      <c r="ER2" s="161"/>
      <c r="ES2" s="161"/>
      <c r="ET2" s="161"/>
      <c r="EU2" s="161"/>
      <c r="EV2" s="161"/>
      <c r="EW2" s="161"/>
      <c r="EX2" s="161"/>
      <c r="EY2" s="161"/>
      <c r="EZ2" s="161"/>
      <c r="FA2" s="161"/>
      <c r="FB2" s="161"/>
      <c r="FC2" s="161"/>
      <c r="FD2" s="161"/>
      <c r="FE2" s="161"/>
      <c r="FF2" s="161"/>
      <c r="FG2" s="161"/>
      <c r="FH2" s="161"/>
      <c r="FI2" s="161"/>
      <c r="FJ2" s="161"/>
      <c r="FK2" s="161"/>
      <c r="FL2" s="161"/>
      <c r="FM2" s="161"/>
      <c r="FN2" s="161"/>
      <c r="FO2" s="161"/>
      <c r="FP2" s="161"/>
      <c r="FQ2" s="161"/>
      <c r="FR2" s="161"/>
      <c r="FS2" s="161"/>
      <c r="FT2" s="161"/>
      <c r="FU2" s="161"/>
      <c r="FV2" s="161"/>
      <c r="FW2" s="161"/>
      <c r="FX2" s="161"/>
      <c r="FY2" s="161"/>
      <c r="FZ2" s="161"/>
      <c r="GA2" s="161"/>
      <c r="GB2" s="161"/>
      <c r="GC2" s="161"/>
      <c r="GD2" s="161"/>
      <c r="GE2" s="161"/>
      <c r="GF2" s="161"/>
      <c r="GG2" s="161"/>
      <c r="GH2" s="161"/>
      <c r="GI2" s="161"/>
      <c r="GJ2" s="161"/>
      <c r="GK2" s="161"/>
      <c r="GL2" s="161"/>
      <c r="GM2" s="161"/>
      <c r="GN2" s="161"/>
      <c r="GO2" s="161"/>
      <c r="GP2" s="161"/>
      <c r="GQ2" s="161"/>
      <c r="GR2" s="161"/>
      <c r="GS2" s="161"/>
      <c r="GT2" s="161"/>
      <c r="GU2" s="161"/>
      <c r="GV2" s="161"/>
      <c r="GW2" s="161"/>
      <c r="GX2" s="161"/>
      <c r="GY2" s="161"/>
      <c r="GZ2" s="161"/>
      <c r="HA2" s="161"/>
      <c r="HB2" s="161"/>
      <c r="HC2" s="161"/>
      <c r="HD2" s="161"/>
      <c r="HE2" s="161"/>
      <c r="HF2" s="161"/>
      <c r="HG2" s="161"/>
      <c r="HH2" s="161"/>
      <c r="HI2" s="161"/>
      <c r="HJ2" s="161"/>
      <c r="HK2" s="161"/>
      <c r="HL2" s="161"/>
      <c r="HM2" s="161"/>
      <c r="HN2" s="161"/>
      <c r="HO2" s="161"/>
      <c r="HP2" s="161"/>
      <c r="HQ2" s="161"/>
      <c r="HR2" s="161"/>
      <c r="HS2" s="161"/>
      <c r="HT2" s="161"/>
      <c r="HU2" s="161"/>
      <c r="HV2" s="161"/>
      <c r="HW2" s="161"/>
      <c r="HX2" s="161"/>
      <c r="HY2" s="161"/>
      <c r="HZ2" s="161"/>
      <c r="IA2" s="161"/>
      <c r="IB2" s="161"/>
      <c r="IC2" s="161"/>
      <c r="ID2" s="161"/>
      <c r="IE2" s="161"/>
      <c r="IF2" s="161"/>
      <c r="IG2" s="161"/>
      <c r="IH2" s="161"/>
      <c r="II2" s="161"/>
      <c r="IJ2" s="161"/>
      <c r="IK2" s="161"/>
      <c r="IL2" s="161"/>
      <c r="IM2" s="161"/>
      <c r="IN2" s="161"/>
      <c r="IO2" s="161"/>
      <c r="IP2" s="161"/>
      <c r="IQ2" s="161"/>
      <c r="IR2" s="161"/>
      <c r="IS2" s="161"/>
      <c r="IT2" s="161"/>
      <c r="IU2" s="161"/>
      <c r="IV2" s="161"/>
      <c r="IW2" s="161"/>
      <c r="IX2" s="161"/>
      <c r="IY2" s="161"/>
      <c r="IZ2" s="161"/>
      <c r="JA2" s="161"/>
      <c r="JB2" s="161"/>
      <c r="JC2" s="161"/>
      <c r="JD2" s="161"/>
      <c r="JE2" s="161"/>
      <c r="JF2" s="161"/>
      <c r="JG2" s="161"/>
      <c r="JH2" s="161"/>
      <c r="JI2" s="161"/>
      <c r="JJ2" s="161"/>
      <c r="JK2" s="161"/>
      <c r="JL2" s="161"/>
      <c r="JM2" s="161"/>
      <c r="JN2" s="161"/>
      <c r="JO2" s="161"/>
      <c r="JP2" s="161"/>
      <c r="JQ2" s="161"/>
      <c r="JR2" s="161"/>
    </row>
    <row r="3" spans="1:278" s="162" customFormat="1" ht="3" customHeight="1">
      <c r="A3" s="2"/>
      <c r="B3" s="2"/>
      <c r="C3" s="205"/>
      <c r="D3" s="458"/>
      <c r="E3" s="458"/>
      <c r="F3" s="458"/>
      <c r="G3" s="458"/>
      <c r="H3" s="458"/>
      <c r="I3" s="458"/>
      <c r="J3" s="458"/>
      <c r="K3" s="458"/>
      <c r="L3" s="458"/>
      <c r="M3" s="458"/>
      <c r="N3" s="458"/>
      <c r="O3" s="458"/>
      <c r="P3" s="458"/>
      <c r="Q3" s="459"/>
      <c r="R3" s="336"/>
      <c r="S3" s="336"/>
      <c r="T3" s="336"/>
      <c r="U3" s="161"/>
      <c r="V3" s="161"/>
      <c r="W3" s="161"/>
      <c r="X3" s="161"/>
      <c r="Y3" s="161"/>
      <c r="Z3" s="161"/>
      <c r="AA3" s="161"/>
      <c r="AB3" s="161"/>
      <c r="AC3" s="161"/>
      <c r="AD3" s="161"/>
      <c r="AE3" s="161"/>
      <c r="AF3" s="161"/>
      <c r="AG3" s="161"/>
      <c r="AH3" s="161"/>
      <c r="AI3" s="161"/>
      <c r="AJ3" s="161"/>
      <c r="AK3" s="161"/>
      <c r="AL3" s="161"/>
      <c r="AM3" s="161"/>
      <c r="AN3" s="161"/>
      <c r="AO3" s="161"/>
      <c r="AP3" s="161"/>
      <c r="AQ3" s="161"/>
      <c r="AR3" s="161"/>
      <c r="AS3" s="161"/>
      <c r="AT3" s="161"/>
      <c r="AU3" s="161"/>
      <c r="AV3" s="161"/>
      <c r="AW3" s="161"/>
      <c r="AX3" s="161"/>
      <c r="AY3" s="161"/>
      <c r="AZ3" s="161"/>
      <c r="BA3" s="161"/>
      <c r="BB3" s="161"/>
      <c r="BC3" s="161"/>
      <c r="BD3" s="161"/>
      <c r="BE3" s="161"/>
      <c r="BF3" s="161"/>
      <c r="BG3" s="161"/>
      <c r="BH3" s="161"/>
      <c r="BI3" s="161"/>
      <c r="BJ3" s="161"/>
      <c r="BK3" s="161"/>
      <c r="BL3" s="161"/>
      <c r="BM3" s="161"/>
      <c r="BN3" s="161"/>
      <c r="BO3" s="161"/>
      <c r="BP3" s="161"/>
      <c r="BQ3" s="161"/>
      <c r="BR3" s="161"/>
      <c r="BS3" s="161"/>
      <c r="BT3" s="161"/>
      <c r="BU3" s="161"/>
      <c r="BV3" s="161"/>
      <c r="BW3" s="161"/>
      <c r="BX3" s="161"/>
      <c r="BY3" s="161"/>
      <c r="BZ3" s="161"/>
      <c r="CA3" s="161"/>
      <c r="CB3" s="161"/>
      <c r="CC3" s="161"/>
      <c r="CD3" s="161"/>
      <c r="CE3" s="161"/>
      <c r="CF3" s="161"/>
      <c r="CG3" s="161"/>
      <c r="CH3" s="161"/>
      <c r="CI3" s="161"/>
      <c r="CJ3" s="161"/>
      <c r="CK3" s="161"/>
      <c r="CL3" s="161"/>
      <c r="CM3" s="161"/>
      <c r="CN3" s="161"/>
      <c r="CO3" s="161"/>
      <c r="CP3" s="161"/>
      <c r="CQ3" s="161"/>
      <c r="CR3" s="161"/>
      <c r="CS3" s="161"/>
      <c r="CT3" s="161"/>
      <c r="CU3" s="161"/>
      <c r="CV3" s="161"/>
      <c r="CW3" s="161"/>
      <c r="CX3" s="161"/>
      <c r="CY3" s="161"/>
      <c r="CZ3" s="161"/>
      <c r="DA3" s="161"/>
      <c r="DB3" s="161"/>
      <c r="DC3" s="161"/>
      <c r="DD3" s="161"/>
      <c r="DE3" s="161"/>
      <c r="DF3" s="161"/>
      <c r="DG3" s="161"/>
      <c r="DH3" s="161"/>
      <c r="DI3" s="161"/>
      <c r="DJ3" s="161"/>
      <c r="DK3" s="161"/>
      <c r="DL3" s="161"/>
      <c r="DM3" s="161"/>
      <c r="DN3" s="161"/>
      <c r="DO3" s="161"/>
      <c r="DP3" s="161"/>
      <c r="DQ3" s="161"/>
      <c r="DR3" s="161"/>
      <c r="DS3" s="161"/>
      <c r="DT3" s="161"/>
      <c r="DU3" s="161"/>
      <c r="DV3" s="161"/>
      <c r="DW3" s="161"/>
      <c r="DX3" s="161"/>
      <c r="DY3" s="161"/>
      <c r="DZ3" s="161"/>
      <c r="EA3" s="161"/>
      <c r="EB3" s="161"/>
      <c r="EC3" s="161"/>
      <c r="ED3" s="161"/>
      <c r="EE3" s="161"/>
      <c r="EF3" s="161"/>
      <c r="EG3" s="161"/>
      <c r="EH3" s="161"/>
      <c r="EI3" s="161"/>
      <c r="EJ3" s="161"/>
      <c r="EK3" s="161"/>
      <c r="EL3" s="161"/>
      <c r="EM3" s="161"/>
      <c r="EN3" s="161"/>
      <c r="EO3" s="161"/>
      <c r="EP3" s="161"/>
      <c r="EQ3" s="161"/>
      <c r="ER3" s="161"/>
      <c r="ES3" s="161"/>
      <c r="ET3" s="161"/>
      <c r="EU3" s="161"/>
      <c r="EV3" s="161"/>
      <c r="EW3" s="161"/>
      <c r="EX3" s="161"/>
      <c r="EY3" s="161"/>
      <c r="EZ3" s="161"/>
      <c r="FA3" s="161"/>
      <c r="FB3" s="161"/>
      <c r="FC3" s="161"/>
      <c r="FD3" s="161"/>
      <c r="FE3" s="161"/>
      <c r="FF3" s="161"/>
      <c r="FG3" s="161"/>
      <c r="FH3" s="161"/>
      <c r="FI3" s="161"/>
      <c r="FJ3" s="161"/>
      <c r="FK3" s="161"/>
      <c r="FL3" s="161"/>
      <c r="FM3" s="161"/>
      <c r="FN3" s="161"/>
      <c r="FO3" s="161"/>
      <c r="FP3" s="161"/>
      <c r="FQ3" s="161"/>
      <c r="FR3" s="161"/>
      <c r="FS3" s="161"/>
      <c r="FT3" s="161"/>
      <c r="FU3" s="161"/>
      <c r="FV3" s="161"/>
      <c r="FW3" s="161"/>
      <c r="FX3" s="161"/>
      <c r="FY3" s="161"/>
      <c r="FZ3" s="161"/>
      <c r="GA3" s="161"/>
      <c r="GB3" s="161"/>
      <c r="GC3" s="161"/>
      <c r="GD3" s="161"/>
      <c r="GE3" s="161"/>
      <c r="GF3" s="161"/>
      <c r="GG3" s="161"/>
      <c r="GH3" s="161"/>
      <c r="GI3" s="161"/>
      <c r="GJ3" s="161"/>
      <c r="GK3" s="161"/>
      <c r="GL3" s="161"/>
      <c r="GM3" s="161"/>
      <c r="GN3" s="161"/>
      <c r="GO3" s="161"/>
      <c r="GP3" s="161"/>
      <c r="GQ3" s="161"/>
      <c r="GR3" s="161"/>
      <c r="GS3" s="161"/>
      <c r="GT3" s="161"/>
      <c r="GU3" s="161"/>
      <c r="GV3" s="161"/>
      <c r="GW3" s="161"/>
      <c r="GX3" s="161"/>
      <c r="GY3" s="161"/>
      <c r="GZ3" s="161"/>
      <c r="HA3" s="161"/>
      <c r="HB3" s="161"/>
      <c r="HC3" s="161"/>
      <c r="HD3" s="161"/>
      <c r="HE3" s="161"/>
      <c r="HF3" s="161"/>
      <c r="HG3" s="161"/>
      <c r="HH3" s="161"/>
      <c r="HI3" s="161"/>
      <c r="HJ3" s="161"/>
      <c r="HK3" s="161"/>
      <c r="HL3" s="161"/>
      <c r="HM3" s="161"/>
      <c r="HN3" s="161"/>
      <c r="HO3" s="161"/>
      <c r="HP3" s="161"/>
      <c r="HQ3" s="161"/>
      <c r="HR3" s="161"/>
      <c r="HS3" s="161"/>
      <c r="HT3" s="161"/>
      <c r="HU3" s="161"/>
      <c r="HV3" s="161"/>
      <c r="HW3" s="161"/>
      <c r="HX3" s="161"/>
      <c r="HY3" s="161"/>
      <c r="HZ3" s="161"/>
      <c r="IA3" s="161"/>
      <c r="IB3" s="161"/>
      <c r="IC3" s="161"/>
      <c r="ID3" s="161"/>
      <c r="IE3" s="161"/>
      <c r="IF3" s="161"/>
      <c r="IG3" s="161"/>
      <c r="IH3" s="161"/>
      <c r="II3" s="161"/>
      <c r="IJ3" s="161"/>
      <c r="IK3" s="161"/>
      <c r="IL3" s="161"/>
      <c r="IM3" s="161"/>
      <c r="IN3" s="161"/>
      <c r="IO3" s="161"/>
      <c r="IP3" s="161"/>
      <c r="IQ3" s="161"/>
      <c r="IR3" s="161"/>
      <c r="IS3" s="161"/>
      <c r="IT3" s="161"/>
      <c r="IU3" s="161"/>
      <c r="IV3" s="161"/>
      <c r="IW3" s="161"/>
      <c r="IX3" s="161"/>
      <c r="IY3" s="161"/>
      <c r="IZ3" s="161"/>
      <c r="JA3" s="161"/>
      <c r="JB3" s="161"/>
      <c r="JC3" s="161"/>
      <c r="JD3" s="161"/>
      <c r="JE3" s="161"/>
      <c r="JF3" s="161"/>
      <c r="JG3" s="161"/>
      <c r="JH3" s="161"/>
      <c r="JI3" s="161"/>
      <c r="JJ3" s="161"/>
      <c r="JK3" s="161"/>
      <c r="JL3" s="161"/>
      <c r="JM3" s="161"/>
      <c r="JN3" s="161"/>
      <c r="JO3" s="161"/>
      <c r="JP3" s="161"/>
      <c r="JQ3" s="161"/>
      <c r="JR3" s="161"/>
    </row>
    <row r="4" spans="1:278" s="162" customFormat="1" ht="41.25" customHeight="1">
      <c r="A4" s="337" t="s">
        <v>0</v>
      </c>
      <c r="B4" s="338"/>
      <c r="C4" s="339"/>
      <c r="D4" s="340" t="str">
        <f>'Mapa Final'!D4</f>
        <v xml:space="preserve">Compra Pública </v>
      </c>
      <c r="E4" s="341"/>
      <c r="F4" s="341"/>
      <c r="G4" s="341"/>
      <c r="H4" s="341"/>
      <c r="I4" s="341"/>
      <c r="J4" s="341"/>
      <c r="K4" s="341"/>
      <c r="L4" s="341"/>
      <c r="M4" s="341"/>
      <c r="N4" s="342"/>
      <c r="O4" s="343"/>
      <c r="P4" s="343"/>
      <c r="Q4" s="343"/>
      <c r="R4" s="1"/>
      <c r="S4" s="1"/>
      <c r="T4" s="1"/>
      <c r="U4" s="161"/>
      <c r="V4" s="161"/>
      <c r="W4" s="161"/>
      <c r="X4" s="161"/>
      <c r="Y4" s="161"/>
      <c r="Z4" s="161"/>
      <c r="AA4" s="161"/>
      <c r="AB4" s="161"/>
      <c r="AC4" s="161"/>
      <c r="AD4" s="161"/>
      <c r="AE4" s="161"/>
      <c r="AF4" s="161"/>
      <c r="AG4" s="161"/>
      <c r="AH4" s="161"/>
      <c r="AI4" s="161"/>
      <c r="AJ4" s="161"/>
      <c r="AK4" s="161"/>
      <c r="AL4" s="161"/>
      <c r="AM4" s="161"/>
      <c r="AN4" s="161"/>
      <c r="AO4" s="161"/>
      <c r="AP4" s="161"/>
      <c r="AQ4" s="161"/>
      <c r="AR4" s="161"/>
      <c r="AS4" s="161"/>
      <c r="AT4" s="161"/>
      <c r="AU4" s="161"/>
      <c r="AV4" s="161"/>
      <c r="AW4" s="161"/>
      <c r="AX4" s="161"/>
      <c r="AY4" s="161"/>
      <c r="AZ4" s="161"/>
      <c r="BA4" s="161"/>
      <c r="BB4" s="161"/>
      <c r="BC4" s="161"/>
      <c r="BD4" s="161"/>
      <c r="BE4" s="161"/>
      <c r="BF4" s="161"/>
      <c r="BG4" s="161"/>
      <c r="BH4" s="161"/>
      <c r="BI4" s="161"/>
      <c r="BJ4" s="161"/>
      <c r="BK4" s="161"/>
      <c r="BL4" s="161"/>
      <c r="BM4" s="161"/>
      <c r="BN4" s="161"/>
      <c r="BO4" s="161"/>
      <c r="BP4" s="161"/>
      <c r="BQ4" s="161"/>
      <c r="BR4" s="161"/>
      <c r="BS4" s="161"/>
      <c r="BT4" s="161"/>
      <c r="BU4" s="161"/>
      <c r="BV4" s="161"/>
      <c r="BW4" s="161"/>
      <c r="BX4" s="161"/>
      <c r="BY4" s="161"/>
      <c r="BZ4" s="161"/>
      <c r="CA4" s="161"/>
      <c r="CB4" s="161"/>
      <c r="CC4" s="161"/>
      <c r="CD4" s="161"/>
      <c r="CE4" s="161"/>
      <c r="CF4" s="161"/>
      <c r="CG4" s="161"/>
      <c r="CH4" s="161"/>
      <c r="CI4" s="161"/>
      <c r="CJ4" s="161"/>
      <c r="CK4" s="161"/>
      <c r="CL4" s="161"/>
      <c r="CM4" s="161"/>
      <c r="CN4" s="161"/>
      <c r="CO4" s="161"/>
      <c r="CP4" s="161"/>
      <c r="CQ4" s="161"/>
      <c r="CR4" s="161"/>
      <c r="CS4" s="161"/>
      <c r="CT4" s="161"/>
      <c r="CU4" s="161"/>
      <c r="CV4" s="161"/>
      <c r="CW4" s="161"/>
      <c r="CX4" s="161"/>
      <c r="CY4" s="161"/>
      <c r="CZ4" s="161"/>
      <c r="DA4" s="161"/>
      <c r="DB4" s="161"/>
      <c r="DC4" s="161"/>
      <c r="DD4" s="161"/>
      <c r="DE4" s="161"/>
      <c r="DF4" s="161"/>
      <c r="DG4" s="161"/>
      <c r="DH4" s="161"/>
      <c r="DI4" s="161"/>
      <c r="DJ4" s="161"/>
      <c r="DK4" s="161"/>
      <c r="DL4" s="161"/>
      <c r="DM4" s="161"/>
      <c r="DN4" s="161"/>
      <c r="DO4" s="161"/>
      <c r="DP4" s="161"/>
      <c r="DQ4" s="161"/>
      <c r="DR4" s="161"/>
      <c r="DS4" s="161"/>
      <c r="DT4" s="161"/>
      <c r="DU4" s="161"/>
      <c r="DV4" s="161"/>
      <c r="DW4" s="161"/>
      <c r="DX4" s="161"/>
      <c r="DY4" s="161"/>
      <c r="DZ4" s="161"/>
      <c r="EA4" s="161"/>
      <c r="EB4" s="161"/>
      <c r="EC4" s="161"/>
      <c r="ED4" s="161"/>
      <c r="EE4" s="161"/>
      <c r="EF4" s="161"/>
      <c r="EG4" s="161"/>
      <c r="EH4" s="161"/>
      <c r="EI4" s="161"/>
      <c r="EJ4" s="161"/>
      <c r="EK4" s="161"/>
      <c r="EL4" s="161"/>
      <c r="EM4" s="161"/>
      <c r="EN4" s="161"/>
      <c r="EO4" s="161"/>
      <c r="EP4" s="161"/>
      <c r="EQ4" s="161"/>
      <c r="ER4" s="161"/>
      <c r="ES4" s="161"/>
      <c r="ET4" s="161"/>
      <c r="EU4" s="161"/>
      <c r="EV4" s="161"/>
      <c r="EW4" s="161"/>
      <c r="EX4" s="161"/>
      <c r="EY4" s="161"/>
      <c r="EZ4" s="161"/>
      <c r="FA4" s="161"/>
      <c r="FB4" s="161"/>
      <c r="FC4" s="161"/>
      <c r="FD4" s="161"/>
      <c r="FE4" s="161"/>
      <c r="FF4" s="161"/>
      <c r="FG4" s="161"/>
      <c r="FH4" s="161"/>
      <c r="FI4" s="161"/>
      <c r="FJ4" s="161"/>
      <c r="FK4" s="161"/>
      <c r="FL4" s="161"/>
      <c r="FM4" s="161"/>
      <c r="FN4" s="161"/>
      <c r="FO4" s="161"/>
      <c r="FP4" s="161"/>
      <c r="FQ4" s="161"/>
      <c r="FR4" s="161"/>
      <c r="FS4" s="161"/>
      <c r="FT4" s="161"/>
      <c r="FU4" s="161"/>
      <c r="FV4" s="161"/>
      <c r="FW4" s="161"/>
      <c r="FX4" s="161"/>
      <c r="FY4" s="161"/>
      <c r="FZ4" s="161"/>
      <c r="GA4" s="161"/>
      <c r="GB4" s="161"/>
      <c r="GC4" s="161"/>
      <c r="GD4" s="161"/>
      <c r="GE4" s="161"/>
      <c r="GF4" s="161"/>
      <c r="GG4" s="161"/>
      <c r="GH4" s="161"/>
      <c r="GI4" s="161"/>
      <c r="GJ4" s="161"/>
      <c r="GK4" s="161"/>
      <c r="GL4" s="161"/>
      <c r="GM4" s="161"/>
      <c r="GN4" s="161"/>
      <c r="GO4" s="161"/>
      <c r="GP4" s="161"/>
      <c r="GQ4" s="161"/>
      <c r="GR4" s="161"/>
      <c r="GS4" s="161"/>
      <c r="GT4" s="161"/>
      <c r="GU4" s="161"/>
      <c r="GV4" s="161"/>
      <c r="GW4" s="161"/>
      <c r="GX4" s="161"/>
      <c r="GY4" s="161"/>
      <c r="GZ4" s="161"/>
      <c r="HA4" s="161"/>
      <c r="HB4" s="161"/>
      <c r="HC4" s="161"/>
      <c r="HD4" s="161"/>
      <c r="HE4" s="161"/>
      <c r="HF4" s="161"/>
      <c r="HG4" s="161"/>
      <c r="HH4" s="161"/>
      <c r="HI4" s="161"/>
      <c r="HJ4" s="161"/>
      <c r="HK4" s="161"/>
      <c r="HL4" s="161"/>
      <c r="HM4" s="161"/>
      <c r="HN4" s="161"/>
      <c r="HO4" s="161"/>
      <c r="HP4" s="161"/>
      <c r="HQ4" s="161"/>
      <c r="HR4" s="161"/>
      <c r="HS4" s="161"/>
      <c r="HT4" s="161"/>
      <c r="HU4" s="161"/>
      <c r="HV4" s="161"/>
      <c r="HW4" s="161"/>
      <c r="HX4" s="161"/>
      <c r="HY4" s="161"/>
      <c r="HZ4" s="161"/>
      <c r="IA4" s="161"/>
      <c r="IB4" s="161"/>
      <c r="IC4" s="161"/>
      <c r="ID4" s="161"/>
      <c r="IE4" s="161"/>
      <c r="IF4" s="161"/>
      <c r="IG4" s="161"/>
      <c r="IH4" s="161"/>
      <c r="II4" s="161"/>
      <c r="IJ4" s="161"/>
      <c r="IK4" s="161"/>
      <c r="IL4" s="161"/>
      <c r="IM4" s="161"/>
      <c r="IN4" s="161"/>
      <c r="IO4" s="161"/>
      <c r="IP4" s="161"/>
      <c r="IQ4" s="161"/>
      <c r="IR4" s="161"/>
      <c r="IS4" s="161"/>
      <c r="IT4" s="161"/>
      <c r="IU4" s="161"/>
      <c r="IV4" s="161"/>
      <c r="IW4" s="161"/>
      <c r="IX4" s="161"/>
      <c r="IY4" s="161"/>
      <c r="IZ4" s="161"/>
      <c r="JA4" s="161"/>
      <c r="JB4" s="161"/>
      <c r="JC4" s="161"/>
      <c r="JD4" s="161"/>
      <c r="JE4" s="161"/>
      <c r="JF4" s="161"/>
      <c r="JG4" s="161"/>
      <c r="JH4" s="161"/>
      <c r="JI4" s="161"/>
      <c r="JJ4" s="161"/>
      <c r="JK4" s="161"/>
      <c r="JL4" s="161"/>
      <c r="JM4" s="161"/>
      <c r="JN4" s="161"/>
      <c r="JO4" s="161"/>
      <c r="JP4" s="161"/>
      <c r="JQ4" s="161"/>
      <c r="JR4" s="161"/>
    </row>
    <row r="5" spans="1:278" s="162" customFormat="1" ht="52.5" customHeight="1">
      <c r="A5" s="337" t="s">
        <v>1</v>
      </c>
      <c r="B5" s="338"/>
      <c r="C5" s="339"/>
      <c r="D5" s="348" t="str">
        <f>'Mapa Final'!D5</f>
        <v>Gestionar las actividades de compra publica encaminadas a la adquisicion de bienes, obras y servicios requeridos por la Rama Judicial para garantizar una óptima gestión en cada vigencia, dando cumplimiento al Plan Anual de Adquisiciones, en el marco del sistema de gestión de la calidad, medio ambiente y seguridad y salud en el trabajo.</v>
      </c>
      <c r="E5" s="349"/>
      <c r="F5" s="349"/>
      <c r="G5" s="349"/>
      <c r="H5" s="349"/>
      <c r="I5" s="349"/>
      <c r="J5" s="349"/>
      <c r="K5" s="349"/>
      <c r="L5" s="349"/>
      <c r="M5" s="349"/>
      <c r="N5" s="350"/>
      <c r="O5" s="1"/>
      <c r="P5" s="1"/>
      <c r="Q5" s="1"/>
      <c r="R5" s="1"/>
      <c r="S5" s="1"/>
      <c r="T5" s="1"/>
      <c r="U5" s="161"/>
      <c r="V5" s="161"/>
      <c r="W5" s="161"/>
      <c r="X5" s="161"/>
      <c r="Y5" s="161"/>
      <c r="Z5" s="161"/>
      <c r="AA5" s="161"/>
      <c r="AB5" s="161"/>
      <c r="AC5" s="161"/>
      <c r="AD5" s="161"/>
      <c r="AE5" s="161"/>
      <c r="AF5" s="161"/>
      <c r="AG5" s="161"/>
      <c r="AH5" s="161"/>
      <c r="AI5" s="161"/>
      <c r="AJ5" s="161"/>
      <c r="AK5" s="161"/>
      <c r="AL5" s="161"/>
      <c r="AM5" s="161"/>
      <c r="AN5" s="161"/>
      <c r="AO5" s="161"/>
      <c r="AP5" s="161"/>
      <c r="AQ5" s="161"/>
      <c r="AR5" s="161"/>
      <c r="AS5" s="161"/>
      <c r="AT5" s="161"/>
      <c r="AU5" s="161"/>
      <c r="AV5" s="161"/>
      <c r="AW5" s="161"/>
      <c r="AX5" s="161"/>
      <c r="AY5" s="161"/>
      <c r="AZ5" s="161"/>
      <c r="BA5" s="161"/>
      <c r="BB5" s="161"/>
      <c r="BC5" s="161"/>
      <c r="BD5" s="161"/>
      <c r="BE5" s="161"/>
      <c r="BF5" s="161"/>
      <c r="BG5" s="161"/>
      <c r="BH5" s="161"/>
      <c r="BI5" s="161"/>
      <c r="BJ5" s="161"/>
      <c r="BK5" s="161"/>
      <c r="BL5" s="161"/>
      <c r="BM5" s="161"/>
      <c r="BN5" s="161"/>
      <c r="BO5" s="161"/>
      <c r="BP5" s="161"/>
      <c r="BQ5" s="161"/>
      <c r="BR5" s="161"/>
      <c r="BS5" s="161"/>
      <c r="BT5" s="161"/>
      <c r="BU5" s="161"/>
      <c r="BV5" s="161"/>
      <c r="BW5" s="161"/>
      <c r="BX5" s="161"/>
      <c r="BY5" s="161"/>
      <c r="BZ5" s="161"/>
      <c r="CA5" s="161"/>
      <c r="CB5" s="161"/>
      <c r="CC5" s="161"/>
      <c r="CD5" s="161"/>
      <c r="CE5" s="161"/>
      <c r="CF5" s="161"/>
      <c r="CG5" s="161"/>
      <c r="CH5" s="161"/>
      <c r="CI5" s="161"/>
      <c r="CJ5" s="161"/>
      <c r="CK5" s="161"/>
      <c r="CL5" s="161"/>
      <c r="CM5" s="161"/>
      <c r="CN5" s="161"/>
      <c r="CO5" s="161"/>
      <c r="CP5" s="161"/>
      <c r="CQ5" s="161"/>
      <c r="CR5" s="161"/>
      <c r="CS5" s="161"/>
      <c r="CT5" s="161"/>
      <c r="CU5" s="161"/>
      <c r="CV5" s="161"/>
      <c r="CW5" s="161"/>
      <c r="CX5" s="161"/>
      <c r="CY5" s="161"/>
      <c r="CZ5" s="161"/>
      <c r="DA5" s="161"/>
      <c r="DB5" s="161"/>
      <c r="DC5" s="161"/>
      <c r="DD5" s="161"/>
      <c r="DE5" s="161"/>
      <c r="DF5" s="161"/>
      <c r="DG5" s="161"/>
      <c r="DH5" s="161"/>
      <c r="DI5" s="161"/>
      <c r="DJ5" s="161"/>
      <c r="DK5" s="161"/>
      <c r="DL5" s="161"/>
      <c r="DM5" s="161"/>
      <c r="DN5" s="161"/>
      <c r="DO5" s="161"/>
      <c r="DP5" s="161"/>
      <c r="DQ5" s="161"/>
      <c r="DR5" s="161"/>
      <c r="DS5" s="161"/>
      <c r="DT5" s="161"/>
      <c r="DU5" s="161"/>
      <c r="DV5" s="161"/>
      <c r="DW5" s="161"/>
      <c r="DX5" s="161"/>
      <c r="DY5" s="161"/>
      <c r="DZ5" s="161"/>
      <c r="EA5" s="161"/>
      <c r="EB5" s="161"/>
      <c r="EC5" s="161"/>
      <c r="ED5" s="161"/>
      <c r="EE5" s="161"/>
      <c r="EF5" s="161"/>
      <c r="EG5" s="161"/>
      <c r="EH5" s="161"/>
      <c r="EI5" s="161"/>
      <c r="EJ5" s="161"/>
      <c r="EK5" s="161"/>
      <c r="EL5" s="161"/>
      <c r="EM5" s="161"/>
      <c r="EN5" s="161"/>
      <c r="EO5" s="161"/>
      <c r="EP5" s="161"/>
      <c r="EQ5" s="161"/>
      <c r="ER5" s="161"/>
      <c r="ES5" s="161"/>
      <c r="ET5" s="161"/>
      <c r="EU5" s="161"/>
      <c r="EV5" s="161"/>
      <c r="EW5" s="161"/>
      <c r="EX5" s="161"/>
      <c r="EY5" s="161"/>
      <c r="EZ5" s="161"/>
      <c r="FA5" s="161"/>
      <c r="FB5" s="161"/>
      <c r="FC5" s="161"/>
      <c r="FD5" s="161"/>
      <c r="FE5" s="161"/>
      <c r="FF5" s="161"/>
      <c r="FG5" s="161"/>
      <c r="FH5" s="161"/>
      <c r="FI5" s="161"/>
      <c r="FJ5" s="161"/>
      <c r="FK5" s="161"/>
      <c r="FL5" s="161"/>
      <c r="FM5" s="161"/>
      <c r="FN5" s="161"/>
      <c r="FO5" s="161"/>
      <c r="FP5" s="161"/>
      <c r="FQ5" s="161"/>
      <c r="FR5" s="161"/>
      <c r="FS5" s="161"/>
      <c r="FT5" s="161"/>
      <c r="FU5" s="161"/>
      <c r="FV5" s="161"/>
      <c r="FW5" s="161"/>
      <c r="FX5" s="161"/>
      <c r="FY5" s="161"/>
      <c r="FZ5" s="161"/>
      <c r="GA5" s="161"/>
      <c r="GB5" s="161"/>
      <c r="GC5" s="161"/>
      <c r="GD5" s="161"/>
      <c r="GE5" s="161"/>
      <c r="GF5" s="161"/>
      <c r="GG5" s="161"/>
      <c r="GH5" s="161"/>
      <c r="GI5" s="161"/>
      <c r="GJ5" s="161"/>
      <c r="GK5" s="161"/>
      <c r="GL5" s="161"/>
      <c r="GM5" s="161"/>
      <c r="GN5" s="161"/>
      <c r="GO5" s="161"/>
      <c r="GP5" s="161"/>
      <c r="GQ5" s="161"/>
      <c r="GR5" s="161"/>
      <c r="GS5" s="161"/>
      <c r="GT5" s="161"/>
      <c r="GU5" s="161"/>
      <c r="GV5" s="161"/>
      <c r="GW5" s="161"/>
      <c r="GX5" s="161"/>
      <c r="GY5" s="161"/>
      <c r="GZ5" s="161"/>
      <c r="HA5" s="161"/>
      <c r="HB5" s="161"/>
      <c r="HC5" s="161"/>
      <c r="HD5" s="161"/>
      <c r="HE5" s="161"/>
      <c r="HF5" s="161"/>
      <c r="HG5" s="161"/>
      <c r="HH5" s="161"/>
      <c r="HI5" s="161"/>
      <c r="HJ5" s="161"/>
      <c r="HK5" s="161"/>
      <c r="HL5" s="161"/>
      <c r="HM5" s="161"/>
      <c r="HN5" s="161"/>
      <c r="HO5" s="161"/>
      <c r="HP5" s="161"/>
      <c r="HQ5" s="161"/>
      <c r="HR5" s="161"/>
      <c r="HS5" s="161"/>
      <c r="HT5" s="161"/>
      <c r="HU5" s="161"/>
      <c r="HV5" s="161"/>
      <c r="HW5" s="161"/>
      <c r="HX5" s="161"/>
      <c r="HY5" s="161"/>
      <c r="HZ5" s="161"/>
      <c r="IA5" s="161"/>
      <c r="IB5" s="161"/>
      <c r="IC5" s="161"/>
      <c r="ID5" s="161"/>
      <c r="IE5" s="161"/>
      <c r="IF5" s="161"/>
      <c r="IG5" s="161"/>
      <c r="IH5" s="161"/>
      <c r="II5" s="161"/>
      <c r="IJ5" s="161"/>
      <c r="IK5" s="161"/>
      <c r="IL5" s="161"/>
      <c r="IM5" s="161"/>
      <c r="IN5" s="161"/>
      <c r="IO5" s="161"/>
      <c r="IP5" s="161"/>
      <c r="IQ5" s="161"/>
      <c r="IR5" s="161"/>
      <c r="IS5" s="161"/>
      <c r="IT5" s="161"/>
      <c r="IU5" s="161"/>
      <c r="IV5" s="161"/>
      <c r="IW5" s="161"/>
      <c r="IX5" s="161"/>
      <c r="IY5" s="161"/>
      <c r="IZ5" s="161"/>
      <c r="JA5" s="161"/>
      <c r="JB5" s="161"/>
      <c r="JC5" s="161"/>
      <c r="JD5" s="161"/>
      <c r="JE5" s="161"/>
      <c r="JF5" s="161"/>
      <c r="JG5" s="161"/>
      <c r="JH5" s="161"/>
      <c r="JI5" s="161"/>
      <c r="JJ5" s="161"/>
      <c r="JK5" s="161"/>
      <c r="JL5" s="161"/>
      <c r="JM5" s="161"/>
      <c r="JN5" s="161"/>
      <c r="JO5" s="161"/>
      <c r="JP5" s="161"/>
      <c r="JQ5" s="161"/>
      <c r="JR5" s="161"/>
    </row>
    <row r="6" spans="1:278" s="162" customFormat="1" ht="32.25" customHeight="1" thickBot="1">
      <c r="A6" s="337" t="s">
        <v>2</v>
      </c>
      <c r="B6" s="338"/>
      <c r="C6" s="339"/>
      <c r="D6" s="348" t="str">
        <f>'Mapa Final'!D6</f>
        <v xml:space="preserve">Nivel Central </v>
      </c>
      <c r="E6" s="349"/>
      <c r="F6" s="349"/>
      <c r="G6" s="349"/>
      <c r="H6" s="349"/>
      <c r="I6" s="349"/>
      <c r="J6" s="349"/>
      <c r="K6" s="349"/>
      <c r="L6" s="349"/>
      <c r="M6" s="349"/>
      <c r="N6" s="350"/>
      <c r="O6" s="1"/>
      <c r="P6" s="1"/>
      <c r="Q6" s="1"/>
      <c r="R6" s="1"/>
      <c r="S6" s="1"/>
      <c r="T6" s="1"/>
      <c r="U6" s="161"/>
      <c r="V6" s="161"/>
      <c r="W6" s="161"/>
      <c r="X6" s="161"/>
      <c r="Y6" s="161"/>
      <c r="Z6" s="161"/>
      <c r="AA6" s="161"/>
      <c r="AB6" s="161"/>
      <c r="AC6" s="161"/>
      <c r="AD6" s="161"/>
      <c r="AE6" s="161"/>
      <c r="AF6" s="161"/>
      <c r="AG6" s="161"/>
      <c r="AH6" s="161"/>
      <c r="AI6" s="161"/>
      <c r="AJ6" s="161"/>
      <c r="AK6" s="161"/>
      <c r="AL6" s="161"/>
      <c r="AM6" s="161"/>
      <c r="AN6" s="161"/>
      <c r="AO6" s="161"/>
      <c r="AP6" s="161"/>
      <c r="AQ6" s="161"/>
      <c r="AR6" s="161"/>
      <c r="AS6" s="161"/>
      <c r="AT6" s="161"/>
      <c r="AU6" s="161"/>
      <c r="AV6" s="161"/>
      <c r="AW6" s="161"/>
      <c r="AX6" s="161"/>
      <c r="AY6" s="161"/>
      <c r="AZ6" s="161"/>
      <c r="BA6" s="161"/>
      <c r="BB6" s="161"/>
      <c r="BC6" s="161"/>
      <c r="BD6" s="161"/>
      <c r="BE6" s="161"/>
      <c r="BF6" s="161"/>
      <c r="BG6" s="161"/>
      <c r="BH6" s="161"/>
      <c r="BI6" s="161"/>
      <c r="BJ6" s="161"/>
      <c r="BK6" s="161"/>
      <c r="BL6" s="161"/>
      <c r="BM6" s="161"/>
      <c r="BN6" s="161"/>
      <c r="BO6" s="161"/>
      <c r="BP6" s="161"/>
      <c r="BQ6" s="161"/>
      <c r="BR6" s="161"/>
      <c r="BS6" s="161"/>
      <c r="BT6" s="161"/>
      <c r="BU6" s="161"/>
      <c r="BV6" s="161"/>
      <c r="BW6" s="161"/>
      <c r="BX6" s="161"/>
      <c r="BY6" s="161"/>
      <c r="BZ6" s="161"/>
      <c r="CA6" s="161"/>
      <c r="CB6" s="161"/>
      <c r="CC6" s="161"/>
      <c r="CD6" s="161"/>
      <c r="CE6" s="161"/>
      <c r="CF6" s="161"/>
      <c r="CG6" s="161"/>
      <c r="CH6" s="161"/>
      <c r="CI6" s="161"/>
      <c r="CJ6" s="161"/>
      <c r="CK6" s="161"/>
      <c r="CL6" s="161"/>
      <c r="CM6" s="161"/>
      <c r="CN6" s="161"/>
      <c r="CO6" s="161"/>
      <c r="CP6" s="161"/>
      <c r="CQ6" s="161"/>
      <c r="CR6" s="161"/>
      <c r="CS6" s="161"/>
      <c r="CT6" s="161"/>
      <c r="CU6" s="161"/>
      <c r="CV6" s="161"/>
      <c r="CW6" s="161"/>
      <c r="CX6" s="161"/>
      <c r="CY6" s="161"/>
      <c r="CZ6" s="161"/>
      <c r="DA6" s="161"/>
      <c r="DB6" s="161"/>
      <c r="DC6" s="161"/>
      <c r="DD6" s="161"/>
      <c r="DE6" s="161"/>
      <c r="DF6" s="161"/>
      <c r="DG6" s="161"/>
      <c r="DH6" s="161"/>
      <c r="DI6" s="161"/>
      <c r="DJ6" s="161"/>
      <c r="DK6" s="161"/>
      <c r="DL6" s="161"/>
      <c r="DM6" s="161"/>
      <c r="DN6" s="161"/>
      <c r="DO6" s="161"/>
      <c r="DP6" s="161"/>
      <c r="DQ6" s="161"/>
      <c r="DR6" s="161"/>
      <c r="DS6" s="161"/>
      <c r="DT6" s="161"/>
      <c r="DU6" s="161"/>
      <c r="DV6" s="161"/>
      <c r="DW6" s="161"/>
      <c r="DX6" s="161"/>
      <c r="DY6" s="161"/>
      <c r="DZ6" s="161"/>
      <c r="EA6" s="161"/>
      <c r="EB6" s="161"/>
      <c r="EC6" s="161"/>
      <c r="ED6" s="161"/>
      <c r="EE6" s="161"/>
      <c r="EF6" s="161"/>
      <c r="EG6" s="161"/>
      <c r="EH6" s="161"/>
      <c r="EI6" s="161"/>
      <c r="EJ6" s="161"/>
      <c r="EK6" s="161"/>
      <c r="EL6" s="161"/>
      <c r="EM6" s="161"/>
      <c r="EN6" s="161"/>
      <c r="EO6" s="161"/>
      <c r="EP6" s="161"/>
      <c r="EQ6" s="161"/>
      <c r="ER6" s="161"/>
      <c r="ES6" s="161"/>
      <c r="ET6" s="161"/>
      <c r="EU6" s="161"/>
      <c r="EV6" s="161"/>
      <c r="EW6" s="161"/>
      <c r="EX6" s="161"/>
      <c r="EY6" s="161"/>
      <c r="EZ6" s="161"/>
      <c r="FA6" s="161"/>
      <c r="FB6" s="161"/>
      <c r="FC6" s="161"/>
      <c r="FD6" s="161"/>
      <c r="FE6" s="161"/>
      <c r="FF6" s="161"/>
      <c r="FG6" s="161"/>
      <c r="FH6" s="161"/>
      <c r="FI6" s="161"/>
      <c r="FJ6" s="161"/>
      <c r="FK6" s="161"/>
      <c r="FL6" s="161"/>
      <c r="FM6" s="161"/>
      <c r="FN6" s="161"/>
      <c r="FO6" s="161"/>
      <c r="FP6" s="161"/>
      <c r="FQ6" s="161"/>
      <c r="FR6" s="161"/>
      <c r="FS6" s="161"/>
      <c r="FT6" s="161"/>
      <c r="FU6" s="161"/>
      <c r="FV6" s="161"/>
      <c r="FW6" s="161"/>
      <c r="FX6" s="161"/>
      <c r="FY6" s="161"/>
      <c r="FZ6" s="161"/>
      <c r="GA6" s="161"/>
      <c r="GB6" s="161"/>
      <c r="GC6" s="161"/>
      <c r="GD6" s="161"/>
      <c r="GE6" s="161"/>
      <c r="GF6" s="161"/>
      <c r="GG6" s="161"/>
      <c r="GH6" s="161"/>
      <c r="GI6" s="161"/>
      <c r="GJ6" s="161"/>
      <c r="GK6" s="161"/>
      <c r="GL6" s="161"/>
      <c r="GM6" s="161"/>
      <c r="GN6" s="161"/>
      <c r="GO6" s="161"/>
      <c r="GP6" s="161"/>
      <c r="GQ6" s="161"/>
      <c r="GR6" s="161"/>
      <c r="GS6" s="161"/>
      <c r="GT6" s="161"/>
      <c r="GU6" s="161"/>
      <c r="GV6" s="161"/>
      <c r="GW6" s="161"/>
      <c r="GX6" s="161"/>
      <c r="GY6" s="161"/>
      <c r="GZ6" s="161"/>
      <c r="HA6" s="161"/>
      <c r="HB6" s="161"/>
      <c r="HC6" s="161"/>
      <c r="HD6" s="161"/>
      <c r="HE6" s="161"/>
      <c r="HF6" s="161"/>
      <c r="HG6" s="161"/>
      <c r="HH6" s="161"/>
      <c r="HI6" s="161"/>
      <c r="HJ6" s="161"/>
      <c r="HK6" s="161"/>
      <c r="HL6" s="161"/>
      <c r="HM6" s="161"/>
      <c r="HN6" s="161"/>
      <c r="HO6" s="161"/>
      <c r="HP6" s="161"/>
      <c r="HQ6" s="161"/>
      <c r="HR6" s="161"/>
      <c r="HS6" s="161"/>
      <c r="HT6" s="161"/>
      <c r="HU6" s="161"/>
      <c r="HV6" s="161"/>
      <c r="HW6" s="161"/>
      <c r="HX6" s="161"/>
      <c r="HY6" s="161"/>
      <c r="HZ6" s="161"/>
      <c r="IA6" s="161"/>
      <c r="IB6" s="161"/>
      <c r="IC6" s="161"/>
      <c r="ID6" s="161"/>
      <c r="IE6" s="161"/>
      <c r="IF6" s="161"/>
      <c r="IG6" s="161"/>
      <c r="IH6" s="161"/>
      <c r="II6" s="161"/>
      <c r="IJ6" s="161"/>
      <c r="IK6" s="161"/>
      <c r="IL6" s="161"/>
      <c r="IM6" s="161"/>
      <c r="IN6" s="161"/>
      <c r="IO6" s="161"/>
      <c r="IP6" s="161"/>
      <c r="IQ6" s="161"/>
      <c r="IR6" s="161"/>
      <c r="IS6" s="161"/>
      <c r="IT6" s="161"/>
      <c r="IU6" s="161"/>
      <c r="IV6" s="161"/>
      <c r="IW6" s="161"/>
      <c r="IX6" s="161"/>
      <c r="IY6" s="161"/>
      <c r="IZ6" s="161"/>
      <c r="JA6" s="161"/>
      <c r="JB6" s="161"/>
      <c r="JC6" s="161"/>
      <c r="JD6" s="161"/>
      <c r="JE6" s="161"/>
      <c r="JF6" s="161"/>
      <c r="JG6" s="161"/>
      <c r="JH6" s="161"/>
      <c r="JI6" s="161"/>
      <c r="JJ6" s="161"/>
      <c r="JK6" s="161"/>
      <c r="JL6" s="161"/>
      <c r="JM6" s="161"/>
      <c r="JN6" s="161"/>
      <c r="JO6" s="161"/>
      <c r="JP6" s="161"/>
      <c r="JQ6" s="161"/>
      <c r="JR6" s="161"/>
    </row>
    <row r="7" spans="1:278" s="188" customFormat="1" ht="40.5" customHeight="1" thickTop="1" thickBot="1">
      <c r="A7" s="467" t="s">
        <v>347</v>
      </c>
      <c r="B7" s="468"/>
      <c r="C7" s="468"/>
      <c r="D7" s="468"/>
      <c r="E7" s="468"/>
      <c r="F7" s="469"/>
      <c r="G7" s="194"/>
      <c r="H7" s="470" t="s">
        <v>348</v>
      </c>
      <c r="I7" s="470"/>
      <c r="J7" s="470"/>
      <c r="K7" s="470" t="s">
        <v>349</v>
      </c>
      <c r="L7" s="470"/>
      <c r="M7" s="470"/>
      <c r="N7" s="471" t="s">
        <v>350</v>
      </c>
      <c r="O7" s="460" t="s">
        <v>351</v>
      </c>
      <c r="P7" s="462" t="s">
        <v>352</v>
      </c>
      <c r="Q7" s="463"/>
      <c r="R7" s="462" t="s">
        <v>353</v>
      </c>
      <c r="S7" s="463"/>
      <c r="T7" s="464" t="s">
        <v>354</v>
      </c>
      <c r="U7" s="200"/>
      <c r="V7" s="200"/>
      <c r="W7" s="200"/>
      <c r="X7" s="200"/>
      <c r="Y7" s="200"/>
      <c r="Z7" s="200"/>
      <c r="AA7" s="200"/>
      <c r="AB7" s="200"/>
      <c r="AC7" s="200"/>
      <c r="AD7" s="200"/>
      <c r="AE7" s="200"/>
      <c r="AF7" s="200"/>
      <c r="AG7" s="200"/>
      <c r="AH7" s="200"/>
      <c r="AI7" s="200"/>
      <c r="AJ7" s="200"/>
      <c r="AK7" s="200"/>
      <c r="AL7" s="200"/>
      <c r="AM7" s="200"/>
      <c r="AN7" s="200"/>
      <c r="AO7" s="200"/>
      <c r="AP7" s="200"/>
      <c r="AQ7" s="200"/>
      <c r="AR7" s="200"/>
      <c r="AS7" s="200"/>
      <c r="AT7" s="200"/>
      <c r="AU7" s="200"/>
      <c r="AV7" s="200"/>
      <c r="AW7" s="200"/>
      <c r="AX7" s="200"/>
      <c r="AY7" s="200"/>
      <c r="AZ7" s="200"/>
      <c r="BA7" s="200"/>
      <c r="BB7" s="200"/>
      <c r="BC7" s="200"/>
      <c r="BD7" s="200"/>
      <c r="BE7" s="200"/>
      <c r="BF7" s="200"/>
      <c r="BG7" s="200"/>
      <c r="BH7" s="200"/>
      <c r="BI7" s="200"/>
      <c r="BJ7" s="200"/>
      <c r="BK7" s="200"/>
      <c r="BL7" s="200"/>
      <c r="BM7" s="200"/>
      <c r="BN7" s="200"/>
      <c r="BO7" s="200"/>
      <c r="BP7" s="200"/>
      <c r="BQ7" s="200"/>
      <c r="BR7" s="200"/>
      <c r="BS7" s="200"/>
      <c r="BT7" s="200"/>
      <c r="BU7" s="200"/>
      <c r="BV7" s="200"/>
      <c r="BW7" s="200"/>
      <c r="BX7" s="200"/>
      <c r="BY7" s="200"/>
      <c r="BZ7" s="200"/>
      <c r="CA7" s="200"/>
      <c r="CB7" s="200"/>
      <c r="CC7" s="200"/>
      <c r="CD7" s="200"/>
      <c r="CE7" s="200"/>
      <c r="CF7" s="200"/>
      <c r="CG7" s="200"/>
      <c r="CH7" s="200"/>
      <c r="CI7" s="200"/>
      <c r="CJ7" s="200"/>
      <c r="CK7" s="200"/>
      <c r="CL7" s="200"/>
      <c r="CM7" s="200"/>
      <c r="CN7" s="200"/>
      <c r="CO7" s="200"/>
      <c r="CP7" s="200"/>
      <c r="CQ7" s="200"/>
      <c r="CR7" s="200"/>
      <c r="CS7" s="200"/>
      <c r="CT7" s="200"/>
      <c r="CU7" s="200"/>
      <c r="CV7" s="200"/>
      <c r="CW7" s="200"/>
      <c r="CX7" s="200"/>
      <c r="CY7" s="200"/>
      <c r="CZ7" s="200"/>
      <c r="DA7" s="200"/>
      <c r="DB7" s="200"/>
      <c r="DC7" s="200"/>
      <c r="DD7" s="200"/>
      <c r="DE7" s="200"/>
      <c r="DF7" s="200"/>
      <c r="DG7" s="200"/>
      <c r="DH7" s="200"/>
      <c r="DI7" s="200"/>
      <c r="DJ7" s="200"/>
      <c r="DK7" s="200"/>
      <c r="DL7" s="200"/>
      <c r="DM7" s="200"/>
      <c r="DN7" s="200"/>
      <c r="DO7" s="200"/>
      <c r="DP7" s="200"/>
      <c r="DQ7" s="200"/>
      <c r="DR7" s="200"/>
      <c r="DS7" s="200"/>
      <c r="DT7" s="200"/>
      <c r="DU7" s="200"/>
      <c r="DV7" s="200"/>
      <c r="DW7" s="200"/>
      <c r="DX7" s="200"/>
      <c r="DY7" s="200"/>
      <c r="DZ7" s="200"/>
      <c r="EA7" s="200"/>
      <c r="EB7" s="200"/>
      <c r="EC7" s="200"/>
      <c r="ED7" s="200"/>
      <c r="EE7" s="200"/>
      <c r="EF7" s="200"/>
      <c r="EG7" s="200"/>
      <c r="EH7" s="200"/>
      <c r="EI7" s="200"/>
      <c r="EJ7" s="200"/>
      <c r="EK7" s="200"/>
      <c r="EL7" s="200"/>
      <c r="EM7" s="200"/>
      <c r="EN7" s="200"/>
      <c r="EO7" s="200"/>
      <c r="EP7" s="200"/>
      <c r="EQ7" s="200"/>
      <c r="ER7" s="200"/>
      <c r="ES7" s="200"/>
      <c r="ET7" s="200"/>
      <c r="EU7" s="200"/>
      <c r="EV7" s="200"/>
      <c r="EW7" s="200"/>
      <c r="EX7" s="200"/>
      <c r="EY7" s="200"/>
      <c r="EZ7" s="200"/>
      <c r="FA7" s="200"/>
      <c r="FB7" s="200"/>
      <c r="FC7" s="200"/>
      <c r="FD7" s="200"/>
      <c r="FE7" s="200"/>
      <c r="FF7" s="200"/>
      <c r="FG7" s="200"/>
      <c r="FH7" s="200"/>
      <c r="FI7" s="200"/>
      <c r="FJ7" s="200"/>
      <c r="FK7" s="200"/>
      <c r="FL7" s="200"/>
      <c r="FM7" s="200"/>
      <c r="FN7" s="200"/>
      <c r="FO7" s="200"/>
      <c r="FP7" s="200"/>
      <c r="FQ7" s="200"/>
      <c r="FR7" s="200"/>
      <c r="FS7" s="200"/>
      <c r="FT7" s="200"/>
    </row>
    <row r="8" spans="1:278" s="189" customFormat="1" ht="60.95" customHeight="1" thickTop="1" thickBot="1">
      <c r="A8" s="203" t="s">
        <v>202</v>
      </c>
      <c r="B8" s="203" t="s">
        <v>379</v>
      </c>
      <c r="C8" s="204" t="s">
        <v>8</v>
      </c>
      <c r="D8" s="195" t="s">
        <v>362</v>
      </c>
      <c r="E8" s="206" t="s">
        <v>10</v>
      </c>
      <c r="F8" s="206" t="s">
        <v>11</v>
      </c>
      <c r="G8" s="206" t="s">
        <v>12</v>
      </c>
      <c r="H8" s="197" t="s">
        <v>355</v>
      </c>
      <c r="I8" s="197" t="s">
        <v>38</v>
      </c>
      <c r="J8" s="197" t="s">
        <v>356</v>
      </c>
      <c r="K8" s="197" t="s">
        <v>355</v>
      </c>
      <c r="L8" s="197" t="s">
        <v>357</v>
      </c>
      <c r="M8" s="197" t="s">
        <v>356</v>
      </c>
      <c r="N8" s="471"/>
      <c r="O8" s="461"/>
      <c r="P8" s="198" t="s">
        <v>358</v>
      </c>
      <c r="Q8" s="198" t="s">
        <v>359</v>
      </c>
      <c r="R8" s="198" t="s">
        <v>360</v>
      </c>
      <c r="S8" s="198" t="s">
        <v>361</v>
      </c>
      <c r="T8" s="464"/>
      <c r="U8" s="201"/>
      <c r="V8" s="201"/>
      <c r="W8" s="201"/>
      <c r="X8" s="201"/>
      <c r="Y8" s="201"/>
      <c r="Z8" s="201"/>
      <c r="AA8" s="201"/>
      <c r="AB8" s="201"/>
      <c r="AC8" s="201"/>
      <c r="AD8" s="201"/>
      <c r="AE8" s="201"/>
      <c r="AF8" s="201"/>
      <c r="AG8" s="201"/>
      <c r="AH8" s="201"/>
      <c r="AI8" s="201"/>
      <c r="AJ8" s="201"/>
      <c r="AK8" s="201"/>
      <c r="AL8" s="201"/>
      <c r="AM8" s="201"/>
      <c r="AN8" s="201"/>
      <c r="AO8" s="201"/>
      <c r="AP8" s="201"/>
      <c r="AQ8" s="201"/>
      <c r="AR8" s="201"/>
      <c r="AS8" s="201"/>
      <c r="AT8" s="201"/>
      <c r="AU8" s="201"/>
      <c r="AV8" s="201"/>
      <c r="AW8" s="201"/>
      <c r="AX8" s="201"/>
      <c r="AY8" s="201"/>
      <c r="AZ8" s="201"/>
      <c r="BA8" s="201"/>
      <c r="BB8" s="201"/>
      <c r="BC8" s="201"/>
      <c r="BD8" s="201"/>
      <c r="BE8" s="201"/>
      <c r="BF8" s="201"/>
      <c r="BG8" s="201"/>
      <c r="BH8" s="201"/>
      <c r="BI8" s="201"/>
      <c r="BJ8" s="201"/>
      <c r="BK8" s="201"/>
      <c r="BL8" s="201"/>
      <c r="BM8" s="201"/>
      <c r="BN8" s="201"/>
      <c r="BO8" s="201"/>
      <c r="BP8" s="201"/>
      <c r="BQ8" s="201"/>
      <c r="BR8" s="201"/>
      <c r="BS8" s="201"/>
      <c r="BT8" s="201"/>
      <c r="BU8" s="201"/>
      <c r="BV8" s="201"/>
      <c r="BW8" s="201"/>
      <c r="BX8" s="201"/>
      <c r="BY8" s="201"/>
      <c r="BZ8" s="201"/>
      <c r="CA8" s="201"/>
      <c r="CB8" s="201"/>
      <c r="CC8" s="201"/>
      <c r="CD8" s="201"/>
      <c r="CE8" s="201"/>
      <c r="CF8" s="201"/>
      <c r="CG8" s="201"/>
      <c r="CH8" s="201"/>
      <c r="CI8" s="201"/>
      <c r="CJ8" s="201"/>
      <c r="CK8" s="201"/>
      <c r="CL8" s="201"/>
      <c r="CM8" s="201"/>
      <c r="CN8" s="201"/>
      <c r="CO8" s="201"/>
      <c r="CP8" s="201"/>
      <c r="CQ8" s="201"/>
      <c r="CR8" s="201"/>
      <c r="CS8" s="201"/>
      <c r="CT8" s="201"/>
      <c r="CU8" s="201"/>
      <c r="CV8" s="201"/>
      <c r="CW8" s="201"/>
      <c r="CX8" s="201"/>
      <c r="CY8" s="201"/>
      <c r="CZ8" s="201"/>
      <c r="DA8" s="201"/>
      <c r="DB8" s="201"/>
      <c r="DC8" s="201"/>
      <c r="DD8" s="201"/>
      <c r="DE8" s="201"/>
      <c r="DF8" s="201"/>
      <c r="DG8" s="201"/>
      <c r="DH8" s="201"/>
      <c r="DI8" s="201"/>
      <c r="DJ8" s="201"/>
      <c r="DK8" s="201"/>
      <c r="DL8" s="201"/>
      <c r="DM8" s="201"/>
      <c r="DN8" s="201"/>
      <c r="DO8" s="201"/>
      <c r="DP8" s="201"/>
      <c r="DQ8" s="201"/>
      <c r="DR8" s="201"/>
      <c r="DS8" s="201"/>
      <c r="DT8" s="201"/>
      <c r="DU8" s="201"/>
      <c r="DV8" s="201"/>
      <c r="DW8" s="201"/>
      <c r="DX8" s="201"/>
      <c r="DY8" s="201"/>
      <c r="DZ8" s="201"/>
      <c r="EA8" s="201"/>
      <c r="EB8" s="201"/>
      <c r="EC8" s="201"/>
      <c r="ED8" s="201"/>
      <c r="EE8" s="201"/>
      <c r="EF8" s="201"/>
      <c r="EG8" s="201"/>
      <c r="EH8" s="201"/>
      <c r="EI8" s="201"/>
      <c r="EJ8" s="201"/>
      <c r="EK8" s="201"/>
      <c r="EL8" s="201"/>
      <c r="EM8" s="201"/>
      <c r="EN8" s="201"/>
      <c r="EO8" s="201"/>
      <c r="EP8" s="201"/>
      <c r="EQ8" s="201"/>
      <c r="ER8" s="201"/>
      <c r="ES8" s="201"/>
      <c r="ET8" s="201"/>
      <c r="EU8" s="201"/>
      <c r="EV8" s="201"/>
      <c r="EW8" s="201"/>
      <c r="EX8" s="201"/>
      <c r="EY8" s="201"/>
      <c r="EZ8" s="201"/>
      <c r="FA8" s="201"/>
      <c r="FB8" s="201"/>
      <c r="FC8" s="201"/>
      <c r="FD8" s="201"/>
      <c r="FE8" s="201"/>
      <c r="FF8" s="201"/>
      <c r="FG8" s="201"/>
      <c r="FH8" s="201"/>
      <c r="FI8" s="201"/>
      <c r="FJ8" s="201"/>
      <c r="FK8" s="201"/>
      <c r="FL8" s="201"/>
      <c r="FM8" s="201"/>
      <c r="FN8" s="201"/>
      <c r="FO8" s="201"/>
      <c r="FP8" s="201"/>
      <c r="FQ8" s="201"/>
      <c r="FR8" s="201"/>
      <c r="FS8" s="201"/>
      <c r="FT8" s="201"/>
    </row>
    <row r="9" spans="1:278" s="190" customFormat="1" ht="10.5" customHeight="1" thickTop="1" thickBot="1">
      <c r="A9" s="465"/>
      <c r="B9" s="466"/>
      <c r="C9" s="466"/>
      <c r="D9" s="466"/>
      <c r="E9" s="466"/>
      <c r="F9" s="466"/>
      <c r="G9" s="466"/>
      <c r="H9" s="466"/>
      <c r="I9" s="466"/>
      <c r="J9" s="466"/>
      <c r="K9" s="466"/>
      <c r="L9" s="466"/>
      <c r="M9" s="466"/>
      <c r="N9" s="466"/>
      <c r="T9" s="199"/>
      <c r="U9" s="202"/>
      <c r="V9" s="202"/>
      <c r="W9" s="202"/>
      <c r="X9" s="202"/>
      <c r="Y9" s="202"/>
      <c r="Z9" s="202"/>
      <c r="AA9" s="202"/>
      <c r="AB9" s="202"/>
      <c r="AC9" s="202"/>
      <c r="AD9" s="202"/>
      <c r="AE9" s="202"/>
      <c r="AF9" s="202"/>
      <c r="AG9" s="202"/>
      <c r="AH9" s="202"/>
      <c r="AI9" s="202"/>
      <c r="AJ9" s="202"/>
      <c r="AK9" s="202"/>
      <c r="AL9" s="202"/>
      <c r="AM9" s="202"/>
      <c r="AN9" s="202"/>
      <c r="AO9" s="202"/>
      <c r="AP9" s="202"/>
      <c r="AQ9" s="202"/>
      <c r="AR9" s="202"/>
      <c r="AS9" s="202"/>
      <c r="AT9" s="202"/>
      <c r="AU9" s="202"/>
      <c r="AV9" s="202"/>
      <c r="AW9" s="202"/>
      <c r="AX9" s="202"/>
      <c r="AY9" s="202"/>
      <c r="AZ9" s="202"/>
      <c r="BA9" s="202"/>
      <c r="BB9" s="202"/>
      <c r="BC9" s="202"/>
      <c r="BD9" s="202"/>
      <c r="BE9" s="202"/>
      <c r="BF9" s="202"/>
      <c r="BG9" s="202"/>
      <c r="BH9" s="202"/>
      <c r="BI9" s="202"/>
      <c r="BJ9" s="202"/>
      <c r="BK9" s="202"/>
      <c r="BL9" s="202"/>
      <c r="BM9" s="202"/>
      <c r="BN9" s="202"/>
      <c r="BO9" s="202"/>
      <c r="BP9" s="202"/>
      <c r="BQ9" s="202"/>
      <c r="BR9" s="202"/>
      <c r="BS9" s="202"/>
      <c r="BT9" s="202"/>
      <c r="BU9" s="202"/>
      <c r="BV9" s="202"/>
      <c r="BW9" s="202"/>
      <c r="BX9" s="202"/>
      <c r="BY9" s="202"/>
      <c r="BZ9" s="202"/>
      <c r="CA9" s="202"/>
      <c r="CB9" s="202"/>
      <c r="CC9" s="202"/>
      <c r="CD9" s="202"/>
      <c r="CE9" s="202"/>
      <c r="CF9" s="202"/>
      <c r="CG9" s="202"/>
      <c r="CH9" s="202"/>
      <c r="CI9" s="202"/>
      <c r="CJ9" s="202"/>
      <c r="CK9" s="202"/>
      <c r="CL9" s="202"/>
      <c r="CM9" s="202"/>
      <c r="CN9" s="202"/>
      <c r="CO9" s="202"/>
      <c r="CP9" s="202"/>
      <c r="CQ9" s="202"/>
      <c r="CR9" s="202"/>
      <c r="CS9" s="202"/>
      <c r="CT9" s="202"/>
      <c r="CU9" s="202"/>
      <c r="CV9" s="202"/>
      <c r="CW9" s="202"/>
      <c r="CX9" s="202"/>
      <c r="CY9" s="202"/>
      <c r="CZ9" s="202"/>
      <c r="DA9" s="202"/>
      <c r="DB9" s="202"/>
      <c r="DC9" s="202"/>
      <c r="DD9" s="202"/>
      <c r="DE9" s="202"/>
      <c r="DF9" s="202"/>
      <c r="DG9" s="202"/>
      <c r="DH9" s="202"/>
      <c r="DI9" s="202"/>
      <c r="DJ9" s="202"/>
      <c r="DK9" s="202"/>
      <c r="DL9" s="202"/>
      <c r="DM9" s="202"/>
      <c r="DN9" s="202"/>
      <c r="DO9" s="202"/>
      <c r="DP9" s="202"/>
      <c r="DQ9" s="202"/>
      <c r="DR9" s="202"/>
      <c r="DS9" s="202"/>
      <c r="DT9" s="202"/>
      <c r="DU9" s="202"/>
      <c r="DV9" s="202"/>
      <c r="DW9" s="202"/>
      <c r="DX9" s="202"/>
      <c r="DY9" s="202"/>
      <c r="DZ9" s="202"/>
      <c r="EA9" s="202"/>
      <c r="EB9" s="202"/>
      <c r="EC9" s="202"/>
      <c r="ED9" s="202"/>
      <c r="EE9" s="202"/>
      <c r="EF9" s="202"/>
      <c r="EG9" s="202"/>
      <c r="EH9" s="202"/>
      <c r="EI9" s="202"/>
      <c r="EJ9" s="202"/>
      <c r="EK9" s="202"/>
      <c r="EL9" s="202"/>
      <c r="EM9" s="202"/>
      <c r="EN9" s="202"/>
      <c r="EO9" s="202"/>
      <c r="EP9" s="202"/>
      <c r="EQ9" s="202"/>
      <c r="ER9" s="202"/>
      <c r="ES9" s="202"/>
      <c r="ET9" s="202"/>
      <c r="EU9" s="202"/>
      <c r="EV9" s="202"/>
      <c r="EW9" s="202"/>
      <c r="EX9" s="202"/>
      <c r="EY9" s="202"/>
      <c r="EZ9" s="202"/>
      <c r="FA9" s="202"/>
      <c r="FB9" s="202"/>
      <c r="FC9" s="202"/>
      <c r="FD9" s="202"/>
      <c r="FE9" s="202"/>
      <c r="FF9" s="202"/>
      <c r="FG9" s="202"/>
      <c r="FH9" s="202"/>
      <c r="FI9" s="202"/>
      <c r="FJ9" s="202"/>
      <c r="FK9" s="202"/>
      <c r="FL9" s="202"/>
      <c r="FM9" s="202"/>
      <c r="FN9" s="202"/>
      <c r="FO9" s="202"/>
      <c r="FP9" s="202"/>
      <c r="FQ9" s="202"/>
      <c r="FR9" s="202"/>
      <c r="FS9" s="202"/>
      <c r="FT9" s="202"/>
    </row>
    <row r="10" spans="1:278">
      <c r="A10" s="448">
        <f>'Mapa Final'!A10</f>
        <v>1</v>
      </c>
      <c r="B10" s="428" t="str">
        <f>'Mapa Final'!B10</f>
        <v>Inducir a alguien a dar o recibir dinero, dádivas o prebendas por parte de los funcionarios que gestionan los procesos de contratación para retardar u omitir un acto propio de su cargo o tomar una decisión contraria a derecho.</v>
      </c>
      <c r="C10" s="451" t="str">
        <f>'Mapa Final'!C10</f>
        <v>Reputacional(Corrupción)</v>
      </c>
      <c r="D10" s="451" t="str">
        <f>'Mapa Final'!D10</f>
        <v xml:space="preserve">Desconocimiento de normas. Falta de seguimiento y control. Conflicto de intereses </v>
      </c>
      <c r="E10" s="430">
        <f>'Mapa Final'!E10</f>
        <v>0</v>
      </c>
      <c r="F10" s="430" t="str">
        <f>'Mapa Final'!F10</f>
        <v>Inducir a alguien a dar o recibir dinero, dádivas o prebendas por parte de los funcionarios que gestionan los procesos de contratación para retardar u omitir un acto propio de su cargo o tomar una decisión contraria a derecho.</v>
      </c>
      <c r="G10" s="430" t="str">
        <f>'Mapa Final'!G10</f>
        <v>Fraude Interno</v>
      </c>
      <c r="H10" s="433" t="str">
        <f>'Mapa Final'!I10</f>
        <v>Media</v>
      </c>
      <c r="I10" s="436" t="str">
        <f>'Mapa Final'!L10</f>
        <v>Catastrófico</v>
      </c>
      <c r="J10" s="442" t="str">
        <f>'Mapa Final'!N10</f>
        <v>Extremo</v>
      </c>
      <c r="K10" s="445" t="str">
        <f>'Mapa Final'!AA10</f>
        <v>Baja</v>
      </c>
      <c r="L10" s="445" t="str">
        <f>'Mapa Final'!AE10</f>
        <v>Catastrófico</v>
      </c>
      <c r="M10" s="439" t="str">
        <f>'Mapa Final'!AG10</f>
        <v>Extremo</v>
      </c>
      <c r="N10" s="445" t="str">
        <f>'Mapa Final'!AH10</f>
        <v>Evitar</v>
      </c>
      <c r="O10" s="455" t="s">
        <v>416</v>
      </c>
      <c r="P10" s="425" t="s">
        <v>415</v>
      </c>
      <c r="Q10" s="425"/>
      <c r="R10" s="454">
        <v>44562</v>
      </c>
      <c r="S10" s="454">
        <v>44651</v>
      </c>
      <c r="T10" s="425" t="s">
        <v>417</v>
      </c>
    </row>
    <row r="11" spans="1:278">
      <c r="A11" s="449"/>
      <c r="B11" s="301"/>
      <c r="C11" s="452"/>
      <c r="D11" s="452"/>
      <c r="E11" s="431"/>
      <c r="F11" s="431"/>
      <c r="G11" s="431"/>
      <c r="H11" s="434"/>
      <c r="I11" s="437"/>
      <c r="J11" s="443"/>
      <c r="K11" s="446"/>
      <c r="L11" s="446"/>
      <c r="M11" s="440"/>
      <c r="N11" s="446"/>
      <c r="O11" s="426"/>
      <c r="P11" s="426"/>
      <c r="Q11" s="426"/>
      <c r="R11" s="426"/>
      <c r="S11" s="426"/>
      <c r="T11" s="426"/>
    </row>
    <row r="12" spans="1:278">
      <c r="A12" s="449"/>
      <c r="B12" s="301"/>
      <c r="C12" s="452"/>
      <c r="D12" s="452"/>
      <c r="E12" s="431"/>
      <c r="F12" s="431"/>
      <c r="G12" s="431"/>
      <c r="H12" s="434"/>
      <c r="I12" s="437"/>
      <c r="J12" s="443"/>
      <c r="K12" s="446"/>
      <c r="L12" s="446"/>
      <c r="M12" s="440"/>
      <c r="N12" s="446"/>
      <c r="O12" s="426"/>
      <c r="P12" s="426"/>
      <c r="Q12" s="426"/>
      <c r="R12" s="426"/>
      <c r="S12" s="426"/>
      <c r="T12" s="426"/>
    </row>
    <row r="13" spans="1:278">
      <c r="A13" s="449"/>
      <c r="B13" s="301"/>
      <c r="C13" s="452"/>
      <c r="D13" s="452"/>
      <c r="E13" s="431"/>
      <c r="F13" s="431"/>
      <c r="G13" s="431"/>
      <c r="H13" s="434"/>
      <c r="I13" s="437"/>
      <c r="J13" s="443"/>
      <c r="K13" s="446"/>
      <c r="L13" s="446"/>
      <c r="M13" s="440"/>
      <c r="N13" s="446"/>
      <c r="O13" s="426"/>
      <c r="P13" s="426"/>
      <c r="Q13" s="426"/>
      <c r="R13" s="426"/>
      <c r="S13" s="426"/>
      <c r="T13" s="426"/>
    </row>
    <row r="14" spans="1:278" ht="15.75" thickBot="1">
      <c r="A14" s="450"/>
      <c r="B14" s="429"/>
      <c r="C14" s="453"/>
      <c r="D14" s="453"/>
      <c r="E14" s="432"/>
      <c r="F14" s="432"/>
      <c r="G14" s="432"/>
      <c r="H14" s="435"/>
      <c r="I14" s="438"/>
      <c r="J14" s="444"/>
      <c r="K14" s="447"/>
      <c r="L14" s="447"/>
      <c r="M14" s="441"/>
      <c r="N14" s="447"/>
      <c r="O14" s="427"/>
      <c r="P14" s="427"/>
      <c r="Q14" s="427"/>
      <c r="R14" s="427"/>
      <c r="S14" s="427"/>
      <c r="T14" s="427"/>
    </row>
    <row r="15" spans="1:278">
      <c r="A15" s="448">
        <f>'Mapa Final'!A11</f>
        <v>2</v>
      </c>
      <c r="B15" s="428" t="str">
        <f>'Mapa Final'!B11</f>
        <v>Interés indebido en la preparación de estudios y documentos precontractuales  para la  adquisición de bienes y servicios</v>
      </c>
      <c r="C15" s="451" t="str">
        <f>'Mapa Final'!C11</f>
        <v>Reputacional(Corrupción)</v>
      </c>
      <c r="D15" s="451" t="str">
        <f>'Mapa Final'!D11</f>
        <v>Desconocimiento de normas. Falta de seguimiento y control. Conflicto de intereses</v>
      </c>
      <c r="E15" s="430">
        <f>'Mapa Final'!E11</f>
        <v>0</v>
      </c>
      <c r="F15" s="430" t="str">
        <f>'Mapa Final'!F11</f>
        <v>Interés indebido en la preparación de estudios y documentos precontractuales  para la  adquisición de bienes y servicios</v>
      </c>
      <c r="G15" s="430" t="str">
        <f>'Mapa Final'!G11</f>
        <v>Fraude Interno</v>
      </c>
      <c r="H15" s="433" t="str">
        <f>'Mapa Final'!I11</f>
        <v>Media</v>
      </c>
      <c r="I15" s="436" t="str">
        <f>'Mapa Final'!L11</f>
        <v>Mayor</v>
      </c>
      <c r="J15" s="442" t="str">
        <f>'Mapa Final'!N11</f>
        <v xml:space="preserve">Alto </v>
      </c>
      <c r="K15" s="445" t="str">
        <f>'Mapa Final'!AA11</f>
        <v>Baja</v>
      </c>
      <c r="L15" s="445" t="str">
        <f>'Mapa Final'!AE11</f>
        <v>Mayor</v>
      </c>
      <c r="M15" s="439" t="str">
        <f>'Mapa Final'!AG11</f>
        <v xml:space="preserve">Alto </v>
      </c>
      <c r="N15" s="445" t="str">
        <f>'Mapa Final'!AH11</f>
        <v>Evitar</v>
      </c>
      <c r="O15" s="455" t="s">
        <v>416</v>
      </c>
      <c r="P15" s="425" t="s">
        <v>415</v>
      </c>
      <c r="Q15" s="425"/>
      <c r="R15" s="454">
        <v>44562</v>
      </c>
      <c r="S15" s="454">
        <v>44651</v>
      </c>
      <c r="T15" s="425" t="s">
        <v>417</v>
      </c>
    </row>
    <row r="16" spans="1:278">
      <c r="A16" s="449"/>
      <c r="B16" s="301"/>
      <c r="C16" s="452"/>
      <c r="D16" s="452"/>
      <c r="E16" s="431"/>
      <c r="F16" s="431"/>
      <c r="G16" s="431"/>
      <c r="H16" s="434"/>
      <c r="I16" s="437"/>
      <c r="J16" s="443"/>
      <c r="K16" s="446"/>
      <c r="L16" s="446"/>
      <c r="M16" s="440"/>
      <c r="N16" s="446"/>
      <c r="O16" s="426"/>
      <c r="P16" s="426"/>
      <c r="Q16" s="426"/>
      <c r="R16" s="426"/>
      <c r="S16" s="426"/>
      <c r="T16" s="426"/>
    </row>
    <row r="17" spans="1:20">
      <c r="A17" s="449"/>
      <c r="B17" s="301"/>
      <c r="C17" s="452"/>
      <c r="D17" s="452"/>
      <c r="E17" s="431"/>
      <c r="F17" s="431"/>
      <c r="G17" s="431"/>
      <c r="H17" s="434"/>
      <c r="I17" s="437"/>
      <c r="J17" s="443"/>
      <c r="K17" s="446"/>
      <c r="L17" s="446"/>
      <c r="M17" s="440"/>
      <c r="N17" s="446"/>
      <c r="O17" s="426"/>
      <c r="P17" s="426"/>
      <c r="Q17" s="426"/>
      <c r="R17" s="426"/>
      <c r="S17" s="426"/>
      <c r="T17" s="426"/>
    </row>
    <row r="18" spans="1:20">
      <c r="A18" s="449"/>
      <c r="B18" s="301"/>
      <c r="C18" s="452"/>
      <c r="D18" s="452"/>
      <c r="E18" s="431"/>
      <c r="F18" s="431"/>
      <c r="G18" s="431"/>
      <c r="H18" s="434"/>
      <c r="I18" s="437"/>
      <c r="J18" s="443"/>
      <c r="K18" s="446"/>
      <c r="L18" s="446"/>
      <c r="M18" s="440"/>
      <c r="N18" s="446"/>
      <c r="O18" s="426"/>
      <c r="P18" s="426"/>
      <c r="Q18" s="426"/>
      <c r="R18" s="426"/>
      <c r="S18" s="426"/>
      <c r="T18" s="426"/>
    </row>
    <row r="19" spans="1:20" ht="15.75" thickBot="1">
      <c r="A19" s="450"/>
      <c r="B19" s="429"/>
      <c r="C19" s="453"/>
      <c r="D19" s="453"/>
      <c r="E19" s="432"/>
      <c r="F19" s="432"/>
      <c r="G19" s="432"/>
      <c r="H19" s="435"/>
      <c r="I19" s="438"/>
      <c r="J19" s="444"/>
      <c r="K19" s="447"/>
      <c r="L19" s="447"/>
      <c r="M19" s="441"/>
      <c r="N19" s="447"/>
      <c r="O19" s="427"/>
      <c r="P19" s="427"/>
      <c r="Q19" s="427"/>
      <c r="R19" s="427"/>
      <c r="S19" s="427"/>
      <c r="T19" s="427"/>
    </row>
    <row r="20" spans="1:20">
      <c r="A20" s="448">
        <f>'Mapa Final'!A16</f>
        <v>0</v>
      </c>
      <c r="B20" s="428">
        <f>'Mapa Final'!B16</f>
        <v>0</v>
      </c>
      <c r="C20" s="451">
        <f>'Mapa Final'!C16</f>
        <v>0</v>
      </c>
      <c r="D20" s="451">
        <f>'Mapa Final'!D16</f>
        <v>0</v>
      </c>
      <c r="E20" s="430">
        <f>'Mapa Final'!E16</f>
        <v>0</v>
      </c>
      <c r="F20" s="430">
        <f>'Mapa Final'!F16</f>
        <v>0</v>
      </c>
      <c r="G20" s="430">
        <f>'Mapa Final'!G16</f>
        <v>0</v>
      </c>
      <c r="H20" s="433" t="str">
        <f>'Mapa Final'!I16</f>
        <v>Muy Baja</v>
      </c>
      <c r="I20" s="436" t="b">
        <f>'Mapa Final'!L16</f>
        <v>0</v>
      </c>
      <c r="J20" s="442" t="e">
        <f>'Mapa Final'!N16</f>
        <v>#N/A</v>
      </c>
      <c r="K20" s="445" t="e">
        <f>'Mapa Final'!AA16</f>
        <v>#DIV/0!</v>
      </c>
      <c r="L20" s="445" t="e">
        <f>'Mapa Final'!AE16</f>
        <v>#DIV/0!</v>
      </c>
      <c r="M20" s="439" t="e">
        <f>'Mapa Final'!AG16</f>
        <v>#DIV/0!</v>
      </c>
      <c r="N20" s="445">
        <f>'Mapa Final'!AH16</f>
        <v>0</v>
      </c>
      <c r="O20" s="425"/>
      <c r="P20" s="425"/>
      <c r="Q20" s="425"/>
      <c r="R20" s="425"/>
      <c r="S20" s="425"/>
      <c r="T20" s="425"/>
    </row>
    <row r="21" spans="1:20">
      <c r="A21" s="449"/>
      <c r="B21" s="301"/>
      <c r="C21" s="452"/>
      <c r="D21" s="452"/>
      <c r="E21" s="431"/>
      <c r="F21" s="431"/>
      <c r="G21" s="431"/>
      <c r="H21" s="434"/>
      <c r="I21" s="437"/>
      <c r="J21" s="443"/>
      <c r="K21" s="446"/>
      <c r="L21" s="446"/>
      <c r="M21" s="440"/>
      <c r="N21" s="446"/>
      <c r="O21" s="426"/>
      <c r="P21" s="426"/>
      <c r="Q21" s="426"/>
      <c r="R21" s="426"/>
      <c r="S21" s="426"/>
      <c r="T21" s="426"/>
    </row>
    <row r="22" spans="1:20">
      <c r="A22" s="449"/>
      <c r="B22" s="301"/>
      <c r="C22" s="452"/>
      <c r="D22" s="452"/>
      <c r="E22" s="431"/>
      <c r="F22" s="431"/>
      <c r="G22" s="431"/>
      <c r="H22" s="434"/>
      <c r="I22" s="437"/>
      <c r="J22" s="443"/>
      <c r="K22" s="446"/>
      <c r="L22" s="446"/>
      <c r="M22" s="440"/>
      <c r="N22" s="446"/>
      <c r="O22" s="426"/>
      <c r="P22" s="426"/>
      <c r="Q22" s="426"/>
      <c r="R22" s="426"/>
      <c r="S22" s="426"/>
      <c r="T22" s="426"/>
    </row>
    <row r="23" spans="1:20">
      <c r="A23" s="449"/>
      <c r="B23" s="301"/>
      <c r="C23" s="452"/>
      <c r="D23" s="452"/>
      <c r="E23" s="431"/>
      <c r="F23" s="431"/>
      <c r="G23" s="431"/>
      <c r="H23" s="434"/>
      <c r="I23" s="437"/>
      <c r="J23" s="443"/>
      <c r="K23" s="446"/>
      <c r="L23" s="446"/>
      <c r="M23" s="440"/>
      <c r="N23" s="446"/>
      <c r="O23" s="426"/>
      <c r="P23" s="426"/>
      <c r="Q23" s="426"/>
      <c r="R23" s="426"/>
      <c r="S23" s="426"/>
      <c r="T23" s="426"/>
    </row>
    <row r="24" spans="1:20" ht="15.75" thickBot="1">
      <c r="A24" s="450"/>
      <c r="B24" s="429"/>
      <c r="C24" s="453"/>
      <c r="D24" s="453"/>
      <c r="E24" s="432"/>
      <c r="F24" s="432"/>
      <c r="G24" s="432"/>
      <c r="H24" s="435"/>
      <c r="I24" s="438"/>
      <c r="J24" s="444"/>
      <c r="K24" s="447"/>
      <c r="L24" s="447"/>
      <c r="M24" s="441"/>
      <c r="N24" s="447"/>
      <c r="O24" s="427"/>
      <c r="P24" s="427"/>
      <c r="Q24" s="427"/>
      <c r="R24" s="427"/>
      <c r="S24" s="427"/>
      <c r="T24" s="427"/>
    </row>
    <row r="25" spans="1:20">
      <c r="A25" s="448">
        <f>'Mapa Final'!A21</f>
        <v>0</v>
      </c>
      <c r="B25" s="428">
        <f>'Mapa Final'!B21</f>
        <v>0</v>
      </c>
      <c r="C25" s="451">
        <f>'Mapa Final'!C21</f>
        <v>0</v>
      </c>
      <c r="D25" s="451">
        <f>'Mapa Final'!D21</f>
        <v>0</v>
      </c>
      <c r="E25" s="430">
        <f>'Mapa Final'!E21</f>
        <v>0</v>
      </c>
      <c r="F25" s="430">
        <f>'Mapa Final'!F21</f>
        <v>0</v>
      </c>
      <c r="G25" s="430">
        <f>'Mapa Final'!G21</f>
        <v>0</v>
      </c>
      <c r="H25" s="433" t="str">
        <f>'Mapa Final'!I21</f>
        <v>Muy Baja</v>
      </c>
      <c r="I25" s="436" t="b">
        <f>'Mapa Final'!L21</f>
        <v>0</v>
      </c>
      <c r="J25" s="442" t="e">
        <f>'Mapa Final'!N21</f>
        <v>#N/A</v>
      </c>
      <c r="K25" s="445" t="e">
        <f>'Mapa Final'!AA21</f>
        <v>#DIV/0!</v>
      </c>
      <c r="L25" s="445" t="e">
        <f>'Mapa Final'!AE21</f>
        <v>#DIV/0!</v>
      </c>
      <c r="M25" s="439" t="e">
        <f>'Mapa Final'!AG21</f>
        <v>#DIV/0!</v>
      </c>
      <c r="N25" s="445">
        <f>'Mapa Final'!AH21</f>
        <v>0</v>
      </c>
      <c r="O25" s="425"/>
      <c r="P25" s="425"/>
      <c r="Q25" s="425"/>
      <c r="R25" s="425"/>
      <c r="S25" s="425"/>
      <c r="T25" s="425"/>
    </row>
    <row r="26" spans="1:20">
      <c r="A26" s="449"/>
      <c r="B26" s="301"/>
      <c r="C26" s="452"/>
      <c r="D26" s="452"/>
      <c r="E26" s="431"/>
      <c r="F26" s="431"/>
      <c r="G26" s="431"/>
      <c r="H26" s="434"/>
      <c r="I26" s="437"/>
      <c r="J26" s="443"/>
      <c r="K26" s="446"/>
      <c r="L26" s="446"/>
      <c r="M26" s="440"/>
      <c r="N26" s="446"/>
      <c r="O26" s="426"/>
      <c r="P26" s="426"/>
      <c r="Q26" s="426"/>
      <c r="R26" s="426"/>
      <c r="S26" s="426"/>
      <c r="T26" s="426"/>
    </row>
    <row r="27" spans="1:20">
      <c r="A27" s="449"/>
      <c r="B27" s="301"/>
      <c r="C27" s="452"/>
      <c r="D27" s="452"/>
      <c r="E27" s="431"/>
      <c r="F27" s="431"/>
      <c r="G27" s="431"/>
      <c r="H27" s="434"/>
      <c r="I27" s="437"/>
      <c r="J27" s="443"/>
      <c r="K27" s="446"/>
      <c r="L27" s="446"/>
      <c r="M27" s="440"/>
      <c r="N27" s="446"/>
      <c r="O27" s="426"/>
      <c r="P27" s="426"/>
      <c r="Q27" s="426"/>
      <c r="R27" s="426"/>
      <c r="S27" s="426"/>
      <c r="T27" s="426"/>
    </row>
    <row r="28" spans="1:20">
      <c r="A28" s="449"/>
      <c r="B28" s="301"/>
      <c r="C28" s="452"/>
      <c r="D28" s="452"/>
      <c r="E28" s="431"/>
      <c r="F28" s="431"/>
      <c r="G28" s="431"/>
      <c r="H28" s="434"/>
      <c r="I28" s="437"/>
      <c r="J28" s="443"/>
      <c r="K28" s="446"/>
      <c r="L28" s="446"/>
      <c r="M28" s="440"/>
      <c r="N28" s="446"/>
      <c r="O28" s="426"/>
      <c r="P28" s="426"/>
      <c r="Q28" s="426"/>
      <c r="R28" s="426"/>
      <c r="S28" s="426"/>
      <c r="T28" s="426"/>
    </row>
    <row r="29" spans="1:20" ht="15.75" thickBot="1">
      <c r="A29" s="450"/>
      <c r="B29" s="429"/>
      <c r="C29" s="453"/>
      <c r="D29" s="453"/>
      <c r="E29" s="432"/>
      <c r="F29" s="432"/>
      <c r="G29" s="432"/>
      <c r="H29" s="435"/>
      <c r="I29" s="438"/>
      <c r="J29" s="444"/>
      <c r="K29" s="447"/>
      <c r="L29" s="447"/>
      <c r="M29" s="441"/>
      <c r="N29" s="447"/>
      <c r="O29" s="427"/>
      <c r="P29" s="427"/>
      <c r="Q29" s="427"/>
      <c r="R29" s="427"/>
      <c r="S29" s="427"/>
      <c r="T29" s="427"/>
    </row>
  </sheetData>
  <mergeCells count="99">
    <mergeCell ref="P7:Q7"/>
    <mergeCell ref="R7:S7"/>
    <mergeCell ref="T7:T8"/>
    <mergeCell ref="A9:N9"/>
    <mergeCell ref="R1:T3"/>
    <mergeCell ref="A4:C4"/>
    <mergeCell ref="D4:N4"/>
    <mergeCell ref="O4:Q4"/>
    <mergeCell ref="A5:C5"/>
    <mergeCell ref="D5:N5"/>
    <mergeCell ref="A6:C6"/>
    <mergeCell ref="D6:N6"/>
    <mergeCell ref="A7:F7"/>
    <mergeCell ref="H7:J7"/>
    <mergeCell ref="K7:M7"/>
    <mergeCell ref="N7:N8"/>
    <mergeCell ref="A1:C2"/>
    <mergeCell ref="D1:Q3"/>
    <mergeCell ref="O7:O8"/>
    <mergeCell ref="S10:S14"/>
    <mergeCell ref="T10:T14"/>
    <mergeCell ref="N10:N14"/>
    <mergeCell ref="O10:O14"/>
    <mergeCell ref="P10:P14"/>
    <mergeCell ref="Q10:Q14"/>
    <mergeCell ref="R10:R14"/>
    <mergeCell ref="A10:A14"/>
    <mergeCell ref="C10:C14"/>
    <mergeCell ref="D10:D14"/>
    <mergeCell ref="E10:E14"/>
    <mergeCell ref="F10:F14"/>
    <mergeCell ref="B10:B14"/>
    <mergeCell ref="M10:M14"/>
    <mergeCell ref="G10:G14"/>
    <mergeCell ref="H10:H14"/>
    <mergeCell ref="I10:I14"/>
    <mergeCell ref="J10:J14"/>
    <mergeCell ref="K10:K14"/>
    <mergeCell ref="L10:L14"/>
    <mergeCell ref="O20:O24"/>
    <mergeCell ref="P20:P24"/>
    <mergeCell ref="Q20:Q24"/>
    <mergeCell ref="R20:R24"/>
    <mergeCell ref="A15:A19"/>
    <mergeCell ref="C15:C19"/>
    <mergeCell ref="D15:D19"/>
    <mergeCell ref="E15:E19"/>
    <mergeCell ref="F15:F19"/>
    <mergeCell ref="B15:B19"/>
    <mergeCell ref="G15:G19"/>
    <mergeCell ref="H15:H19"/>
    <mergeCell ref="I15:I19"/>
    <mergeCell ref="R15:R19"/>
    <mergeCell ref="S15:S19"/>
    <mergeCell ref="T15:T19"/>
    <mergeCell ref="A20:A24"/>
    <mergeCell ref="C20:C24"/>
    <mergeCell ref="D20:D24"/>
    <mergeCell ref="E20:E24"/>
    <mergeCell ref="F20:F24"/>
    <mergeCell ref="J15:J19"/>
    <mergeCell ref="K15:K19"/>
    <mergeCell ref="L15:L19"/>
    <mergeCell ref="M15:M19"/>
    <mergeCell ref="N15:N19"/>
    <mergeCell ref="O15:O19"/>
    <mergeCell ref="S20:S24"/>
    <mergeCell ref="T20:T24"/>
    <mergeCell ref="A25:A29"/>
    <mergeCell ref="C25:C29"/>
    <mergeCell ref="D25:D29"/>
    <mergeCell ref="E25:E29"/>
    <mergeCell ref="F25:F29"/>
    <mergeCell ref="B25:B29"/>
    <mergeCell ref="R25:R29"/>
    <mergeCell ref="S25:S29"/>
    <mergeCell ref="T25:T29"/>
    <mergeCell ref="J25:J29"/>
    <mergeCell ref="K25:K29"/>
    <mergeCell ref="L25:L29"/>
    <mergeCell ref="M25:M29"/>
    <mergeCell ref="N25:N29"/>
    <mergeCell ref="O25:O29"/>
    <mergeCell ref="P15:P19"/>
    <mergeCell ref="B20:B24"/>
    <mergeCell ref="P25:P29"/>
    <mergeCell ref="Q25:Q29"/>
    <mergeCell ref="G25:G29"/>
    <mergeCell ref="H25:H29"/>
    <mergeCell ref="I25:I29"/>
    <mergeCell ref="M20:M24"/>
    <mergeCell ref="G20:G24"/>
    <mergeCell ref="H20:H24"/>
    <mergeCell ref="I20:I24"/>
    <mergeCell ref="J20:J24"/>
    <mergeCell ref="K20:K24"/>
    <mergeCell ref="L20:L24"/>
    <mergeCell ref="Q15:Q19"/>
    <mergeCell ref="N20:N24"/>
  </mergeCells>
  <conditionalFormatting sqref="D8:G8 H7 H30:J1048576 A7:B7">
    <cfRule type="containsText" dxfId="1231" priority="663" operator="containsText" text="3- Moderado">
      <formula>NOT(ISERROR(SEARCH("3- Moderado",A7)))</formula>
    </cfRule>
    <cfRule type="containsText" dxfId="1230" priority="664" operator="containsText" text="6- Moderado">
      <formula>NOT(ISERROR(SEARCH("6- Moderado",A7)))</formula>
    </cfRule>
    <cfRule type="containsText" dxfId="1229" priority="665" operator="containsText" text="4- Moderado">
      <formula>NOT(ISERROR(SEARCH("4- Moderado",A7)))</formula>
    </cfRule>
    <cfRule type="containsText" dxfId="1228" priority="666" operator="containsText" text="3- Bajo">
      <formula>NOT(ISERROR(SEARCH("3- Bajo",A7)))</formula>
    </cfRule>
    <cfRule type="containsText" dxfId="1227" priority="667" operator="containsText" text="4- Bajo">
      <formula>NOT(ISERROR(SEARCH("4- Bajo",A7)))</formula>
    </cfRule>
    <cfRule type="containsText" dxfId="1226" priority="668" operator="containsText" text="1- Bajo">
      <formula>NOT(ISERROR(SEARCH("1- Bajo",A7)))</formula>
    </cfRule>
  </conditionalFormatting>
  <conditionalFormatting sqref="H8:J8">
    <cfRule type="containsText" dxfId="1225" priority="656" operator="containsText" text="3- Moderado">
      <formula>NOT(ISERROR(SEARCH("3- Moderado",H8)))</formula>
    </cfRule>
    <cfRule type="containsText" dxfId="1224" priority="657" operator="containsText" text="6- Moderado">
      <formula>NOT(ISERROR(SEARCH("6- Moderado",H8)))</formula>
    </cfRule>
    <cfRule type="containsText" dxfId="1223" priority="658" operator="containsText" text="4- Moderado">
      <formula>NOT(ISERROR(SEARCH("4- Moderado",H8)))</formula>
    </cfRule>
    <cfRule type="containsText" dxfId="1222" priority="659" operator="containsText" text="3- Bajo">
      <formula>NOT(ISERROR(SEARCH("3- Bajo",H8)))</formula>
    </cfRule>
    <cfRule type="containsText" dxfId="1221" priority="660" operator="containsText" text="4- Bajo">
      <formula>NOT(ISERROR(SEARCH("4- Bajo",H8)))</formula>
    </cfRule>
    <cfRule type="containsText" dxfId="1220" priority="662" operator="containsText" text="1- Bajo">
      <formula>NOT(ISERROR(SEARCH("1- Bajo",H8)))</formula>
    </cfRule>
  </conditionalFormatting>
  <conditionalFormatting sqref="J8 J30:J1048576">
    <cfRule type="containsText" dxfId="1219" priority="645" operator="containsText" text="25- Extremo">
      <formula>NOT(ISERROR(SEARCH("25- Extremo",J8)))</formula>
    </cfRule>
    <cfRule type="containsText" dxfId="1218" priority="646" operator="containsText" text="20- Extremo">
      <formula>NOT(ISERROR(SEARCH("20- Extremo",J8)))</formula>
    </cfRule>
    <cfRule type="containsText" dxfId="1217" priority="647" operator="containsText" text="15- Extremo">
      <formula>NOT(ISERROR(SEARCH("15- Extremo",J8)))</formula>
    </cfRule>
    <cfRule type="containsText" dxfId="1216" priority="648" operator="containsText" text="10- Extremo">
      <formula>NOT(ISERROR(SEARCH("10- Extremo",J8)))</formula>
    </cfRule>
    <cfRule type="containsText" dxfId="1215" priority="649" operator="containsText" text="5- Extremo">
      <formula>NOT(ISERROR(SEARCH("5- Extremo",J8)))</formula>
    </cfRule>
    <cfRule type="containsText" dxfId="1214" priority="650" operator="containsText" text="12- Alto">
      <formula>NOT(ISERROR(SEARCH("12- Alto",J8)))</formula>
    </cfRule>
    <cfRule type="containsText" dxfId="1213" priority="651" operator="containsText" text="10- Alto">
      <formula>NOT(ISERROR(SEARCH("10- Alto",J8)))</formula>
    </cfRule>
    <cfRule type="containsText" dxfId="1212" priority="652" operator="containsText" text="9- Alto">
      <formula>NOT(ISERROR(SEARCH("9- Alto",J8)))</formula>
    </cfRule>
    <cfRule type="containsText" dxfId="1211" priority="653" operator="containsText" text="8- Alto">
      <formula>NOT(ISERROR(SEARCH("8- Alto",J8)))</formula>
    </cfRule>
    <cfRule type="containsText" dxfId="1210" priority="654" operator="containsText" text="5- Alto">
      <formula>NOT(ISERROR(SEARCH("5- Alto",J8)))</formula>
    </cfRule>
    <cfRule type="containsText" dxfId="1209" priority="655" operator="containsText" text="4- Alto">
      <formula>NOT(ISERROR(SEARCH("4- Alto",J8)))</formula>
    </cfRule>
    <cfRule type="containsText" dxfId="1208" priority="661" operator="containsText" text="2- Bajo">
      <formula>NOT(ISERROR(SEARCH("2- Bajo",J8)))</formula>
    </cfRule>
  </conditionalFormatting>
  <conditionalFormatting sqref="B10 B15 B20 B25">
    <cfRule type="containsText" dxfId="1207" priority="627" operator="containsText" text="3- Moderado">
      <formula>NOT(ISERROR(SEARCH("3- Moderado",B10)))</formula>
    </cfRule>
    <cfRule type="containsText" dxfId="1206" priority="628" operator="containsText" text="6- Moderado">
      <formula>NOT(ISERROR(SEARCH("6- Moderado",B10)))</formula>
    </cfRule>
    <cfRule type="containsText" dxfId="1205" priority="629" operator="containsText" text="4- Moderado">
      <formula>NOT(ISERROR(SEARCH("4- Moderado",B10)))</formula>
    </cfRule>
    <cfRule type="containsText" dxfId="1204" priority="630" operator="containsText" text="3- Bajo">
      <formula>NOT(ISERROR(SEARCH("3- Bajo",B10)))</formula>
    </cfRule>
    <cfRule type="containsText" dxfId="1203" priority="631" operator="containsText" text="4- Bajo">
      <formula>NOT(ISERROR(SEARCH("4- Bajo",B10)))</formula>
    </cfRule>
    <cfRule type="containsText" dxfId="1202" priority="632" operator="containsText" text="1- Bajo">
      <formula>NOT(ISERROR(SEARCH("1- Bajo",B10)))</formula>
    </cfRule>
  </conditionalFormatting>
  <conditionalFormatting sqref="K8">
    <cfRule type="containsText" dxfId="1201" priority="615" operator="containsText" text="3- Moderado">
      <formula>NOT(ISERROR(SEARCH("3- Moderado",K8)))</formula>
    </cfRule>
    <cfRule type="containsText" dxfId="1200" priority="616" operator="containsText" text="6- Moderado">
      <formula>NOT(ISERROR(SEARCH("6- Moderado",K8)))</formula>
    </cfRule>
    <cfRule type="containsText" dxfId="1199" priority="617" operator="containsText" text="4- Moderado">
      <formula>NOT(ISERROR(SEARCH("4- Moderado",K8)))</formula>
    </cfRule>
    <cfRule type="containsText" dxfId="1198" priority="618" operator="containsText" text="3- Bajo">
      <formula>NOT(ISERROR(SEARCH("3- Bajo",K8)))</formula>
    </cfRule>
    <cfRule type="containsText" dxfId="1197" priority="619" operator="containsText" text="4- Bajo">
      <formula>NOT(ISERROR(SEARCH("4- Bajo",K8)))</formula>
    </cfRule>
    <cfRule type="containsText" dxfId="1196" priority="620" operator="containsText" text="1- Bajo">
      <formula>NOT(ISERROR(SEARCH("1- Bajo",K8)))</formula>
    </cfRule>
  </conditionalFormatting>
  <conditionalFormatting sqref="L8">
    <cfRule type="containsText" dxfId="1195" priority="609" operator="containsText" text="3- Moderado">
      <formula>NOT(ISERROR(SEARCH("3- Moderado",L8)))</formula>
    </cfRule>
    <cfRule type="containsText" dxfId="1194" priority="610" operator="containsText" text="6- Moderado">
      <formula>NOT(ISERROR(SEARCH("6- Moderado",L8)))</formula>
    </cfRule>
    <cfRule type="containsText" dxfId="1193" priority="611" operator="containsText" text="4- Moderado">
      <formula>NOT(ISERROR(SEARCH("4- Moderado",L8)))</formula>
    </cfRule>
    <cfRule type="containsText" dxfId="1192" priority="612" operator="containsText" text="3- Bajo">
      <formula>NOT(ISERROR(SEARCH("3- Bajo",L8)))</formula>
    </cfRule>
    <cfRule type="containsText" dxfId="1191" priority="613" operator="containsText" text="4- Bajo">
      <formula>NOT(ISERROR(SEARCH("4- Bajo",L8)))</formula>
    </cfRule>
    <cfRule type="containsText" dxfId="1190" priority="614" operator="containsText" text="1- Bajo">
      <formula>NOT(ISERROR(SEARCH("1- Bajo",L8)))</formula>
    </cfRule>
  </conditionalFormatting>
  <conditionalFormatting sqref="M8">
    <cfRule type="containsText" dxfId="1189" priority="603" operator="containsText" text="3- Moderado">
      <formula>NOT(ISERROR(SEARCH("3- Moderado",M8)))</formula>
    </cfRule>
    <cfRule type="containsText" dxfId="1188" priority="604" operator="containsText" text="6- Moderado">
      <formula>NOT(ISERROR(SEARCH("6- Moderado",M8)))</formula>
    </cfRule>
    <cfRule type="containsText" dxfId="1187" priority="605" operator="containsText" text="4- Moderado">
      <formula>NOT(ISERROR(SEARCH("4- Moderado",M8)))</formula>
    </cfRule>
    <cfRule type="containsText" dxfId="1186" priority="606" operator="containsText" text="3- Bajo">
      <formula>NOT(ISERROR(SEARCH("3- Bajo",M8)))</formula>
    </cfRule>
    <cfRule type="containsText" dxfId="1185" priority="607" operator="containsText" text="4- Bajo">
      <formula>NOT(ISERROR(SEARCH("4- Bajo",M8)))</formula>
    </cfRule>
    <cfRule type="containsText" dxfId="1184" priority="608" operator="containsText" text="1- Bajo">
      <formula>NOT(ISERROR(SEARCH("1- Bajo",M8)))</formula>
    </cfRule>
  </conditionalFormatting>
  <conditionalFormatting sqref="K10:L10">
    <cfRule type="containsText" dxfId="1183" priority="317" operator="containsText" text="3- Moderado">
      <formula>NOT(ISERROR(SEARCH("3- Moderado",K10)))</formula>
    </cfRule>
    <cfRule type="containsText" dxfId="1182" priority="318" operator="containsText" text="6- Moderado">
      <formula>NOT(ISERROR(SEARCH("6- Moderado",K10)))</formula>
    </cfRule>
    <cfRule type="containsText" dxfId="1181" priority="319" operator="containsText" text="4- Moderado">
      <formula>NOT(ISERROR(SEARCH("4- Moderado",K10)))</formula>
    </cfRule>
    <cfRule type="containsText" dxfId="1180" priority="320" operator="containsText" text="3- Bajo">
      <formula>NOT(ISERROR(SEARCH("3- Bajo",K10)))</formula>
    </cfRule>
    <cfRule type="containsText" dxfId="1179" priority="321" operator="containsText" text="4- Bajo">
      <formula>NOT(ISERROR(SEARCH("4- Bajo",K10)))</formula>
    </cfRule>
    <cfRule type="containsText" dxfId="1178" priority="322" operator="containsText" text="1- Bajo">
      <formula>NOT(ISERROR(SEARCH("1- Bajo",K10)))</formula>
    </cfRule>
  </conditionalFormatting>
  <conditionalFormatting sqref="H10:I10">
    <cfRule type="containsText" dxfId="1177" priority="311" operator="containsText" text="3- Moderado">
      <formula>NOT(ISERROR(SEARCH("3- Moderado",H10)))</formula>
    </cfRule>
    <cfRule type="containsText" dxfId="1176" priority="312" operator="containsText" text="6- Moderado">
      <formula>NOT(ISERROR(SEARCH("6- Moderado",H10)))</formula>
    </cfRule>
    <cfRule type="containsText" dxfId="1175" priority="313" operator="containsText" text="4- Moderado">
      <formula>NOT(ISERROR(SEARCH("4- Moderado",H10)))</formula>
    </cfRule>
    <cfRule type="containsText" dxfId="1174" priority="314" operator="containsText" text="3- Bajo">
      <formula>NOT(ISERROR(SEARCH("3- Bajo",H10)))</formula>
    </cfRule>
    <cfRule type="containsText" dxfId="1173" priority="315" operator="containsText" text="4- Bajo">
      <formula>NOT(ISERROR(SEARCH("4- Bajo",H10)))</formula>
    </cfRule>
    <cfRule type="containsText" dxfId="1172" priority="316" operator="containsText" text="1- Bajo">
      <formula>NOT(ISERROR(SEARCH("1- Bajo",H10)))</formula>
    </cfRule>
  </conditionalFormatting>
  <conditionalFormatting sqref="A10 C10:E10">
    <cfRule type="containsText" dxfId="1171" priority="305" operator="containsText" text="3- Moderado">
      <formula>NOT(ISERROR(SEARCH("3- Moderado",A10)))</formula>
    </cfRule>
    <cfRule type="containsText" dxfId="1170" priority="306" operator="containsText" text="6- Moderado">
      <formula>NOT(ISERROR(SEARCH("6- Moderado",A10)))</formula>
    </cfRule>
    <cfRule type="containsText" dxfId="1169" priority="307" operator="containsText" text="4- Moderado">
      <formula>NOT(ISERROR(SEARCH("4- Moderado",A10)))</formula>
    </cfRule>
    <cfRule type="containsText" dxfId="1168" priority="308" operator="containsText" text="3- Bajo">
      <formula>NOT(ISERROR(SEARCH("3- Bajo",A10)))</formula>
    </cfRule>
    <cfRule type="containsText" dxfId="1167" priority="309" operator="containsText" text="4- Bajo">
      <formula>NOT(ISERROR(SEARCH("4- Bajo",A10)))</formula>
    </cfRule>
    <cfRule type="containsText" dxfId="1166" priority="310" operator="containsText" text="1- Bajo">
      <formula>NOT(ISERROR(SEARCH("1- Bajo",A10)))</formula>
    </cfRule>
  </conditionalFormatting>
  <conditionalFormatting sqref="F10:G10">
    <cfRule type="containsText" dxfId="1165" priority="299" operator="containsText" text="3- Moderado">
      <formula>NOT(ISERROR(SEARCH("3- Moderado",F10)))</formula>
    </cfRule>
    <cfRule type="containsText" dxfId="1164" priority="300" operator="containsText" text="6- Moderado">
      <formula>NOT(ISERROR(SEARCH("6- Moderado",F10)))</formula>
    </cfRule>
    <cfRule type="containsText" dxfId="1163" priority="301" operator="containsText" text="4- Moderado">
      <formula>NOT(ISERROR(SEARCH("4- Moderado",F10)))</formula>
    </cfRule>
    <cfRule type="containsText" dxfId="1162" priority="302" operator="containsText" text="3- Bajo">
      <formula>NOT(ISERROR(SEARCH("3- Bajo",F10)))</formula>
    </cfRule>
    <cfRule type="containsText" dxfId="1161" priority="303" operator="containsText" text="4- Bajo">
      <formula>NOT(ISERROR(SEARCH("4- Bajo",F10)))</formula>
    </cfRule>
    <cfRule type="containsText" dxfId="1160" priority="304" operator="containsText" text="1- Bajo">
      <formula>NOT(ISERROR(SEARCH("1- Bajo",F10)))</formula>
    </cfRule>
  </conditionalFormatting>
  <conditionalFormatting sqref="J10:J14">
    <cfRule type="containsText" dxfId="1159" priority="294" operator="containsText" text="Bajo">
      <formula>NOT(ISERROR(SEARCH("Bajo",J10)))</formula>
    </cfRule>
    <cfRule type="containsText" dxfId="1158" priority="295" operator="containsText" text="Moderado">
      <formula>NOT(ISERROR(SEARCH("Moderado",J10)))</formula>
    </cfRule>
    <cfRule type="containsText" dxfId="1157" priority="296" operator="containsText" text="Alto">
      <formula>NOT(ISERROR(SEARCH("Alto",J10)))</formula>
    </cfRule>
    <cfRule type="containsText" dxfId="1156" priority="297" operator="containsText" text="Extremo">
      <formula>NOT(ISERROR(SEARCH("Extremo",J10)))</formula>
    </cfRule>
    <cfRule type="colorScale" priority="298">
      <colorScale>
        <cfvo type="min"/>
        <cfvo type="max"/>
        <color rgb="FFFF7128"/>
        <color rgb="FFFFEF9C"/>
      </colorScale>
    </cfRule>
  </conditionalFormatting>
  <conditionalFormatting sqref="M10:M14">
    <cfRule type="containsText" dxfId="1155" priority="269" operator="containsText" text="Moderado">
      <formula>NOT(ISERROR(SEARCH("Moderado",M10)))</formula>
    </cfRule>
    <cfRule type="containsText" dxfId="1154" priority="289" operator="containsText" text="Bajo">
      <formula>NOT(ISERROR(SEARCH("Bajo",M10)))</formula>
    </cfRule>
    <cfRule type="containsText" dxfId="1153" priority="290" operator="containsText" text="Moderado">
      <formula>NOT(ISERROR(SEARCH("Moderado",M10)))</formula>
    </cfRule>
    <cfRule type="containsText" dxfId="1152" priority="291" operator="containsText" text="Alto">
      <formula>NOT(ISERROR(SEARCH("Alto",M10)))</formula>
    </cfRule>
    <cfRule type="containsText" dxfId="1151" priority="292" operator="containsText" text="Extremo">
      <formula>NOT(ISERROR(SEARCH("Extremo",M10)))</formula>
    </cfRule>
    <cfRule type="colorScale" priority="293">
      <colorScale>
        <cfvo type="min"/>
        <cfvo type="max"/>
        <color rgb="FFFF7128"/>
        <color rgb="FFFFEF9C"/>
      </colorScale>
    </cfRule>
  </conditionalFormatting>
  <conditionalFormatting sqref="N10">
    <cfRule type="containsText" dxfId="1150" priority="283" operator="containsText" text="3- Moderado">
      <formula>NOT(ISERROR(SEARCH("3- Moderado",N10)))</formula>
    </cfRule>
    <cfRule type="containsText" dxfId="1149" priority="284" operator="containsText" text="6- Moderado">
      <formula>NOT(ISERROR(SEARCH("6- Moderado",N10)))</formula>
    </cfRule>
    <cfRule type="containsText" dxfId="1148" priority="285" operator="containsText" text="4- Moderado">
      <formula>NOT(ISERROR(SEARCH("4- Moderado",N10)))</formula>
    </cfRule>
    <cfRule type="containsText" dxfId="1147" priority="286" operator="containsText" text="3- Bajo">
      <formula>NOT(ISERROR(SEARCH("3- Bajo",N10)))</formula>
    </cfRule>
    <cfRule type="containsText" dxfId="1146" priority="287" operator="containsText" text="4- Bajo">
      <formula>NOT(ISERROR(SEARCH("4- Bajo",N10)))</formula>
    </cfRule>
    <cfRule type="containsText" dxfId="1145" priority="288" operator="containsText" text="1- Bajo">
      <formula>NOT(ISERROR(SEARCH("1- Bajo",N10)))</formula>
    </cfRule>
  </conditionalFormatting>
  <conditionalFormatting sqref="H10:H14">
    <cfRule type="containsText" dxfId="1144" priority="270" operator="containsText" text="Muy Alta">
      <formula>NOT(ISERROR(SEARCH("Muy Alta",H10)))</formula>
    </cfRule>
    <cfRule type="containsText" dxfId="1143" priority="271" operator="containsText" text="Alta">
      <formula>NOT(ISERROR(SEARCH("Alta",H10)))</formula>
    </cfRule>
    <cfRule type="containsText" dxfId="1142" priority="272" operator="containsText" text="Muy Alta">
      <formula>NOT(ISERROR(SEARCH("Muy Alta",H10)))</formula>
    </cfRule>
    <cfRule type="containsText" dxfId="1141" priority="277" operator="containsText" text="Muy Baja">
      <formula>NOT(ISERROR(SEARCH("Muy Baja",H10)))</formula>
    </cfRule>
    <cfRule type="containsText" dxfId="1140" priority="278" operator="containsText" text="Baja">
      <formula>NOT(ISERROR(SEARCH("Baja",H10)))</formula>
    </cfRule>
    <cfRule type="containsText" dxfId="1139" priority="279" operator="containsText" text="Media">
      <formula>NOT(ISERROR(SEARCH("Media",H10)))</formula>
    </cfRule>
    <cfRule type="containsText" dxfId="1138" priority="280" operator="containsText" text="Alta">
      <formula>NOT(ISERROR(SEARCH("Alta",H10)))</formula>
    </cfRule>
    <cfRule type="containsText" dxfId="1137" priority="282" operator="containsText" text="Muy Alta">
      <formula>NOT(ISERROR(SEARCH("Muy Alta",H10)))</formula>
    </cfRule>
  </conditionalFormatting>
  <conditionalFormatting sqref="I10:I14">
    <cfRule type="containsText" dxfId="1136" priority="273" operator="containsText" text="Catastrófico">
      <formula>NOT(ISERROR(SEARCH("Catastrófico",I10)))</formula>
    </cfRule>
    <cfRule type="containsText" dxfId="1135" priority="274" operator="containsText" text="Mayor">
      <formula>NOT(ISERROR(SEARCH("Mayor",I10)))</formula>
    </cfRule>
    <cfRule type="containsText" dxfId="1134" priority="275" operator="containsText" text="Menor">
      <formula>NOT(ISERROR(SEARCH("Menor",I10)))</formula>
    </cfRule>
    <cfRule type="containsText" dxfId="1133" priority="276" operator="containsText" text="Leve">
      <formula>NOT(ISERROR(SEARCH("Leve",I10)))</formula>
    </cfRule>
    <cfRule type="containsText" dxfId="1132" priority="281" operator="containsText" text="Moderado">
      <formula>NOT(ISERROR(SEARCH("Moderado",I10)))</formula>
    </cfRule>
  </conditionalFormatting>
  <conditionalFormatting sqref="K10:K14">
    <cfRule type="containsText" dxfId="1131" priority="268" operator="containsText" text="Media">
      <formula>NOT(ISERROR(SEARCH("Media",K10)))</formula>
    </cfRule>
  </conditionalFormatting>
  <conditionalFormatting sqref="L10:L14">
    <cfRule type="containsText" dxfId="1130" priority="267" operator="containsText" text="Moderado">
      <formula>NOT(ISERROR(SEARCH("Moderado",L10)))</formula>
    </cfRule>
  </conditionalFormatting>
  <conditionalFormatting sqref="J10:J14">
    <cfRule type="containsText" dxfId="1129" priority="266" operator="containsText" text="Moderado">
      <formula>NOT(ISERROR(SEARCH("Moderado",J10)))</formula>
    </cfRule>
  </conditionalFormatting>
  <conditionalFormatting sqref="J10:J14">
    <cfRule type="containsText" dxfId="1128" priority="264" operator="containsText" text="Bajo">
      <formula>NOT(ISERROR(SEARCH("Bajo",J10)))</formula>
    </cfRule>
    <cfRule type="containsText" dxfId="1127" priority="265" operator="containsText" text="Extremo">
      <formula>NOT(ISERROR(SEARCH("Extremo",J10)))</formula>
    </cfRule>
  </conditionalFormatting>
  <conditionalFormatting sqref="K10:K14">
    <cfRule type="containsText" dxfId="1126" priority="262" operator="containsText" text="Baja">
      <formula>NOT(ISERROR(SEARCH("Baja",K10)))</formula>
    </cfRule>
    <cfRule type="containsText" dxfId="1125" priority="263" operator="containsText" text="Muy Baja">
      <formula>NOT(ISERROR(SEARCH("Muy Baja",K10)))</formula>
    </cfRule>
  </conditionalFormatting>
  <conditionalFormatting sqref="K10:K14">
    <cfRule type="containsText" dxfId="1124" priority="260" operator="containsText" text="Muy Alta">
      <formula>NOT(ISERROR(SEARCH("Muy Alta",K10)))</formula>
    </cfRule>
    <cfRule type="containsText" dxfId="1123" priority="261" operator="containsText" text="Alta">
      <formula>NOT(ISERROR(SEARCH("Alta",K10)))</formula>
    </cfRule>
  </conditionalFormatting>
  <conditionalFormatting sqref="L10:L14">
    <cfRule type="containsText" dxfId="1122" priority="256" operator="containsText" text="Catastrófico">
      <formula>NOT(ISERROR(SEARCH("Catastrófico",L10)))</formula>
    </cfRule>
    <cfRule type="containsText" dxfId="1121" priority="257" operator="containsText" text="Mayor">
      <formula>NOT(ISERROR(SEARCH("Mayor",L10)))</formula>
    </cfRule>
    <cfRule type="containsText" dxfId="1120" priority="258" operator="containsText" text="Menor">
      <formula>NOT(ISERROR(SEARCH("Menor",L10)))</formula>
    </cfRule>
    <cfRule type="containsText" dxfId="1119" priority="259" operator="containsText" text="Leve">
      <formula>NOT(ISERROR(SEARCH("Leve",L10)))</formula>
    </cfRule>
  </conditionalFormatting>
  <conditionalFormatting sqref="K15:L15">
    <cfRule type="containsText" dxfId="1118" priority="250" operator="containsText" text="3- Moderado">
      <formula>NOT(ISERROR(SEARCH("3- Moderado",K15)))</formula>
    </cfRule>
    <cfRule type="containsText" dxfId="1117" priority="251" operator="containsText" text="6- Moderado">
      <formula>NOT(ISERROR(SEARCH("6- Moderado",K15)))</formula>
    </cfRule>
    <cfRule type="containsText" dxfId="1116" priority="252" operator="containsText" text="4- Moderado">
      <formula>NOT(ISERROR(SEARCH("4- Moderado",K15)))</formula>
    </cfRule>
    <cfRule type="containsText" dxfId="1115" priority="253" operator="containsText" text="3- Bajo">
      <formula>NOT(ISERROR(SEARCH("3- Bajo",K15)))</formula>
    </cfRule>
    <cfRule type="containsText" dxfId="1114" priority="254" operator="containsText" text="4- Bajo">
      <formula>NOT(ISERROR(SEARCH("4- Bajo",K15)))</formula>
    </cfRule>
    <cfRule type="containsText" dxfId="1113" priority="255" operator="containsText" text="1- Bajo">
      <formula>NOT(ISERROR(SEARCH("1- Bajo",K15)))</formula>
    </cfRule>
  </conditionalFormatting>
  <conditionalFormatting sqref="H15:I15">
    <cfRule type="containsText" dxfId="1112" priority="244" operator="containsText" text="3- Moderado">
      <formula>NOT(ISERROR(SEARCH("3- Moderado",H15)))</formula>
    </cfRule>
    <cfRule type="containsText" dxfId="1111" priority="245" operator="containsText" text="6- Moderado">
      <formula>NOT(ISERROR(SEARCH("6- Moderado",H15)))</formula>
    </cfRule>
    <cfRule type="containsText" dxfId="1110" priority="246" operator="containsText" text="4- Moderado">
      <formula>NOT(ISERROR(SEARCH("4- Moderado",H15)))</formula>
    </cfRule>
    <cfRule type="containsText" dxfId="1109" priority="247" operator="containsText" text="3- Bajo">
      <formula>NOT(ISERROR(SEARCH("3- Bajo",H15)))</formula>
    </cfRule>
    <cfRule type="containsText" dxfId="1108" priority="248" operator="containsText" text="4- Bajo">
      <formula>NOT(ISERROR(SEARCH("4- Bajo",H15)))</formula>
    </cfRule>
    <cfRule type="containsText" dxfId="1107" priority="249" operator="containsText" text="1- Bajo">
      <formula>NOT(ISERROR(SEARCH("1- Bajo",H15)))</formula>
    </cfRule>
  </conditionalFormatting>
  <conditionalFormatting sqref="A15 C15:E15">
    <cfRule type="containsText" dxfId="1106" priority="238" operator="containsText" text="3- Moderado">
      <formula>NOT(ISERROR(SEARCH("3- Moderado",A15)))</formula>
    </cfRule>
    <cfRule type="containsText" dxfId="1105" priority="239" operator="containsText" text="6- Moderado">
      <formula>NOT(ISERROR(SEARCH("6- Moderado",A15)))</formula>
    </cfRule>
    <cfRule type="containsText" dxfId="1104" priority="240" operator="containsText" text="4- Moderado">
      <formula>NOT(ISERROR(SEARCH("4- Moderado",A15)))</formula>
    </cfRule>
    <cfRule type="containsText" dxfId="1103" priority="241" operator="containsText" text="3- Bajo">
      <formula>NOT(ISERROR(SEARCH("3- Bajo",A15)))</formula>
    </cfRule>
    <cfRule type="containsText" dxfId="1102" priority="242" operator="containsText" text="4- Bajo">
      <formula>NOT(ISERROR(SEARCH("4- Bajo",A15)))</formula>
    </cfRule>
    <cfRule type="containsText" dxfId="1101" priority="243" operator="containsText" text="1- Bajo">
      <formula>NOT(ISERROR(SEARCH("1- Bajo",A15)))</formula>
    </cfRule>
  </conditionalFormatting>
  <conditionalFormatting sqref="F15:G15">
    <cfRule type="containsText" dxfId="1100" priority="232" operator="containsText" text="3- Moderado">
      <formula>NOT(ISERROR(SEARCH("3- Moderado",F15)))</formula>
    </cfRule>
    <cfRule type="containsText" dxfId="1099" priority="233" operator="containsText" text="6- Moderado">
      <formula>NOT(ISERROR(SEARCH("6- Moderado",F15)))</formula>
    </cfRule>
    <cfRule type="containsText" dxfId="1098" priority="234" operator="containsText" text="4- Moderado">
      <formula>NOT(ISERROR(SEARCH("4- Moderado",F15)))</formula>
    </cfRule>
    <cfRule type="containsText" dxfId="1097" priority="235" operator="containsText" text="3- Bajo">
      <formula>NOT(ISERROR(SEARCH("3- Bajo",F15)))</formula>
    </cfRule>
    <cfRule type="containsText" dxfId="1096" priority="236" operator="containsText" text="4- Bajo">
      <formula>NOT(ISERROR(SEARCH("4- Bajo",F15)))</formula>
    </cfRule>
    <cfRule type="containsText" dxfId="1095" priority="237" operator="containsText" text="1- Bajo">
      <formula>NOT(ISERROR(SEARCH("1- Bajo",F15)))</formula>
    </cfRule>
  </conditionalFormatting>
  <conditionalFormatting sqref="J15:J19">
    <cfRule type="containsText" dxfId="1094" priority="227" operator="containsText" text="Bajo">
      <formula>NOT(ISERROR(SEARCH("Bajo",J15)))</formula>
    </cfRule>
    <cfRule type="containsText" dxfId="1093" priority="228" operator="containsText" text="Moderado">
      <formula>NOT(ISERROR(SEARCH("Moderado",J15)))</formula>
    </cfRule>
    <cfRule type="containsText" dxfId="1092" priority="229" operator="containsText" text="Alto">
      <formula>NOT(ISERROR(SEARCH("Alto",J15)))</formula>
    </cfRule>
    <cfRule type="containsText" dxfId="1091" priority="230" operator="containsText" text="Extremo">
      <formula>NOT(ISERROR(SEARCH("Extremo",J15)))</formula>
    </cfRule>
    <cfRule type="colorScale" priority="231">
      <colorScale>
        <cfvo type="min"/>
        <cfvo type="max"/>
        <color rgb="FFFF7128"/>
        <color rgb="FFFFEF9C"/>
      </colorScale>
    </cfRule>
  </conditionalFormatting>
  <conditionalFormatting sqref="M15:M19">
    <cfRule type="containsText" dxfId="1090" priority="202" operator="containsText" text="Moderado">
      <formula>NOT(ISERROR(SEARCH("Moderado",M15)))</formula>
    </cfRule>
    <cfRule type="containsText" dxfId="1089" priority="222" operator="containsText" text="Bajo">
      <formula>NOT(ISERROR(SEARCH("Bajo",M15)))</formula>
    </cfRule>
    <cfRule type="containsText" dxfId="1088" priority="223" operator="containsText" text="Moderado">
      <formula>NOT(ISERROR(SEARCH("Moderado",M15)))</formula>
    </cfRule>
    <cfRule type="containsText" dxfId="1087" priority="224" operator="containsText" text="Alto">
      <formula>NOT(ISERROR(SEARCH("Alto",M15)))</formula>
    </cfRule>
    <cfRule type="containsText" dxfId="1086" priority="225" operator="containsText" text="Extremo">
      <formula>NOT(ISERROR(SEARCH("Extremo",M15)))</formula>
    </cfRule>
    <cfRule type="colorScale" priority="226">
      <colorScale>
        <cfvo type="min"/>
        <cfvo type="max"/>
        <color rgb="FFFF7128"/>
        <color rgb="FFFFEF9C"/>
      </colorScale>
    </cfRule>
  </conditionalFormatting>
  <conditionalFormatting sqref="N15">
    <cfRule type="containsText" dxfId="1085" priority="216" operator="containsText" text="3- Moderado">
      <formula>NOT(ISERROR(SEARCH("3- Moderado",N15)))</formula>
    </cfRule>
    <cfRule type="containsText" dxfId="1084" priority="217" operator="containsText" text="6- Moderado">
      <formula>NOT(ISERROR(SEARCH("6- Moderado",N15)))</formula>
    </cfRule>
    <cfRule type="containsText" dxfId="1083" priority="218" operator="containsText" text="4- Moderado">
      <formula>NOT(ISERROR(SEARCH("4- Moderado",N15)))</formula>
    </cfRule>
    <cfRule type="containsText" dxfId="1082" priority="219" operator="containsText" text="3- Bajo">
      <formula>NOT(ISERROR(SEARCH("3- Bajo",N15)))</formula>
    </cfRule>
    <cfRule type="containsText" dxfId="1081" priority="220" operator="containsText" text="4- Bajo">
      <formula>NOT(ISERROR(SEARCH("4- Bajo",N15)))</formula>
    </cfRule>
    <cfRule type="containsText" dxfId="1080" priority="221" operator="containsText" text="1- Bajo">
      <formula>NOT(ISERROR(SEARCH("1- Bajo",N15)))</formula>
    </cfRule>
  </conditionalFormatting>
  <conditionalFormatting sqref="H15:H19">
    <cfRule type="containsText" dxfId="1079" priority="203" operator="containsText" text="Muy Alta">
      <formula>NOT(ISERROR(SEARCH("Muy Alta",H15)))</formula>
    </cfRule>
    <cfRule type="containsText" dxfId="1078" priority="204" operator="containsText" text="Alta">
      <formula>NOT(ISERROR(SEARCH("Alta",H15)))</formula>
    </cfRule>
    <cfRule type="containsText" dxfId="1077" priority="205" operator="containsText" text="Muy Alta">
      <formula>NOT(ISERROR(SEARCH("Muy Alta",H15)))</formula>
    </cfRule>
    <cfRule type="containsText" dxfId="1076" priority="210" operator="containsText" text="Muy Baja">
      <formula>NOT(ISERROR(SEARCH("Muy Baja",H15)))</formula>
    </cfRule>
    <cfRule type="containsText" dxfId="1075" priority="211" operator="containsText" text="Baja">
      <formula>NOT(ISERROR(SEARCH("Baja",H15)))</formula>
    </cfRule>
    <cfRule type="containsText" dxfId="1074" priority="212" operator="containsText" text="Media">
      <formula>NOT(ISERROR(SEARCH("Media",H15)))</formula>
    </cfRule>
    <cfRule type="containsText" dxfId="1073" priority="213" operator="containsText" text="Alta">
      <formula>NOT(ISERROR(SEARCH("Alta",H15)))</formula>
    </cfRule>
    <cfRule type="containsText" dxfId="1072" priority="215" operator="containsText" text="Muy Alta">
      <formula>NOT(ISERROR(SEARCH("Muy Alta",H15)))</formula>
    </cfRule>
  </conditionalFormatting>
  <conditionalFormatting sqref="I15:I19">
    <cfRule type="containsText" dxfId="1071" priority="206" operator="containsText" text="Catastrófico">
      <formula>NOT(ISERROR(SEARCH("Catastrófico",I15)))</formula>
    </cfRule>
    <cfRule type="containsText" dxfId="1070" priority="207" operator="containsText" text="Mayor">
      <formula>NOT(ISERROR(SEARCH("Mayor",I15)))</formula>
    </cfRule>
    <cfRule type="containsText" dxfId="1069" priority="208" operator="containsText" text="Menor">
      <formula>NOT(ISERROR(SEARCH("Menor",I15)))</formula>
    </cfRule>
    <cfRule type="containsText" dxfId="1068" priority="209" operator="containsText" text="Leve">
      <formula>NOT(ISERROR(SEARCH("Leve",I15)))</formula>
    </cfRule>
    <cfRule type="containsText" dxfId="1067" priority="214" operator="containsText" text="Moderado">
      <formula>NOT(ISERROR(SEARCH("Moderado",I15)))</formula>
    </cfRule>
  </conditionalFormatting>
  <conditionalFormatting sqref="K15:K19">
    <cfRule type="containsText" dxfId="1066" priority="201" operator="containsText" text="Media">
      <formula>NOT(ISERROR(SEARCH("Media",K15)))</formula>
    </cfRule>
  </conditionalFormatting>
  <conditionalFormatting sqref="L15:L19">
    <cfRule type="containsText" dxfId="1065" priority="200" operator="containsText" text="Moderado">
      <formula>NOT(ISERROR(SEARCH("Moderado",L15)))</formula>
    </cfRule>
  </conditionalFormatting>
  <conditionalFormatting sqref="J15:J19">
    <cfRule type="containsText" dxfId="1064" priority="199" operator="containsText" text="Moderado">
      <formula>NOT(ISERROR(SEARCH("Moderado",J15)))</formula>
    </cfRule>
  </conditionalFormatting>
  <conditionalFormatting sqref="J15:J19">
    <cfRule type="containsText" dxfId="1063" priority="197" operator="containsText" text="Bajo">
      <formula>NOT(ISERROR(SEARCH("Bajo",J15)))</formula>
    </cfRule>
    <cfRule type="containsText" dxfId="1062" priority="198" operator="containsText" text="Extremo">
      <formula>NOT(ISERROR(SEARCH("Extremo",J15)))</formula>
    </cfRule>
  </conditionalFormatting>
  <conditionalFormatting sqref="K15:K19">
    <cfRule type="containsText" dxfId="1061" priority="195" operator="containsText" text="Baja">
      <formula>NOT(ISERROR(SEARCH("Baja",K15)))</formula>
    </cfRule>
    <cfRule type="containsText" dxfId="1060" priority="196" operator="containsText" text="Muy Baja">
      <formula>NOT(ISERROR(SEARCH("Muy Baja",K15)))</formula>
    </cfRule>
  </conditionalFormatting>
  <conditionalFormatting sqref="K15:K19">
    <cfRule type="containsText" dxfId="1059" priority="193" operator="containsText" text="Muy Alta">
      <formula>NOT(ISERROR(SEARCH("Muy Alta",K15)))</formula>
    </cfRule>
    <cfRule type="containsText" dxfId="1058" priority="194" operator="containsText" text="Alta">
      <formula>NOT(ISERROR(SEARCH("Alta",K15)))</formula>
    </cfRule>
  </conditionalFormatting>
  <conditionalFormatting sqref="L15:L19">
    <cfRule type="containsText" dxfId="1057" priority="189" operator="containsText" text="Catastrófico">
      <formula>NOT(ISERROR(SEARCH("Catastrófico",L15)))</formula>
    </cfRule>
    <cfRule type="containsText" dxfId="1056" priority="190" operator="containsText" text="Mayor">
      <formula>NOT(ISERROR(SEARCH("Mayor",L15)))</formula>
    </cfRule>
    <cfRule type="containsText" dxfId="1055" priority="191" operator="containsText" text="Menor">
      <formula>NOT(ISERROR(SEARCH("Menor",L15)))</formula>
    </cfRule>
    <cfRule type="containsText" dxfId="1054" priority="192" operator="containsText" text="Leve">
      <formula>NOT(ISERROR(SEARCH("Leve",L15)))</formula>
    </cfRule>
  </conditionalFormatting>
  <conditionalFormatting sqref="K20:L20">
    <cfRule type="containsText" dxfId="1053" priority="183" operator="containsText" text="3- Moderado">
      <formula>NOT(ISERROR(SEARCH("3- Moderado",K20)))</formula>
    </cfRule>
    <cfRule type="containsText" dxfId="1052" priority="184" operator="containsText" text="6- Moderado">
      <formula>NOT(ISERROR(SEARCH("6- Moderado",K20)))</formula>
    </cfRule>
    <cfRule type="containsText" dxfId="1051" priority="185" operator="containsText" text="4- Moderado">
      <formula>NOT(ISERROR(SEARCH("4- Moderado",K20)))</formula>
    </cfRule>
    <cfRule type="containsText" dxfId="1050" priority="186" operator="containsText" text="3- Bajo">
      <formula>NOT(ISERROR(SEARCH("3- Bajo",K20)))</formula>
    </cfRule>
    <cfRule type="containsText" dxfId="1049" priority="187" operator="containsText" text="4- Bajo">
      <formula>NOT(ISERROR(SEARCH("4- Bajo",K20)))</formula>
    </cfRule>
    <cfRule type="containsText" dxfId="1048" priority="188" operator="containsText" text="1- Bajo">
      <formula>NOT(ISERROR(SEARCH("1- Bajo",K20)))</formula>
    </cfRule>
  </conditionalFormatting>
  <conditionalFormatting sqref="H20:I20">
    <cfRule type="containsText" dxfId="1047" priority="177" operator="containsText" text="3- Moderado">
      <formula>NOT(ISERROR(SEARCH("3- Moderado",H20)))</formula>
    </cfRule>
    <cfRule type="containsText" dxfId="1046" priority="178" operator="containsText" text="6- Moderado">
      <formula>NOT(ISERROR(SEARCH("6- Moderado",H20)))</formula>
    </cfRule>
    <cfRule type="containsText" dxfId="1045" priority="179" operator="containsText" text="4- Moderado">
      <formula>NOT(ISERROR(SEARCH("4- Moderado",H20)))</formula>
    </cfRule>
    <cfRule type="containsText" dxfId="1044" priority="180" operator="containsText" text="3- Bajo">
      <formula>NOT(ISERROR(SEARCH("3- Bajo",H20)))</formula>
    </cfRule>
    <cfRule type="containsText" dxfId="1043" priority="181" operator="containsText" text="4- Bajo">
      <formula>NOT(ISERROR(SEARCH("4- Bajo",H20)))</formula>
    </cfRule>
    <cfRule type="containsText" dxfId="1042" priority="182" operator="containsText" text="1- Bajo">
      <formula>NOT(ISERROR(SEARCH("1- Bajo",H20)))</formula>
    </cfRule>
  </conditionalFormatting>
  <conditionalFormatting sqref="A20 C20:E20">
    <cfRule type="containsText" dxfId="1041" priority="171" operator="containsText" text="3- Moderado">
      <formula>NOT(ISERROR(SEARCH("3- Moderado",A20)))</formula>
    </cfRule>
    <cfRule type="containsText" dxfId="1040" priority="172" operator="containsText" text="6- Moderado">
      <formula>NOT(ISERROR(SEARCH("6- Moderado",A20)))</formula>
    </cfRule>
    <cfRule type="containsText" dxfId="1039" priority="173" operator="containsText" text="4- Moderado">
      <formula>NOT(ISERROR(SEARCH("4- Moderado",A20)))</formula>
    </cfRule>
    <cfRule type="containsText" dxfId="1038" priority="174" operator="containsText" text="3- Bajo">
      <formula>NOT(ISERROR(SEARCH("3- Bajo",A20)))</formula>
    </cfRule>
    <cfRule type="containsText" dxfId="1037" priority="175" operator="containsText" text="4- Bajo">
      <formula>NOT(ISERROR(SEARCH("4- Bajo",A20)))</formula>
    </cfRule>
    <cfRule type="containsText" dxfId="1036" priority="176" operator="containsText" text="1- Bajo">
      <formula>NOT(ISERROR(SEARCH("1- Bajo",A20)))</formula>
    </cfRule>
  </conditionalFormatting>
  <conditionalFormatting sqref="F20:G20">
    <cfRule type="containsText" dxfId="1035" priority="165" operator="containsText" text="3- Moderado">
      <formula>NOT(ISERROR(SEARCH("3- Moderado",F20)))</formula>
    </cfRule>
    <cfRule type="containsText" dxfId="1034" priority="166" operator="containsText" text="6- Moderado">
      <formula>NOT(ISERROR(SEARCH("6- Moderado",F20)))</formula>
    </cfRule>
    <cfRule type="containsText" dxfId="1033" priority="167" operator="containsText" text="4- Moderado">
      <formula>NOT(ISERROR(SEARCH("4- Moderado",F20)))</formula>
    </cfRule>
    <cfRule type="containsText" dxfId="1032" priority="168" operator="containsText" text="3- Bajo">
      <formula>NOT(ISERROR(SEARCH("3- Bajo",F20)))</formula>
    </cfRule>
    <cfRule type="containsText" dxfId="1031" priority="169" operator="containsText" text="4- Bajo">
      <formula>NOT(ISERROR(SEARCH("4- Bajo",F20)))</formula>
    </cfRule>
    <cfRule type="containsText" dxfId="1030" priority="170" operator="containsText" text="1- Bajo">
      <formula>NOT(ISERROR(SEARCH("1- Bajo",F20)))</formula>
    </cfRule>
  </conditionalFormatting>
  <conditionalFormatting sqref="J20:J24">
    <cfRule type="containsText" dxfId="1029" priority="160" operator="containsText" text="Bajo">
      <formula>NOT(ISERROR(SEARCH("Bajo",J20)))</formula>
    </cfRule>
    <cfRule type="containsText" dxfId="1028" priority="161" operator="containsText" text="Moderado">
      <formula>NOT(ISERROR(SEARCH("Moderado",J20)))</formula>
    </cfRule>
    <cfRule type="containsText" dxfId="1027" priority="162" operator="containsText" text="Alto">
      <formula>NOT(ISERROR(SEARCH("Alto",J20)))</formula>
    </cfRule>
    <cfRule type="containsText" dxfId="1026" priority="163" operator="containsText" text="Extremo">
      <formula>NOT(ISERROR(SEARCH("Extremo",J20)))</formula>
    </cfRule>
    <cfRule type="colorScale" priority="164">
      <colorScale>
        <cfvo type="min"/>
        <cfvo type="max"/>
        <color rgb="FFFF7128"/>
        <color rgb="FFFFEF9C"/>
      </colorScale>
    </cfRule>
  </conditionalFormatting>
  <conditionalFormatting sqref="M20:M24">
    <cfRule type="containsText" dxfId="1025" priority="135" operator="containsText" text="Moderado">
      <formula>NOT(ISERROR(SEARCH("Moderado",M20)))</formula>
    </cfRule>
    <cfRule type="containsText" dxfId="1024" priority="155" operator="containsText" text="Bajo">
      <formula>NOT(ISERROR(SEARCH("Bajo",M20)))</formula>
    </cfRule>
    <cfRule type="containsText" dxfId="1023" priority="156" operator="containsText" text="Moderado">
      <formula>NOT(ISERROR(SEARCH("Moderado",M20)))</formula>
    </cfRule>
    <cfRule type="containsText" dxfId="1022" priority="157" operator="containsText" text="Alto">
      <formula>NOT(ISERROR(SEARCH("Alto",M20)))</formula>
    </cfRule>
    <cfRule type="containsText" dxfId="1021" priority="158" operator="containsText" text="Extremo">
      <formula>NOT(ISERROR(SEARCH("Extremo",M20)))</formula>
    </cfRule>
    <cfRule type="colorScale" priority="159">
      <colorScale>
        <cfvo type="min"/>
        <cfvo type="max"/>
        <color rgb="FFFF7128"/>
        <color rgb="FFFFEF9C"/>
      </colorScale>
    </cfRule>
  </conditionalFormatting>
  <conditionalFormatting sqref="N20">
    <cfRule type="containsText" dxfId="1020" priority="149" operator="containsText" text="3- Moderado">
      <formula>NOT(ISERROR(SEARCH("3- Moderado",N20)))</formula>
    </cfRule>
    <cfRule type="containsText" dxfId="1019" priority="150" operator="containsText" text="6- Moderado">
      <formula>NOT(ISERROR(SEARCH("6- Moderado",N20)))</formula>
    </cfRule>
    <cfRule type="containsText" dxfId="1018" priority="151" operator="containsText" text="4- Moderado">
      <formula>NOT(ISERROR(SEARCH("4- Moderado",N20)))</formula>
    </cfRule>
    <cfRule type="containsText" dxfId="1017" priority="152" operator="containsText" text="3- Bajo">
      <formula>NOT(ISERROR(SEARCH("3- Bajo",N20)))</formula>
    </cfRule>
    <cfRule type="containsText" dxfId="1016" priority="153" operator="containsText" text="4- Bajo">
      <formula>NOT(ISERROR(SEARCH("4- Bajo",N20)))</formula>
    </cfRule>
    <cfRule type="containsText" dxfId="1015" priority="154" operator="containsText" text="1- Bajo">
      <formula>NOT(ISERROR(SEARCH("1- Bajo",N20)))</formula>
    </cfRule>
  </conditionalFormatting>
  <conditionalFormatting sqref="H20:H24">
    <cfRule type="containsText" dxfId="1014" priority="136" operator="containsText" text="Muy Alta">
      <formula>NOT(ISERROR(SEARCH("Muy Alta",H20)))</formula>
    </cfRule>
    <cfRule type="containsText" dxfId="1013" priority="137" operator="containsText" text="Alta">
      <formula>NOT(ISERROR(SEARCH("Alta",H20)))</formula>
    </cfRule>
    <cfRule type="containsText" dxfId="1012" priority="138" operator="containsText" text="Muy Alta">
      <formula>NOT(ISERROR(SEARCH("Muy Alta",H20)))</formula>
    </cfRule>
    <cfRule type="containsText" dxfId="1011" priority="143" operator="containsText" text="Muy Baja">
      <formula>NOT(ISERROR(SEARCH("Muy Baja",H20)))</formula>
    </cfRule>
    <cfRule type="containsText" dxfId="1010" priority="144" operator="containsText" text="Baja">
      <formula>NOT(ISERROR(SEARCH("Baja",H20)))</formula>
    </cfRule>
    <cfRule type="containsText" dxfId="1009" priority="145" operator="containsText" text="Media">
      <formula>NOT(ISERROR(SEARCH("Media",H20)))</formula>
    </cfRule>
    <cfRule type="containsText" dxfId="1008" priority="146" operator="containsText" text="Alta">
      <formula>NOT(ISERROR(SEARCH("Alta",H20)))</formula>
    </cfRule>
    <cfRule type="containsText" dxfId="1007" priority="148" operator="containsText" text="Muy Alta">
      <formula>NOT(ISERROR(SEARCH("Muy Alta",H20)))</formula>
    </cfRule>
  </conditionalFormatting>
  <conditionalFormatting sqref="I20:I24">
    <cfRule type="containsText" dxfId="1006" priority="139" operator="containsText" text="Catastrófico">
      <formula>NOT(ISERROR(SEARCH("Catastrófico",I20)))</formula>
    </cfRule>
    <cfRule type="containsText" dxfId="1005" priority="140" operator="containsText" text="Mayor">
      <formula>NOT(ISERROR(SEARCH("Mayor",I20)))</formula>
    </cfRule>
    <cfRule type="containsText" dxfId="1004" priority="141" operator="containsText" text="Menor">
      <formula>NOT(ISERROR(SEARCH("Menor",I20)))</formula>
    </cfRule>
    <cfRule type="containsText" dxfId="1003" priority="142" operator="containsText" text="Leve">
      <formula>NOT(ISERROR(SEARCH("Leve",I20)))</formula>
    </cfRule>
    <cfRule type="containsText" dxfId="1002" priority="147" operator="containsText" text="Moderado">
      <formula>NOT(ISERROR(SEARCH("Moderado",I20)))</formula>
    </cfRule>
  </conditionalFormatting>
  <conditionalFormatting sqref="K20:K24">
    <cfRule type="containsText" dxfId="1001" priority="134" operator="containsText" text="Media">
      <formula>NOT(ISERROR(SEARCH("Media",K20)))</formula>
    </cfRule>
  </conditionalFormatting>
  <conditionalFormatting sqref="L20:L24">
    <cfRule type="containsText" dxfId="1000" priority="133" operator="containsText" text="Moderado">
      <formula>NOT(ISERROR(SEARCH("Moderado",L20)))</formula>
    </cfRule>
  </conditionalFormatting>
  <conditionalFormatting sqref="J20:J24">
    <cfRule type="containsText" dxfId="999" priority="132" operator="containsText" text="Moderado">
      <formula>NOT(ISERROR(SEARCH("Moderado",J20)))</formula>
    </cfRule>
  </conditionalFormatting>
  <conditionalFormatting sqref="J20:J24">
    <cfRule type="containsText" dxfId="998" priority="130" operator="containsText" text="Bajo">
      <formula>NOT(ISERROR(SEARCH("Bajo",J20)))</formula>
    </cfRule>
    <cfRule type="containsText" dxfId="997" priority="131" operator="containsText" text="Extremo">
      <formula>NOT(ISERROR(SEARCH("Extremo",J20)))</formula>
    </cfRule>
  </conditionalFormatting>
  <conditionalFormatting sqref="K20:K24">
    <cfRule type="containsText" dxfId="996" priority="128" operator="containsText" text="Baja">
      <formula>NOT(ISERROR(SEARCH("Baja",K20)))</formula>
    </cfRule>
    <cfRule type="containsText" dxfId="995" priority="129" operator="containsText" text="Muy Baja">
      <formula>NOT(ISERROR(SEARCH("Muy Baja",K20)))</formula>
    </cfRule>
  </conditionalFormatting>
  <conditionalFormatting sqref="K20:K24">
    <cfRule type="containsText" dxfId="994" priority="126" operator="containsText" text="Muy Alta">
      <formula>NOT(ISERROR(SEARCH("Muy Alta",K20)))</formula>
    </cfRule>
    <cfRule type="containsText" dxfId="993" priority="127" operator="containsText" text="Alta">
      <formula>NOT(ISERROR(SEARCH("Alta",K20)))</formula>
    </cfRule>
  </conditionalFormatting>
  <conditionalFormatting sqref="L20:L24">
    <cfRule type="containsText" dxfId="992" priority="122" operator="containsText" text="Catastrófico">
      <formula>NOT(ISERROR(SEARCH("Catastrófico",L20)))</formula>
    </cfRule>
    <cfRule type="containsText" dxfId="991" priority="123" operator="containsText" text="Mayor">
      <formula>NOT(ISERROR(SEARCH("Mayor",L20)))</formula>
    </cfRule>
    <cfRule type="containsText" dxfId="990" priority="124" operator="containsText" text="Menor">
      <formula>NOT(ISERROR(SEARCH("Menor",L20)))</formula>
    </cfRule>
    <cfRule type="containsText" dxfId="989" priority="125" operator="containsText" text="Leve">
      <formula>NOT(ISERROR(SEARCH("Leve",L20)))</formula>
    </cfRule>
  </conditionalFormatting>
  <conditionalFormatting sqref="K25:L25">
    <cfRule type="containsText" dxfId="988" priority="116" operator="containsText" text="3- Moderado">
      <formula>NOT(ISERROR(SEARCH("3- Moderado",K25)))</formula>
    </cfRule>
    <cfRule type="containsText" dxfId="987" priority="117" operator="containsText" text="6- Moderado">
      <formula>NOT(ISERROR(SEARCH("6- Moderado",K25)))</formula>
    </cfRule>
    <cfRule type="containsText" dxfId="986" priority="118" operator="containsText" text="4- Moderado">
      <formula>NOT(ISERROR(SEARCH("4- Moderado",K25)))</formula>
    </cfRule>
    <cfRule type="containsText" dxfId="985" priority="119" operator="containsText" text="3- Bajo">
      <formula>NOT(ISERROR(SEARCH("3- Bajo",K25)))</formula>
    </cfRule>
    <cfRule type="containsText" dxfId="984" priority="120" operator="containsText" text="4- Bajo">
      <formula>NOT(ISERROR(SEARCH("4- Bajo",K25)))</formula>
    </cfRule>
    <cfRule type="containsText" dxfId="983" priority="121" operator="containsText" text="1- Bajo">
      <formula>NOT(ISERROR(SEARCH("1- Bajo",K25)))</formula>
    </cfRule>
  </conditionalFormatting>
  <conditionalFormatting sqref="H25:I25">
    <cfRule type="containsText" dxfId="982" priority="110" operator="containsText" text="3- Moderado">
      <formula>NOT(ISERROR(SEARCH("3- Moderado",H25)))</formula>
    </cfRule>
    <cfRule type="containsText" dxfId="981" priority="111" operator="containsText" text="6- Moderado">
      <formula>NOT(ISERROR(SEARCH("6- Moderado",H25)))</formula>
    </cfRule>
    <cfRule type="containsText" dxfId="980" priority="112" operator="containsText" text="4- Moderado">
      <formula>NOT(ISERROR(SEARCH("4- Moderado",H25)))</formula>
    </cfRule>
    <cfRule type="containsText" dxfId="979" priority="113" operator="containsText" text="3- Bajo">
      <formula>NOT(ISERROR(SEARCH("3- Bajo",H25)))</formula>
    </cfRule>
    <cfRule type="containsText" dxfId="978" priority="114" operator="containsText" text="4- Bajo">
      <formula>NOT(ISERROR(SEARCH("4- Bajo",H25)))</formula>
    </cfRule>
    <cfRule type="containsText" dxfId="977" priority="115" operator="containsText" text="1- Bajo">
      <formula>NOT(ISERROR(SEARCH("1- Bajo",H25)))</formula>
    </cfRule>
  </conditionalFormatting>
  <conditionalFormatting sqref="A25 C25:E25">
    <cfRule type="containsText" dxfId="976" priority="104" operator="containsText" text="3- Moderado">
      <formula>NOT(ISERROR(SEARCH("3- Moderado",A25)))</formula>
    </cfRule>
    <cfRule type="containsText" dxfId="975" priority="105" operator="containsText" text="6- Moderado">
      <formula>NOT(ISERROR(SEARCH("6- Moderado",A25)))</formula>
    </cfRule>
    <cfRule type="containsText" dxfId="974" priority="106" operator="containsText" text="4- Moderado">
      <formula>NOT(ISERROR(SEARCH("4- Moderado",A25)))</formula>
    </cfRule>
    <cfRule type="containsText" dxfId="973" priority="107" operator="containsText" text="3- Bajo">
      <formula>NOT(ISERROR(SEARCH("3- Bajo",A25)))</formula>
    </cfRule>
    <cfRule type="containsText" dxfId="972" priority="108" operator="containsText" text="4- Bajo">
      <formula>NOT(ISERROR(SEARCH("4- Bajo",A25)))</formula>
    </cfRule>
    <cfRule type="containsText" dxfId="971" priority="109" operator="containsText" text="1- Bajo">
      <formula>NOT(ISERROR(SEARCH("1- Bajo",A25)))</formula>
    </cfRule>
  </conditionalFormatting>
  <conditionalFormatting sqref="F25:G25">
    <cfRule type="containsText" dxfId="970" priority="98" operator="containsText" text="3- Moderado">
      <formula>NOT(ISERROR(SEARCH("3- Moderado",F25)))</formula>
    </cfRule>
    <cfRule type="containsText" dxfId="969" priority="99" operator="containsText" text="6- Moderado">
      <formula>NOT(ISERROR(SEARCH("6- Moderado",F25)))</formula>
    </cfRule>
    <cfRule type="containsText" dxfId="968" priority="100" operator="containsText" text="4- Moderado">
      <formula>NOT(ISERROR(SEARCH("4- Moderado",F25)))</formula>
    </cfRule>
    <cfRule type="containsText" dxfId="967" priority="101" operator="containsText" text="3- Bajo">
      <formula>NOT(ISERROR(SEARCH("3- Bajo",F25)))</formula>
    </cfRule>
    <cfRule type="containsText" dxfId="966" priority="102" operator="containsText" text="4- Bajo">
      <formula>NOT(ISERROR(SEARCH("4- Bajo",F25)))</formula>
    </cfRule>
    <cfRule type="containsText" dxfId="965" priority="103" operator="containsText" text="1- Bajo">
      <formula>NOT(ISERROR(SEARCH("1- Bajo",F25)))</formula>
    </cfRule>
  </conditionalFormatting>
  <conditionalFormatting sqref="J25:J29">
    <cfRule type="containsText" dxfId="964" priority="93" operator="containsText" text="Bajo">
      <formula>NOT(ISERROR(SEARCH("Bajo",J25)))</formula>
    </cfRule>
    <cfRule type="containsText" dxfId="963" priority="94" operator="containsText" text="Moderado">
      <formula>NOT(ISERROR(SEARCH("Moderado",J25)))</formula>
    </cfRule>
    <cfRule type="containsText" dxfId="962" priority="95" operator="containsText" text="Alto">
      <formula>NOT(ISERROR(SEARCH("Alto",J25)))</formula>
    </cfRule>
    <cfRule type="containsText" dxfId="961" priority="96" operator="containsText" text="Extremo">
      <formula>NOT(ISERROR(SEARCH("Extremo",J25)))</formula>
    </cfRule>
    <cfRule type="colorScale" priority="97">
      <colorScale>
        <cfvo type="min"/>
        <cfvo type="max"/>
        <color rgb="FFFF7128"/>
        <color rgb="FFFFEF9C"/>
      </colorScale>
    </cfRule>
  </conditionalFormatting>
  <conditionalFormatting sqref="M25:M29">
    <cfRule type="containsText" dxfId="960" priority="68" operator="containsText" text="Moderado">
      <formula>NOT(ISERROR(SEARCH("Moderado",M25)))</formula>
    </cfRule>
    <cfRule type="containsText" dxfId="959" priority="88" operator="containsText" text="Bajo">
      <formula>NOT(ISERROR(SEARCH("Bajo",M25)))</formula>
    </cfRule>
    <cfRule type="containsText" dxfId="958" priority="89" operator="containsText" text="Moderado">
      <formula>NOT(ISERROR(SEARCH("Moderado",M25)))</formula>
    </cfRule>
    <cfRule type="containsText" dxfId="957" priority="90" operator="containsText" text="Alto">
      <formula>NOT(ISERROR(SEARCH("Alto",M25)))</formula>
    </cfRule>
    <cfRule type="containsText" dxfId="956" priority="91" operator="containsText" text="Extremo">
      <formula>NOT(ISERROR(SEARCH("Extremo",M25)))</formula>
    </cfRule>
    <cfRule type="colorScale" priority="92">
      <colorScale>
        <cfvo type="min"/>
        <cfvo type="max"/>
        <color rgb="FFFF7128"/>
        <color rgb="FFFFEF9C"/>
      </colorScale>
    </cfRule>
  </conditionalFormatting>
  <conditionalFormatting sqref="N25">
    <cfRule type="containsText" dxfId="955" priority="82" operator="containsText" text="3- Moderado">
      <formula>NOT(ISERROR(SEARCH("3- Moderado",N25)))</formula>
    </cfRule>
    <cfRule type="containsText" dxfId="954" priority="83" operator="containsText" text="6- Moderado">
      <formula>NOT(ISERROR(SEARCH("6- Moderado",N25)))</formula>
    </cfRule>
    <cfRule type="containsText" dxfId="953" priority="84" operator="containsText" text="4- Moderado">
      <formula>NOT(ISERROR(SEARCH("4- Moderado",N25)))</formula>
    </cfRule>
    <cfRule type="containsText" dxfId="952" priority="85" operator="containsText" text="3- Bajo">
      <formula>NOT(ISERROR(SEARCH("3- Bajo",N25)))</formula>
    </cfRule>
    <cfRule type="containsText" dxfId="951" priority="86" operator="containsText" text="4- Bajo">
      <formula>NOT(ISERROR(SEARCH("4- Bajo",N25)))</formula>
    </cfRule>
    <cfRule type="containsText" dxfId="950" priority="87" operator="containsText" text="1- Bajo">
      <formula>NOT(ISERROR(SEARCH("1- Bajo",N25)))</formula>
    </cfRule>
  </conditionalFormatting>
  <conditionalFormatting sqref="H25:H29">
    <cfRule type="containsText" dxfId="949" priority="69" operator="containsText" text="Muy Alta">
      <formula>NOT(ISERROR(SEARCH("Muy Alta",H25)))</formula>
    </cfRule>
    <cfRule type="containsText" dxfId="948" priority="70" operator="containsText" text="Alta">
      <formula>NOT(ISERROR(SEARCH("Alta",H25)))</formula>
    </cfRule>
    <cfRule type="containsText" dxfId="947" priority="71" operator="containsText" text="Muy Alta">
      <formula>NOT(ISERROR(SEARCH("Muy Alta",H25)))</formula>
    </cfRule>
    <cfRule type="containsText" dxfId="946" priority="76" operator="containsText" text="Muy Baja">
      <formula>NOT(ISERROR(SEARCH("Muy Baja",H25)))</formula>
    </cfRule>
    <cfRule type="containsText" dxfId="945" priority="77" operator="containsText" text="Baja">
      <formula>NOT(ISERROR(SEARCH("Baja",H25)))</formula>
    </cfRule>
    <cfRule type="containsText" dxfId="944" priority="78" operator="containsText" text="Media">
      <formula>NOT(ISERROR(SEARCH("Media",H25)))</formula>
    </cfRule>
    <cfRule type="containsText" dxfId="943" priority="79" operator="containsText" text="Alta">
      <formula>NOT(ISERROR(SEARCH("Alta",H25)))</formula>
    </cfRule>
    <cfRule type="containsText" dxfId="942" priority="81" operator="containsText" text="Muy Alta">
      <formula>NOT(ISERROR(SEARCH("Muy Alta",H25)))</formula>
    </cfRule>
  </conditionalFormatting>
  <conditionalFormatting sqref="I25:I29">
    <cfRule type="containsText" dxfId="941" priority="72" operator="containsText" text="Catastrófico">
      <formula>NOT(ISERROR(SEARCH("Catastrófico",I25)))</formula>
    </cfRule>
    <cfRule type="containsText" dxfId="940" priority="73" operator="containsText" text="Mayor">
      <formula>NOT(ISERROR(SEARCH("Mayor",I25)))</formula>
    </cfRule>
    <cfRule type="containsText" dxfId="939" priority="74" operator="containsText" text="Menor">
      <formula>NOT(ISERROR(SEARCH("Menor",I25)))</formula>
    </cfRule>
    <cfRule type="containsText" dxfId="938" priority="75" operator="containsText" text="Leve">
      <formula>NOT(ISERROR(SEARCH("Leve",I25)))</formula>
    </cfRule>
    <cfRule type="containsText" dxfId="937" priority="80" operator="containsText" text="Moderado">
      <formula>NOT(ISERROR(SEARCH("Moderado",I25)))</formula>
    </cfRule>
  </conditionalFormatting>
  <conditionalFormatting sqref="K25:K29">
    <cfRule type="containsText" dxfId="936" priority="67" operator="containsText" text="Media">
      <formula>NOT(ISERROR(SEARCH("Media",K25)))</formula>
    </cfRule>
  </conditionalFormatting>
  <conditionalFormatting sqref="L25:L29">
    <cfRule type="containsText" dxfId="935" priority="66" operator="containsText" text="Moderado">
      <formula>NOT(ISERROR(SEARCH("Moderado",L25)))</formula>
    </cfRule>
  </conditionalFormatting>
  <conditionalFormatting sqref="J25:J29">
    <cfRule type="containsText" dxfId="934" priority="65" operator="containsText" text="Moderado">
      <formula>NOT(ISERROR(SEARCH("Moderado",J25)))</formula>
    </cfRule>
  </conditionalFormatting>
  <conditionalFormatting sqref="J25:J29">
    <cfRule type="containsText" dxfId="933" priority="63" operator="containsText" text="Bajo">
      <formula>NOT(ISERROR(SEARCH("Bajo",J25)))</formula>
    </cfRule>
    <cfRule type="containsText" dxfId="932" priority="64" operator="containsText" text="Extremo">
      <formula>NOT(ISERROR(SEARCH("Extremo",J25)))</formula>
    </cfRule>
  </conditionalFormatting>
  <conditionalFormatting sqref="K25:K29">
    <cfRule type="containsText" dxfId="931" priority="61" operator="containsText" text="Baja">
      <formula>NOT(ISERROR(SEARCH("Baja",K25)))</formula>
    </cfRule>
    <cfRule type="containsText" dxfId="930" priority="62" operator="containsText" text="Muy Baja">
      <formula>NOT(ISERROR(SEARCH("Muy Baja",K25)))</formula>
    </cfRule>
  </conditionalFormatting>
  <conditionalFormatting sqref="K25:K29">
    <cfRule type="containsText" dxfId="929" priority="59" operator="containsText" text="Muy Alta">
      <formula>NOT(ISERROR(SEARCH("Muy Alta",K25)))</formula>
    </cfRule>
    <cfRule type="containsText" dxfId="928" priority="60" operator="containsText" text="Alta">
      <formula>NOT(ISERROR(SEARCH("Alta",K25)))</formula>
    </cfRule>
  </conditionalFormatting>
  <conditionalFormatting sqref="L25:L29">
    <cfRule type="containsText" dxfId="927" priority="55" operator="containsText" text="Catastrófico">
      <formula>NOT(ISERROR(SEARCH("Catastrófico",L25)))</formula>
    </cfRule>
    <cfRule type="containsText" dxfId="926" priority="56" operator="containsText" text="Mayor">
      <formula>NOT(ISERROR(SEARCH("Mayor",L25)))</formula>
    </cfRule>
    <cfRule type="containsText" dxfId="925" priority="57" operator="containsText" text="Menor">
      <formula>NOT(ISERROR(SEARCH("Menor",L25)))</formula>
    </cfRule>
    <cfRule type="containsText" dxfId="924" priority="58" operator="containsText" text="Leve">
      <formula>NOT(ISERROR(SEARCH("Leve",L25)))</formula>
    </cfRule>
  </conditionalFormatting>
  <dataValidations disablePrompts="1" count="7">
    <dataValidation allowBlank="1" showInputMessage="1" showErrorMessage="1" prompt="seleccionar si el responsable de ejecutar las acciones es el nivel central" sqref="Q8" xr:uid="{C3E3B325-8AC5-489E-9E38-0C4364FBB1EB}"/>
    <dataValidation allowBlank="1" showInputMessage="1" showErrorMessage="1" prompt="Seleccionar si el responsable es el responsable de las acciones es el nivel central" sqref="P7:P8" xr:uid="{050CFE68-1F1F-4F42-BC4A-35DA736762BE}"/>
    <dataValidation allowBlank="1" showInputMessage="1" showErrorMessage="1" prompt="Describir las actividades que se van a desarrollar para el proyecto" sqref="O7" xr:uid="{02E3F4A1-6406-4F98-B44A-0A6BA0E85C02}"/>
    <dataValidation allowBlank="1" showInputMessage="1" showErrorMessage="1" prompt="El grado de afectación puede ser " sqref="I8" xr:uid="{5AED653A-DD7D-40D7-B66A-119D6197E907}"/>
    <dataValidation allowBlank="1" showInputMessage="1" showErrorMessage="1" prompt="Que tan factible es que materialize el riesgo?" sqref="H8" xr:uid="{C516427F-A472-4169-83B0-0B1E8907433E}"/>
    <dataValidation allowBlank="1" showInputMessage="1" showErrorMessage="1" prompt="Registrar qué factor  que ocasina el riesgo: un facot identtficado el contexto._x000a_O  personas, recursos, estilo de direccion , factores externos, , codiciones ambientales" sqref="F8:G8" xr:uid="{7E9AD653-79DF-43BE-8D30-060917B71A6D}"/>
    <dataValidation allowBlank="1" showInputMessage="1" showErrorMessage="1" prompt="Seleccionar el tipo de riesgo teniendo en cuenta que  factor organizaconal afecta. Ver explicacion en hoja " sqref="E8" xr:uid="{55D6513B-729E-4C70-B7AC-1913C57865FD}"/>
  </dataValidation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20A65E-63A4-4775-A235-08D6ABC66BA2}">
  <sheetPr>
    <tabColor theme="7" tint="0.59999389629810485"/>
  </sheetPr>
  <dimension ref="A1:JR29"/>
  <sheetViews>
    <sheetView topLeftCell="L1" zoomScale="71" zoomScaleNormal="71" workbookViewId="0">
      <selection activeCell="S25" sqref="S25:S29"/>
    </sheetView>
  </sheetViews>
  <sheetFormatPr baseColWidth="10" defaultColWidth="11.42578125" defaultRowHeight="15"/>
  <cols>
    <col min="1" max="2" width="18.42578125" style="82" customWidth="1"/>
    <col min="3" max="3" width="15.42578125" customWidth="1"/>
    <col min="4" max="4" width="27.42578125" style="82" customWidth="1"/>
    <col min="5" max="5" width="18" style="191" customWidth="1"/>
    <col min="6" max="6" width="40.140625" customWidth="1"/>
    <col min="7" max="7" width="20.42578125" customWidth="1"/>
    <col min="8" max="8" width="10.42578125" style="192" customWidth="1"/>
    <col min="9" max="9" width="11.42578125" style="192" customWidth="1"/>
    <col min="10" max="10" width="10.140625" style="193" customWidth="1"/>
    <col min="11" max="11" width="11.42578125" style="192" customWidth="1"/>
    <col min="12" max="12" width="10.85546875" style="192" customWidth="1"/>
    <col min="13" max="13" width="18.28515625" style="192" bestFit="1" customWidth="1"/>
    <col min="14" max="14" width="18.28515625" bestFit="1" customWidth="1"/>
    <col min="15" max="15" width="32.85546875" customWidth="1"/>
    <col min="16" max="17" width="14.42578125" customWidth="1"/>
    <col min="18" max="18" width="17.42578125" customWidth="1"/>
    <col min="19" max="19" width="16.28515625" customWidth="1"/>
    <col min="20" max="20" width="16.140625" customWidth="1"/>
    <col min="21" max="176" width="11.42578125" style="129"/>
  </cols>
  <sheetData>
    <row r="1" spans="1:278" s="162" customFormat="1" ht="16.5" customHeight="1">
      <c r="A1" s="344"/>
      <c r="B1" s="345"/>
      <c r="C1" s="345"/>
      <c r="D1" s="456" t="s">
        <v>370</v>
      </c>
      <c r="E1" s="456"/>
      <c r="F1" s="456"/>
      <c r="G1" s="456"/>
      <c r="H1" s="456"/>
      <c r="I1" s="456"/>
      <c r="J1" s="456"/>
      <c r="K1" s="456"/>
      <c r="L1" s="456"/>
      <c r="M1" s="456"/>
      <c r="N1" s="456"/>
      <c r="O1" s="456"/>
      <c r="P1" s="456"/>
      <c r="Q1" s="457"/>
      <c r="R1" s="336" t="s">
        <v>67</v>
      </c>
      <c r="S1" s="336"/>
      <c r="T1" s="336"/>
      <c r="U1" s="161"/>
      <c r="V1" s="161"/>
      <c r="W1" s="161"/>
      <c r="X1" s="161"/>
      <c r="Y1" s="161"/>
      <c r="Z1" s="161"/>
      <c r="AA1" s="161"/>
      <c r="AB1" s="161"/>
      <c r="AC1" s="161"/>
      <c r="AD1" s="161"/>
      <c r="AE1" s="161"/>
      <c r="AF1" s="161"/>
      <c r="AG1" s="161"/>
      <c r="AH1" s="161"/>
      <c r="AI1" s="161"/>
      <c r="AJ1" s="161"/>
      <c r="AK1" s="161"/>
      <c r="AL1" s="161"/>
      <c r="AM1" s="161"/>
      <c r="AN1" s="161"/>
      <c r="AO1" s="161"/>
      <c r="AP1" s="161"/>
      <c r="AQ1" s="161"/>
      <c r="AR1" s="161"/>
      <c r="AS1" s="161"/>
      <c r="AT1" s="161"/>
      <c r="AU1" s="161"/>
      <c r="AV1" s="161"/>
      <c r="AW1" s="161"/>
      <c r="AX1" s="161"/>
      <c r="AY1" s="161"/>
      <c r="AZ1" s="161"/>
      <c r="BA1" s="161"/>
      <c r="BB1" s="161"/>
      <c r="BC1" s="161"/>
      <c r="BD1" s="161"/>
      <c r="BE1" s="161"/>
      <c r="BF1" s="161"/>
      <c r="BG1" s="161"/>
      <c r="BH1" s="161"/>
      <c r="BI1" s="161"/>
      <c r="BJ1" s="161"/>
      <c r="BK1" s="161"/>
      <c r="BL1" s="161"/>
      <c r="BM1" s="161"/>
      <c r="BN1" s="161"/>
      <c r="BO1" s="161"/>
      <c r="BP1" s="161"/>
      <c r="BQ1" s="161"/>
      <c r="BR1" s="161"/>
      <c r="BS1" s="161"/>
      <c r="BT1" s="161"/>
      <c r="BU1" s="161"/>
      <c r="BV1" s="161"/>
      <c r="BW1" s="161"/>
      <c r="BX1" s="161"/>
      <c r="BY1" s="161"/>
      <c r="BZ1" s="161"/>
      <c r="CA1" s="161"/>
      <c r="CB1" s="161"/>
      <c r="CC1" s="161"/>
      <c r="CD1" s="161"/>
      <c r="CE1" s="161"/>
      <c r="CF1" s="161"/>
      <c r="CG1" s="161"/>
      <c r="CH1" s="161"/>
      <c r="CI1" s="161"/>
      <c r="CJ1" s="161"/>
      <c r="CK1" s="161"/>
      <c r="CL1" s="161"/>
      <c r="CM1" s="161"/>
      <c r="CN1" s="161"/>
      <c r="CO1" s="161"/>
      <c r="CP1" s="161"/>
      <c r="CQ1" s="161"/>
      <c r="CR1" s="161"/>
      <c r="CS1" s="161"/>
      <c r="CT1" s="161"/>
      <c r="CU1" s="161"/>
      <c r="CV1" s="161"/>
      <c r="CW1" s="161"/>
      <c r="CX1" s="161"/>
      <c r="CY1" s="161"/>
      <c r="CZ1" s="161"/>
      <c r="DA1" s="161"/>
      <c r="DB1" s="161"/>
      <c r="DC1" s="161"/>
      <c r="DD1" s="161"/>
      <c r="DE1" s="161"/>
      <c r="DF1" s="161"/>
      <c r="DG1" s="161"/>
      <c r="DH1" s="161"/>
      <c r="DI1" s="161"/>
      <c r="DJ1" s="161"/>
      <c r="DK1" s="161"/>
      <c r="DL1" s="161"/>
      <c r="DM1" s="161"/>
      <c r="DN1" s="161"/>
      <c r="DO1" s="161"/>
      <c r="DP1" s="161"/>
      <c r="DQ1" s="161"/>
      <c r="DR1" s="161"/>
      <c r="DS1" s="161"/>
      <c r="DT1" s="161"/>
      <c r="DU1" s="161"/>
      <c r="DV1" s="161"/>
      <c r="DW1" s="161"/>
      <c r="DX1" s="161"/>
      <c r="DY1" s="161"/>
      <c r="DZ1" s="161"/>
      <c r="EA1" s="161"/>
      <c r="EB1" s="161"/>
      <c r="EC1" s="161"/>
      <c r="ED1" s="161"/>
      <c r="EE1" s="161"/>
      <c r="EF1" s="161"/>
      <c r="EG1" s="161"/>
      <c r="EH1" s="161"/>
      <c r="EI1" s="161"/>
      <c r="EJ1" s="161"/>
      <c r="EK1" s="161"/>
      <c r="EL1" s="161"/>
      <c r="EM1" s="161"/>
      <c r="EN1" s="161"/>
      <c r="EO1" s="161"/>
      <c r="EP1" s="161"/>
      <c r="EQ1" s="161"/>
      <c r="ER1" s="161"/>
      <c r="ES1" s="161"/>
      <c r="ET1" s="161"/>
      <c r="EU1" s="161"/>
      <c r="EV1" s="161"/>
      <c r="EW1" s="161"/>
      <c r="EX1" s="161"/>
      <c r="EY1" s="161"/>
      <c r="EZ1" s="161"/>
      <c r="FA1" s="161"/>
      <c r="FB1" s="161"/>
      <c r="FC1" s="161"/>
      <c r="FD1" s="161"/>
      <c r="FE1" s="161"/>
      <c r="FF1" s="161"/>
      <c r="FG1" s="161"/>
      <c r="FH1" s="161"/>
      <c r="FI1" s="161"/>
      <c r="FJ1" s="161"/>
      <c r="FK1" s="161"/>
      <c r="FL1" s="161"/>
      <c r="FM1" s="161"/>
      <c r="FN1" s="161"/>
      <c r="FO1" s="161"/>
      <c r="FP1" s="161"/>
      <c r="FQ1" s="161"/>
      <c r="FR1" s="161"/>
      <c r="FS1" s="161"/>
      <c r="FT1" s="161"/>
      <c r="FU1" s="161"/>
      <c r="FV1" s="161"/>
      <c r="FW1" s="161"/>
      <c r="FX1" s="161"/>
      <c r="FY1" s="161"/>
      <c r="FZ1" s="161"/>
      <c r="GA1" s="161"/>
      <c r="GB1" s="161"/>
      <c r="GC1" s="161"/>
      <c r="GD1" s="161"/>
      <c r="GE1" s="161"/>
      <c r="GF1" s="161"/>
      <c r="GG1" s="161"/>
      <c r="GH1" s="161"/>
      <c r="GI1" s="161"/>
      <c r="GJ1" s="161"/>
      <c r="GK1" s="161"/>
      <c r="GL1" s="161"/>
      <c r="GM1" s="161"/>
      <c r="GN1" s="161"/>
      <c r="GO1" s="161"/>
      <c r="GP1" s="161"/>
      <c r="GQ1" s="161"/>
      <c r="GR1" s="161"/>
      <c r="GS1" s="161"/>
      <c r="GT1" s="161"/>
      <c r="GU1" s="161"/>
      <c r="GV1" s="161"/>
      <c r="GW1" s="161"/>
      <c r="GX1" s="161"/>
      <c r="GY1" s="161"/>
      <c r="GZ1" s="161"/>
      <c r="HA1" s="161"/>
      <c r="HB1" s="161"/>
      <c r="HC1" s="161"/>
      <c r="HD1" s="161"/>
      <c r="HE1" s="161"/>
      <c r="HF1" s="161"/>
      <c r="HG1" s="161"/>
      <c r="HH1" s="161"/>
      <c r="HI1" s="161"/>
      <c r="HJ1" s="161"/>
      <c r="HK1" s="161"/>
      <c r="HL1" s="161"/>
      <c r="HM1" s="161"/>
      <c r="HN1" s="161"/>
      <c r="HO1" s="161"/>
      <c r="HP1" s="161"/>
      <c r="HQ1" s="161"/>
      <c r="HR1" s="161"/>
      <c r="HS1" s="161"/>
      <c r="HT1" s="161"/>
      <c r="HU1" s="161"/>
      <c r="HV1" s="161"/>
      <c r="HW1" s="161"/>
      <c r="HX1" s="161"/>
      <c r="HY1" s="161"/>
      <c r="HZ1" s="161"/>
      <c r="IA1" s="161"/>
      <c r="IB1" s="161"/>
      <c r="IC1" s="161"/>
      <c r="ID1" s="161"/>
      <c r="IE1" s="161"/>
      <c r="IF1" s="161"/>
      <c r="IG1" s="161"/>
      <c r="IH1" s="161"/>
      <c r="II1" s="161"/>
      <c r="IJ1" s="161"/>
      <c r="IK1" s="161"/>
      <c r="IL1" s="161"/>
      <c r="IM1" s="161"/>
      <c r="IN1" s="161"/>
      <c r="IO1" s="161"/>
      <c r="IP1" s="161"/>
      <c r="IQ1" s="161"/>
      <c r="IR1" s="161"/>
      <c r="IS1" s="161"/>
      <c r="IT1" s="161"/>
      <c r="IU1" s="161"/>
      <c r="IV1" s="161"/>
      <c r="IW1" s="161"/>
      <c r="IX1" s="161"/>
      <c r="IY1" s="161"/>
      <c r="IZ1" s="161"/>
      <c r="JA1" s="161"/>
      <c r="JB1" s="161"/>
      <c r="JC1" s="161"/>
      <c r="JD1" s="161"/>
      <c r="JE1" s="161"/>
      <c r="JF1" s="161"/>
      <c r="JG1" s="161"/>
      <c r="JH1" s="161"/>
      <c r="JI1" s="161"/>
      <c r="JJ1" s="161"/>
      <c r="JK1" s="161"/>
      <c r="JL1" s="161"/>
      <c r="JM1" s="161"/>
      <c r="JN1" s="161"/>
      <c r="JO1" s="161"/>
      <c r="JP1" s="161"/>
      <c r="JQ1" s="161"/>
      <c r="JR1" s="161"/>
    </row>
    <row r="2" spans="1:278" s="162" customFormat="1" ht="39.75" customHeight="1">
      <c r="A2" s="346"/>
      <c r="B2" s="347"/>
      <c r="C2" s="347"/>
      <c r="D2" s="458"/>
      <c r="E2" s="458"/>
      <c r="F2" s="458"/>
      <c r="G2" s="458"/>
      <c r="H2" s="458"/>
      <c r="I2" s="458"/>
      <c r="J2" s="458"/>
      <c r="K2" s="458"/>
      <c r="L2" s="458"/>
      <c r="M2" s="458"/>
      <c r="N2" s="458"/>
      <c r="O2" s="458"/>
      <c r="P2" s="458"/>
      <c r="Q2" s="459"/>
      <c r="R2" s="336"/>
      <c r="S2" s="336"/>
      <c r="T2" s="336"/>
      <c r="U2" s="161"/>
      <c r="V2" s="161"/>
      <c r="W2" s="161"/>
      <c r="X2" s="161"/>
      <c r="Y2" s="161"/>
      <c r="Z2" s="161"/>
      <c r="AA2" s="161"/>
      <c r="AB2" s="161"/>
      <c r="AC2" s="161"/>
      <c r="AD2" s="161"/>
      <c r="AE2" s="161"/>
      <c r="AF2" s="161"/>
      <c r="AG2" s="161"/>
      <c r="AH2" s="161"/>
      <c r="AI2" s="161"/>
      <c r="AJ2" s="161"/>
      <c r="AK2" s="161"/>
      <c r="AL2" s="161"/>
      <c r="AM2" s="161"/>
      <c r="AN2" s="161"/>
      <c r="AO2" s="161"/>
      <c r="AP2" s="161"/>
      <c r="AQ2" s="161"/>
      <c r="AR2" s="161"/>
      <c r="AS2" s="161"/>
      <c r="AT2" s="161"/>
      <c r="AU2" s="161"/>
      <c r="AV2" s="161"/>
      <c r="AW2" s="161"/>
      <c r="AX2" s="161"/>
      <c r="AY2" s="161"/>
      <c r="AZ2" s="161"/>
      <c r="BA2" s="161"/>
      <c r="BB2" s="161"/>
      <c r="BC2" s="161"/>
      <c r="BD2" s="161"/>
      <c r="BE2" s="161"/>
      <c r="BF2" s="161"/>
      <c r="BG2" s="161"/>
      <c r="BH2" s="161"/>
      <c r="BI2" s="161"/>
      <c r="BJ2" s="161"/>
      <c r="BK2" s="161"/>
      <c r="BL2" s="161"/>
      <c r="BM2" s="161"/>
      <c r="BN2" s="161"/>
      <c r="BO2" s="161"/>
      <c r="BP2" s="161"/>
      <c r="BQ2" s="161"/>
      <c r="BR2" s="161"/>
      <c r="BS2" s="161"/>
      <c r="BT2" s="161"/>
      <c r="BU2" s="161"/>
      <c r="BV2" s="161"/>
      <c r="BW2" s="161"/>
      <c r="BX2" s="161"/>
      <c r="BY2" s="161"/>
      <c r="BZ2" s="161"/>
      <c r="CA2" s="161"/>
      <c r="CB2" s="161"/>
      <c r="CC2" s="161"/>
      <c r="CD2" s="161"/>
      <c r="CE2" s="161"/>
      <c r="CF2" s="161"/>
      <c r="CG2" s="161"/>
      <c r="CH2" s="161"/>
      <c r="CI2" s="161"/>
      <c r="CJ2" s="161"/>
      <c r="CK2" s="161"/>
      <c r="CL2" s="161"/>
      <c r="CM2" s="161"/>
      <c r="CN2" s="161"/>
      <c r="CO2" s="161"/>
      <c r="CP2" s="161"/>
      <c r="CQ2" s="161"/>
      <c r="CR2" s="161"/>
      <c r="CS2" s="161"/>
      <c r="CT2" s="161"/>
      <c r="CU2" s="161"/>
      <c r="CV2" s="161"/>
      <c r="CW2" s="161"/>
      <c r="CX2" s="161"/>
      <c r="CY2" s="161"/>
      <c r="CZ2" s="161"/>
      <c r="DA2" s="161"/>
      <c r="DB2" s="161"/>
      <c r="DC2" s="161"/>
      <c r="DD2" s="161"/>
      <c r="DE2" s="161"/>
      <c r="DF2" s="161"/>
      <c r="DG2" s="161"/>
      <c r="DH2" s="161"/>
      <c r="DI2" s="161"/>
      <c r="DJ2" s="161"/>
      <c r="DK2" s="161"/>
      <c r="DL2" s="161"/>
      <c r="DM2" s="161"/>
      <c r="DN2" s="161"/>
      <c r="DO2" s="161"/>
      <c r="DP2" s="161"/>
      <c r="DQ2" s="161"/>
      <c r="DR2" s="161"/>
      <c r="DS2" s="161"/>
      <c r="DT2" s="161"/>
      <c r="DU2" s="161"/>
      <c r="DV2" s="161"/>
      <c r="DW2" s="161"/>
      <c r="DX2" s="161"/>
      <c r="DY2" s="161"/>
      <c r="DZ2" s="161"/>
      <c r="EA2" s="161"/>
      <c r="EB2" s="161"/>
      <c r="EC2" s="161"/>
      <c r="ED2" s="161"/>
      <c r="EE2" s="161"/>
      <c r="EF2" s="161"/>
      <c r="EG2" s="161"/>
      <c r="EH2" s="161"/>
      <c r="EI2" s="161"/>
      <c r="EJ2" s="161"/>
      <c r="EK2" s="161"/>
      <c r="EL2" s="161"/>
      <c r="EM2" s="161"/>
      <c r="EN2" s="161"/>
      <c r="EO2" s="161"/>
      <c r="EP2" s="161"/>
      <c r="EQ2" s="161"/>
      <c r="ER2" s="161"/>
      <c r="ES2" s="161"/>
      <c r="ET2" s="161"/>
      <c r="EU2" s="161"/>
      <c r="EV2" s="161"/>
      <c r="EW2" s="161"/>
      <c r="EX2" s="161"/>
      <c r="EY2" s="161"/>
      <c r="EZ2" s="161"/>
      <c r="FA2" s="161"/>
      <c r="FB2" s="161"/>
      <c r="FC2" s="161"/>
      <c r="FD2" s="161"/>
      <c r="FE2" s="161"/>
      <c r="FF2" s="161"/>
      <c r="FG2" s="161"/>
      <c r="FH2" s="161"/>
      <c r="FI2" s="161"/>
      <c r="FJ2" s="161"/>
      <c r="FK2" s="161"/>
      <c r="FL2" s="161"/>
      <c r="FM2" s="161"/>
      <c r="FN2" s="161"/>
      <c r="FO2" s="161"/>
      <c r="FP2" s="161"/>
      <c r="FQ2" s="161"/>
      <c r="FR2" s="161"/>
      <c r="FS2" s="161"/>
      <c r="FT2" s="161"/>
      <c r="FU2" s="161"/>
      <c r="FV2" s="161"/>
      <c r="FW2" s="161"/>
      <c r="FX2" s="161"/>
      <c r="FY2" s="161"/>
      <c r="FZ2" s="161"/>
      <c r="GA2" s="161"/>
      <c r="GB2" s="161"/>
      <c r="GC2" s="161"/>
      <c r="GD2" s="161"/>
      <c r="GE2" s="161"/>
      <c r="GF2" s="161"/>
      <c r="GG2" s="161"/>
      <c r="GH2" s="161"/>
      <c r="GI2" s="161"/>
      <c r="GJ2" s="161"/>
      <c r="GK2" s="161"/>
      <c r="GL2" s="161"/>
      <c r="GM2" s="161"/>
      <c r="GN2" s="161"/>
      <c r="GO2" s="161"/>
      <c r="GP2" s="161"/>
      <c r="GQ2" s="161"/>
      <c r="GR2" s="161"/>
      <c r="GS2" s="161"/>
      <c r="GT2" s="161"/>
      <c r="GU2" s="161"/>
      <c r="GV2" s="161"/>
      <c r="GW2" s="161"/>
      <c r="GX2" s="161"/>
      <c r="GY2" s="161"/>
      <c r="GZ2" s="161"/>
      <c r="HA2" s="161"/>
      <c r="HB2" s="161"/>
      <c r="HC2" s="161"/>
      <c r="HD2" s="161"/>
      <c r="HE2" s="161"/>
      <c r="HF2" s="161"/>
      <c r="HG2" s="161"/>
      <c r="HH2" s="161"/>
      <c r="HI2" s="161"/>
      <c r="HJ2" s="161"/>
      <c r="HK2" s="161"/>
      <c r="HL2" s="161"/>
      <c r="HM2" s="161"/>
      <c r="HN2" s="161"/>
      <c r="HO2" s="161"/>
      <c r="HP2" s="161"/>
      <c r="HQ2" s="161"/>
      <c r="HR2" s="161"/>
      <c r="HS2" s="161"/>
      <c r="HT2" s="161"/>
      <c r="HU2" s="161"/>
      <c r="HV2" s="161"/>
      <c r="HW2" s="161"/>
      <c r="HX2" s="161"/>
      <c r="HY2" s="161"/>
      <c r="HZ2" s="161"/>
      <c r="IA2" s="161"/>
      <c r="IB2" s="161"/>
      <c r="IC2" s="161"/>
      <c r="ID2" s="161"/>
      <c r="IE2" s="161"/>
      <c r="IF2" s="161"/>
      <c r="IG2" s="161"/>
      <c r="IH2" s="161"/>
      <c r="II2" s="161"/>
      <c r="IJ2" s="161"/>
      <c r="IK2" s="161"/>
      <c r="IL2" s="161"/>
      <c r="IM2" s="161"/>
      <c r="IN2" s="161"/>
      <c r="IO2" s="161"/>
      <c r="IP2" s="161"/>
      <c r="IQ2" s="161"/>
      <c r="IR2" s="161"/>
      <c r="IS2" s="161"/>
      <c r="IT2" s="161"/>
      <c r="IU2" s="161"/>
      <c r="IV2" s="161"/>
      <c r="IW2" s="161"/>
      <c r="IX2" s="161"/>
      <c r="IY2" s="161"/>
      <c r="IZ2" s="161"/>
      <c r="JA2" s="161"/>
      <c r="JB2" s="161"/>
      <c r="JC2" s="161"/>
      <c r="JD2" s="161"/>
      <c r="JE2" s="161"/>
      <c r="JF2" s="161"/>
      <c r="JG2" s="161"/>
      <c r="JH2" s="161"/>
      <c r="JI2" s="161"/>
      <c r="JJ2" s="161"/>
      <c r="JK2" s="161"/>
      <c r="JL2" s="161"/>
      <c r="JM2" s="161"/>
      <c r="JN2" s="161"/>
      <c r="JO2" s="161"/>
      <c r="JP2" s="161"/>
      <c r="JQ2" s="161"/>
      <c r="JR2" s="161"/>
    </row>
    <row r="3" spans="1:278" s="162" customFormat="1" ht="3" customHeight="1">
      <c r="A3" s="2"/>
      <c r="B3" s="2"/>
      <c r="C3" s="175"/>
      <c r="D3" s="458"/>
      <c r="E3" s="458"/>
      <c r="F3" s="458"/>
      <c r="G3" s="458"/>
      <c r="H3" s="458"/>
      <c r="I3" s="458"/>
      <c r="J3" s="458"/>
      <c r="K3" s="458"/>
      <c r="L3" s="458"/>
      <c r="M3" s="458"/>
      <c r="N3" s="458"/>
      <c r="O3" s="458"/>
      <c r="P3" s="458"/>
      <c r="Q3" s="459"/>
      <c r="R3" s="336"/>
      <c r="S3" s="336"/>
      <c r="T3" s="336"/>
      <c r="U3" s="161"/>
      <c r="V3" s="161"/>
      <c r="W3" s="161"/>
      <c r="X3" s="161"/>
      <c r="Y3" s="161"/>
      <c r="Z3" s="161"/>
      <c r="AA3" s="161"/>
      <c r="AB3" s="161"/>
      <c r="AC3" s="161"/>
      <c r="AD3" s="161"/>
      <c r="AE3" s="161"/>
      <c r="AF3" s="161"/>
      <c r="AG3" s="161"/>
      <c r="AH3" s="161"/>
      <c r="AI3" s="161"/>
      <c r="AJ3" s="161"/>
      <c r="AK3" s="161"/>
      <c r="AL3" s="161"/>
      <c r="AM3" s="161"/>
      <c r="AN3" s="161"/>
      <c r="AO3" s="161"/>
      <c r="AP3" s="161"/>
      <c r="AQ3" s="161"/>
      <c r="AR3" s="161"/>
      <c r="AS3" s="161"/>
      <c r="AT3" s="161"/>
      <c r="AU3" s="161"/>
      <c r="AV3" s="161"/>
      <c r="AW3" s="161"/>
      <c r="AX3" s="161"/>
      <c r="AY3" s="161"/>
      <c r="AZ3" s="161"/>
      <c r="BA3" s="161"/>
      <c r="BB3" s="161"/>
      <c r="BC3" s="161"/>
      <c r="BD3" s="161"/>
      <c r="BE3" s="161"/>
      <c r="BF3" s="161"/>
      <c r="BG3" s="161"/>
      <c r="BH3" s="161"/>
      <c r="BI3" s="161"/>
      <c r="BJ3" s="161"/>
      <c r="BK3" s="161"/>
      <c r="BL3" s="161"/>
      <c r="BM3" s="161"/>
      <c r="BN3" s="161"/>
      <c r="BO3" s="161"/>
      <c r="BP3" s="161"/>
      <c r="BQ3" s="161"/>
      <c r="BR3" s="161"/>
      <c r="BS3" s="161"/>
      <c r="BT3" s="161"/>
      <c r="BU3" s="161"/>
      <c r="BV3" s="161"/>
      <c r="BW3" s="161"/>
      <c r="BX3" s="161"/>
      <c r="BY3" s="161"/>
      <c r="BZ3" s="161"/>
      <c r="CA3" s="161"/>
      <c r="CB3" s="161"/>
      <c r="CC3" s="161"/>
      <c r="CD3" s="161"/>
      <c r="CE3" s="161"/>
      <c r="CF3" s="161"/>
      <c r="CG3" s="161"/>
      <c r="CH3" s="161"/>
      <c r="CI3" s="161"/>
      <c r="CJ3" s="161"/>
      <c r="CK3" s="161"/>
      <c r="CL3" s="161"/>
      <c r="CM3" s="161"/>
      <c r="CN3" s="161"/>
      <c r="CO3" s="161"/>
      <c r="CP3" s="161"/>
      <c r="CQ3" s="161"/>
      <c r="CR3" s="161"/>
      <c r="CS3" s="161"/>
      <c r="CT3" s="161"/>
      <c r="CU3" s="161"/>
      <c r="CV3" s="161"/>
      <c r="CW3" s="161"/>
      <c r="CX3" s="161"/>
      <c r="CY3" s="161"/>
      <c r="CZ3" s="161"/>
      <c r="DA3" s="161"/>
      <c r="DB3" s="161"/>
      <c r="DC3" s="161"/>
      <c r="DD3" s="161"/>
      <c r="DE3" s="161"/>
      <c r="DF3" s="161"/>
      <c r="DG3" s="161"/>
      <c r="DH3" s="161"/>
      <c r="DI3" s="161"/>
      <c r="DJ3" s="161"/>
      <c r="DK3" s="161"/>
      <c r="DL3" s="161"/>
      <c r="DM3" s="161"/>
      <c r="DN3" s="161"/>
      <c r="DO3" s="161"/>
      <c r="DP3" s="161"/>
      <c r="DQ3" s="161"/>
      <c r="DR3" s="161"/>
      <c r="DS3" s="161"/>
      <c r="DT3" s="161"/>
      <c r="DU3" s="161"/>
      <c r="DV3" s="161"/>
      <c r="DW3" s="161"/>
      <c r="DX3" s="161"/>
      <c r="DY3" s="161"/>
      <c r="DZ3" s="161"/>
      <c r="EA3" s="161"/>
      <c r="EB3" s="161"/>
      <c r="EC3" s="161"/>
      <c r="ED3" s="161"/>
      <c r="EE3" s="161"/>
      <c r="EF3" s="161"/>
      <c r="EG3" s="161"/>
      <c r="EH3" s="161"/>
      <c r="EI3" s="161"/>
      <c r="EJ3" s="161"/>
      <c r="EK3" s="161"/>
      <c r="EL3" s="161"/>
      <c r="EM3" s="161"/>
      <c r="EN3" s="161"/>
      <c r="EO3" s="161"/>
      <c r="EP3" s="161"/>
      <c r="EQ3" s="161"/>
      <c r="ER3" s="161"/>
      <c r="ES3" s="161"/>
      <c r="ET3" s="161"/>
      <c r="EU3" s="161"/>
      <c r="EV3" s="161"/>
      <c r="EW3" s="161"/>
      <c r="EX3" s="161"/>
      <c r="EY3" s="161"/>
      <c r="EZ3" s="161"/>
      <c r="FA3" s="161"/>
      <c r="FB3" s="161"/>
      <c r="FC3" s="161"/>
      <c r="FD3" s="161"/>
      <c r="FE3" s="161"/>
      <c r="FF3" s="161"/>
      <c r="FG3" s="161"/>
      <c r="FH3" s="161"/>
      <c r="FI3" s="161"/>
      <c r="FJ3" s="161"/>
      <c r="FK3" s="161"/>
      <c r="FL3" s="161"/>
      <c r="FM3" s="161"/>
      <c r="FN3" s="161"/>
      <c r="FO3" s="161"/>
      <c r="FP3" s="161"/>
      <c r="FQ3" s="161"/>
      <c r="FR3" s="161"/>
      <c r="FS3" s="161"/>
      <c r="FT3" s="161"/>
      <c r="FU3" s="161"/>
      <c r="FV3" s="161"/>
      <c r="FW3" s="161"/>
      <c r="FX3" s="161"/>
      <c r="FY3" s="161"/>
      <c r="FZ3" s="161"/>
      <c r="GA3" s="161"/>
      <c r="GB3" s="161"/>
      <c r="GC3" s="161"/>
      <c r="GD3" s="161"/>
      <c r="GE3" s="161"/>
      <c r="GF3" s="161"/>
      <c r="GG3" s="161"/>
      <c r="GH3" s="161"/>
      <c r="GI3" s="161"/>
      <c r="GJ3" s="161"/>
      <c r="GK3" s="161"/>
      <c r="GL3" s="161"/>
      <c r="GM3" s="161"/>
      <c r="GN3" s="161"/>
      <c r="GO3" s="161"/>
      <c r="GP3" s="161"/>
      <c r="GQ3" s="161"/>
      <c r="GR3" s="161"/>
      <c r="GS3" s="161"/>
      <c r="GT3" s="161"/>
      <c r="GU3" s="161"/>
      <c r="GV3" s="161"/>
      <c r="GW3" s="161"/>
      <c r="GX3" s="161"/>
      <c r="GY3" s="161"/>
      <c r="GZ3" s="161"/>
      <c r="HA3" s="161"/>
      <c r="HB3" s="161"/>
      <c r="HC3" s="161"/>
      <c r="HD3" s="161"/>
      <c r="HE3" s="161"/>
      <c r="HF3" s="161"/>
      <c r="HG3" s="161"/>
      <c r="HH3" s="161"/>
      <c r="HI3" s="161"/>
      <c r="HJ3" s="161"/>
      <c r="HK3" s="161"/>
      <c r="HL3" s="161"/>
      <c r="HM3" s="161"/>
      <c r="HN3" s="161"/>
      <c r="HO3" s="161"/>
      <c r="HP3" s="161"/>
      <c r="HQ3" s="161"/>
      <c r="HR3" s="161"/>
      <c r="HS3" s="161"/>
      <c r="HT3" s="161"/>
      <c r="HU3" s="161"/>
      <c r="HV3" s="161"/>
      <c r="HW3" s="161"/>
      <c r="HX3" s="161"/>
      <c r="HY3" s="161"/>
      <c r="HZ3" s="161"/>
      <c r="IA3" s="161"/>
      <c r="IB3" s="161"/>
      <c r="IC3" s="161"/>
      <c r="ID3" s="161"/>
      <c r="IE3" s="161"/>
      <c r="IF3" s="161"/>
      <c r="IG3" s="161"/>
      <c r="IH3" s="161"/>
      <c r="II3" s="161"/>
      <c r="IJ3" s="161"/>
      <c r="IK3" s="161"/>
      <c r="IL3" s="161"/>
      <c r="IM3" s="161"/>
      <c r="IN3" s="161"/>
      <c r="IO3" s="161"/>
      <c r="IP3" s="161"/>
      <c r="IQ3" s="161"/>
      <c r="IR3" s="161"/>
      <c r="IS3" s="161"/>
      <c r="IT3" s="161"/>
      <c r="IU3" s="161"/>
      <c r="IV3" s="161"/>
      <c r="IW3" s="161"/>
      <c r="IX3" s="161"/>
      <c r="IY3" s="161"/>
      <c r="IZ3" s="161"/>
      <c r="JA3" s="161"/>
      <c r="JB3" s="161"/>
      <c r="JC3" s="161"/>
      <c r="JD3" s="161"/>
      <c r="JE3" s="161"/>
      <c r="JF3" s="161"/>
      <c r="JG3" s="161"/>
      <c r="JH3" s="161"/>
      <c r="JI3" s="161"/>
      <c r="JJ3" s="161"/>
      <c r="JK3" s="161"/>
      <c r="JL3" s="161"/>
      <c r="JM3" s="161"/>
      <c r="JN3" s="161"/>
      <c r="JO3" s="161"/>
      <c r="JP3" s="161"/>
      <c r="JQ3" s="161"/>
      <c r="JR3" s="161"/>
    </row>
    <row r="4" spans="1:278" s="162" customFormat="1" ht="41.25" customHeight="1">
      <c r="A4" s="337" t="s">
        <v>0</v>
      </c>
      <c r="B4" s="338"/>
      <c r="C4" s="339"/>
      <c r="D4" s="340" t="str">
        <f>'Mapa Final'!D4</f>
        <v xml:space="preserve">Compra Pública </v>
      </c>
      <c r="E4" s="341"/>
      <c r="F4" s="341"/>
      <c r="G4" s="341"/>
      <c r="H4" s="341"/>
      <c r="I4" s="341"/>
      <c r="J4" s="341"/>
      <c r="K4" s="341"/>
      <c r="L4" s="341"/>
      <c r="M4" s="341"/>
      <c r="N4" s="342"/>
      <c r="O4" s="343"/>
      <c r="P4" s="343"/>
      <c r="Q4" s="343"/>
      <c r="R4" s="1"/>
      <c r="S4" s="1"/>
      <c r="T4" s="1"/>
      <c r="U4" s="161"/>
      <c r="V4" s="161"/>
      <c r="W4" s="161"/>
      <c r="X4" s="161"/>
      <c r="Y4" s="161"/>
      <c r="Z4" s="161"/>
      <c r="AA4" s="161"/>
      <c r="AB4" s="161"/>
      <c r="AC4" s="161"/>
      <c r="AD4" s="161"/>
      <c r="AE4" s="161"/>
      <c r="AF4" s="161"/>
      <c r="AG4" s="161"/>
      <c r="AH4" s="161"/>
      <c r="AI4" s="161"/>
      <c r="AJ4" s="161"/>
      <c r="AK4" s="161"/>
      <c r="AL4" s="161"/>
      <c r="AM4" s="161"/>
      <c r="AN4" s="161"/>
      <c r="AO4" s="161"/>
      <c r="AP4" s="161"/>
      <c r="AQ4" s="161"/>
      <c r="AR4" s="161"/>
      <c r="AS4" s="161"/>
      <c r="AT4" s="161"/>
      <c r="AU4" s="161"/>
      <c r="AV4" s="161"/>
      <c r="AW4" s="161"/>
      <c r="AX4" s="161"/>
      <c r="AY4" s="161"/>
      <c r="AZ4" s="161"/>
      <c r="BA4" s="161"/>
      <c r="BB4" s="161"/>
      <c r="BC4" s="161"/>
      <c r="BD4" s="161"/>
      <c r="BE4" s="161"/>
      <c r="BF4" s="161"/>
      <c r="BG4" s="161"/>
      <c r="BH4" s="161"/>
      <c r="BI4" s="161"/>
      <c r="BJ4" s="161"/>
      <c r="BK4" s="161"/>
      <c r="BL4" s="161"/>
      <c r="BM4" s="161"/>
      <c r="BN4" s="161"/>
      <c r="BO4" s="161"/>
      <c r="BP4" s="161"/>
      <c r="BQ4" s="161"/>
      <c r="BR4" s="161"/>
      <c r="BS4" s="161"/>
      <c r="BT4" s="161"/>
      <c r="BU4" s="161"/>
      <c r="BV4" s="161"/>
      <c r="BW4" s="161"/>
      <c r="BX4" s="161"/>
      <c r="BY4" s="161"/>
      <c r="BZ4" s="161"/>
      <c r="CA4" s="161"/>
      <c r="CB4" s="161"/>
      <c r="CC4" s="161"/>
      <c r="CD4" s="161"/>
      <c r="CE4" s="161"/>
      <c r="CF4" s="161"/>
      <c r="CG4" s="161"/>
      <c r="CH4" s="161"/>
      <c r="CI4" s="161"/>
      <c r="CJ4" s="161"/>
      <c r="CK4" s="161"/>
      <c r="CL4" s="161"/>
      <c r="CM4" s="161"/>
      <c r="CN4" s="161"/>
      <c r="CO4" s="161"/>
      <c r="CP4" s="161"/>
      <c r="CQ4" s="161"/>
      <c r="CR4" s="161"/>
      <c r="CS4" s="161"/>
      <c r="CT4" s="161"/>
      <c r="CU4" s="161"/>
      <c r="CV4" s="161"/>
      <c r="CW4" s="161"/>
      <c r="CX4" s="161"/>
      <c r="CY4" s="161"/>
      <c r="CZ4" s="161"/>
      <c r="DA4" s="161"/>
      <c r="DB4" s="161"/>
      <c r="DC4" s="161"/>
      <c r="DD4" s="161"/>
      <c r="DE4" s="161"/>
      <c r="DF4" s="161"/>
      <c r="DG4" s="161"/>
      <c r="DH4" s="161"/>
      <c r="DI4" s="161"/>
      <c r="DJ4" s="161"/>
      <c r="DK4" s="161"/>
      <c r="DL4" s="161"/>
      <c r="DM4" s="161"/>
      <c r="DN4" s="161"/>
      <c r="DO4" s="161"/>
      <c r="DP4" s="161"/>
      <c r="DQ4" s="161"/>
      <c r="DR4" s="161"/>
      <c r="DS4" s="161"/>
      <c r="DT4" s="161"/>
      <c r="DU4" s="161"/>
      <c r="DV4" s="161"/>
      <c r="DW4" s="161"/>
      <c r="DX4" s="161"/>
      <c r="DY4" s="161"/>
      <c r="DZ4" s="161"/>
      <c r="EA4" s="161"/>
      <c r="EB4" s="161"/>
      <c r="EC4" s="161"/>
      <c r="ED4" s="161"/>
      <c r="EE4" s="161"/>
      <c r="EF4" s="161"/>
      <c r="EG4" s="161"/>
      <c r="EH4" s="161"/>
      <c r="EI4" s="161"/>
      <c r="EJ4" s="161"/>
      <c r="EK4" s="161"/>
      <c r="EL4" s="161"/>
      <c r="EM4" s="161"/>
      <c r="EN4" s="161"/>
      <c r="EO4" s="161"/>
      <c r="EP4" s="161"/>
      <c r="EQ4" s="161"/>
      <c r="ER4" s="161"/>
      <c r="ES4" s="161"/>
      <c r="ET4" s="161"/>
      <c r="EU4" s="161"/>
      <c r="EV4" s="161"/>
      <c r="EW4" s="161"/>
      <c r="EX4" s="161"/>
      <c r="EY4" s="161"/>
      <c r="EZ4" s="161"/>
      <c r="FA4" s="161"/>
      <c r="FB4" s="161"/>
      <c r="FC4" s="161"/>
      <c r="FD4" s="161"/>
      <c r="FE4" s="161"/>
      <c r="FF4" s="161"/>
      <c r="FG4" s="161"/>
      <c r="FH4" s="161"/>
      <c r="FI4" s="161"/>
      <c r="FJ4" s="161"/>
      <c r="FK4" s="161"/>
      <c r="FL4" s="161"/>
      <c r="FM4" s="161"/>
      <c r="FN4" s="161"/>
      <c r="FO4" s="161"/>
      <c r="FP4" s="161"/>
      <c r="FQ4" s="161"/>
      <c r="FR4" s="161"/>
      <c r="FS4" s="161"/>
      <c r="FT4" s="161"/>
      <c r="FU4" s="161"/>
      <c r="FV4" s="161"/>
      <c r="FW4" s="161"/>
      <c r="FX4" s="161"/>
      <c r="FY4" s="161"/>
      <c r="FZ4" s="161"/>
      <c r="GA4" s="161"/>
      <c r="GB4" s="161"/>
      <c r="GC4" s="161"/>
      <c r="GD4" s="161"/>
      <c r="GE4" s="161"/>
      <c r="GF4" s="161"/>
      <c r="GG4" s="161"/>
      <c r="GH4" s="161"/>
      <c r="GI4" s="161"/>
      <c r="GJ4" s="161"/>
      <c r="GK4" s="161"/>
      <c r="GL4" s="161"/>
      <c r="GM4" s="161"/>
      <c r="GN4" s="161"/>
      <c r="GO4" s="161"/>
      <c r="GP4" s="161"/>
      <c r="GQ4" s="161"/>
      <c r="GR4" s="161"/>
      <c r="GS4" s="161"/>
      <c r="GT4" s="161"/>
      <c r="GU4" s="161"/>
      <c r="GV4" s="161"/>
      <c r="GW4" s="161"/>
      <c r="GX4" s="161"/>
      <c r="GY4" s="161"/>
      <c r="GZ4" s="161"/>
      <c r="HA4" s="161"/>
      <c r="HB4" s="161"/>
      <c r="HC4" s="161"/>
      <c r="HD4" s="161"/>
      <c r="HE4" s="161"/>
      <c r="HF4" s="161"/>
      <c r="HG4" s="161"/>
      <c r="HH4" s="161"/>
      <c r="HI4" s="161"/>
      <c r="HJ4" s="161"/>
      <c r="HK4" s="161"/>
      <c r="HL4" s="161"/>
      <c r="HM4" s="161"/>
      <c r="HN4" s="161"/>
      <c r="HO4" s="161"/>
      <c r="HP4" s="161"/>
      <c r="HQ4" s="161"/>
      <c r="HR4" s="161"/>
      <c r="HS4" s="161"/>
      <c r="HT4" s="161"/>
      <c r="HU4" s="161"/>
      <c r="HV4" s="161"/>
      <c r="HW4" s="161"/>
      <c r="HX4" s="161"/>
      <c r="HY4" s="161"/>
      <c r="HZ4" s="161"/>
      <c r="IA4" s="161"/>
      <c r="IB4" s="161"/>
      <c r="IC4" s="161"/>
      <c r="ID4" s="161"/>
      <c r="IE4" s="161"/>
      <c r="IF4" s="161"/>
      <c r="IG4" s="161"/>
      <c r="IH4" s="161"/>
      <c r="II4" s="161"/>
      <c r="IJ4" s="161"/>
      <c r="IK4" s="161"/>
      <c r="IL4" s="161"/>
      <c r="IM4" s="161"/>
      <c r="IN4" s="161"/>
      <c r="IO4" s="161"/>
      <c r="IP4" s="161"/>
      <c r="IQ4" s="161"/>
      <c r="IR4" s="161"/>
      <c r="IS4" s="161"/>
      <c r="IT4" s="161"/>
      <c r="IU4" s="161"/>
      <c r="IV4" s="161"/>
      <c r="IW4" s="161"/>
      <c r="IX4" s="161"/>
      <c r="IY4" s="161"/>
      <c r="IZ4" s="161"/>
      <c r="JA4" s="161"/>
      <c r="JB4" s="161"/>
      <c r="JC4" s="161"/>
      <c r="JD4" s="161"/>
      <c r="JE4" s="161"/>
      <c r="JF4" s="161"/>
      <c r="JG4" s="161"/>
      <c r="JH4" s="161"/>
      <c r="JI4" s="161"/>
      <c r="JJ4" s="161"/>
      <c r="JK4" s="161"/>
      <c r="JL4" s="161"/>
      <c r="JM4" s="161"/>
      <c r="JN4" s="161"/>
      <c r="JO4" s="161"/>
      <c r="JP4" s="161"/>
      <c r="JQ4" s="161"/>
      <c r="JR4" s="161"/>
    </row>
    <row r="5" spans="1:278" s="162" customFormat="1" ht="52.5" customHeight="1">
      <c r="A5" s="337" t="s">
        <v>1</v>
      </c>
      <c r="B5" s="338"/>
      <c r="C5" s="339"/>
      <c r="D5" s="348" t="str">
        <f>'Mapa Final'!D5</f>
        <v>Gestionar las actividades de compra publica encaminadas a la adquisicion de bienes, obras y servicios requeridos por la Rama Judicial para garantizar una óptima gestión en cada vigencia, dando cumplimiento al Plan Anual de Adquisiciones, en el marco del sistema de gestión de la calidad, medio ambiente y seguridad y salud en el trabajo.</v>
      </c>
      <c r="E5" s="349"/>
      <c r="F5" s="349"/>
      <c r="G5" s="349"/>
      <c r="H5" s="349"/>
      <c r="I5" s="349"/>
      <c r="J5" s="349"/>
      <c r="K5" s="349"/>
      <c r="L5" s="349"/>
      <c r="M5" s="349"/>
      <c r="N5" s="350"/>
      <c r="O5" s="1"/>
      <c r="P5" s="1"/>
      <c r="Q5" s="1"/>
      <c r="R5" s="1"/>
      <c r="S5" s="1"/>
      <c r="T5" s="1"/>
      <c r="U5" s="161"/>
      <c r="V5" s="161"/>
      <c r="W5" s="161"/>
      <c r="X5" s="161"/>
      <c r="Y5" s="161"/>
      <c r="Z5" s="161"/>
      <c r="AA5" s="161"/>
      <c r="AB5" s="161"/>
      <c r="AC5" s="161"/>
      <c r="AD5" s="161"/>
      <c r="AE5" s="161"/>
      <c r="AF5" s="161"/>
      <c r="AG5" s="161"/>
      <c r="AH5" s="161"/>
      <c r="AI5" s="161"/>
      <c r="AJ5" s="161"/>
      <c r="AK5" s="161"/>
      <c r="AL5" s="161"/>
      <c r="AM5" s="161"/>
      <c r="AN5" s="161"/>
      <c r="AO5" s="161"/>
      <c r="AP5" s="161"/>
      <c r="AQ5" s="161"/>
      <c r="AR5" s="161"/>
      <c r="AS5" s="161"/>
      <c r="AT5" s="161"/>
      <c r="AU5" s="161"/>
      <c r="AV5" s="161"/>
      <c r="AW5" s="161"/>
      <c r="AX5" s="161"/>
      <c r="AY5" s="161"/>
      <c r="AZ5" s="161"/>
      <c r="BA5" s="161"/>
      <c r="BB5" s="161"/>
      <c r="BC5" s="161"/>
      <c r="BD5" s="161"/>
      <c r="BE5" s="161"/>
      <c r="BF5" s="161"/>
      <c r="BG5" s="161"/>
      <c r="BH5" s="161"/>
      <c r="BI5" s="161"/>
      <c r="BJ5" s="161"/>
      <c r="BK5" s="161"/>
      <c r="BL5" s="161"/>
      <c r="BM5" s="161"/>
      <c r="BN5" s="161"/>
      <c r="BO5" s="161"/>
      <c r="BP5" s="161"/>
      <c r="BQ5" s="161"/>
      <c r="BR5" s="161"/>
      <c r="BS5" s="161"/>
      <c r="BT5" s="161"/>
      <c r="BU5" s="161"/>
      <c r="BV5" s="161"/>
      <c r="BW5" s="161"/>
      <c r="BX5" s="161"/>
      <c r="BY5" s="161"/>
      <c r="BZ5" s="161"/>
      <c r="CA5" s="161"/>
      <c r="CB5" s="161"/>
      <c r="CC5" s="161"/>
      <c r="CD5" s="161"/>
      <c r="CE5" s="161"/>
      <c r="CF5" s="161"/>
      <c r="CG5" s="161"/>
      <c r="CH5" s="161"/>
      <c r="CI5" s="161"/>
      <c r="CJ5" s="161"/>
      <c r="CK5" s="161"/>
      <c r="CL5" s="161"/>
      <c r="CM5" s="161"/>
      <c r="CN5" s="161"/>
      <c r="CO5" s="161"/>
      <c r="CP5" s="161"/>
      <c r="CQ5" s="161"/>
      <c r="CR5" s="161"/>
      <c r="CS5" s="161"/>
      <c r="CT5" s="161"/>
      <c r="CU5" s="161"/>
      <c r="CV5" s="161"/>
      <c r="CW5" s="161"/>
      <c r="CX5" s="161"/>
      <c r="CY5" s="161"/>
      <c r="CZ5" s="161"/>
      <c r="DA5" s="161"/>
      <c r="DB5" s="161"/>
      <c r="DC5" s="161"/>
      <c r="DD5" s="161"/>
      <c r="DE5" s="161"/>
      <c r="DF5" s="161"/>
      <c r="DG5" s="161"/>
      <c r="DH5" s="161"/>
      <c r="DI5" s="161"/>
      <c r="DJ5" s="161"/>
      <c r="DK5" s="161"/>
      <c r="DL5" s="161"/>
      <c r="DM5" s="161"/>
      <c r="DN5" s="161"/>
      <c r="DO5" s="161"/>
      <c r="DP5" s="161"/>
      <c r="DQ5" s="161"/>
      <c r="DR5" s="161"/>
      <c r="DS5" s="161"/>
      <c r="DT5" s="161"/>
      <c r="DU5" s="161"/>
      <c r="DV5" s="161"/>
      <c r="DW5" s="161"/>
      <c r="DX5" s="161"/>
      <c r="DY5" s="161"/>
      <c r="DZ5" s="161"/>
      <c r="EA5" s="161"/>
      <c r="EB5" s="161"/>
      <c r="EC5" s="161"/>
      <c r="ED5" s="161"/>
      <c r="EE5" s="161"/>
      <c r="EF5" s="161"/>
      <c r="EG5" s="161"/>
      <c r="EH5" s="161"/>
      <c r="EI5" s="161"/>
      <c r="EJ5" s="161"/>
      <c r="EK5" s="161"/>
      <c r="EL5" s="161"/>
      <c r="EM5" s="161"/>
      <c r="EN5" s="161"/>
      <c r="EO5" s="161"/>
      <c r="EP5" s="161"/>
      <c r="EQ5" s="161"/>
      <c r="ER5" s="161"/>
      <c r="ES5" s="161"/>
      <c r="ET5" s="161"/>
      <c r="EU5" s="161"/>
      <c r="EV5" s="161"/>
      <c r="EW5" s="161"/>
      <c r="EX5" s="161"/>
      <c r="EY5" s="161"/>
      <c r="EZ5" s="161"/>
      <c r="FA5" s="161"/>
      <c r="FB5" s="161"/>
      <c r="FC5" s="161"/>
      <c r="FD5" s="161"/>
      <c r="FE5" s="161"/>
      <c r="FF5" s="161"/>
      <c r="FG5" s="161"/>
      <c r="FH5" s="161"/>
      <c r="FI5" s="161"/>
      <c r="FJ5" s="161"/>
      <c r="FK5" s="161"/>
      <c r="FL5" s="161"/>
      <c r="FM5" s="161"/>
      <c r="FN5" s="161"/>
      <c r="FO5" s="161"/>
      <c r="FP5" s="161"/>
      <c r="FQ5" s="161"/>
      <c r="FR5" s="161"/>
      <c r="FS5" s="161"/>
      <c r="FT5" s="161"/>
      <c r="FU5" s="161"/>
      <c r="FV5" s="161"/>
      <c r="FW5" s="161"/>
      <c r="FX5" s="161"/>
      <c r="FY5" s="161"/>
      <c r="FZ5" s="161"/>
      <c r="GA5" s="161"/>
      <c r="GB5" s="161"/>
      <c r="GC5" s="161"/>
      <c r="GD5" s="161"/>
      <c r="GE5" s="161"/>
      <c r="GF5" s="161"/>
      <c r="GG5" s="161"/>
      <c r="GH5" s="161"/>
      <c r="GI5" s="161"/>
      <c r="GJ5" s="161"/>
      <c r="GK5" s="161"/>
      <c r="GL5" s="161"/>
      <c r="GM5" s="161"/>
      <c r="GN5" s="161"/>
      <c r="GO5" s="161"/>
      <c r="GP5" s="161"/>
      <c r="GQ5" s="161"/>
      <c r="GR5" s="161"/>
      <c r="GS5" s="161"/>
      <c r="GT5" s="161"/>
      <c r="GU5" s="161"/>
      <c r="GV5" s="161"/>
      <c r="GW5" s="161"/>
      <c r="GX5" s="161"/>
      <c r="GY5" s="161"/>
      <c r="GZ5" s="161"/>
      <c r="HA5" s="161"/>
      <c r="HB5" s="161"/>
      <c r="HC5" s="161"/>
      <c r="HD5" s="161"/>
      <c r="HE5" s="161"/>
      <c r="HF5" s="161"/>
      <c r="HG5" s="161"/>
      <c r="HH5" s="161"/>
      <c r="HI5" s="161"/>
      <c r="HJ5" s="161"/>
      <c r="HK5" s="161"/>
      <c r="HL5" s="161"/>
      <c r="HM5" s="161"/>
      <c r="HN5" s="161"/>
      <c r="HO5" s="161"/>
      <c r="HP5" s="161"/>
      <c r="HQ5" s="161"/>
      <c r="HR5" s="161"/>
      <c r="HS5" s="161"/>
      <c r="HT5" s="161"/>
      <c r="HU5" s="161"/>
      <c r="HV5" s="161"/>
      <c r="HW5" s="161"/>
      <c r="HX5" s="161"/>
      <c r="HY5" s="161"/>
      <c r="HZ5" s="161"/>
      <c r="IA5" s="161"/>
      <c r="IB5" s="161"/>
      <c r="IC5" s="161"/>
      <c r="ID5" s="161"/>
      <c r="IE5" s="161"/>
      <c r="IF5" s="161"/>
      <c r="IG5" s="161"/>
      <c r="IH5" s="161"/>
      <c r="II5" s="161"/>
      <c r="IJ5" s="161"/>
      <c r="IK5" s="161"/>
      <c r="IL5" s="161"/>
      <c r="IM5" s="161"/>
      <c r="IN5" s="161"/>
      <c r="IO5" s="161"/>
      <c r="IP5" s="161"/>
      <c r="IQ5" s="161"/>
      <c r="IR5" s="161"/>
      <c r="IS5" s="161"/>
      <c r="IT5" s="161"/>
      <c r="IU5" s="161"/>
      <c r="IV5" s="161"/>
      <c r="IW5" s="161"/>
      <c r="IX5" s="161"/>
      <c r="IY5" s="161"/>
      <c r="IZ5" s="161"/>
      <c r="JA5" s="161"/>
      <c r="JB5" s="161"/>
      <c r="JC5" s="161"/>
      <c r="JD5" s="161"/>
      <c r="JE5" s="161"/>
      <c r="JF5" s="161"/>
      <c r="JG5" s="161"/>
      <c r="JH5" s="161"/>
      <c r="JI5" s="161"/>
      <c r="JJ5" s="161"/>
      <c r="JK5" s="161"/>
      <c r="JL5" s="161"/>
      <c r="JM5" s="161"/>
      <c r="JN5" s="161"/>
      <c r="JO5" s="161"/>
      <c r="JP5" s="161"/>
      <c r="JQ5" s="161"/>
      <c r="JR5" s="161"/>
    </row>
    <row r="6" spans="1:278" s="162" customFormat="1" ht="32.25" customHeight="1" thickBot="1">
      <c r="A6" s="337" t="s">
        <v>2</v>
      </c>
      <c r="B6" s="338"/>
      <c r="C6" s="339"/>
      <c r="D6" s="348" t="str">
        <f>'Mapa Final'!D6</f>
        <v xml:space="preserve">Nivel Central </v>
      </c>
      <c r="E6" s="349"/>
      <c r="F6" s="349"/>
      <c r="G6" s="349"/>
      <c r="H6" s="349"/>
      <c r="I6" s="349"/>
      <c r="J6" s="349"/>
      <c r="K6" s="349"/>
      <c r="L6" s="349"/>
      <c r="M6" s="349"/>
      <c r="N6" s="350"/>
      <c r="O6" s="1"/>
      <c r="P6" s="1"/>
      <c r="Q6" s="1"/>
      <c r="R6" s="1"/>
      <c r="S6" s="1"/>
      <c r="T6" s="1"/>
      <c r="U6" s="161"/>
      <c r="V6" s="161"/>
      <c r="W6" s="161"/>
      <c r="X6" s="161"/>
      <c r="Y6" s="161"/>
      <c r="Z6" s="161"/>
      <c r="AA6" s="161"/>
      <c r="AB6" s="161"/>
      <c r="AC6" s="161"/>
      <c r="AD6" s="161"/>
      <c r="AE6" s="161"/>
      <c r="AF6" s="161"/>
      <c r="AG6" s="161"/>
      <c r="AH6" s="161"/>
      <c r="AI6" s="161"/>
      <c r="AJ6" s="161"/>
      <c r="AK6" s="161"/>
      <c r="AL6" s="161"/>
      <c r="AM6" s="161"/>
      <c r="AN6" s="161"/>
      <c r="AO6" s="161"/>
      <c r="AP6" s="161"/>
      <c r="AQ6" s="161"/>
      <c r="AR6" s="161"/>
      <c r="AS6" s="161"/>
      <c r="AT6" s="161"/>
      <c r="AU6" s="161"/>
      <c r="AV6" s="161"/>
      <c r="AW6" s="161"/>
      <c r="AX6" s="161"/>
      <c r="AY6" s="161"/>
      <c r="AZ6" s="161"/>
      <c r="BA6" s="161"/>
      <c r="BB6" s="161"/>
      <c r="BC6" s="161"/>
      <c r="BD6" s="161"/>
      <c r="BE6" s="161"/>
      <c r="BF6" s="161"/>
      <c r="BG6" s="161"/>
      <c r="BH6" s="161"/>
      <c r="BI6" s="161"/>
      <c r="BJ6" s="161"/>
      <c r="BK6" s="161"/>
      <c r="BL6" s="161"/>
      <c r="BM6" s="161"/>
      <c r="BN6" s="161"/>
      <c r="BO6" s="161"/>
      <c r="BP6" s="161"/>
      <c r="BQ6" s="161"/>
      <c r="BR6" s="161"/>
      <c r="BS6" s="161"/>
      <c r="BT6" s="161"/>
      <c r="BU6" s="161"/>
      <c r="BV6" s="161"/>
      <c r="BW6" s="161"/>
      <c r="BX6" s="161"/>
      <c r="BY6" s="161"/>
      <c r="BZ6" s="161"/>
      <c r="CA6" s="161"/>
      <c r="CB6" s="161"/>
      <c r="CC6" s="161"/>
      <c r="CD6" s="161"/>
      <c r="CE6" s="161"/>
      <c r="CF6" s="161"/>
      <c r="CG6" s="161"/>
      <c r="CH6" s="161"/>
      <c r="CI6" s="161"/>
      <c r="CJ6" s="161"/>
      <c r="CK6" s="161"/>
      <c r="CL6" s="161"/>
      <c r="CM6" s="161"/>
      <c r="CN6" s="161"/>
      <c r="CO6" s="161"/>
      <c r="CP6" s="161"/>
      <c r="CQ6" s="161"/>
      <c r="CR6" s="161"/>
      <c r="CS6" s="161"/>
      <c r="CT6" s="161"/>
      <c r="CU6" s="161"/>
      <c r="CV6" s="161"/>
      <c r="CW6" s="161"/>
      <c r="CX6" s="161"/>
      <c r="CY6" s="161"/>
      <c r="CZ6" s="161"/>
      <c r="DA6" s="161"/>
      <c r="DB6" s="161"/>
      <c r="DC6" s="161"/>
      <c r="DD6" s="161"/>
      <c r="DE6" s="161"/>
      <c r="DF6" s="161"/>
      <c r="DG6" s="161"/>
      <c r="DH6" s="161"/>
      <c r="DI6" s="161"/>
      <c r="DJ6" s="161"/>
      <c r="DK6" s="161"/>
      <c r="DL6" s="161"/>
      <c r="DM6" s="161"/>
      <c r="DN6" s="161"/>
      <c r="DO6" s="161"/>
      <c r="DP6" s="161"/>
      <c r="DQ6" s="161"/>
      <c r="DR6" s="161"/>
      <c r="DS6" s="161"/>
      <c r="DT6" s="161"/>
      <c r="DU6" s="161"/>
      <c r="DV6" s="161"/>
      <c r="DW6" s="161"/>
      <c r="DX6" s="161"/>
      <c r="DY6" s="161"/>
      <c r="DZ6" s="161"/>
      <c r="EA6" s="161"/>
      <c r="EB6" s="161"/>
      <c r="EC6" s="161"/>
      <c r="ED6" s="161"/>
      <c r="EE6" s="161"/>
      <c r="EF6" s="161"/>
      <c r="EG6" s="161"/>
      <c r="EH6" s="161"/>
      <c r="EI6" s="161"/>
      <c r="EJ6" s="161"/>
      <c r="EK6" s="161"/>
      <c r="EL6" s="161"/>
      <c r="EM6" s="161"/>
      <c r="EN6" s="161"/>
      <c r="EO6" s="161"/>
      <c r="EP6" s="161"/>
      <c r="EQ6" s="161"/>
      <c r="ER6" s="161"/>
      <c r="ES6" s="161"/>
      <c r="ET6" s="161"/>
      <c r="EU6" s="161"/>
      <c r="EV6" s="161"/>
      <c r="EW6" s="161"/>
      <c r="EX6" s="161"/>
      <c r="EY6" s="161"/>
      <c r="EZ6" s="161"/>
      <c r="FA6" s="161"/>
      <c r="FB6" s="161"/>
      <c r="FC6" s="161"/>
      <c r="FD6" s="161"/>
      <c r="FE6" s="161"/>
      <c r="FF6" s="161"/>
      <c r="FG6" s="161"/>
      <c r="FH6" s="161"/>
      <c r="FI6" s="161"/>
      <c r="FJ6" s="161"/>
      <c r="FK6" s="161"/>
      <c r="FL6" s="161"/>
      <c r="FM6" s="161"/>
      <c r="FN6" s="161"/>
      <c r="FO6" s="161"/>
      <c r="FP6" s="161"/>
      <c r="FQ6" s="161"/>
      <c r="FR6" s="161"/>
      <c r="FS6" s="161"/>
      <c r="FT6" s="161"/>
      <c r="FU6" s="161"/>
      <c r="FV6" s="161"/>
      <c r="FW6" s="161"/>
      <c r="FX6" s="161"/>
      <c r="FY6" s="161"/>
      <c r="FZ6" s="161"/>
      <c r="GA6" s="161"/>
      <c r="GB6" s="161"/>
      <c r="GC6" s="161"/>
      <c r="GD6" s="161"/>
      <c r="GE6" s="161"/>
      <c r="GF6" s="161"/>
      <c r="GG6" s="161"/>
      <c r="GH6" s="161"/>
      <c r="GI6" s="161"/>
      <c r="GJ6" s="161"/>
      <c r="GK6" s="161"/>
      <c r="GL6" s="161"/>
      <c r="GM6" s="161"/>
      <c r="GN6" s="161"/>
      <c r="GO6" s="161"/>
      <c r="GP6" s="161"/>
      <c r="GQ6" s="161"/>
      <c r="GR6" s="161"/>
      <c r="GS6" s="161"/>
      <c r="GT6" s="161"/>
      <c r="GU6" s="161"/>
      <c r="GV6" s="161"/>
      <c r="GW6" s="161"/>
      <c r="GX6" s="161"/>
      <c r="GY6" s="161"/>
      <c r="GZ6" s="161"/>
      <c r="HA6" s="161"/>
      <c r="HB6" s="161"/>
      <c r="HC6" s="161"/>
      <c r="HD6" s="161"/>
      <c r="HE6" s="161"/>
      <c r="HF6" s="161"/>
      <c r="HG6" s="161"/>
      <c r="HH6" s="161"/>
      <c r="HI6" s="161"/>
      <c r="HJ6" s="161"/>
      <c r="HK6" s="161"/>
      <c r="HL6" s="161"/>
      <c r="HM6" s="161"/>
      <c r="HN6" s="161"/>
      <c r="HO6" s="161"/>
      <c r="HP6" s="161"/>
      <c r="HQ6" s="161"/>
      <c r="HR6" s="161"/>
      <c r="HS6" s="161"/>
      <c r="HT6" s="161"/>
      <c r="HU6" s="161"/>
      <c r="HV6" s="161"/>
      <c r="HW6" s="161"/>
      <c r="HX6" s="161"/>
      <c r="HY6" s="161"/>
      <c r="HZ6" s="161"/>
      <c r="IA6" s="161"/>
      <c r="IB6" s="161"/>
      <c r="IC6" s="161"/>
      <c r="ID6" s="161"/>
      <c r="IE6" s="161"/>
      <c r="IF6" s="161"/>
      <c r="IG6" s="161"/>
      <c r="IH6" s="161"/>
      <c r="II6" s="161"/>
      <c r="IJ6" s="161"/>
      <c r="IK6" s="161"/>
      <c r="IL6" s="161"/>
      <c r="IM6" s="161"/>
      <c r="IN6" s="161"/>
      <c r="IO6" s="161"/>
      <c r="IP6" s="161"/>
      <c r="IQ6" s="161"/>
      <c r="IR6" s="161"/>
      <c r="IS6" s="161"/>
      <c r="IT6" s="161"/>
      <c r="IU6" s="161"/>
      <c r="IV6" s="161"/>
      <c r="IW6" s="161"/>
      <c r="IX6" s="161"/>
      <c r="IY6" s="161"/>
      <c r="IZ6" s="161"/>
      <c r="JA6" s="161"/>
      <c r="JB6" s="161"/>
      <c r="JC6" s="161"/>
      <c r="JD6" s="161"/>
      <c r="JE6" s="161"/>
      <c r="JF6" s="161"/>
      <c r="JG6" s="161"/>
      <c r="JH6" s="161"/>
      <c r="JI6" s="161"/>
      <c r="JJ6" s="161"/>
      <c r="JK6" s="161"/>
      <c r="JL6" s="161"/>
      <c r="JM6" s="161"/>
      <c r="JN6" s="161"/>
      <c r="JO6" s="161"/>
      <c r="JP6" s="161"/>
      <c r="JQ6" s="161"/>
      <c r="JR6" s="161"/>
    </row>
    <row r="7" spans="1:278" s="188" customFormat="1" ht="46.5" customHeight="1" thickTop="1" thickBot="1">
      <c r="A7" s="467" t="s">
        <v>347</v>
      </c>
      <c r="B7" s="468"/>
      <c r="C7" s="468"/>
      <c r="D7" s="468"/>
      <c r="E7" s="468"/>
      <c r="F7" s="469"/>
      <c r="G7" s="194"/>
      <c r="H7" s="470" t="s">
        <v>348</v>
      </c>
      <c r="I7" s="470"/>
      <c r="J7" s="470"/>
      <c r="K7" s="470" t="s">
        <v>349</v>
      </c>
      <c r="L7" s="470"/>
      <c r="M7" s="470"/>
      <c r="N7" s="471" t="s">
        <v>350</v>
      </c>
      <c r="O7" s="460" t="s">
        <v>351</v>
      </c>
      <c r="P7" s="462" t="s">
        <v>352</v>
      </c>
      <c r="Q7" s="463"/>
      <c r="R7" s="462" t="s">
        <v>353</v>
      </c>
      <c r="S7" s="463"/>
      <c r="T7" s="464" t="s">
        <v>373</v>
      </c>
      <c r="U7" s="200"/>
      <c r="V7" s="200"/>
      <c r="W7" s="200"/>
      <c r="X7" s="200"/>
      <c r="Y7" s="200"/>
      <c r="Z7" s="200"/>
      <c r="AA7" s="200"/>
      <c r="AB7" s="200"/>
      <c r="AC7" s="200"/>
      <c r="AD7" s="200"/>
      <c r="AE7" s="200"/>
      <c r="AF7" s="200"/>
      <c r="AG7" s="200"/>
      <c r="AH7" s="200"/>
      <c r="AI7" s="200"/>
      <c r="AJ7" s="200"/>
      <c r="AK7" s="200"/>
      <c r="AL7" s="200"/>
      <c r="AM7" s="200"/>
      <c r="AN7" s="200"/>
      <c r="AO7" s="200"/>
      <c r="AP7" s="200"/>
      <c r="AQ7" s="200"/>
      <c r="AR7" s="200"/>
      <c r="AS7" s="200"/>
      <c r="AT7" s="200"/>
      <c r="AU7" s="200"/>
      <c r="AV7" s="200"/>
      <c r="AW7" s="200"/>
      <c r="AX7" s="200"/>
      <c r="AY7" s="200"/>
      <c r="AZ7" s="200"/>
      <c r="BA7" s="200"/>
      <c r="BB7" s="200"/>
      <c r="BC7" s="200"/>
      <c r="BD7" s="200"/>
      <c r="BE7" s="200"/>
      <c r="BF7" s="200"/>
      <c r="BG7" s="200"/>
      <c r="BH7" s="200"/>
      <c r="BI7" s="200"/>
      <c r="BJ7" s="200"/>
      <c r="BK7" s="200"/>
      <c r="BL7" s="200"/>
      <c r="BM7" s="200"/>
      <c r="BN7" s="200"/>
      <c r="BO7" s="200"/>
      <c r="BP7" s="200"/>
      <c r="BQ7" s="200"/>
      <c r="BR7" s="200"/>
      <c r="BS7" s="200"/>
      <c r="BT7" s="200"/>
      <c r="BU7" s="200"/>
      <c r="BV7" s="200"/>
      <c r="BW7" s="200"/>
      <c r="BX7" s="200"/>
      <c r="BY7" s="200"/>
      <c r="BZ7" s="200"/>
      <c r="CA7" s="200"/>
      <c r="CB7" s="200"/>
      <c r="CC7" s="200"/>
      <c r="CD7" s="200"/>
      <c r="CE7" s="200"/>
      <c r="CF7" s="200"/>
      <c r="CG7" s="200"/>
      <c r="CH7" s="200"/>
      <c r="CI7" s="200"/>
      <c r="CJ7" s="200"/>
      <c r="CK7" s="200"/>
      <c r="CL7" s="200"/>
      <c r="CM7" s="200"/>
      <c r="CN7" s="200"/>
      <c r="CO7" s="200"/>
      <c r="CP7" s="200"/>
      <c r="CQ7" s="200"/>
      <c r="CR7" s="200"/>
      <c r="CS7" s="200"/>
      <c r="CT7" s="200"/>
      <c r="CU7" s="200"/>
      <c r="CV7" s="200"/>
      <c r="CW7" s="200"/>
      <c r="CX7" s="200"/>
      <c r="CY7" s="200"/>
      <c r="CZ7" s="200"/>
      <c r="DA7" s="200"/>
      <c r="DB7" s="200"/>
      <c r="DC7" s="200"/>
      <c r="DD7" s="200"/>
      <c r="DE7" s="200"/>
      <c r="DF7" s="200"/>
      <c r="DG7" s="200"/>
      <c r="DH7" s="200"/>
      <c r="DI7" s="200"/>
      <c r="DJ7" s="200"/>
      <c r="DK7" s="200"/>
      <c r="DL7" s="200"/>
      <c r="DM7" s="200"/>
      <c r="DN7" s="200"/>
      <c r="DO7" s="200"/>
      <c r="DP7" s="200"/>
      <c r="DQ7" s="200"/>
      <c r="DR7" s="200"/>
      <c r="DS7" s="200"/>
      <c r="DT7" s="200"/>
      <c r="DU7" s="200"/>
      <c r="DV7" s="200"/>
      <c r="DW7" s="200"/>
      <c r="DX7" s="200"/>
      <c r="DY7" s="200"/>
      <c r="DZ7" s="200"/>
      <c r="EA7" s="200"/>
      <c r="EB7" s="200"/>
      <c r="EC7" s="200"/>
      <c r="ED7" s="200"/>
      <c r="EE7" s="200"/>
      <c r="EF7" s="200"/>
      <c r="EG7" s="200"/>
      <c r="EH7" s="200"/>
      <c r="EI7" s="200"/>
      <c r="EJ7" s="200"/>
      <c r="EK7" s="200"/>
      <c r="EL7" s="200"/>
      <c r="EM7" s="200"/>
      <c r="EN7" s="200"/>
      <c r="EO7" s="200"/>
      <c r="EP7" s="200"/>
      <c r="EQ7" s="200"/>
      <c r="ER7" s="200"/>
      <c r="ES7" s="200"/>
      <c r="ET7" s="200"/>
      <c r="EU7" s="200"/>
      <c r="EV7" s="200"/>
      <c r="EW7" s="200"/>
      <c r="EX7" s="200"/>
      <c r="EY7" s="200"/>
      <c r="EZ7" s="200"/>
      <c r="FA7" s="200"/>
      <c r="FB7" s="200"/>
      <c r="FC7" s="200"/>
      <c r="FD7" s="200"/>
      <c r="FE7" s="200"/>
      <c r="FF7" s="200"/>
      <c r="FG7" s="200"/>
      <c r="FH7" s="200"/>
      <c r="FI7" s="200"/>
      <c r="FJ7" s="200"/>
      <c r="FK7" s="200"/>
      <c r="FL7" s="200"/>
      <c r="FM7" s="200"/>
      <c r="FN7" s="200"/>
      <c r="FO7" s="200"/>
      <c r="FP7" s="200"/>
      <c r="FQ7" s="200"/>
      <c r="FR7" s="200"/>
      <c r="FS7" s="200"/>
      <c r="FT7" s="200"/>
    </row>
    <row r="8" spans="1:278" s="189" customFormat="1" ht="60.95" customHeight="1" thickTop="1" thickBot="1">
      <c r="A8" s="203" t="s">
        <v>202</v>
      </c>
      <c r="B8" s="203" t="s">
        <v>379</v>
      </c>
      <c r="C8" s="204" t="s">
        <v>8</v>
      </c>
      <c r="D8" s="195" t="s">
        <v>362</v>
      </c>
      <c r="E8" s="196" t="s">
        <v>10</v>
      </c>
      <c r="F8" s="196" t="s">
        <v>11</v>
      </c>
      <c r="G8" s="196" t="s">
        <v>12</v>
      </c>
      <c r="H8" s="197" t="s">
        <v>355</v>
      </c>
      <c r="I8" s="197" t="s">
        <v>38</v>
      </c>
      <c r="J8" s="197" t="s">
        <v>356</v>
      </c>
      <c r="K8" s="197" t="s">
        <v>355</v>
      </c>
      <c r="L8" s="197" t="s">
        <v>357</v>
      </c>
      <c r="M8" s="197" t="s">
        <v>356</v>
      </c>
      <c r="N8" s="471"/>
      <c r="O8" s="461"/>
      <c r="P8" s="198" t="s">
        <v>358</v>
      </c>
      <c r="Q8" s="198" t="s">
        <v>359</v>
      </c>
      <c r="R8" s="198" t="s">
        <v>360</v>
      </c>
      <c r="S8" s="198" t="s">
        <v>361</v>
      </c>
      <c r="T8" s="464"/>
      <c r="U8" s="201"/>
      <c r="V8" s="201"/>
      <c r="W8" s="201"/>
      <c r="X8" s="201"/>
      <c r="Y8" s="201"/>
      <c r="Z8" s="201"/>
      <c r="AA8" s="201"/>
      <c r="AB8" s="201"/>
      <c r="AC8" s="201"/>
      <c r="AD8" s="201"/>
      <c r="AE8" s="201"/>
      <c r="AF8" s="201"/>
      <c r="AG8" s="201"/>
      <c r="AH8" s="201"/>
      <c r="AI8" s="201"/>
      <c r="AJ8" s="201"/>
      <c r="AK8" s="201"/>
      <c r="AL8" s="201"/>
      <c r="AM8" s="201"/>
      <c r="AN8" s="201"/>
      <c r="AO8" s="201"/>
      <c r="AP8" s="201"/>
      <c r="AQ8" s="201"/>
      <c r="AR8" s="201"/>
      <c r="AS8" s="201"/>
      <c r="AT8" s="201"/>
      <c r="AU8" s="201"/>
      <c r="AV8" s="201"/>
      <c r="AW8" s="201"/>
      <c r="AX8" s="201"/>
      <c r="AY8" s="201"/>
      <c r="AZ8" s="201"/>
      <c r="BA8" s="201"/>
      <c r="BB8" s="201"/>
      <c r="BC8" s="201"/>
      <c r="BD8" s="201"/>
      <c r="BE8" s="201"/>
      <c r="BF8" s="201"/>
      <c r="BG8" s="201"/>
      <c r="BH8" s="201"/>
      <c r="BI8" s="201"/>
      <c r="BJ8" s="201"/>
      <c r="BK8" s="201"/>
      <c r="BL8" s="201"/>
      <c r="BM8" s="201"/>
      <c r="BN8" s="201"/>
      <c r="BO8" s="201"/>
      <c r="BP8" s="201"/>
      <c r="BQ8" s="201"/>
      <c r="BR8" s="201"/>
      <c r="BS8" s="201"/>
      <c r="BT8" s="201"/>
      <c r="BU8" s="201"/>
      <c r="BV8" s="201"/>
      <c r="BW8" s="201"/>
      <c r="BX8" s="201"/>
      <c r="BY8" s="201"/>
      <c r="BZ8" s="201"/>
      <c r="CA8" s="201"/>
      <c r="CB8" s="201"/>
      <c r="CC8" s="201"/>
      <c r="CD8" s="201"/>
      <c r="CE8" s="201"/>
      <c r="CF8" s="201"/>
      <c r="CG8" s="201"/>
      <c r="CH8" s="201"/>
      <c r="CI8" s="201"/>
      <c r="CJ8" s="201"/>
      <c r="CK8" s="201"/>
      <c r="CL8" s="201"/>
      <c r="CM8" s="201"/>
      <c r="CN8" s="201"/>
      <c r="CO8" s="201"/>
      <c r="CP8" s="201"/>
      <c r="CQ8" s="201"/>
      <c r="CR8" s="201"/>
      <c r="CS8" s="201"/>
      <c r="CT8" s="201"/>
      <c r="CU8" s="201"/>
      <c r="CV8" s="201"/>
      <c r="CW8" s="201"/>
      <c r="CX8" s="201"/>
      <c r="CY8" s="201"/>
      <c r="CZ8" s="201"/>
      <c r="DA8" s="201"/>
      <c r="DB8" s="201"/>
      <c r="DC8" s="201"/>
      <c r="DD8" s="201"/>
      <c r="DE8" s="201"/>
      <c r="DF8" s="201"/>
      <c r="DG8" s="201"/>
      <c r="DH8" s="201"/>
      <c r="DI8" s="201"/>
      <c r="DJ8" s="201"/>
      <c r="DK8" s="201"/>
      <c r="DL8" s="201"/>
      <c r="DM8" s="201"/>
      <c r="DN8" s="201"/>
      <c r="DO8" s="201"/>
      <c r="DP8" s="201"/>
      <c r="DQ8" s="201"/>
      <c r="DR8" s="201"/>
      <c r="DS8" s="201"/>
      <c r="DT8" s="201"/>
      <c r="DU8" s="201"/>
      <c r="DV8" s="201"/>
      <c r="DW8" s="201"/>
      <c r="DX8" s="201"/>
      <c r="DY8" s="201"/>
      <c r="DZ8" s="201"/>
      <c r="EA8" s="201"/>
      <c r="EB8" s="201"/>
      <c r="EC8" s="201"/>
      <c r="ED8" s="201"/>
      <c r="EE8" s="201"/>
      <c r="EF8" s="201"/>
      <c r="EG8" s="201"/>
      <c r="EH8" s="201"/>
      <c r="EI8" s="201"/>
      <c r="EJ8" s="201"/>
      <c r="EK8" s="201"/>
      <c r="EL8" s="201"/>
      <c r="EM8" s="201"/>
      <c r="EN8" s="201"/>
      <c r="EO8" s="201"/>
      <c r="EP8" s="201"/>
      <c r="EQ8" s="201"/>
      <c r="ER8" s="201"/>
      <c r="ES8" s="201"/>
      <c r="ET8" s="201"/>
      <c r="EU8" s="201"/>
      <c r="EV8" s="201"/>
      <c r="EW8" s="201"/>
      <c r="EX8" s="201"/>
      <c r="EY8" s="201"/>
      <c r="EZ8" s="201"/>
      <c r="FA8" s="201"/>
      <c r="FB8" s="201"/>
      <c r="FC8" s="201"/>
      <c r="FD8" s="201"/>
      <c r="FE8" s="201"/>
      <c r="FF8" s="201"/>
      <c r="FG8" s="201"/>
      <c r="FH8" s="201"/>
      <c r="FI8" s="201"/>
      <c r="FJ8" s="201"/>
      <c r="FK8" s="201"/>
      <c r="FL8" s="201"/>
      <c r="FM8" s="201"/>
      <c r="FN8" s="201"/>
      <c r="FO8" s="201"/>
      <c r="FP8" s="201"/>
      <c r="FQ8" s="201"/>
      <c r="FR8" s="201"/>
      <c r="FS8" s="201"/>
      <c r="FT8" s="201"/>
    </row>
    <row r="9" spans="1:278" s="190" customFormat="1" ht="10.5" customHeight="1" thickTop="1" thickBot="1">
      <c r="A9" s="465"/>
      <c r="B9" s="466"/>
      <c r="C9" s="466"/>
      <c r="D9" s="466"/>
      <c r="E9" s="466"/>
      <c r="F9" s="466"/>
      <c r="G9" s="466"/>
      <c r="H9" s="466"/>
      <c r="I9" s="466"/>
      <c r="J9" s="466"/>
      <c r="K9" s="466"/>
      <c r="L9" s="466"/>
      <c r="M9" s="466"/>
      <c r="N9" s="466"/>
      <c r="T9" s="199"/>
      <c r="U9" s="202"/>
      <c r="V9" s="202"/>
      <c r="W9" s="202"/>
      <c r="X9" s="202"/>
      <c r="Y9" s="202"/>
      <c r="Z9" s="202"/>
      <c r="AA9" s="202"/>
      <c r="AB9" s="202"/>
      <c r="AC9" s="202"/>
      <c r="AD9" s="202"/>
      <c r="AE9" s="202"/>
      <c r="AF9" s="202"/>
      <c r="AG9" s="202"/>
      <c r="AH9" s="202"/>
      <c r="AI9" s="202"/>
      <c r="AJ9" s="202"/>
      <c r="AK9" s="202"/>
      <c r="AL9" s="202"/>
      <c r="AM9" s="202"/>
      <c r="AN9" s="202"/>
      <c r="AO9" s="202"/>
      <c r="AP9" s="202"/>
      <c r="AQ9" s="202"/>
      <c r="AR9" s="202"/>
      <c r="AS9" s="202"/>
      <c r="AT9" s="202"/>
      <c r="AU9" s="202"/>
      <c r="AV9" s="202"/>
      <c r="AW9" s="202"/>
      <c r="AX9" s="202"/>
      <c r="AY9" s="202"/>
      <c r="AZ9" s="202"/>
      <c r="BA9" s="202"/>
      <c r="BB9" s="202"/>
      <c r="BC9" s="202"/>
      <c r="BD9" s="202"/>
      <c r="BE9" s="202"/>
      <c r="BF9" s="202"/>
      <c r="BG9" s="202"/>
      <c r="BH9" s="202"/>
      <c r="BI9" s="202"/>
      <c r="BJ9" s="202"/>
      <c r="BK9" s="202"/>
      <c r="BL9" s="202"/>
      <c r="BM9" s="202"/>
      <c r="BN9" s="202"/>
      <c r="BO9" s="202"/>
      <c r="BP9" s="202"/>
      <c r="BQ9" s="202"/>
      <c r="BR9" s="202"/>
      <c r="BS9" s="202"/>
      <c r="BT9" s="202"/>
      <c r="BU9" s="202"/>
      <c r="BV9" s="202"/>
      <c r="BW9" s="202"/>
      <c r="BX9" s="202"/>
      <c r="BY9" s="202"/>
      <c r="BZ9" s="202"/>
      <c r="CA9" s="202"/>
      <c r="CB9" s="202"/>
      <c r="CC9" s="202"/>
      <c r="CD9" s="202"/>
      <c r="CE9" s="202"/>
      <c r="CF9" s="202"/>
      <c r="CG9" s="202"/>
      <c r="CH9" s="202"/>
      <c r="CI9" s="202"/>
      <c r="CJ9" s="202"/>
      <c r="CK9" s="202"/>
      <c r="CL9" s="202"/>
      <c r="CM9" s="202"/>
      <c r="CN9" s="202"/>
      <c r="CO9" s="202"/>
      <c r="CP9" s="202"/>
      <c r="CQ9" s="202"/>
      <c r="CR9" s="202"/>
      <c r="CS9" s="202"/>
      <c r="CT9" s="202"/>
      <c r="CU9" s="202"/>
      <c r="CV9" s="202"/>
      <c r="CW9" s="202"/>
      <c r="CX9" s="202"/>
      <c r="CY9" s="202"/>
      <c r="CZ9" s="202"/>
      <c r="DA9" s="202"/>
      <c r="DB9" s="202"/>
      <c r="DC9" s="202"/>
      <c r="DD9" s="202"/>
      <c r="DE9" s="202"/>
      <c r="DF9" s="202"/>
      <c r="DG9" s="202"/>
      <c r="DH9" s="202"/>
      <c r="DI9" s="202"/>
      <c r="DJ9" s="202"/>
      <c r="DK9" s="202"/>
      <c r="DL9" s="202"/>
      <c r="DM9" s="202"/>
      <c r="DN9" s="202"/>
      <c r="DO9" s="202"/>
      <c r="DP9" s="202"/>
      <c r="DQ9" s="202"/>
      <c r="DR9" s="202"/>
      <c r="DS9" s="202"/>
      <c r="DT9" s="202"/>
      <c r="DU9" s="202"/>
      <c r="DV9" s="202"/>
      <c r="DW9" s="202"/>
      <c r="DX9" s="202"/>
      <c r="DY9" s="202"/>
      <c r="DZ9" s="202"/>
      <c r="EA9" s="202"/>
      <c r="EB9" s="202"/>
      <c r="EC9" s="202"/>
      <c r="ED9" s="202"/>
      <c r="EE9" s="202"/>
      <c r="EF9" s="202"/>
      <c r="EG9" s="202"/>
      <c r="EH9" s="202"/>
      <c r="EI9" s="202"/>
      <c r="EJ9" s="202"/>
      <c r="EK9" s="202"/>
      <c r="EL9" s="202"/>
      <c r="EM9" s="202"/>
      <c r="EN9" s="202"/>
      <c r="EO9" s="202"/>
      <c r="EP9" s="202"/>
      <c r="EQ9" s="202"/>
      <c r="ER9" s="202"/>
      <c r="ES9" s="202"/>
      <c r="ET9" s="202"/>
      <c r="EU9" s="202"/>
      <c r="EV9" s="202"/>
      <c r="EW9" s="202"/>
      <c r="EX9" s="202"/>
      <c r="EY9" s="202"/>
      <c r="EZ9" s="202"/>
      <c r="FA9" s="202"/>
      <c r="FB9" s="202"/>
      <c r="FC9" s="202"/>
      <c r="FD9" s="202"/>
      <c r="FE9" s="202"/>
      <c r="FF9" s="202"/>
      <c r="FG9" s="202"/>
      <c r="FH9" s="202"/>
      <c r="FI9" s="202"/>
      <c r="FJ9" s="202"/>
      <c r="FK9" s="202"/>
      <c r="FL9" s="202"/>
      <c r="FM9" s="202"/>
      <c r="FN9" s="202"/>
      <c r="FO9" s="202"/>
      <c r="FP9" s="202"/>
      <c r="FQ9" s="202"/>
      <c r="FR9" s="202"/>
      <c r="FS9" s="202"/>
      <c r="FT9" s="202"/>
    </row>
    <row r="10" spans="1:278">
      <c r="A10" s="448">
        <f>'Mapa Final'!A10</f>
        <v>1</v>
      </c>
      <c r="B10" s="428" t="str">
        <f>'Mapa Final'!B10</f>
        <v>Inducir a alguien a dar o recibir dinero, dádivas o prebendas por parte de los funcionarios que gestionan los procesos de contratación para retardar u omitir un acto propio de su cargo o tomar una decisión contraria a derecho.</v>
      </c>
      <c r="C10" s="451" t="str">
        <f>'Mapa Final'!C10</f>
        <v>Reputacional(Corrupción)</v>
      </c>
      <c r="D10" s="451" t="str">
        <f>'Mapa Final'!D10</f>
        <v xml:space="preserve">Desconocimiento de normas. Falta de seguimiento y control. Conflicto de intereses </v>
      </c>
      <c r="E10" s="430">
        <f>'Mapa Final'!E10</f>
        <v>0</v>
      </c>
      <c r="F10" s="430" t="str">
        <f>'Mapa Final'!F10</f>
        <v>Inducir a alguien a dar o recibir dinero, dádivas o prebendas por parte de los funcionarios que gestionan los procesos de contratación para retardar u omitir un acto propio de su cargo o tomar una decisión contraria a derecho.</v>
      </c>
      <c r="G10" s="430" t="str">
        <f>'Mapa Final'!G10</f>
        <v>Fraude Interno</v>
      </c>
      <c r="H10" s="433" t="str">
        <f>'Mapa Final'!I10</f>
        <v>Media</v>
      </c>
      <c r="I10" s="436" t="str">
        <f>'Mapa Final'!L10</f>
        <v>Catastrófico</v>
      </c>
      <c r="J10" s="442" t="str">
        <f>'Mapa Final'!N10</f>
        <v>Extremo</v>
      </c>
      <c r="K10" s="445" t="str">
        <f>'Mapa Final'!AA10</f>
        <v>Baja</v>
      </c>
      <c r="L10" s="445" t="str">
        <f>'Mapa Final'!AE10</f>
        <v>Catastrófico</v>
      </c>
      <c r="M10" s="439" t="str">
        <f>'Mapa Final'!AG10</f>
        <v>Extremo</v>
      </c>
      <c r="N10" s="445" t="str">
        <f>'Mapa Final'!AH10</f>
        <v>Evitar</v>
      </c>
      <c r="O10" s="455" t="s">
        <v>416</v>
      </c>
      <c r="P10" s="425" t="s">
        <v>415</v>
      </c>
      <c r="Q10" s="425"/>
      <c r="R10" s="454">
        <v>44562</v>
      </c>
      <c r="S10" s="454">
        <v>44742</v>
      </c>
      <c r="T10" s="425" t="s">
        <v>417</v>
      </c>
    </row>
    <row r="11" spans="1:278">
      <c r="A11" s="449"/>
      <c r="B11" s="472"/>
      <c r="C11" s="452"/>
      <c r="D11" s="452"/>
      <c r="E11" s="431"/>
      <c r="F11" s="431"/>
      <c r="G11" s="431"/>
      <c r="H11" s="434"/>
      <c r="I11" s="437"/>
      <c r="J11" s="443"/>
      <c r="K11" s="446"/>
      <c r="L11" s="446"/>
      <c r="M11" s="440"/>
      <c r="N11" s="446"/>
      <c r="O11" s="426"/>
      <c r="P11" s="426"/>
      <c r="Q11" s="426"/>
      <c r="R11" s="426"/>
      <c r="S11" s="426"/>
      <c r="T11" s="426"/>
    </row>
    <row r="12" spans="1:278">
      <c r="A12" s="449"/>
      <c r="B12" s="472"/>
      <c r="C12" s="452"/>
      <c r="D12" s="452"/>
      <c r="E12" s="431"/>
      <c r="F12" s="431"/>
      <c r="G12" s="431"/>
      <c r="H12" s="434"/>
      <c r="I12" s="437"/>
      <c r="J12" s="443"/>
      <c r="K12" s="446"/>
      <c r="L12" s="446"/>
      <c r="M12" s="440"/>
      <c r="N12" s="446"/>
      <c r="O12" s="426"/>
      <c r="P12" s="426"/>
      <c r="Q12" s="426"/>
      <c r="R12" s="426"/>
      <c r="S12" s="426"/>
      <c r="T12" s="426"/>
    </row>
    <row r="13" spans="1:278">
      <c r="A13" s="449"/>
      <c r="B13" s="472"/>
      <c r="C13" s="452"/>
      <c r="D13" s="452"/>
      <c r="E13" s="431"/>
      <c r="F13" s="431"/>
      <c r="G13" s="431"/>
      <c r="H13" s="434"/>
      <c r="I13" s="437"/>
      <c r="J13" s="443"/>
      <c r="K13" s="446"/>
      <c r="L13" s="446"/>
      <c r="M13" s="440"/>
      <c r="N13" s="446"/>
      <c r="O13" s="426"/>
      <c r="P13" s="426"/>
      <c r="Q13" s="426"/>
      <c r="R13" s="426"/>
      <c r="S13" s="426"/>
      <c r="T13" s="426"/>
    </row>
    <row r="14" spans="1:278" ht="15.75" thickBot="1">
      <c r="A14" s="450"/>
      <c r="B14" s="473"/>
      <c r="C14" s="453"/>
      <c r="D14" s="453"/>
      <c r="E14" s="432"/>
      <c r="F14" s="432"/>
      <c r="G14" s="432"/>
      <c r="H14" s="435"/>
      <c r="I14" s="438"/>
      <c r="J14" s="444"/>
      <c r="K14" s="447"/>
      <c r="L14" s="447"/>
      <c r="M14" s="441"/>
      <c r="N14" s="447"/>
      <c r="O14" s="427"/>
      <c r="P14" s="427"/>
      <c r="Q14" s="427"/>
      <c r="R14" s="427"/>
      <c r="S14" s="427"/>
      <c r="T14" s="427"/>
    </row>
    <row r="15" spans="1:278">
      <c r="A15" s="448">
        <f>'Mapa Final'!A11</f>
        <v>2</v>
      </c>
      <c r="B15" s="428" t="str">
        <f>'Mapa Final'!B11</f>
        <v>Interés indebido en la preparación de estudios y documentos precontractuales  para la  adquisición de bienes y servicios</v>
      </c>
      <c r="C15" s="451" t="str">
        <f>'Mapa Final'!C11</f>
        <v>Reputacional(Corrupción)</v>
      </c>
      <c r="D15" s="451" t="str">
        <f>'Mapa Final'!D11</f>
        <v>Desconocimiento de normas. Falta de seguimiento y control. Conflicto de intereses</v>
      </c>
      <c r="E15" s="430">
        <f>'Mapa Final'!E11</f>
        <v>0</v>
      </c>
      <c r="F15" s="430" t="str">
        <f>'Mapa Final'!F11</f>
        <v>Interés indebido en la preparación de estudios y documentos precontractuales  para la  adquisición de bienes y servicios</v>
      </c>
      <c r="G15" s="430" t="str">
        <f>'Mapa Final'!G11</f>
        <v>Fraude Interno</v>
      </c>
      <c r="H15" s="433" t="str">
        <f>'Mapa Final'!I11</f>
        <v>Media</v>
      </c>
      <c r="I15" s="436" t="str">
        <f>'Mapa Final'!L11</f>
        <v>Mayor</v>
      </c>
      <c r="J15" s="442" t="str">
        <f>'Mapa Final'!N11</f>
        <v xml:space="preserve">Alto </v>
      </c>
      <c r="K15" s="445" t="str">
        <f>'Mapa Final'!AA11</f>
        <v>Baja</v>
      </c>
      <c r="L15" s="445" t="str">
        <f>'Mapa Final'!AE11</f>
        <v>Mayor</v>
      </c>
      <c r="M15" s="439" t="str">
        <f>'Mapa Final'!AG11</f>
        <v xml:space="preserve">Alto </v>
      </c>
      <c r="N15" s="445" t="str">
        <f>'Mapa Final'!AH11</f>
        <v>Evitar</v>
      </c>
      <c r="O15" s="455" t="s">
        <v>416</v>
      </c>
      <c r="P15" s="425" t="s">
        <v>415</v>
      </c>
      <c r="Q15" s="425"/>
      <c r="R15" s="454">
        <v>44562</v>
      </c>
      <c r="S15" s="454">
        <v>44742</v>
      </c>
      <c r="T15" s="425" t="s">
        <v>417</v>
      </c>
    </row>
    <row r="16" spans="1:278">
      <c r="A16" s="449"/>
      <c r="B16" s="472"/>
      <c r="C16" s="452"/>
      <c r="D16" s="452"/>
      <c r="E16" s="431"/>
      <c r="F16" s="431"/>
      <c r="G16" s="431"/>
      <c r="H16" s="434"/>
      <c r="I16" s="437"/>
      <c r="J16" s="443"/>
      <c r="K16" s="446"/>
      <c r="L16" s="446"/>
      <c r="M16" s="440"/>
      <c r="N16" s="446"/>
      <c r="O16" s="426"/>
      <c r="P16" s="426"/>
      <c r="Q16" s="426"/>
      <c r="R16" s="426"/>
      <c r="S16" s="426"/>
      <c r="T16" s="426"/>
    </row>
    <row r="17" spans="1:20">
      <c r="A17" s="449"/>
      <c r="B17" s="472"/>
      <c r="C17" s="452"/>
      <c r="D17" s="452"/>
      <c r="E17" s="431"/>
      <c r="F17" s="431"/>
      <c r="G17" s="431"/>
      <c r="H17" s="434"/>
      <c r="I17" s="437"/>
      <c r="J17" s="443"/>
      <c r="K17" s="446"/>
      <c r="L17" s="446"/>
      <c r="M17" s="440"/>
      <c r="N17" s="446"/>
      <c r="O17" s="426"/>
      <c r="P17" s="426"/>
      <c r="Q17" s="426"/>
      <c r="R17" s="426"/>
      <c r="S17" s="426"/>
      <c r="T17" s="426"/>
    </row>
    <row r="18" spans="1:20">
      <c r="A18" s="449"/>
      <c r="B18" s="472"/>
      <c r="C18" s="452"/>
      <c r="D18" s="452"/>
      <c r="E18" s="431"/>
      <c r="F18" s="431"/>
      <c r="G18" s="431"/>
      <c r="H18" s="434"/>
      <c r="I18" s="437"/>
      <c r="J18" s="443"/>
      <c r="K18" s="446"/>
      <c r="L18" s="446"/>
      <c r="M18" s="440"/>
      <c r="N18" s="446"/>
      <c r="O18" s="426"/>
      <c r="P18" s="426"/>
      <c r="Q18" s="426"/>
      <c r="R18" s="426"/>
      <c r="S18" s="426"/>
      <c r="T18" s="426"/>
    </row>
    <row r="19" spans="1:20" ht="15.75" thickBot="1">
      <c r="A19" s="450"/>
      <c r="B19" s="473"/>
      <c r="C19" s="453"/>
      <c r="D19" s="453"/>
      <c r="E19" s="432"/>
      <c r="F19" s="432"/>
      <c r="G19" s="432"/>
      <c r="H19" s="435"/>
      <c r="I19" s="438"/>
      <c r="J19" s="444"/>
      <c r="K19" s="447"/>
      <c r="L19" s="447"/>
      <c r="M19" s="441"/>
      <c r="N19" s="447"/>
      <c r="O19" s="427"/>
      <c r="P19" s="427"/>
      <c r="Q19" s="427"/>
      <c r="R19" s="427"/>
      <c r="S19" s="427"/>
      <c r="T19" s="427"/>
    </row>
    <row r="20" spans="1:20">
      <c r="A20" s="448">
        <f>'Mapa Final'!A16</f>
        <v>0</v>
      </c>
      <c r="B20" s="428">
        <f>'Mapa Final'!B16</f>
        <v>0</v>
      </c>
      <c r="C20" s="451">
        <f>'Mapa Final'!C16</f>
        <v>0</v>
      </c>
      <c r="D20" s="451">
        <f>'Mapa Final'!D16</f>
        <v>0</v>
      </c>
      <c r="E20" s="430">
        <f>'Mapa Final'!E16</f>
        <v>0</v>
      </c>
      <c r="F20" s="430">
        <f>'Mapa Final'!F16</f>
        <v>0</v>
      </c>
      <c r="G20" s="430">
        <f>'Mapa Final'!G16</f>
        <v>0</v>
      </c>
      <c r="H20" s="433" t="str">
        <f>'Mapa Final'!I16</f>
        <v>Muy Baja</v>
      </c>
      <c r="I20" s="436" t="b">
        <f>'Mapa Final'!L16</f>
        <v>0</v>
      </c>
      <c r="J20" s="442" t="e">
        <f>'Mapa Final'!N16</f>
        <v>#N/A</v>
      </c>
      <c r="K20" s="445" t="e">
        <f>'Mapa Final'!AA16</f>
        <v>#DIV/0!</v>
      </c>
      <c r="L20" s="445" t="e">
        <f>'Mapa Final'!AE16</f>
        <v>#DIV/0!</v>
      </c>
      <c r="M20" s="439" t="e">
        <f>'Mapa Final'!AG16</f>
        <v>#DIV/0!</v>
      </c>
      <c r="N20" s="445">
        <f>'Mapa Final'!AH16</f>
        <v>0</v>
      </c>
      <c r="O20" s="425"/>
      <c r="P20" s="425"/>
      <c r="Q20" s="425"/>
      <c r="R20" s="425"/>
      <c r="S20" s="425"/>
      <c r="T20" s="425"/>
    </row>
    <row r="21" spans="1:20">
      <c r="A21" s="449"/>
      <c r="B21" s="472"/>
      <c r="C21" s="452"/>
      <c r="D21" s="452"/>
      <c r="E21" s="431"/>
      <c r="F21" s="431"/>
      <c r="G21" s="431"/>
      <c r="H21" s="434"/>
      <c r="I21" s="437"/>
      <c r="J21" s="443"/>
      <c r="K21" s="446"/>
      <c r="L21" s="446"/>
      <c r="M21" s="440"/>
      <c r="N21" s="446"/>
      <c r="O21" s="426"/>
      <c r="P21" s="426"/>
      <c r="Q21" s="426"/>
      <c r="R21" s="426"/>
      <c r="S21" s="426"/>
      <c r="T21" s="426"/>
    </row>
    <row r="22" spans="1:20">
      <c r="A22" s="449"/>
      <c r="B22" s="472"/>
      <c r="C22" s="452"/>
      <c r="D22" s="452"/>
      <c r="E22" s="431"/>
      <c r="F22" s="431"/>
      <c r="G22" s="431"/>
      <c r="H22" s="434"/>
      <c r="I22" s="437"/>
      <c r="J22" s="443"/>
      <c r="K22" s="446"/>
      <c r="L22" s="446"/>
      <c r="M22" s="440"/>
      <c r="N22" s="446"/>
      <c r="O22" s="426"/>
      <c r="P22" s="426"/>
      <c r="Q22" s="426"/>
      <c r="R22" s="426"/>
      <c r="S22" s="426"/>
      <c r="T22" s="426"/>
    </row>
    <row r="23" spans="1:20">
      <c r="A23" s="449"/>
      <c r="B23" s="472"/>
      <c r="C23" s="452"/>
      <c r="D23" s="452"/>
      <c r="E23" s="431"/>
      <c r="F23" s="431"/>
      <c r="G23" s="431"/>
      <c r="H23" s="434"/>
      <c r="I23" s="437"/>
      <c r="J23" s="443"/>
      <c r="K23" s="446"/>
      <c r="L23" s="446"/>
      <c r="M23" s="440"/>
      <c r="N23" s="446"/>
      <c r="O23" s="426"/>
      <c r="P23" s="426"/>
      <c r="Q23" s="426"/>
      <c r="R23" s="426"/>
      <c r="S23" s="426"/>
      <c r="T23" s="426"/>
    </row>
    <row r="24" spans="1:20" ht="15.75" thickBot="1">
      <c r="A24" s="450"/>
      <c r="B24" s="473"/>
      <c r="C24" s="453"/>
      <c r="D24" s="453"/>
      <c r="E24" s="432"/>
      <c r="F24" s="432"/>
      <c r="G24" s="432"/>
      <c r="H24" s="435"/>
      <c r="I24" s="438"/>
      <c r="J24" s="444"/>
      <c r="K24" s="447"/>
      <c r="L24" s="447"/>
      <c r="M24" s="441"/>
      <c r="N24" s="447"/>
      <c r="O24" s="427"/>
      <c r="P24" s="427"/>
      <c r="Q24" s="427"/>
      <c r="R24" s="427"/>
      <c r="S24" s="427"/>
      <c r="T24" s="427"/>
    </row>
    <row r="25" spans="1:20">
      <c r="A25" s="448">
        <f>'Mapa Final'!A21</f>
        <v>0</v>
      </c>
      <c r="B25" s="428">
        <f>'Mapa Final'!B21</f>
        <v>0</v>
      </c>
      <c r="C25" s="451">
        <f>'Mapa Final'!C21</f>
        <v>0</v>
      </c>
      <c r="D25" s="451">
        <f>'Mapa Final'!D21</f>
        <v>0</v>
      </c>
      <c r="E25" s="430">
        <f>'Mapa Final'!E21</f>
        <v>0</v>
      </c>
      <c r="F25" s="430">
        <f>'Mapa Final'!F21</f>
        <v>0</v>
      </c>
      <c r="G25" s="430">
        <f>'Mapa Final'!G21</f>
        <v>0</v>
      </c>
      <c r="H25" s="433" t="str">
        <f>'Mapa Final'!I21</f>
        <v>Muy Baja</v>
      </c>
      <c r="I25" s="436" t="b">
        <f>'Mapa Final'!L21</f>
        <v>0</v>
      </c>
      <c r="J25" s="442" t="e">
        <f>'Mapa Final'!N21</f>
        <v>#N/A</v>
      </c>
      <c r="K25" s="445" t="e">
        <f>'Mapa Final'!AA21</f>
        <v>#DIV/0!</v>
      </c>
      <c r="L25" s="445" t="e">
        <f>'Mapa Final'!AE21</f>
        <v>#DIV/0!</v>
      </c>
      <c r="M25" s="439" t="e">
        <f>'Mapa Final'!AG21</f>
        <v>#DIV/0!</v>
      </c>
      <c r="N25" s="445">
        <f>'Mapa Final'!AH21</f>
        <v>0</v>
      </c>
      <c r="O25" s="425"/>
      <c r="P25" s="425"/>
      <c r="Q25" s="425"/>
      <c r="R25" s="425"/>
      <c r="S25" s="425"/>
      <c r="T25" s="425"/>
    </row>
    <row r="26" spans="1:20">
      <c r="A26" s="449"/>
      <c r="B26" s="472"/>
      <c r="C26" s="452"/>
      <c r="D26" s="452"/>
      <c r="E26" s="431"/>
      <c r="F26" s="431"/>
      <c r="G26" s="431"/>
      <c r="H26" s="434"/>
      <c r="I26" s="437"/>
      <c r="J26" s="443"/>
      <c r="K26" s="446"/>
      <c r="L26" s="446"/>
      <c r="M26" s="440"/>
      <c r="N26" s="446"/>
      <c r="O26" s="426"/>
      <c r="P26" s="426"/>
      <c r="Q26" s="426"/>
      <c r="R26" s="426"/>
      <c r="S26" s="426"/>
      <c r="T26" s="426"/>
    </row>
    <row r="27" spans="1:20">
      <c r="A27" s="449"/>
      <c r="B27" s="472"/>
      <c r="C27" s="452"/>
      <c r="D27" s="452"/>
      <c r="E27" s="431"/>
      <c r="F27" s="431"/>
      <c r="G27" s="431"/>
      <c r="H27" s="434"/>
      <c r="I27" s="437"/>
      <c r="J27" s="443"/>
      <c r="K27" s="446"/>
      <c r="L27" s="446"/>
      <c r="M27" s="440"/>
      <c r="N27" s="446"/>
      <c r="O27" s="426"/>
      <c r="P27" s="426"/>
      <c r="Q27" s="426"/>
      <c r="R27" s="426"/>
      <c r="S27" s="426"/>
      <c r="T27" s="426"/>
    </row>
    <row r="28" spans="1:20">
      <c r="A28" s="449"/>
      <c r="B28" s="472"/>
      <c r="C28" s="452"/>
      <c r="D28" s="452"/>
      <c r="E28" s="431"/>
      <c r="F28" s="431"/>
      <c r="G28" s="431"/>
      <c r="H28" s="434"/>
      <c r="I28" s="437"/>
      <c r="J28" s="443"/>
      <c r="K28" s="446"/>
      <c r="L28" s="446"/>
      <c r="M28" s="440"/>
      <c r="N28" s="446"/>
      <c r="O28" s="426"/>
      <c r="P28" s="426"/>
      <c r="Q28" s="426"/>
      <c r="R28" s="426"/>
      <c r="S28" s="426"/>
      <c r="T28" s="426"/>
    </row>
    <row r="29" spans="1:20" ht="15.75" thickBot="1">
      <c r="A29" s="450"/>
      <c r="B29" s="473"/>
      <c r="C29" s="453"/>
      <c r="D29" s="453"/>
      <c r="E29" s="432"/>
      <c r="F29" s="432"/>
      <c r="G29" s="432"/>
      <c r="H29" s="435"/>
      <c r="I29" s="438"/>
      <c r="J29" s="444"/>
      <c r="K29" s="447"/>
      <c r="L29" s="447"/>
      <c r="M29" s="441"/>
      <c r="N29" s="447"/>
      <c r="O29" s="427"/>
      <c r="P29" s="427"/>
      <c r="Q29" s="427"/>
      <c r="R29" s="427"/>
      <c r="S29" s="427"/>
      <c r="T29" s="427"/>
    </row>
  </sheetData>
  <mergeCells count="99">
    <mergeCell ref="R7:S7"/>
    <mergeCell ref="T7:T8"/>
    <mergeCell ref="A9:N9"/>
    <mergeCell ref="O7:O8"/>
    <mergeCell ref="P7:Q7"/>
    <mergeCell ref="H7:J7"/>
    <mergeCell ref="K7:M7"/>
    <mergeCell ref="N7:N8"/>
    <mergeCell ref="O4:Q4"/>
    <mergeCell ref="A5:C5"/>
    <mergeCell ref="D5:N5"/>
    <mergeCell ref="R1:T3"/>
    <mergeCell ref="D1:Q3"/>
    <mergeCell ref="J10:J14"/>
    <mergeCell ref="A7:F7"/>
    <mergeCell ref="A1:C2"/>
    <mergeCell ref="A4:C4"/>
    <mergeCell ref="D4:N4"/>
    <mergeCell ref="A6:C6"/>
    <mergeCell ref="D6:N6"/>
    <mergeCell ref="A10:A14"/>
    <mergeCell ref="C10:C14"/>
    <mergeCell ref="D10:D14"/>
    <mergeCell ref="E10:E14"/>
    <mergeCell ref="F10:F14"/>
    <mergeCell ref="L10:L14"/>
    <mergeCell ref="M10:M14"/>
    <mergeCell ref="I10:I14"/>
    <mergeCell ref="T15:T19"/>
    <mergeCell ref="N15:N19"/>
    <mergeCell ref="O15:O19"/>
    <mergeCell ref="P15:P19"/>
    <mergeCell ref="Q15:Q19"/>
    <mergeCell ref="R15:R19"/>
    <mergeCell ref="S15:S19"/>
    <mergeCell ref="S10:S14"/>
    <mergeCell ref="T10:T14"/>
    <mergeCell ref="N10:N14"/>
    <mergeCell ref="O10:O14"/>
    <mergeCell ref="P10:P14"/>
    <mergeCell ref="Q10:Q14"/>
    <mergeCell ref="M15:M19"/>
    <mergeCell ref="Q20:Q24"/>
    <mergeCell ref="R20:R24"/>
    <mergeCell ref="R10:R14"/>
    <mergeCell ref="A15:A19"/>
    <mergeCell ref="C15:C19"/>
    <mergeCell ref="D15:D19"/>
    <mergeCell ref="B10:B14"/>
    <mergeCell ref="B15:B19"/>
    <mergeCell ref="E15:E19"/>
    <mergeCell ref="F15:F19"/>
    <mergeCell ref="G15:G19"/>
    <mergeCell ref="K10:K14"/>
    <mergeCell ref="I15:I19"/>
    <mergeCell ref="G10:G14"/>
    <mergeCell ref="H10:H14"/>
    <mergeCell ref="L25:L29"/>
    <mergeCell ref="A20:A24"/>
    <mergeCell ref="C20:C24"/>
    <mergeCell ref="D20:D24"/>
    <mergeCell ref="E20:E24"/>
    <mergeCell ref="F20:F24"/>
    <mergeCell ref="G20:G24"/>
    <mergeCell ref="H20:H24"/>
    <mergeCell ref="I20:I24"/>
    <mergeCell ref="J20:J24"/>
    <mergeCell ref="S25:S29"/>
    <mergeCell ref="H25:H29"/>
    <mergeCell ref="J15:J19"/>
    <mergeCell ref="K15:K19"/>
    <mergeCell ref="L15:L19"/>
    <mergeCell ref="N25:N29"/>
    <mergeCell ref="O25:O29"/>
    <mergeCell ref="P25:P29"/>
    <mergeCell ref="Q25:Q29"/>
    <mergeCell ref="R25:R29"/>
    <mergeCell ref="M25:M29"/>
    <mergeCell ref="S20:S24"/>
    <mergeCell ref="K25:K29"/>
    <mergeCell ref="I25:I29"/>
    <mergeCell ref="J25:J29"/>
    <mergeCell ref="H15:H19"/>
    <mergeCell ref="T20:T24"/>
    <mergeCell ref="A25:A29"/>
    <mergeCell ref="C25:C29"/>
    <mergeCell ref="D25:D29"/>
    <mergeCell ref="E25:E29"/>
    <mergeCell ref="F25:F29"/>
    <mergeCell ref="G25:G29"/>
    <mergeCell ref="K20:K24"/>
    <mergeCell ref="L20:L24"/>
    <mergeCell ref="M20:M24"/>
    <mergeCell ref="N20:N24"/>
    <mergeCell ref="O20:O24"/>
    <mergeCell ref="P20:P24"/>
    <mergeCell ref="T25:T29"/>
    <mergeCell ref="B20:B24"/>
    <mergeCell ref="B25:B29"/>
  </mergeCells>
  <conditionalFormatting sqref="D8:G8 H7 H30:J1048576 A7:B7">
    <cfRule type="containsText" dxfId="923" priority="703" operator="containsText" text="3- Moderado">
      <formula>NOT(ISERROR(SEARCH("3- Moderado",A7)))</formula>
    </cfRule>
    <cfRule type="containsText" dxfId="922" priority="704" operator="containsText" text="6- Moderado">
      <formula>NOT(ISERROR(SEARCH("6- Moderado",A7)))</formula>
    </cfRule>
    <cfRule type="containsText" dxfId="921" priority="705" operator="containsText" text="4- Moderado">
      <formula>NOT(ISERROR(SEARCH("4- Moderado",A7)))</formula>
    </cfRule>
    <cfRule type="containsText" dxfId="920" priority="706" operator="containsText" text="3- Bajo">
      <formula>NOT(ISERROR(SEARCH("3- Bajo",A7)))</formula>
    </cfRule>
    <cfRule type="containsText" dxfId="919" priority="707" operator="containsText" text="4- Bajo">
      <formula>NOT(ISERROR(SEARCH("4- Bajo",A7)))</formula>
    </cfRule>
    <cfRule type="containsText" dxfId="918" priority="708" operator="containsText" text="1- Bajo">
      <formula>NOT(ISERROR(SEARCH("1- Bajo",A7)))</formula>
    </cfRule>
  </conditionalFormatting>
  <conditionalFormatting sqref="H8:J8">
    <cfRule type="containsText" dxfId="917" priority="696" operator="containsText" text="3- Moderado">
      <formula>NOT(ISERROR(SEARCH("3- Moderado",H8)))</formula>
    </cfRule>
    <cfRule type="containsText" dxfId="916" priority="697" operator="containsText" text="6- Moderado">
      <formula>NOT(ISERROR(SEARCH("6- Moderado",H8)))</formula>
    </cfRule>
    <cfRule type="containsText" dxfId="915" priority="698" operator="containsText" text="4- Moderado">
      <formula>NOT(ISERROR(SEARCH("4- Moderado",H8)))</formula>
    </cfRule>
    <cfRule type="containsText" dxfId="914" priority="699" operator="containsText" text="3- Bajo">
      <formula>NOT(ISERROR(SEARCH("3- Bajo",H8)))</formula>
    </cfRule>
    <cfRule type="containsText" dxfId="913" priority="700" operator="containsText" text="4- Bajo">
      <formula>NOT(ISERROR(SEARCH("4- Bajo",H8)))</formula>
    </cfRule>
    <cfRule type="containsText" dxfId="912" priority="702" operator="containsText" text="1- Bajo">
      <formula>NOT(ISERROR(SEARCH("1- Bajo",H8)))</formula>
    </cfRule>
  </conditionalFormatting>
  <conditionalFormatting sqref="J8 J30:J1048576">
    <cfRule type="containsText" dxfId="911" priority="685" operator="containsText" text="25- Extremo">
      <formula>NOT(ISERROR(SEARCH("25- Extremo",J8)))</formula>
    </cfRule>
    <cfRule type="containsText" dxfId="910" priority="686" operator="containsText" text="20- Extremo">
      <formula>NOT(ISERROR(SEARCH("20- Extremo",J8)))</formula>
    </cfRule>
    <cfRule type="containsText" dxfId="909" priority="687" operator="containsText" text="15- Extremo">
      <formula>NOT(ISERROR(SEARCH("15- Extremo",J8)))</formula>
    </cfRule>
    <cfRule type="containsText" dxfId="908" priority="688" operator="containsText" text="10- Extremo">
      <formula>NOT(ISERROR(SEARCH("10- Extremo",J8)))</formula>
    </cfRule>
    <cfRule type="containsText" dxfId="907" priority="689" operator="containsText" text="5- Extremo">
      <formula>NOT(ISERROR(SEARCH("5- Extremo",J8)))</formula>
    </cfRule>
    <cfRule type="containsText" dxfId="906" priority="690" operator="containsText" text="12- Alto">
      <formula>NOT(ISERROR(SEARCH("12- Alto",J8)))</formula>
    </cfRule>
    <cfRule type="containsText" dxfId="905" priority="691" operator="containsText" text="10- Alto">
      <formula>NOT(ISERROR(SEARCH("10- Alto",J8)))</formula>
    </cfRule>
    <cfRule type="containsText" dxfId="904" priority="692" operator="containsText" text="9- Alto">
      <formula>NOT(ISERROR(SEARCH("9- Alto",J8)))</formula>
    </cfRule>
    <cfRule type="containsText" dxfId="903" priority="693" operator="containsText" text="8- Alto">
      <formula>NOT(ISERROR(SEARCH("8- Alto",J8)))</formula>
    </cfRule>
    <cfRule type="containsText" dxfId="902" priority="694" operator="containsText" text="5- Alto">
      <formula>NOT(ISERROR(SEARCH("5- Alto",J8)))</formula>
    </cfRule>
    <cfRule type="containsText" dxfId="901" priority="695" operator="containsText" text="4- Alto">
      <formula>NOT(ISERROR(SEARCH("4- Alto",J8)))</formula>
    </cfRule>
    <cfRule type="containsText" dxfId="900" priority="701" operator="containsText" text="2- Bajo">
      <formula>NOT(ISERROR(SEARCH("2- Bajo",J8)))</formula>
    </cfRule>
  </conditionalFormatting>
  <conditionalFormatting sqref="B10 B15 B20 B25">
    <cfRule type="containsText" dxfId="899" priority="667" operator="containsText" text="3- Moderado">
      <formula>NOT(ISERROR(SEARCH("3- Moderado",B10)))</formula>
    </cfRule>
    <cfRule type="containsText" dxfId="898" priority="668" operator="containsText" text="6- Moderado">
      <formula>NOT(ISERROR(SEARCH("6- Moderado",B10)))</formula>
    </cfRule>
    <cfRule type="containsText" dxfId="897" priority="669" operator="containsText" text="4- Moderado">
      <formula>NOT(ISERROR(SEARCH("4- Moderado",B10)))</formula>
    </cfRule>
    <cfRule type="containsText" dxfId="896" priority="670" operator="containsText" text="3- Bajo">
      <formula>NOT(ISERROR(SEARCH("3- Bajo",B10)))</formula>
    </cfRule>
    <cfRule type="containsText" dxfId="895" priority="671" operator="containsText" text="4- Bajo">
      <formula>NOT(ISERROR(SEARCH("4- Bajo",B10)))</formula>
    </cfRule>
    <cfRule type="containsText" dxfId="894" priority="672" operator="containsText" text="1- Bajo">
      <formula>NOT(ISERROR(SEARCH("1- Bajo",B10)))</formula>
    </cfRule>
  </conditionalFormatting>
  <conditionalFormatting sqref="K8">
    <cfRule type="containsText" dxfId="893" priority="655" operator="containsText" text="3- Moderado">
      <formula>NOT(ISERROR(SEARCH("3- Moderado",K8)))</formula>
    </cfRule>
    <cfRule type="containsText" dxfId="892" priority="656" operator="containsText" text="6- Moderado">
      <formula>NOT(ISERROR(SEARCH("6- Moderado",K8)))</formula>
    </cfRule>
    <cfRule type="containsText" dxfId="891" priority="657" operator="containsText" text="4- Moderado">
      <formula>NOT(ISERROR(SEARCH("4- Moderado",K8)))</formula>
    </cfRule>
    <cfRule type="containsText" dxfId="890" priority="658" operator="containsText" text="3- Bajo">
      <formula>NOT(ISERROR(SEARCH("3- Bajo",K8)))</formula>
    </cfRule>
    <cfRule type="containsText" dxfId="889" priority="659" operator="containsText" text="4- Bajo">
      <formula>NOT(ISERROR(SEARCH("4- Bajo",K8)))</formula>
    </cfRule>
    <cfRule type="containsText" dxfId="888" priority="660" operator="containsText" text="1- Bajo">
      <formula>NOT(ISERROR(SEARCH("1- Bajo",K8)))</formula>
    </cfRule>
  </conditionalFormatting>
  <conditionalFormatting sqref="L8">
    <cfRule type="containsText" dxfId="887" priority="649" operator="containsText" text="3- Moderado">
      <formula>NOT(ISERROR(SEARCH("3- Moderado",L8)))</formula>
    </cfRule>
    <cfRule type="containsText" dxfId="886" priority="650" operator="containsText" text="6- Moderado">
      <formula>NOT(ISERROR(SEARCH("6- Moderado",L8)))</formula>
    </cfRule>
    <cfRule type="containsText" dxfId="885" priority="651" operator="containsText" text="4- Moderado">
      <formula>NOT(ISERROR(SEARCH("4- Moderado",L8)))</formula>
    </cfRule>
    <cfRule type="containsText" dxfId="884" priority="652" operator="containsText" text="3- Bajo">
      <formula>NOT(ISERROR(SEARCH("3- Bajo",L8)))</formula>
    </cfRule>
    <cfRule type="containsText" dxfId="883" priority="653" operator="containsText" text="4- Bajo">
      <formula>NOT(ISERROR(SEARCH("4- Bajo",L8)))</formula>
    </cfRule>
    <cfRule type="containsText" dxfId="882" priority="654" operator="containsText" text="1- Bajo">
      <formula>NOT(ISERROR(SEARCH("1- Bajo",L8)))</formula>
    </cfRule>
  </conditionalFormatting>
  <conditionalFormatting sqref="M8">
    <cfRule type="containsText" dxfId="881" priority="643" operator="containsText" text="3- Moderado">
      <formula>NOT(ISERROR(SEARCH("3- Moderado",M8)))</formula>
    </cfRule>
    <cfRule type="containsText" dxfId="880" priority="644" operator="containsText" text="6- Moderado">
      <formula>NOT(ISERROR(SEARCH("6- Moderado",M8)))</formula>
    </cfRule>
    <cfRule type="containsText" dxfId="879" priority="645" operator="containsText" text="4- Moderado">
      <formula>NOT(ISERROR(SEARCH("4- Moderado",M8)))</formula>
    </cfRule>
    <cfRule type="containsText" dxfId="878" priority="646" operator="containsText" text="3- Bajo">
      <formula>NOT(ISERROR(SEARCH("3- Bajo",M8)))</formula>
    </cfRule>
    <cfRule type="containsText" dxfId="877" priority="647" operator="containsText" text="4- Bajo">
      <formula>NOT(ISERROR(SEARCH("4- Bajo",M8)))</formula>
    </cfRule>
    <cfRule type="containsText" dxfId="876" priority="648" operator="containsText" text="1- Bajo">
      <formula>NOT(ISERROR(SEARCH("1- Bajo",M8)))</formula>
    </cfRule>
  </conditionalFormatting>
  <conditionalFormatting sqref="K10:L10">
    <cfRule type="containsText" dxfId="875" priority="317" operator="containsText" text="3- Moderado">
      <formula>NOT(ISERROR(SEARCH("3- Moderado",K10)))</formula>
    </cfRule>
    <cfRule type="containsText" dxfId="874" priority="318" operator="containsText" text="6- Moderado">
      <formula>NOT(ISERROR(SEARCH("6- Moderado",K10)))</formula>
    </cfRule>
    <cfRule type="containsText" dxfId="873" priority="319" operator="containsText" text="4- Moderado">
      <formula>NOT(ISERROR(SEARCH("4- Moderado",K10)))</formula>
    </cfRule>
    <cfRule type="containsText" dxfId="872" priority="320" operator="containsText" text="3- Bajo">
      <formula>NOT(ISERROR(SEARCH("3- Bajo",K10)))</formula>
    </cfRule>
    <cfRule type="containsText" dxfId="871" priority="321" operator="containsText" text="4- Bajo">
      <formula>NOT(ISERROR(SEARCH("4- Bajo",K10)))</formula>
    </cfRule>
    <cfRule type="containsText" dxfId="870" priority="322" operator="containsText" text="1- Bajo">
      <formula>NOT(ISERROR(SEARCH("1- Bajo",K10)))</formula>
    </cfRule>
  </conditionalFormatting>
  <conditionalFormatting sqref="H10:I10">
    <cfRule type="containsText" dxfId="869" priority="311" operator="containsText" text="3- Moderado">
      <formula>NOT(ISERROR(SEARCH("3- Moderado",H10)))</formula>
    </cfRule>
    <cfRule type="containsText" dxfId="868" priority="312" operator="containsText" text="6- Moderado">
      <formula>NOT(ISERROR(SEARCH("6- Moderado",H10)))</formula>
    </cfRule>
    <cfRule type="containsText" dxfId="867" priority="313" operator="containsText" text="4- Moderado">
      <formula>NOT(ISERROR(SEARCH("4- Moderado",H10)))</formula>
    </cfRule>
    <cfRule type="containsText" dxfId="866" priority="314" operator="containsText" text="3- Bajo">
      <formula>NOT(ISERROR(SEARCH("3- Bajo",H10)))</formula>
    </cfRule>
    <cfRule type="containsText" dxfId="865" priority="315" operator="containsText" text="4- Bajo">
      <formula>NOT(ISERROR(SEARCH("4- Bajo",H10)))</formula>
    </cfRule>
    <cfRule type="containsText" dxfId="864" priority="316" operator="containsText" text="1- Bajo">
      <formula>NOT(ISERROR(SEARCH("1- Bajo",H10)))</formula>
    </cfRule>
  </conditionalFormatting>
  <conditionalFormatting sqref="A10 C10:E10">
    <cfRule type="containsText" dxfId="863" priority="305" operator="containsText" text="3- Moderado">
      <formula>NOT(ISERROR(SEARCH("3- Moderado",A10)))</formula>
    </cfRule>
    <cfRule type="containsText" dxfId="862" priority="306" operator="containsText" text="6- Moderado">
      <formula>NOT(ISERROR(SEARCH("6- Moderado",A10)))</formula>
    </cfRule>
    <cfRule type="containsText" dxfId="861" priority="307" operator="containsText" text="4- Moderado">
      <formula>NOT(ISERROR(SEARCH("4- Moderado",A10)))</formula>
    </cfRule>
    <cfRule type="containsText" dxfId="860" priority="308" operator="containsText" text="3- Bajo">
      <formula>NOT(ISERROR(SEARCH("3- Bajo",A10)))</formula>
    </cfRule>
    <cfRule type="containsText" dxfId="859" priority="309" operator="containsText" text="4- Bajo">
      <formula>NOT(ISERROR(SEARCH("4- Bajo",A10)))</formula>
    </cfRule>
    <cfRule type="containsText" dxfId="858" priority="310" operator="containsText" text="1- Bajo">
      <formula>NOT(ISERROR(SEARCH("1- Bajo",A10)))</formula>
    </cfRule>
  </conditionalFormatting>
  <conditionalFormatting sqref="F10:G10">
    <cfRule type="containsText" dxfId="857" priority="299" operator="containsText" text="3- Moderado">
      <formula>NOT(ISERROR(SEARCH("3- Moderado",F10)))</formula>
    </cfRule>
    <cfRule type="containsText" dxfId="856" priority="300" operator="containsText" text="6- Moderado">
      <formula>NOT(ISERROR(SEARCH("6- Moderado",F10)))</formula>
    </cfRule>
    <cfRule type="containsText" dxfId="855" priority="301" operator="containsText" text="4- Moderado">
      <formula>NOT(ISERROR(SEARCH("4- Moderado",F10)))</formula>
    </cfRule>
    <cfRule type="containsText" dxfId="854" priority="302" operator="containsText" text="3- Bajo">
      <formula>NOT(ISERROR(SEARCH("3- Bajo",F10)))</formula>
    </cfRule>
    <cfRule type="containsText" dxfId="853" priority="303" operator="containsText" text="4- Bajo">
      <formula>NOT(ISERROR(SEARCH("4- Bajo",F10)))</formula>
    </cfRule>
    <cfRule type="containsText" dxfId="852" priority="304" operator="containsText" text="1- Bajo">
      <formula>NOT(ISERROR(SEARCH("1- Bajo",F10)))</formula>
    </cfRule>
  </conditionalFormatting>
  <conditionalFormatting sqref="J10:J14">
    <cfRule type="containsText" dxfId="851" priority="294" operator="containsText" text="Bajo">
      <formula>NOT(ISERROR(SEARCH("Bajo",J10)))</formula>
    </cfRule>
    <cfRule type="containsText" dxfId="850" priority="295" operator="containsText" text="Moderado">
      <formula>NOT(ISERROR(SEARCH("Moderado",J10)))</formula>
    </cfRule>
    <cfRule type="containsText" dxfId="849" priority="296" operator="containsText" text="Alto">
      <formula>NOT(ISERROR(SEARCH("Alto",J10)))</formula>
    </cfRule>
    <cfRule type="containsText" dxfId="848" priority="297" operator="containsText" text="Extremo">
      <formula>NOT(ISERROR(SEARCH("Extremo",J10)))</formula>
    </cfRule>
    <cfRule type="colorScale" priority="298">
      <colorScale>
        <cfvo type="min"/>
        <cfvo type="max"/>
        <color rgb="FFFF7128"/>
        <color rgb="FFFFEF9C"/>
      </colorScale>
    </cfRule>
  </conditionalFormatting>
  <conditionalFormatting sqref="M10:M14">
    <cfRule type="containsText" dxfId="847" priority="269" operator="containsText" text="Moderado">
      <formula>NOT(ISERROR(SEARCH("Moderado",M10)))</formula>
    </cfRule>
    <cfRule type="containsText" dxfId="846" priority="289" operator="containsText" text="Bajo">
      <formula>NOT(ISERROR(SEARCH("Bajo",M10)))</formula>
    </cfRule>
    <cfRule type="containsText" dxfId="845" priority="290" operator="containsText" text="Moderado">
      <formula>NOT(ISERROR(SEARCH("Moderado",M10)))</formula>
    </cfRule>
    <cfRule type="containsText" dxfId="844" priority="291" operator="containsText" text="Alto">
      <formula>NOT(ISERROR(SEARCH("Alto",M10)))</formula>
    </cfRule>
    <cfRule type="containsText" dxfId="843" priority="292" operator="containsText" text="Extremo">
      <formula>NOT(ISERROR(SEARCH("Extremo",M10)))</formula>
    </cfRule>
    <cfRule type="colorScale" priority="293">
      <colorScale>
        <cfvo type="min"/>
        <cfvo type="max"/>
        <color rgb="FFFF7128"/>
        <color rgb="FFFFEF9C"/>
      </colorScale>
    </cfRule>
  </conditionalFormatting>
  <conditionalFormatting sqref="N10">
    <cfRule type="containsText" dxfId="842" priority="283" operator="containsText" text="3- Moderado">
      <formula>NOT(ISERROR(SEARCH("3- Moderado",N10)))</formula>
    </cfRule>
    <cfRule type="containsText" dxfId="841" priority="284" operator="containsText" text="6- Moderado">
      <formula>NOT(ISERROR(SEARCH("6- Moderado",N10)))</formula>
    </cfRule>
    <cfRule type="containsText" dxfId="840" priority="285" operator="containsText" text="4- Moderado">
      <formula>NOT(ISERROR(SEARCH("4- Moderado",N10)))</formula>
    </cfRule>
    <cfRule type="containsText" dxfId="839" priority="286" operator="containsText" text="3- Bajo">
      <formula>NOT(ISERROR(SEARCH("3- Bajo",N10)))</formula>
    </cfRule>
    <cfRule type="containsText" dxfId="838" priority="287" operator="containsText" text="4- Bajo">
      <formula>NOT(ISERROR(SEARCH("4- Bajo",N10)))</formula>
    </cfRule>
    <cfRule type="containsText" dxfId="837" priority="288" operator="containsText" text="1- Bajo">
      <formula>NOT(ISERROR(SEARCH("1- Bajo",N10)))</formula>
    </cfRule>
  </conditionalFormatting>
  <conditionalFormatting sqref="H10:H14">
    <cfRule type="containsText" dxfId="836" priority="270" operator="containsText" text="Muy Alta">
      <formula>NOT(ISERROR(SEARCH("Muy Alta",H10)))</formula>
    </cfRule>
    <cfRule type="containsText" dxfId="835" priority="271" operator="containsText" text="Alta">
      <formula>NOT(ISERROR(SEARCH("Alta",H10)))</formula>
    </cfRule>
    <cfRule type="containsText" dxfId="834" priority="272" operator="containsText" text="Muy Alta">
      <formula>NOT(ISERROR(SEARCH("Muy Alta",H10)))</formula>
    </cfRule>
    <cfRule type="containsText" dxfId="833" priority="277" operator="containsText" text="Muy Baja">
      <formula>NOT(ISERROR(SEARCH("Muy Baja",H10)))</formula>
    </cfRule>
    <cfRule type="containsText" dxfId="832" priority="278" operator="containsText" text="Baja">
      <formula>NOT(ISERROR(SEARCH("Baja",H10)))</formula>
    </cfRule>
    <cfRule type="containsText" dxfId="831" priority="279" operator="containsText" text="Media">
      <formula>NOT(ISERROR(SEARCH("Media",H10)))</formula>
    </cfRule>
    <cfRule type="containsText" dxfId="830" priority="280" operator="containsText" text="Alta">
      <formula>NOT(ISERROR(SEARCH("Alta",H10)))</formula>
    </cfRule>
    <cfRule type="containsText" dxfId="829" priority="282" operator="containsText" text="Muy Alta">
      <formula>NOT(ISERROR(SEARCH("Muy Alta",H10)))</formula>
    </cfRule>
  </conditionalFormatting>
  <conditionalFormatting sqref="I10:I14">
    <cfRule type="containsText" dxfId="828" priority="273" operator="containsText" text="Catastrófico">
      <formula>NOT(ISERROR(SEARCH("Catastrófico",I10)))</formula>
    </cfRule>
    <cfRule type="containsText" dxfId="827" priority="274" operator="containsText" text="Mayor">
      <formula>NOT(ISERROR(SEARCH("Mayor",I10)))</formula>
    </cfRule>
    <cfRule type="containsText" dxfId="826" priority="275" operator="containsText" text="Menor">
      <formula>NOT(ISERROR(SEARCH("Menor",I10)))</formula>
    </cfRule>
    <cfRule type="containsText" dxfId="825" priority="276" operator="containsText" text="Leve">
      <formula>NOT(ISERROR(SEARCH("Leve",I10)))</formula>
    </cfRule>
    <cfRule type="containsText" dxfId="824" priority="281" operator="containsText" text="Moderado">
      <formula>NOT(ISERROR(SEARCH("Moderado",I10)))</formula>
    </cfRule>
  </conditionalFormatting>
  <conditionalFormatting sqref="K10:K14">
    <cfRule type="containsText" dxfId="823" priority="268" operator="containsText" text="Media">
      <formula>NOT(ISERROR(SEARCH("Media",K10)))</formula>
    </cfRule>
  </conditionalFormatting>
  <conditionalFormatting sqref="L10:L14">
    <cfRule type="containsText" dxfId="822" priority="267" operator="containsText" text="Moderado">
      <formula>NOT(ISERROR(SEARCH("Moderado",L10)))</formula>
    </cfRule>
  </conditionalFormatting>
  <conditionalFormatting sqref="J10:J14">
    <cfRule type="containsText" dxfId="821" priority="266" operator="containsText" text="Moderado">
      <formula>NOT(ISERROR(SEARCH("Moderado",J10)))</formula>
    </cfRule>
  </conditionalFormatting>
  <conditionalFormatting sqref="J10:J14">
    <cfRule type="containsText" dxfId="820" priority="264" operator="containsText" text="Bajo">
      <formula>NOT(ISERROR(SEARCH("Bajo",J10)))</formula>
    </cfRule>
    <cfRule type="containsText" dxfId="819" priority="265" operator="containsText" text="Extremo">
      <formula>NOT(ISERROR(SEARCH("Extremo",J10)))</formula>
    </cfRule>
  </conditionalFormatting>
  <conditionalFormatting sqref="K10:K14">
    <cfRule type="containsText" dxfId="818" priority="262" operator="containsText" text="Baja">
      <formula>NOT(ISERROR(SEARCH("Baja",K10)))</formula>
    </cfRule>
    <cfRule type="containsText" dxfId="817" priority="263" operator="containsText" text="Muy Baja">
      <formula>NOT(ISERROR(SEARCH("Muy Baja",K10)))</formula>
    </cfRule>
  </conditionalFormatting>
  <conditionalFormatting sqref="K10:K14">
    <cfRule type="containsText" dxfId="816" priority="260" operator="containsText" text="Muy Alta">
      <formula>NOT(ISERROR(SEARCH("Muy Alta",K10)))</formula>
    </cfRule>
    <cfRule type="containsText" dxfId="815" priority="261" operator="containsText" text="Alta">
      <formula>NOT(ISERROR(SEARCH("Alta",K10)))</formula>
    </cfRule>
  </conditionalFormatting>
  <conditionalFormatting sqref="L10:L14">
    <cfRule type="containsText" dxfId="814" priority="256" operator="containsText" text="Catastrófico">
      <formula>NOT(ISERROR(SEARCH("Catastrófico",L10)))</formula>
    </cfRule>
    <cfRule type="containsText" dxfId="813" priority="257" operator="containsText" text="Mayor">
      <formula>NOT(ISERROR(SEARCH("Mayor",L10)))</formula>
    </cfRule>
    <cfRule type="containsText" dxfId="812" priority="258" operator="containsText" text="Menor">
      <formula>NOT(ISERROR(SEARCH("Menor",L10)))</formula>
    </cfRule>
    <cfRule type="containsText" dxfId="811" priority="259" operator="containsText" text="Leve">
      <formula>NOT(ISERROR(SEARCH("Leve",L10)))</formula>
    </cfRule>
  </conditionalFormatting>
  <conditionalFormatting sqref="K15:L15">
    <cfRule type="containsText" dxfId="810" priority="250" operator="containsText" text="3- Moderado">
      <formula>NOT(ISERROR(SEARCH("3- Moderado",K15)))</formula>
    </cfRule>
    <cfRule type="containsText" dxfId="809" priority="251" operator="containsText" text="6- Moderado">
      <formula>NOT(ISERROR(SEARCH("6- Moderado",K15)))</formula>
    </cfRule>
    <cfRule type="containsText" dxfId="808" priority="252" operator="containsText" text="4- Moderado">
      <formula>NOT(ISERROR(SEARCH("4- Moderado",K15)))</formula>
    </cfRule>
    <cfRule type="containsText" dxfId="807" priority="253" operator="containsText" text="3- Bajo">
      <formula>NOT(ISERROR(SEARCH("3- Bajo",K15)))</formula>
    </cfRule>
    <cfRule type="containsText" dxfId="806" priority="254" operator="containsText" text="4- Bajo">
      <formula>NOT(ISERROR(SEARCH("4- Bajo",K15)))</formula>
    </cfRule>
    <cfRule type="containsText" dxfId="805" priority="255" operator="containsText" text="1- Bajo">
      <formula>NOT(ISERROR(SEARCH("1- Bajo",K15)))</formula>
    </cfRule>
  </conditionalFormatting>
  <conditionalFormatting sqref="H15:I15">
    <cfRule type="containsText" dxfId="804" priority="244" operator="containsText" text="3- Moderado">
      <formula>NOT(ISERROR(SEARCH("3- Moderado",H15)))</formula>
    </cfRule>
    <cfRule type="containsText" dxfId="803" priority="245" operator="containsText" text="6- Moderado">
      <formula>NOT(ISERROR(SEARCH("6- Moderado",H15)))</formula>
    </cfRule>
    <cfRule type="containsText" dxfId="802" priority="246" operator="containsText" text="4- Moderado">
      <formula>NOT(ISERROR(SEARCH("4- Moderado",H15)))</formula>
    </cfRule>
    <cfRule type="containsText" dxfId="801" priority="247" operator="containsText" text="3- Bajo">
      <formula>NOT(ISERROR(SEARCH("3- Bajo",H15)))</formula>
    </cfRule>
    <cfRule type="containsText" dxfId="800" priority="248" operator="containsText" text="4- Bajo">
      <formula>NOT(ISERROR(SEARCH("4- Bajo",H15)))</formula>
    </cfRule>
    <cfRule type="containsText" dxfId="799" priority="249" operator="containsText" text="1- Bajo">
      <formula>NOT(ISERROR(SEARCH("1- Bajo",H15)))</formula>
    </cfRule>
  </conditionalFormatting>
  <conditionalFormatting sqref="A15 C15:E15">
    <cfRule type="containsText" dxfId="798" priority="238" operator="containsText" text="3- Moderado">
      <formula>NOT(ISERROR(SEARCH("3- Moderado",A15)))</formula>
    </cfRule>
    <cfRule type="containsText" dxfId="797" priority="239" operator="containsText" text="6- Moderado">
      <formula>NOT(ISERROR(SEARCH("6- Moderado",A15)))</formula>
    </cfRule>
    <cfRule type="containsText" dxfId="796" priority="240" operator="containsText" text="4- Moderado">
      <formula>NOT(ISERROR(SEARCH("4- Moderado",A15)))</formula>
    </cfRule>
    <cfRule type="containsText" dxfId="795" priority="241" operator="containsText" text="3- Bajo">
      <formula>NOT(ISERROR(SEARCH("3- Bajo",A15)))</formula>
    </cfRule>
    <cfRule type="containsText" dxfId="794" priority="242" operator="containsText" text="4- Bajo">
      <formula>NOT(ISERROR(SEARCH("4- Bajo",A15)))</formula>
    </cfRule>
    <cfRule type="containsText" dxfId="793" priority="243" operator="containsText" text="1- Bajo">
      <formula>NOT(ISERROR(SEARCH("1- Bajo",A15)))</formula>
    </cfRule>
  </conditionalFormatting>
  <conditionalFormatting sqref="F15:G15">
    <cfRule type="containsText" dxfId="792" priority="232" operator="containsText" text="3- Moderado">
      <formula>NOT(ISERROR(SEARCH("3- Moderado",F15)))</formula>
    </cfRule>
    <cfRule type="containsText" dxfId="791" priority="233" operator="containsText" text="6- Moderado">
      <formula>NOT(ISERROR(SEARCH("6- Moderado",F15)))</formula>
    </cfRule>
    <cfRule type="containsText" dxfId="790" priority="234" operator="containsText" text="4- Moderado">
      <formula>NOT(ISERROR(SEARCH("4- Moderado",F15)))</formula>
    </cfRule>
    <cfRule type="containsText" dxfId="789" priority="235" operator="containsText" text="3- Bajo">
      <formula>NOT(ISERROR(SEARCH("3- Bajo",F15)))</formula>
    </cfRule>
    <cfRule type="containsText" dxfId="788" priority="236" operator="containsText" text="4- Bajo">
      <formula>NOT(ISERROR(SEARCH("4- Bajo",F15)))</formula>
    </cfRule>
    <cfRule type="containsText" dxfId="787" priority="237" operator="containsText" text="1- Bajo">
      <formula>NOT(ISERROR(SEARCH("1- Bajo",F15)))</formula>
    </cfRule>
  </conditionalFormatting>
  <conditionalFormatting sqref="J15:J19">
    <cfRule type="containsText" dxfId="786" priority="227" operator="containsText" text="Bajo">
      <formula>NOT(ISERROR(SEARCH("Bajo",J15)))</formula>
    </cfRule>
    <cfRule type="containsText" dxfId="785" priority="228" operator="containsText" text="Moderado">
      <formula>NOT(ISERROR(SEARCH("Moderado",J15)))</formula>
    </cfRule>
    <cfRule type="containsText" dxfId="784" priority="229" operator="containsText" text="Alto">
      <formula>NOT(ISERROR(SEARCH("Alto",J15)))</formula>
    </cfRule>
    <cfRule type="containsText" dxfId="783" priority="230" operator="containsText" text="Extremo">
      <formula>NOT(ISERROR(SEARCH("Extremo",J15)))</formula>
    </cfRule>
    <cfRule type="colorScale" priority="231">
      <colorScale>
        <cfvo type="min"/>
        <cfvo type="max"/>
        <color rgb="FFFF7128"/>
        <color rgb="FFFFEF9C"/>
      </colorScale>
    </cfRule>
  </conditionalFormatting>
  <conditionalFormatting sqref="M15:M19">
    <cfRule type="containsText" dxfId="782" priority="202" operator="containsText" text="Moderado">
      <formula>NOT(ISERROR(SEARCH("Moderado",M15)))</formula>
    </cfRule>
    <cfRule type="containsText" dxfId="781" priority="222" operator="containsText" text="Bajo">
      <formula>NOT(ISERROR(SEARCH("Bajo",M15)))</formula>
    </cfRule>
    <cfRule type="containsText" dxfId="780" priority="223" operator="containsText" text="Moderado">
      <formula>NOT(ISERROR(SEARCH("Moderado",M15)))</formula>
    </cfRule>
    <cfRule type="containsText" dxfId="779" priority="224" operator="containsText" text="Alto">
      <formula>NOT(ISERROR(SEARCH("Alto",M15)))</formula>
    </cfRule>
    <cfRule type="containsText" dxfId="778" priority="225" operator="containsText" text="Extremo">
      <formula>NOT(ISERROR(SEARCH("Extremo",M15)))</formula>
    </cfRule>
    <cfRule type="colorScale" priority="226">
      <colorScale>
        <cfvo type="min"/>
        <cfvo type="max"/>
        <color rgb="FFFF7128"/>
        <color rgb="FFFFEF9C"/>
      </colorScale>
    </cfRule>
  </conditionalFormatting>
  <conditionalFormatting sqref="N15">
    <cfRule type="containsText" dxfId="777" priority="216" operator="containsText" text="3- Moderado">
      <formula>NOT(ISERROR(SEARCH("3- Moderado",N15)))</formula>
    </cfRule>
    <cfRule type="containsText" dxfId="776" priority="217" operator="containsText" text="6- Moderado">
      <formula>NOT(ISERROR(SEARCH("6- Moderado",N15)))</formula>
    </cfRule>
    <cfRule type="containsText" dxfId="775" priority="218" operator="containsText" text="4- Moderado">
      <formula>NOT(ISERROR(SEARCH("4- Moderado",N15)))</formula>
    </cfRule>
    <cfRule type="containsText" dxfId="774" priority="219" operator="containsText" text="3- Bajo">
      <formula>NOT(ISERROR(SEARCH("3- Bajo",N15)))</formula>
    </cfRule>
    <cfRule type="containsText" dxfId="773" priority="220" operator="containsText" text="4- Bajo">
      <formula>NOT(ISERROR(SEARCH("4- Bajo",N15)))</formula>
    </cfRule>
    <cfRule type="containsText" dxfId="772" priority="221" operator="containsText" text="1- Bajo">
      <formula>NOT(ISERROR(SEARCH("1- Bajo",N15)))</formula>
    </cfRule>
  </conditionalFormatting>
  <conditionalFormatting sqref="H15:H19">
    <cfRule type="containsText" dxfId="771" priority="203" operator="containsText" text="Muy Alta">
      <formula>NOT(ISERROR(SEARCH("Muy Alta",H15)))</formula>
    </cfRule>
    <cfRule type="containsText" dxfId="770" priority="204" operator="containsText" text="Alta">
      <formula>NOT(ISERROR(SEARCH("Alta",H15)))</formula>
    </cfRule>
    <cfRule type="containsText" dxfId="769" priority="205" operator="containsText" text="Muy Alta">
      <formula>NOT(ISERROR(SEARCH("Muy Alta",H15)))</formula>
    </cfRule>
    <cfRule type="containsText" dxfId="768" priority="210" operator="containsText" text="Muy Baja">
      <formula>NOT(ISERROR(SEARCH("Muy Baja",H15)))</formula>
    </cfRule>
    <cfRule type="containsText" dxfId="767" priority="211" operator="containsText" text="Baja">
      <formula>NOT(ISERROR(SEARCH("Baja",H15)))</formula>
    </cfRule>
    <cfRule type="containsText" dxfId="766" priority="212" operator="containsText" text="Media">
      <formula>NOT(ISERROR(SEARCH("Media",H15)))</formula>
    </cfRule>
    <cfRule type="containsText" dxfId="765" priority="213" operator="containsText" text="Alta">
      <formula>NOT(ISERROR(SEARCH("Alta",H15)))</formula>
    </cfRule>
    <cfRule type="containsText" dxfId="764" priority="215" operator="containsText" text="Muy Alta">
      <formula>NOT(ISERROR(SEARCH("Muy Alta",H15)))</formula>
    </cfRule>
  </conditionalFormatting>
  <conditionalFormatting sqref="I15:I19">
    <cfRule type="containsText" dxfId="763" priority="206" operator="containsText" text="Catastrófico">
      <formula>NOT(ISERROR(SEARCH("Catastrófico",I15)))</formula>
    </cfRule>
    <cfRule type="containsText" dxfId="762" priority="207" operator="containsText" text="Mayor">
      <formula>NOT(ISERROR(SEARCH("Mayor",I15)))</formula>
    </cfRule>
    <cfRule type="containsText" dxfId="761" priority="208" operator="containsText" text="Menor">
      <formula>NOT(ISERROR(SEARCH("Menor",I15)))</formula>
    </cfRule>
    <cfRule type="containsText" dxfId="760" priority="209" operator="containsText" text="Leve">
      <formula>NOT(ISERROR(SEARCH("Leve",I15)))</formula>
    </cfRule>
    <cfRule type="containsText" dxfId="759" priority="214" operator="containsText" text="Moderado">
      <formula>NOT(ISERROR(SEARCH("Moderado",I15)))</formula>
    </cfRule>
  </conditionalFormatting>
  <conditionalFormatting sqref="K15:K19">
    <cfRule type="containsText" dxfId="758" priority="201" operator="containsText" text="Media">
      <formula>NOT(ISERROR(SEARCH("Media",K15)))</formula>
    </cfRule>
  </conditionalFormatting>
  <conditionalFormatting sqref="L15:L19">
    <cfRule type="containsText" dxfId="757" priority="200" operator="containsText" text="Moderado">
      <formula>NOT(ISERROR(SEARCH("Moderado",L15)))</formula>
    </cfRule>
  </conditionalFormatting>
  <conditionalFormatting sqref="J15:J19">
    <cfRule type="containsText" dxfId="756" priority="199" operator="containsText" text="Moderado">
      <formula>NOT(ISERROR(SEARCH("Moderado",J15)))</formula>
    </cfRule>
  </conditionalFormatting>
  <conditionalFormatting sqref="J15:J19">
    <cfRule type="containsText" dxfId="755" priority="197" operator="containsText" text="Bajo">
      <formula>NOT(ISERROR(SEARCH("Bajo",J15)))</formula>
    </cfRule>
    <cfRule type="containsText" dxfId="754" priority="198" operator="containsText" text="Extremo">
      <formula>NOT(ISERROR(SEARCH("Extremo",J15)))</formula>
    </cfRule>
  </conditionalFormatting>
  <conditionalFormatting sqref="K15:K19">
    <cfRule type="containsText" dxfId="753" priority="195" operator="containsText" text="Baja">
      <formula>NOT(ISERROR(SEARCH("Baja",K15)))</formula>
    </cfRule>
    <cfRule type="containsText" dxfId="752" priority="196" operator="containsText" text="Muy Baja">
      <formula>NOT(ISERROR(SEARCH("Muy Baja",K15)))</formula>
    </cfRule>
  </conditionalFormatting>
  <conditionalFormatting sqref="K15:K19">
    <cfRule type="containsText" dxfId="751" priority="193" operator="containsText" text="Muy Alta">
      <formula>NOT(ISERROR(SEARCH("Muy Alta",K15)))</formula>
    </cfRule>
    <cfRule type="containsText" dxfId="750" priority="194" operator="containsText" text="Alta">
      <formula>NOT(ISERROR(SEARCH("Alta",K15)))</formula>
    </cfRule>
  </conditionalFormatting>
  <conditionalFormatting sqref="L15:L19">
    <cfRule type="containsText" dxfId="749" priority="189" operator="containsText" text="Catastrófico">
      <formula>NOT(ISERROR(SEARCH("Catastrófico",L15)))</formula>
    </cfRule>
    <cfRule type="containsText" dxfId="748" priority="190" operator="containsText" text="Mayor">
      <formula>NOT(ISERROR(SEARCH("Mayor",L15)))</formula>
    </cfRule>
    <cfRule type="containsText" dxfId="747" priority="191" operator="containsText" text="Menor">
      <formula>NOT(ISERROR(SEARCH("Menor",L15)))</formula>
    </cfRule>
    <cfRule type="containsText" dxfId="746" priority="192" operator="containsText" text="Leve">
      <formula>NOT(ISERROR(SEARCH("Leve",L15)))</formula>
    </cfRule>
  </conditionalFormatting>
  <conditionalFormatting sqref="K20:L20">
    <cfRule type="containsText" dxfId="745" priority="183" operator="containsText" text="3- Moderado">
      <formula>NOT(ISERROR(SEARCH("3- Moderado",K20)))</formula>
    </cfRule>
    <cfRule type="containsText" dxfId="744" priority="184" operator="containsText" text="6- Moderado">
      <formula>NOT(ISERROR(SEARCH("6- Moderado",K20)))</formula>
    </cfRule>
    <cfRule type="containsText" dxfId="743" priority="185" operator="containsText" text="4- Moderado">
      <formula>NOT(ISERROR(SEARCH("4- Moderado",K20)))</formula>
    </cfRule>
    <cfRule type="containsText" dxfId="742" priority="186" operator="containsText" text="3- Bajo">
      <formula>NOT(ISERROR(SEARCH("3- Bajo",K20)))</formula>
    </cfRule>
    <cfRule type="containsText" dxfId="741" priority="187" operator="containsText" text="4- Bajo">
      <formula>NOT(ISERROR(SEARCH("4- Bajo",K20)))</formula>
    </cfRule>
    <cfRule type="containsText" dxfId="740" priority="188" operator="containsText" text="1- Bajo">
      <formula>NOT(ISERROR(SEARCH("1- Bajo",K20)))</formula>
    </cfRule>
  </conditionalFormatting>
  <conditionalFormatting sqref="H20:I20">
    <cfRule type="containsText" dxfId="739" priority="177" operator="containsText" text="3- Moderado">
      <formula>NOT(ISERROR(SEARCH("3- Moderado",H20)))</formula>
    </cfRule>
    <cfRule type="containsText" dxfId="738" priority="178" operator="containsText" text="6- Moderado">
      <formula>NOT(ISERROR(SEARCH("6- Moderado",H20)))</formula>
    </cfRule>
    <cfRule type="containsText" dxfId="737" priority="179" operator="containsText" text="4- Moderado">
      <formula>NOT(ISERROR(SEARCH("4- Moderado",H20)))</formula>
    </cfRule>
    <cfRule type="containsText" dxfId="736" priority="180" operator="containsText" text="3- Bajo">
      <formula>NOT(ISERROR(SEARCH("3- Bajo",H20)))</formula>
    </cfRule>
    <cfRule type="containsText" dxfId="735" priority="181" operator="containsText" text="4- Bajo">
      <formula>NOT(ISERROR(SEARCH("4- Bajo",H20)))</formula>
    </cfRule>
    <cfRule type="containsText" dxfId="734" priority="182" operator="containsText" text="1- Bajo">
      <formula>NOT(ISERROR(SEARCH("1- Bajo",H20)))</formula>
    </cfRule>
  </conditionalFormatting>
  <conditionalFormatting sqref="A20 C20:E20">
    <cfRule type="containsText" dxfId="733" priority="171" operator="containsText" text="3- Moderado">
      <formula>NOT(ISERROR(SEARCH("3- Moderado",A20)))</formula>
    </cfRule>
    <cfRule type="containsText" dxfId="732" priority="172" operator="containsText" text="6- Moderado">
      <formula>NOT(ISERROR(SEARCH("6- Moderado",A20)))</formula>
    </cfRule>
    <cfRule type="containsText" dxfId="731" priority="173" operator="containsText" text="4- Moderado">
      <formula>NOT(ISERROR(SEARCH("4- Moderado",A20)))</formula>
    </cfRule>
    <cfRule type="containsText" dxfId="730" priority="174" operator="containsText" text="3- Bajo">
      <formula>NOT(ISERROR(SEARCH("3- Bajo",A20)))</formula>
    </cfRule>
    <cfRule type="containsText" dxfId="729" priority="175" operator="containsText" text="4- Bajo">
      <formula>NOT(ISERROR(SEARCH("4- Bajo",A20)))</formula>
    </cfRule>
    <cfRule type="containsText" dxfId="728" priority="176" operator="containsText" text="1- Bajo">
      <formula>NOT(ISERROR(SEARCH("1- Bajo",A20)))</formula>
    </cfRule>
  </conditionalFormatting>
  <conditionalFormatting sqref="F20:G20">
    <cfRule type="containsText" dxfId="727" priority="165" operator="containsText" text="3- Moderado">
      <formula>NOT(ISERROR(SEARCH("3- Moderado",F20)))</formula>
    </cfRule>
    <cfRule type="containsText" dxfId="726" priority="166" operator="containsText" text="6- Moderado">
      <formula>NOT(ISERROR(SEARCH("6- Moderado",F20)))</formula>
    </cfRule>
    <cfRule type="containsText" dxfId="725" priority="167" operator="containsText" text="4- Moderado">
      <formula>NOT(ISERROR(SEARCH("4- Moderado",F20)))</formula>
    </cfRule>
    <cfRule type="containsText" dxfId="724" priority="168" operator="containsText" text="3- Bajo">
      <formula>NOT(ISERROR(SEARCH("3- Bajo",F20)))</formula>
    </cfRule>
    <cfRule type="containsText" dxfId="723" priority="169" operator="containsText" text="4- Bajo">
      <formula>NOT(ISERROR(SEARCH("4- Bajo",F20)))</formula>
    </cfRule>
    <cfRule type="containsText" dxfId="722" priority="170" operator="containsText" text="1- Bajo">
      <formula>NOT(ISERROR(SEARCH("1- Bajo",F20)))</formula>
    </cfRule>
  </conditionalFormatting>
  <conditionalFormatting sqref="J20:J24">
    <cfRule type="containsText" dxfId="721" priority="160" operator="containsText" text="Bajo">
      <formula>NOT(ISERROR(SEARCH("Bajo",J20)))</formula>
    </cfRule>
    <cfRule type="containsText" dxfId="720" priority="161" operator="containsText" text="Moderado">
      <formula>NOT(ISERROR(SEARCH("Moderado",J20)))</formula>
    </cfRule>
    <cfRule type="containsText" dxfId="719" priority="162" operator="containsText" text="Alto">
      <formula>NOT(ISERROR(SEARCH("Alto",J20)))</formula>
    </cfRule>
    <cfRule type="containsText" dxfId="718" priority="163" operator="containsText" text="Extremo">
      <formula>NOT(ISERROR(SEARCH("Extremo",J20)))</formula>
    </cfRule>
    <cfRule type="colorScale" priority="164">
      <colorScale>
        <cfvo type="min"/>
        <cfvo type="max"/>
        <color rgb="FFFF7128"/>
        <color rgb="FFFFEF9C"/>
      </colorScale>
    </cfRule>
  </conditionalFormatting>
  <conditionalFormatting sqref="M20:M24">
    <cfRule type="containsText" dxfId="717" priority="135" operator="containsText" text="Moderado">
      <formula>NOT(ISERROR(SEARCH("Moderado",M20)))</formula>
    </cfRule>
    <cfRule type="containsText" dxfId="716" priority="155" operator="containsText" text="Bajo">
      <formula>NOT(ISERROR(SEARCH("Bajo",M20)))</formula>
    </cfRule>
    <cfRule type="containsText" dxfId="715" priority="156" operator="containsText" text="Moderado">
      <formula>NOT(ISERROR(SEARCH("Moderado",M20)))</formula>
    </cfRule>
    <cfRule type="containsText" dxfId="714" priority="157" operator="containsText" text="Alto">
      <formula>NOT(ISERROR(SEARCH("Alto",M20)))</formula>
    </cfRule>
    <cfRule type="containsText" dxfId="713" priority="158" operator="containsText" text="Extremo">
      <formula>NOT(ISERROR(SEARCH("Extremo",M20)))</formula>
    </cfRule>
    <cfRule type="colorScale" priority="159">
      <colorScale>
        <cfvo type="min"/>
        <cfvo type="max"/>
        <color rgb="FFFF7128"/>
        <color rgb="FFFFEF9C"/>
      </colorScale>
    </cfRule>
  </conditionalFormatting>
  <conditionalFormatting sqref="N20">
    <cfRule type="containsText" dxfId="712" priority="149" operator="containsText" text="3- Moderado">
      <formula>NOT(ISERROR(SEARCH("3- Moderado",N20)))</formula>
    </cfRule>
    <cfRule type="containsText" dxfId="711" priority="150" operator="containsText" text="6- Moderado">
      <formula>NOT(ISERROR(SEARCH("6- Moderado",N20)))</formula>
    </cfRule>
    <cfRule type="containsText" dxfId="710" priority="151" operator="containsText" text="4- Moderado">
      <formula>NOT(ISERROR(SEARCH("4- Moderado",N20)))</formula>
    </cfRule>
    <cfRule type="containsText" dxfId="709" priority="152" operator="containsText" text="3- Bajo">
      <formula>NOT(ISERROR(SEARCH("3- Bajo",N20)))</formula>
    </cfRule>
    <cfRule type="containsText" dxfId="708" priority="153" operator="containsText" text="4- Bajo">
      <formula>NOT(ISERROR(SEARCH("4- Bajo",N20)))</formula>
    </cfRule>
    <cfRule type="containsText" dxfId="707" priority="154" operator="containsText" text="1- Bajo">
      <formula>NOT(ISERROR(SEARCH("1- Bajo",N20)))</formula>
    </cfRule>
  </conditionalFormatting>
  <conditionalFormatting sqref="H20:H24">
    <cfRule type="containsText" dxfId="706" priority="136" operator="containsText" text="Muy Alta">
      <formula>NOT(ISERROR(SEARCH("Muy Alta",H20)))</formula>
    </cfRule>
    <cfRule type="containsText" dxfId="705" priority="137" operator="containsText" text="Alta">
      <formula>NOT(ISERROR(SEARCH("Alta",H20)))</formula>
    </cfRule>
    <cfRule type="containsText" dxfId="704" priority="138" operator="containsText" text="Muy Alta">
      <formula>NOT(ISERROR(SEARCH("Muy Alta",H20)))</formula>
    </cfRule>
    <cfRule type="containsText" dxfId="703" priority="143" operator="containsText" text="Muy Baja">
      <formula>NOT(ISERROR(SEARCH("Muy Baja",H20)))</formula>
    </cfRule>
    <cfRule type="containsText" dxfId="702" priority="144" operator="containsText" text="Baja">
      <formula>NOT(ISERROR(SEARCH("Baja",H20)))</formula>
    </cfRule>
    <cfRule type="containsText" dxfId="701" priority="145" operator="containsText" text="Media">
      <formula>NOT(ISERROR(SEARCH("Media",H20)))</formula>
    </cfRule>
    <cfRule type="containsText" dxfId="700" priority="146" operator="containsText" text="Alta">
      <formula>NOT(ISERROR(SEARCH("Alta",H20)))</formula>
    </cfRule>
    <cfRule type="containsText" dxfId="699" priority="148" operator="containsText" text="Muy Alta">
      <formula>NOT(ISERROR(SEARCH("Muy Alta",H20)))</formula>
    </cfRule>
  </conditionalFormatting>
  <conditionalFormatting sqref="I20:I24">
    <cfRule type="containsText" dxfId="698" priority="139" operator="containsText" text="Catastrófico">
      <formula>NOT(ISERROR(SEARCH("Catastrófico",I20)))</formula>
    </cfRule>
    <cfRule type="containsText" dxfId="697" priority="140" operator="containsText" text="Mayor">
      <formula>NOT(ISERROR(SEARCH("Mayor",I20)))</formula>
    </cfRule>
    <cfRule type="containsText" dxfId="696" priority="141" operator="containsText" text="Menor">
      <formula>NOT(ISERROR(SEARCH("Menor",I20)))</formula>
    </cfRule>
    <cfRule type="containsText" dxfId="695" priority="142" operator="containsText" text="Leve">
      <formula>NOT(ISERROR(SEARCH("Leve",I20)))</formula>
    </cfRule>
    <cfRule type="containsText" dxfId="694" priority="147" operator="containsText" text="Moderado">
      <formula>NOT(ISERROR(SEARCH("Moderado",I20)))</formula>
    </cfRule>
  </conditionalFormatting>
  <conditionalFormatting sqref="K20:K24">
    <cfRule type="containsText" dxfId="693" priority="134" operator="containsText" text="Media">
      <formula>NOT(ISERROR(SEARCH("Media",K20)))</formula>
    </cfRule>
  </conditionalFormatting>
  <conditionalFormatting sqref="L20:L24">
    <cfRule type="containsText" dxfId="692" priority="133" operator="containsText" text="Moderado">
      <formula>NOT(ISERROR(SEARCH("Moderado",L20)))</formula>
    </cfRule>
  </conditionalFormatting>
  <conditionalFormatting sqref="J20:J24">
    <cfRule type="containsText" dxfId="691" priority="132" operator="containsText" text="Moderado">
      <formula>NOT(ISERROR(SEARCH("Moderado",J20)))</formula>
    </cfRule>
  </conditionalFormatting>
  <conditionalFormatting sqref="J20:J24">
    <cfRule type="containsText" dxfId="690" priority="130" operator="containsText" text="Bajo">
      <formula>NOT(ISERROR(SEARCH("Bajo",J20)))</formula>
    </cfRule>
    <cfRule type="containsText" dxfId="689" priority="131" operator="containsText" text="Extremo">
      <formula>NOT(ISERROR(SEARCH("Extremo",J20)))</formula>
    </cfRule>
  </conditionalFormatting>
  <conditionalFormatting sqref="K20:K24">
    <cfRule type="containsText" dxfId="688" priority="128" operator="containsText" text="Baja">
      <formula>NOT(ISERROR(SEARCH("Baja",K20)))</formula>
    </cfRule>
    <cfRule type="containsText" dxfId="687" priority="129" operator="containsText" text="Muy Baja">
      <formula>NOT(ISERROR(SEARCH("Muy Baja",K20)))</formula>
    </cfRule>
  </conditionalFormatting>
  <conditionalFormatting sqref="K20:K24">
    <cfRule type="containsText" dxfId="686" priority="126" operator="containsText" text="Muy Alta">
      <formula>NOT(ISERROR(SEARCH("Muy Alta",K20)))</formula>
    </cfRule>
    <cfRule type="containsText" dxfId="685" priority="127" operator="containsText" text="Alta">
      <formula>NOT(ISERROR(SEARCH("Alta",K20)))</formula>
    </cfRule>
  </conditionalFormatting>
  <conditionalFormatting sqref="L20:L24">
    <cfRule type="containsText" dxfId="684" priority="122" operator="containsText" text="Catastrófico">
      <formula>NOT(ISERROR(SEARCH("Catastrófico",L20)))</formula>
    </cfRule>
    <cfRule type="containsText" dxfId="683" priority="123" operator="containsText" text="Mayor">
      <formula>NOT(ISERROR(SEARCH("Mayor",L20)))</formula>
    </cfRule>
    <cfRule type="containsText" dxfId="682" priority="124" operator="containsText" text="Menor">
      <formula>NOT(ISERROR(SEARCH("Menor",L20)))</formula>
    </cfRule>
    <cfRule type="containsText" dxfId="681" priority="125" operator="containsText" text="Leve">
      <formula>NOT(ISERROR(SEARCH("Leve",L20)))</formula>
    </cfRule>
  </conditionalFormatting>
  <conditionalFormatting sqref="K25:L25">
    <cfRule type="containsText" dxfId="680" priority="116" operator="containsText" text="3- Moderado">
      <formula>NOT(ISERROR(SEARCH("3- Moderado",K25)))</formula>
    </cfRule>
    <cfRule type="containsText" dxfId="679" priority="117" operator="containsText" text="6- Moderado">
      <formula>NOT(ISERROR(SEARCH("6- Moderado",K25)))</formula>
    </cfRule>
    <cfRule type="containsText" dxfId="678" priority="118" operator="containsText" text="4- Moderado">
      <formula>NOT(ISERROR(SEARCH("4- Moderado",K25)))</formula>
    </cfRule>
    <cfRule type="containsText" dxfId="677" priority="119" operator="containsText" text="3- Bajo">
      <formula>NOT(ISERROR(SEARCH("3- Bajo",K25)))</formula>
    </cfRule>
    <cfRule type="containsText" dxfId="676" priority="120" operator="containsText" text="4- Bajo">
      <formula>NOT(ISERROR(SEARCH("4- Bajo",K25)))</formula>
    </cfRule>
    <cfRule type="containsText" dxfId="675" priority="121" operator="containsText" text="1- Bajo">
      <formula>NOT(ISERROR(SEARCH("1- Bajo",K25)))</formula>
    </cfRule>
  </conditionalFormatting>
  <conditionalFormatting sqref="H25:I25">
    <cfRule type="containsText" dxfId="674" priority="110" operator="containsText" text="3- Moderado">
      <formula>NOT(ISERROR(SEARCH("3- Moderado",H25)))</formula>
    </cfRule>
    <cfRule type="containsText" dxfId="673" priority="111" operator="containsText" text="6- Moderado">
      <formula>NOT(ISERROR(SEARCH("6- Moderado",H25)))</formula>
    </cfRule>
    <cfRule type="containsText" dxfId="672" priority="112" operator="containsText" text="4- Moderado">
      <formula>NOT(ISERROR(SEARCH("4- Moderado",H25)))</formula>
    </cfRule>
    <cfRule type="containsText" dxfId="671" priority="113" operator="containsText" text="3- Bajo">
      <formula>NOT(ISERROR(SEARCH("3- Bajo",H25)))</formula>
    </cfRule>
    <cfRule type="containsText" dxfId="670" priority="114" operator="containsText" text="4- Bajo">
      <formula>NOT(ISERROR(SEARCH("4- Bajo",H25)))</formula>
    </cfRule>
    <cfRule type="containsText" dxfId="669" priority="115" operator="containsText" text="1- Bajo">
      <formula>NOT(ISERROR(SEARCH("1- Bajo",H25)))</formula>
    </cfRule>
  </conditionalFormatting>
  <conditionalFormatting sqref="A25 C25:E25">
    <cfRule type="containsText" dxfId="668" priority="104" operator="containsText" text="3- Moderado">
      <formula>NOT(ISERROR(SEARCH("3- Moderado",A25)))</formula>
    </cfRule>
    <cfRule type="containsText" dxfId="667" priority="105" operator="containsText" text="6- Moderado">
      <formula>NOT(ISERROR(SEARCH("6- Moderado",A25)))</formula>
    </cfRule>
    <cfRule type="containsText" dxfId="666" priority="106" operator="containsText" text="4- Moderado">
      <formula>NOT(ISERROR(SEARCH("4- Moderado",A25)))</formula>
    </cfRule>
    <cfRule type="containsText" dxfId="665" priority="107" operator="containsText" text="3- Bajo">
      <formula>NOT(ISERROR(SEARCH("3- Bajo",A25)))</formula>
    </cfRule>
    <cfRule type="containsText" dxfId="664" priority="108" operator="containsText" text="4- Bajo">
      <formula>NOT(ISERROR(SEARCH("4- Bajo",A25)))</formula>
    </cfRule>
    <cfRule type="containsText" dxfId="663" priority="109" operator="containsText" text="1- Bajo">
      <formula>NOT(ISERROR(SEARCH("1- Bajo",A25)))</formula>
    </cfRule>
  </conditionalFormatting>
  <conditionalFormatting sqref="F25:G25">
    <cfRule type="containsText" dxfId="662" priority="98" operator="containsText" text="3- Moderado">
      <formula>NOT(ISERROR(SEARCH("3- Moderado",F25)))</formula>
    </cfRule>
    <cfRule type="containsText" dxfId="661" priority="99" operator="containsText" text="6- Moderado">
      <formula>NOT(ISERROR(SEARCH("6- Moderado",F25)))</formula>
    </cfRule>
    <cfRule type="containsText" dxfId="660" priority="100" operator="containsText" text="4- Moderado">
      <formula>NOT(ISERROR(SEARCH("4- Moderado",F25)))</formula>
    </cfRule>
    <cfRule type="containsText" dxfId="659" priority="101" operator="containsText" text="3- Bajo">
      <formula>NOT(ISERROR(SEARCH("3- Bajo",F25)))</formula>
    </cfRule>
    <cfRule type="containsText" dxfId="658" priority="102" operator="containsText" text="4- Bajo">
      <formula>NOT(ISERROR(SEARCH("4- Bajo",F25)))</formula>
    </cfRule>
    <cfRule type="containsText" dxfId="657" priority="103" operator="containsText" text="1- Bajo">
      <formula>NOT(ISERROR(SEARCH("1- Bajo",F25)))</formula>
    </cfRule>
  </conditionalFormatting>
  <conditionalFormatting sqref="J25:J29">
    <cfRule type="containsText" dxfId="656" priority="93" operator="containsText" text="Bajo">
      <formula>NOT(ISERROR(SEARCH("Bajo",J25)))</formula>
    </cfRule>
    <cfRule type="containsText" dxfId="655" priority="94" operator="containsText" text="Moderado">
      <formula>NOT(ISERROR(SEARCH("Moderado",J25)))</formula>
    </cfRule>
    <cfRule type="containsText" dxfId="654" priority="95" operator="containsText" text="Alto">
      <formula>NOT(ISERROR(SEARCH("Alto",J25)))</formula>
    </cfRule>
    <cfRule type="containsText" dxfId="653" priority="96" operator="containsText" text="Extremo">
      <formula>NOT(ISERROR(SEARCH("Extremo",J25)))</formula>
    </cfRule>
    <cfRule type="colorScale" priority="97">
      <colorScale>
        <cfvo type="min"/>
        <cfvo type="max"/>
        <color rgb="FFFF7128"/>
        <color rgb="FFFFEF9C"/>
      </colorScale>
    </cfRule>
  </conditionalFormatting>
  <conditionalFormatting sqref="M25:M29">
    <cfRule type="containsText" dxfId="652" priority="68" operator="containsText" text="Moderado">
      <formula>NOT(ISERROR(SEARCH("Moderado",M25)))</formula>
    </cfRule>
    <cfRule type="containsText" dxfId="651" priority="88" operator="containsText" text="Bajo">
      <formula>NOT(ISERROR(SEARCH("Bajo",M25)))</formula>
    </cfRule>
    <cfRule type="containsText" dxfId="650" priority="89" operator="containsText" text="Moderado">
      <formula>NOT(ISERROR(SEARCH("Moderado",M25)))</formula>
    </cfRule>
    <cfRule type="containsText" dxfId="649" priority="90" operator="containsText" text="Alto">
      <formula>NOT(ISERROR(SEARCH("Alto",M25)))</formula>
    </cfRule>
    <cfRule type="containsText" dxfId="648" priority="91" operator="containsText" text="Extremo">
      <formula>NOT(ISERROR(SEARCH("Extremo",M25)))</formula>
    </cfRule>
    <cfRule type="colorScale" priority="92">
      <colorScale>
        <cfvo type="min"/>
        <cfvo type="max"/>
        <color rgb="FFFF7128"/>
        <color rgb="FFFFEF9C"/>
      </colorScale>
    </cfRule>
  </conditionalFormatting>
  <conditionalFormatting sqref="N25">
    <cfRule type="containsText" dxfId="647" priority="82" operator="containsText" text="3- Moderado">
      <formula>NOT(ISERROR(SEARCH("3- Moderado",N25)))</formula>
    </cfRule>
    <cfRule type="containsText" dxfId="646" priority="83" operator="containsText" text="6- Moderado">
      <formula>NOT(ISERROR(SEARCH("6- Moderado",N25)))</formula>
    </cfRule>
    <cfRule type="containsText" dxfId="645" priority="84" operator="containsText" text="4- Moderado">
      <formula>NOT(ISERROR(SEARCH("4- Moderado",N25)))</formula>
    </cfRule>
    <cfRule type="containsText" dxfId="644" priority="85" operator="containsText" text="3- Bajo">
      <formula>NOT(ISERROR(SEARCH("3- Bajo",N25)))</formula>
    </cfRule>
    <cfRule type="containsText" dxfId="643" priority="86" operator="containsText" text="4- Bajo">
      <formula>NOT(ISERROR(SEARCH("4- Bajo",N25)))</formula>
    </cfRule>
    <cfRule type="containsText" dxfId="642" priority="87" operator="containsText" text="1- Bajo">
      <formula>NOT(ISERROR(SEARCH("1- Bajo",N25)))</formula>
    </cfRule>
  </conditionalFormatting>
  <conditionalFormatting sqref="H25:H29">
    <cfRule type="containsText" dxfId="641" priority="69" operator="containsText" text="Muy Alta">
      <formula>NOT(ISERROR(SEARCH("Muy Alta",H25)))</formula>
    </cfRule>
    <cfRule type="containsText" dxfId="640" priority="70" operator="containsText" text="Alta">
      <formula>NOT(ISERROR(SEARCH("Alta",H25)))</formula>
    </cfRule>
    <cfRule type="containsText" dxfId="639" priority="71" operator="containsText" text="Muy Alta">
      <formula>NOT(ISERROR(SEARCH("Muy Alta",H25)))</formula>
    </cfRule>
    <cfRule type="containsText" dxfId="638" priority="76" operator="containsText" text="Muy Baja">
      <formula>NOT(ISERROR(SEARCH("Muy Baja",H25)))</formula>
    </cfRule>
    <cfRule type="containsText" dxfId="637" priority="77" operator="containsText" text="Baja">
      <formula>NOT(ISERROR(SEARCH("Baja",H25)))</formula>
    </cfRule>
    <cfRule type="containsText" dxfId="636" priority="78" operator="containsText" text="Media">
      <formula>NOT(ISERROR(SEARCH("Media",H25)))</formula>
    </cfRule>
    <cfRule type="containsText" dxfId="635" priority="79" operator="containsText" text="Alta">
      <formula>NOT(ISERROR(SEARCH("Alta",H25)))</formula>
    </cfRule>
    <cfRule type="containsText" dxfId="634" priority="81" operator="containsText" text="Muy Alta">
      <formula>NOT(ISERROR(SEARCH("Muy Alta",H25)))</formula>
    </cfRule>
  </conditionalFormatting>
  <conditionalFormatting sqref="I25:I29">
    <cfRule type="containsText" dxfId="633" priority="72" operator="containsText" text="Catastrófico">
      <formula>NOT(ISERROR(SEARCH("Catastrófico",I25)))</formula>
    </cfRule>
    <cfRule type="containsText" dxfId="632" priority="73" operator="containsText" text="Mayor">
      <formula>NOT(ISERROR(SEARCH("Mayor",I25)))</formula>
    </cfRule>
    <cfRule type="containsText" dxfId="631" priority="74" operator="containsText" text="Menor">
      <formula>NOT(ISERROR(SEARCH("Menor",I25)))</formula>
    </cfRule>
    <cfRule type="containsText" dxfId="630" priority="75" operator="containsText" text="Leve">
      <formula>NOT(ISERROR(SEARCH("Leve",I25)))</formula>
    </cfRule>
    <cfRule type="containsText" dxfId="629" priority="80" operator="containsText" text="Moderado">
      <formula>NOT(ISERROR(SEARCH("Moderado",I25)))</formula>
    </cfRule>
  </conditionalFormatting>
  <conditionalFormatting sqref="K25:K29">
    <cfRule type="containsText" dxfId="628" priority="67" operator="containsText" text="Media">
      <formula>NOT(ISERROR(SEARCH("Media",K25)))</formula>
    </cfRule>
  </conditionalFormatting>
  <conditionalFormatting sqref="L25:L29">
    <cfRule type="containsText" dxfId="627" priority="66" operator="containsText" text="Moderado">
      <formula>NOT(ISERROR(SEARCH("Moderado",L25)))</formula>
    </cfRule>
  </conditionalFormatting>
  <conditionalFormatting sqref="J25:J29">
    <cfRule type="containsText" dxfId="626" priority="65" operator="containsText" text="Moderado">
      <formula>NOT(ISERROR(SEARCH("Moderado",J25)))</formula>
    </cfRule>
  </conditionalFormatting>
  <conditionalFormatting sqref="J25:J29">
    <cfRule type="containsText" dxfId="625" priority="63" operator="containsText" text="Bajo">
      <formula>NOT(ISERROR(SEARCH("Bajo",J25)))</formula>
    </cfRule>
    <cfRule type="containsText" dxfId="624" priority="64" operator="containsText" text="Extremo">
      <formula>NOT(ISERROR(SEARCH("Extremo",J25)))</formula>
    </cfRule>
  </conditionalFormatting>
  <conditionalFormatting sqref="K25:K29">
    <cfRule type="containsText" dxfId="623" priority="61" operator="containsText" text="Baja">
      <formula>NOT(ISERROR(SEARCH("Baja",K25)))</formula>
    </cfRule>
    <cfRule type="containsText" dxfId="622" priority="62" operator="containsText" text="Muy Baja">
      <formula>NOT(ISERROR(SEARCH("Muy Baja",K25)))</formula>
    </cfRule>
  </conditionalFormatting>
  <conditionalFormatting sqref="K25:K29">
    <cfRule type="containsText" dxfId="621" priority="59" operator="containsText" text="Muy Alta">
      <formula>NOT(ISERROR(SEARCH("Muy Alta",K25)))</formula>
    </cfRule>
    <cfRule type="containsText" dxfId="620" priority="60" operator="containsText" text="Alta">
      <formula>NOT(ISERROR(SEARCH("Alta",K25)))</formula>
    </cfRule>
  </conditionalFormatting>
  <conditionalFormatting sqref="L25:L29">
    <cfRule type="containsText" dxfId="619" priority="55" operator="containsText" text="Catastrófico">
      <formula>NOT(ISERROR(SEARCH("Catastrófico",L25)))</formula>
    </cfRule>
    <cfRule type="containsText" dxfId="618" priority="56" operator="containsText" text="Mayor">
      <formula>NOT(ISERROR(SEARCH("Mayor",L25)))</formula>
    </cfRule>
    <cfRule type="containsText" dxfId="617" priority="57" operator="containsText" text="Menor">
      <formula>NOT(ISERROR(SEARCH("Menor",L25)))</formula>
    </cfRule>
    <cfRule type="containsText" dxfId="616" priority="58" operator="containsText" text="Leve">
      <formula>NOT(ISERROR(SEARCH("Leve",L25)))</formula>
    </cfRule>
  </conditionalFormatting>
  <dataValidations count="7">
    <dataValidation allowBlank="1" showInputMessage="1" showErrorMessage="1" prompt="Seleccionar el tipo de riesgo teniendo en cuenta que  factor organizaconal afecta. Ver explicacion en hoja " sqref="E8" xr:uid="{007E2F5B-28B2-46C4-A7C0-3E1F56337843}"/>
    <dataValidation allowBlank="1" showInputMessage="1" showErrorMessage="1" prompt="Registrar qué factor  que ocasina el riesgo: un facot identtficado el contexto._x000a_O  personas, recursos, estilo de direccion , factores externos, , codiciones ambientales" sqref="F8:G8" xr:uid="{F7D0A2E8-15DF-4BB9-95F7-5D3BB4C88B1F}"/>
    <dataValidation allowBlank="1" showInputMessage="1" showErrorMessage="1" prompt="Que tan factible es que materialize el riesgo?" sqref="H8" xr:uid="{8452A9EA-35CA-42B6-ADA0-08FBAC511C01}"/>
    <dataValidation allowBlank="1" showInputMessage="1" showErrorMessage="1" prompt="El grado de afectación puede ser " sqref="I8" xr:uid="{EE2A7CF6-4A3B-485C-9749-BB0DCCB02049}"/>
    <dataValidation allowBlank="1" showInputMessage="1" showErrorMessage="1" prompt="Describir las actividades que se van a desarrollar para el proyecto" sqref="O7" xr:uid="{2A613E69-7CC0-4433-A486-5BE0253ABFEB}"/>
    <dataValidation allowBlank="1" showInputMessage="1" showErrorMessage="1" prompt="Seleccionar si el responsable es el responsable de las acciones es el nivel central" sqref="P7:P8" xr:uid="{363DA1DD-D566-4856-8B4D-99366BB9E27B}"/>
    <dataValidation allowBlank="1" showInputMessage="1" showErrorMessage="1" prompt="seleccionar si el responsable de ejecutar las acciones es el nivel central" sqref="Q8" xr:uid="{E45E6E69-F8DA-4E7B-BD43-ED6068EB11EF}"/>
  </dataValidation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A99194-7768-49CE-BD23-D543148084DC}">
  <sheetPr>
    <tabColor rgb="FF00B050"/>
  </sheetPr>
  <dimension ref="A1:JR29"/>
  <sheetViews>
    <sheetView topLeftCell="E1" zoomScale="71" zoomScaleNormal="71" workbookViewId="0">
      <selection activeCell="O10" sqref="O10:T19"/>
    </sheetView>
  </sheetViews>
  <sheetFormatPr baseColWidth="10" defaultColWidth="11.42578125" defaultRowHeight="15"/>
  <cols>
    <col min="1" max="2" width="18.42578125" style="82" customWidth="1"/>
    <col min="3" max="3" width="15.42578125" customWidth="1"/>
    <col min="4" max="4" width="27.42578125" style="82" customWidth="1"/>
    <col min="5" max="5" width="18" style="191" customWidth="1"/>
    <col min="6" max="6" width="40.140625" customWidth="1"/>
    <col min="7" max="7" width="20.42578125" customWidth="1"/>
    <col min="8" max="8" width="10.42578125" style="192" customWidth="1"/>
    <col min="9" max="9" width="11.42578125" style="192" customWidth="1"/>
    <col min="10" max="10" width="10.140625" style="193" customWidth="1"/>
    <col min="11" max="11" width="11.42578125" style="192" customWidth="1"/>
    <col min="12" max="12" width="10.85546875" style="192" customWidth="1"/>
    <col min="13" max="13" width="18.28515625" style="192" bestFit="1" customWidth="1"/>
    <col min="14" max="14" width="18.28515625" bestFit="1" customWidth="1"/>
    <col min="15" max="15" width="32.85546875" customWidth="1"/>
    <col min="16" max="16" width="15" customWidth="1"/>
    <col min="17" max="17" width="15.85546875" customWidth="1"/>
    <col min="18" max="18" width="16" customWidth="1"/>
    <col min="19" max="19" width="16.28515625" customWidth="1"/>
    <col min="20" max="20" width="17.42578125" customWidth="1"/>
    <col min="21" max="176" width="11.42578125" style="129"/>
  </cols>
  <sheetData>
    <row r="1" spans="1:278" s="162" customFormat="1" ht="16.5" customHeight="1">
      <c r="A1" s="344"/>
      <c r="B1" s="345"/>
      <c r="C1" s="345"/>
      <c r="D1" s="456" t="s">
        <v>371</v>
      </c>
      <c r="E1" s="456"/>
      <c r="F1" s="456"/>
      <c r="G1" s="456"/>
      <c r="H1" s="456"/>
      <c r="I1" s="456"/>
      <c r="J1" s="456"/>
      <c r="K1" s="456"/>
      <c r="L1" s="456"/>
      <c r="M1" s="456"/>
      <c r="N1" s="456"/>
      <c r="O1" s="456"/>
      <c r="P1" s="456"/>
      <c r="Q1" s="457"/>
      <c r="R1" s="336" t="s">
        <v>67</v>
      </c>
      <c r="S1" s="336"/>
      <c r="T1" s="336"/>
      <c r="U1" s="161"/>
      <c r="V1" s="161"/>
      <c r="W1" s="161"/>
      <c r="X1" s="161"/>
      <c r="Y1" s="161"/>
      <c r="Z1" s="161"/>
      <c r="AA1" s="161"/>
      <c r="AB1" s="161"/>
      <c r="AC1" s="161"/>
      <c r="AD1" s="161"/>
      <c r="AE1" s="161"/>
      <c r="AF1" s="161"/>
      <c r="AG1" s="161"/>
      <c r="AH1" s="161"/>
      <c r="AI1" s="161"/>
      <c r="AJ1" s="161"/>
      <c r="AK1" s="161"/>
      <c r="AL1" s="161"/>
      <c r="AM1" s="161"/>
      <c r="AN1" s="161"/>
      <c r="AO1" s="161"/>
      <c r="AP1" s="161"/>
      <c r="AQ1" s="161"/>
      <c r="AR1" s="161"/>
      <c r="AS1" s="161"/>
      <c r="AT1" s="161"/>
      <c r="AU1" s="161"/>
      <c r="AV1" s="161"/>
      <c r="AW1" s="161"/>
      <c r="AX1" s="161"/>
      <c r="AY1" s="161"/>
      <c r="AZ1" s="161"/>
      <c r="BA1" s="161"/>
      <c r="BB1" s="161"/>
      <c r="BC1" s="161"/>
      <c r="BD1" s="161"/>
      <c r="BE1" s="161"/>
      <c r="BF1" s="161"/>
      <c r="BG1" s="161"/>
      <c r="BH1" s="161"/>
      <c r="BI1" s="161"/>
      <c r="BJ1" s="161"/>
      <c r="BK1" s="161"/>
      <c r="BL1" s="161"/>
      <c r="BM1" s="161"/>
      <c r="BN1" s="161"/>
      <c r="BO1" s="161"/>
      <c r="BP1" s="161"/>
      <c r="BQ1" s="161"/>
      <c r="BR1" s="161"/>
      <c r="BS1" s="161"/>
      <c r="BT1" s="161"/>
      <c r="BU1" s="161"/>
      <c r="BV1" s="161"/>
      <c r="BW1" s="161"/>
      <c r="BX1" s="161"/>
      <c r="BY1" s="161"/>
      <c r="BZ1" s="161"/>
      <c r="CA1" s="161"/>
      <c r="CB1" s="161"/>
      <c r="CC1" s="161"/>
      <c r="CD1" s="161"/>
      <c r="CE1" s="161"/>
      <c r="CF1" s="161"/>
      <c r="CG1" s="161"/>
      <c r="CH1" s="161"/>
      <c r="CI1" s="161"/>
      <c r="CJ1" s="161"/>
      <c r="CK1" s="161"/>
      <c r="CL1" s="161"/>
      <c r="CM1" s="161"/>
      <c r="CN1" s="161"/>
      <c r="CO1" s="161"/>
      <c r="CP1" s="161"/>
      <c r="CQ1" s="161"/>
      <c r="CR1" s="161"/>
      <c r="CS1" s="161"/>
      <c r="CT1" s="161"/>
      <c r="CU1" s="161"/>
      <c r="CV1" s="161"/>
      <c r="CW1" s="161"/>
      <c r="CX1" s="161"/>
      <c r="CY1" s="161"/>
      <c r="CZ1" s="161"/>
      <c r="DA1" s="161"/>
      <c r="DB1" s="161"/>
      <c r="DC1" s="161"/>
      <c r="DD1" s="161"/>
      <c r="DE1" s="161"/>
      <c r="DF1" s="161"/>
      <c r="DG1" s="161"/>
      <c r="DH1" s="161"/>
      <c r="DI1" s="161"/>
      <c r="DJ1" s="161"/>
      <c r="DK1" s="161"/>
      <c r="DL1" s="161"/>
      <c r="DM1" s="161"/>
      <c r="DN1" s="161"/>
      <c r="DO1" s="161"/>
      <c r="DP1" s="161"/>
      <c r="DQ1" s="161"/>
      <c r="DR1" s="161"/>
      <c r="DS1" s="161"/>
      <c r="DT1" s="161"/>
      <c r="DU1" s="161"/>
      <c r="DV1" s="161"/>
      <c r="DW1" s="161"/>
      <c r="DX1" s="161"/>
      <c r="DY1" s="161"/>
      <c r="DZ1" s="161"/>
      <c r="EA1" s="161"/>
      <c r="EB1" s="161"/>
      <c r="EC1" s="161"/>
      <c r="ED1" s="161"/>
      <c r="EE1" s="161"/>
      <c r="EF1" s="161"/>
      <c r="EG1" s="161"/>
      <c r="EH1" s="161"/>
      <c r="EI1" s="161"/>
      <c r="EJ1" s="161"/>
      <c r="EK1" s="161"/>
      <c r="EL1" s="161"/>
      <c r="EM1" s="161"/>
      <c r="EN1" s="161"/>
      <c r="EO1" s="161"/>
      <c r="EP1" s="161"/>
      <c r="EQ1" s="161"/>
      <c r="ER1" s="161"/>
      <c r="ES1" s="161"/>
      <c r="ET1" s="161"/>
      <c r="EU1" s="161"/>
      <c r="EV1" s="161"/>
      <c r="EW1" s="161"/>
      <c r="EX1" s="161"/>
      <c r="EY1" s="161"/>
      <c r="EZ1" s="161"/>
      <c r="FA1" s="161"/>
      <c r="FB1" s="161"/>
      <c r="FC1" s="161"/>
      <c r="FD1" s="161"/>
      <c r="FE1" s="161"/>
      <c r="FF1" s="161"/>
      <c r="FG1" s="161"/>
      <c r="FH1" s="161"/>
      <c r="FI1" s="161"/>
      <c r="FJ1" s="161"/>
      <c r="FK1" s="161"/>
      <c r="FL1" s="161"/>
      <c r="FM1" s="161"/>
      <c r="FN1" s="161"/>
      <c r="FO1" s="161"/>
      <c r="FP1" s="161"/>
      <c r="FQ1" s="161"/>
      <c r="FR1" s="161"/>
      <c r="FS1" s="161"/>
      <c r="FT1" s="161"/>
      <c r="FU1" s="161"/>
      <c r="FV1" s="161"/>
      <c r="FW1" s="161"/>
      <c r="FX1" s="161"/>
      <c r="FY1" s="161"/>
      <c r="FZ1" s="161"/>
      <c r="GA1" s="161"/>
      <c r="GB1" s="161"/>
      <c r="GC1" s="161"/>
      <c r="GD1" s="161"/>
      <c r="GE1" s="161"/>
      <c r="GF1" s="161"/>
      <c r="GG1" s="161"/>
      <c r="GH1" s="161"/>
      <c r="GI1" s="161"/>
      <c r="GJ1" s="161"/>
      <c r="GK1" s="161"/>
      <c r="GL1" s="161"/>
      <c r="GM1" s="161"/>
      <c r="GN1" s="161"/>
      <c r="GO1" s="161"/>
      <c r="GP1" s="161"/>
      <c r="GQ1" s="161"/>
      <c r="GR1" s="161"/>
      <c r="GS1" s="161"/>
      <c r="GT1" s="161"/>
      <c r="GU1" s="161"/>
      <c r="GV1" s="161"/>
      <c r="GW1" s="161"/>
      <c r="GX1" s="161"/>
      <c r="GY1" s="161"/>
      <c r="GZ1" s="161"/>
      <c r="HA1" s="161"/>
      <c r="HB1" s="161"/>
      <c r="HC1" s="161"/>
      <c r="HD1" s="161"/>
      <c r="HE1" s="161"/>
      <c r="HF1" s="161"/>
      <c r="HG1" s="161"/>
      <c r="HH1" s="161"/>
      <c r="HI1" s="161"/>
      <c r="HJ1" s="161"/>
      <c r="HK1" s="161"/>
      <c r="HL1" s="161"/>
      <c r="HM1" s="161"/>
      <c r="HN1" s="161"/>
      <c r="HO1" s="161"/>
      <c r="HP1" s="161"/>
      <c r="HQ1" s="161"/>
      <c r="HR1" s="161"/>
      <c r="HS1" s="161"/>
      <c r="HT1" s="161"/>
      <c r="HU1" s="161"/>
      <c r="HV1" s="161"/>
      <c r="HW1" s="161"/>
      <c r="HX1" s="161"/>
      <c r="HY1" s="161"/>
      <c r="HZ1" s="161"/>
      <c r="IA1" s="161"/>
      <c r="IB1" s="161"/>
      <c r="IC1" s="161"/>
      <c r="ID1" s="161"/>
      <c r="IE1" s="161"/>
      <c r="IF1" s="161"/>
      <c r="IG1" s="161"/>
      <c r="IH1" s="161"/>
      <c r="II1" s="161"/>
      <c r="IJ1" s="161"/>
      <c r="IK1" s="161"/>
      <c r="IL1" s="161"/>
      <c r="IM1" s="161"/>
      <c r="IN1" s="161"/>
      <c r="IO1" s="161"/>
      <c r="IP1" s="161"/>
      <c r="IQ1" s="161"/>
      <c r="IR1" s="161"/>
      <c r="IS1" s="161"/>
      <c r="IT1" s="161"/>
      <c r="IU1" s="161"/>
      <c r="IV1" s="161"/>
      <c r="IW1" s="161"/>
      <c r="IX1" s="161"/>
      <c r="IY1" s="161"/>
      <c r="IZ1" s="161"/>
      <c r="JA1" s="161"/>
      <c r="JB1" s="161"/>
      <c r="JC1" s="161"/>
      <c r="JD1" s="161"/>
      <c r="JE1" s="161"/>
      <c r="JF1" s="161"/>
      <c r="JG1" s="161"/>
      <c r="JH1" s="161"/>
      <c r="JI1" s="161"/>
      <c r="JJ1" s="161"/>
      <c r="JK1" s="161"/>
      <c r="JL1" s="161"/>
      <c r="JM1" s="161"/>
      <c r="JN1" s="161"/>
      <c r="JO1" s="161"/>
      <c r="JP1" s="161"/>
      <c r="JQ1" s="161"/>
      <c r="JR1" s="161"/>
    </row>
    <row r="2" spans="1:278" s="162" customFormat="1" ht="39.75" customHeight="1">
      <c r="A2" s="346"/>
      <c r="B2" s="347"/>
      <c r="C2" s="347"/>
      <c r="D2" s="458"/>
      <c r="E2" s="458"/>
      <c r="F2" s="458"/>
      <c r="G2" s="458"/>
      <c r="H2" s="458"/>
      <c r="I2" s="458"/>
      <c r="J2" s="458"/>
      <c r="K2" s="458"/>
      <c r="L2" s="458"/>
      <c r="M2" s="458"/>
      <c r="N2" s="458"/>
      <c r="O2" s="458"/>
      <c r="P2" s="458"/>
      <c r="Q2" s="459"/>
      <c r="R2" s="336"/>
      <c r="S2" s="336"/>
      <c r="T2" s="336"/>
      <c r="U2" s="161"/>
      <c r="V2" s="161"/>
      <c r="W2" s="161"/>
      <c r="X2" s="161"/>
      <c r="Y2" s="161"/>
      <c r="Z2" s="161"/>
      <c r="AA2" s="161"/>
      <c r="AB2" s="161"/>
      <c r="AC2" s="161"/>
      <c r="AD2" s="161"/>
      <c r="AE2" s="161"/>
      <c r="AF2" s="161"/>
      <c r="AG2" s="161"/>
      <c r="AH2" s="161"/>
      <c r="AI2" s="161"/>
      <c r="AJ2" s="161"/>
      <c r="AK2" s="161"/>
      <c r="AL2" s="161"/>
      <c r="AM2" s="161"/>
      <c r="AN2" s="161"/>
      <c r="AO2" s="161"/>
      <c r="AP2" s="161"/>
      <c r="AQ2" s="161"/>
      <c r="AR2" s="161"/>
      <c r="AS2" s="161"/>
      <c r="AT2" s="161"/>
      <c r="AU2" s="161"/>
      <c r="AV2" s="161"/>
      <c r="AW2" s="161"/>
      <c r="AX2" s="161"/>
      <c r="AY2" s="161"/>
      <c r="AZ2" s="161"/>
      <c r="BA2" s="161"/>
      <c r="BB2" s="161"/>
      <c r="BC2" s="161"/>
      <c r="BD2" s="161"/>
      <c r="BE2" s="161"/>
      <c r="BF2" s="161"/>
      <c r="BG2" s="161"/>
      <c r="BH2" s="161"/>
      <c r="BI2" s="161"/>
      <c r="BJ2" s="161"/>
      <c r="BK2" s="161"/>
      <c r="BL2" s="161"/>
      <c r="BM2" s="161"/>
      <c r="BN2" s="161"/>
      <c r="BO2" s="161"/>
      <c r="BP2" s="161"/>
      <c r="BQ2" s="161"/>
      <c r="BR2" s="161"/>
      <c r="BS2" s="161"/>
      <c r="BT2" s="161"/>
      <c r="BU2" s="161"/>
      <c r="BV2" s="161"/>
      <c r="BW2" s="161"/>
      <c r="BX2" s="161"/>
      <c r="BY2" s="161"/>
      <c r="BZ2" s="161"/>
      <c r="CA2" s="161"/>
      <c r="CB2" s="161"/>
      <c r="CC2" s="161"/>
      <c r="CD2" s="161"/>
      <c r="CE2" s="161"/>
      <c r="CF2" s="161"/>
      <c r="CG2" s="161"/>
      <c r="CH2" s="161"/>
      <c r="CI2" s="161"/>
      <c r="CJ2" s="161"/>
      <c r="CK2" s="161"/>
      <c r="CL2" s="161"/>
      <c r="CM2" s="161"/>
      <c r="CN2" s="161"/>
      <c r="CO2" s="161"/>
      <c r="CP2" s="161"/>
      <c r="CQ2" s="161"/>
      <c r="CR2" s="161"/>
      <c r="CS2" s="161"/>
      <c r="CT2" s="161"/>
      <c r="CU2" s="161"/>
      <c r="CV2" s="161"/>
      <c r="CW2" s="161"/>
      <c r="CX2" s="161"/>
      <c r="CY2" s="161"/>
      <c r="CZ2" s="161"/>
      <c r="DA2" s="161"/>
      <c r="DB2" s="161"/>
      <c r="DC2" s="161"/>
      <c r="DD2" s="161"/>
      <c r="DE2" s="161"/>
      <c r="DF2" s="161"/>
      <c r="DG2" s="161"/>
      <c r="DH2" s="161"/>
      <c r="DI2" s="161"/>
      <c r="DJ2" s="161"/>
      <c r="DK2" s="161"/>
      <c r="DL2" s="161"/>
      <c r="DM2" s="161"/>
      <c r="DN2" s="161"/>
      <c r="DO2" s="161"/>
      <c r="DP2" s="161"/>
      <c r="DQ2" s="161"/>
      <c r="DR2" s="161"/>
      <c r="DS2" s="161"/>
      <c r="DT2" s="161"/>
      <c r="DU2" s="161"/>
      <c r="DV2" s="161"/>
      <c r="DW2" s="161"/>
      <c r="DX2" s="161"/>
      <c r="DY2" s="161"/>
      <c r="DZ2" s="161"/>
      <c r="EA2" s="161"/>
      <c r="EB2" s="161"/>
      <c r="EC2" s="161"/>
      <c r="ED2" s="161"/>
      <c r="EE2" s="161"/>
      <c r="EF2" s="161"/>
      <c r="EG2" s="161"/>
      <c r="EH2" s="161"/>
      <c r="EI2" s="161"/>
      <c r="EJ2" s="161"/>
      <c r="EK2" s="161"/>
      <c r="EL2" s="161"/>
      <c r="EM2" s="161"/>
      <c r="EN2" s="161"/>
      <c r="EO2" s="161"/>
      <c r="EP2" s="161"/>
      <c r="EQ2" s="161"/>
      <c r="ER2" s="161"/>
      <c r="ES2" s="161"/>
      <c r="ET2" s="161"/>
      <c r="EU2" s="161"/>
      <c r="EV2" s="161"/>
      <c r="EW2" s="161"/>
      <c r="EX2" s="161"/>
      <c r="EY2" s="161"/>
      <c r="EZ2" s="161"/>
      <c r="FA2" s="161"/>
      <c r="FB2" s="161"/>
      <c r="FC2" s="161"/>
      <c r="FD2" s="161"/>
      <c r="FE2" s="161"/>
      <c r="FF2" s="161"/>
      <c r="FG2" s="161"/>
      <c r="FH2" s="161"/>
      <c r="FI2" s="161"/>
      <c r="FJ2" s="161"/>
      <c r="FK2" s="161"/>
      <c r="FL2" s="161"/>
      <c r="FM2" s="161"/>
      <c r="FN2" s="161"/>
      <c r="FO2" s="161"/>
      <c r="FP2" s="161"/>
      <c r="FQ2" s="161"/>
      <c r="FR2" s="161"/>
      <c r="FS2" s="161"/>
      <c r="FT2" s="161"/>
      <c r="FU2" s="161"/>
      <c r="FV2" s="161"/>
      <c r="FW2" s="161"/>
      <c r="FX2" s="161"/>
      <c r="FY2" s="161"/>
      <c r="FZ2" s="161"/>
      <c r="GA2" s="161"/>
      <c r="GB2" s="161"/>
      <c r="GC2" s="161"/>
      <c r="GD2" s="161"/>
      <c r="GE2" s="161"/>
      <c r="GF2" s="161"/>
      <c r="GG2" s="161"/>
      <c r="GH2" s="161"/>
      <c r="GI2" s="161"/>
      <c r="GJ2" s="161"/>
      <c r="GK2" s="161"/>
      <c r="GL2" s="161"/>
      <c r="GM2" s="161"/>
      <c r="GN2" s="161"/>
      <c r="GO2" s="161"/>
      <c r="GP2" s="161"/>
      <c r="GQ2" s="161"/>
      <c r="GR2" s="161"/>
      <c r="GS2" s="161"/>
      <c r="GT2" s="161"/>
      <c r="GU2" s="161"/>
      <c r="GV2" s="161"/>
      <c r="GW2" s="161"/>
      <c r="GX2" s="161"/>
      <c r="GY2" s="161"/>
      <c r="GZ2" s="161"/>
      <c r="HA2" s="161"/>
      <c r="HB2" s="161"/>
      <c r="HC2" s="161"/>
      <c r="HD2" s="161"/>
      <c r="HE2" s="161"/>
      <c r="HF2" s="161"/>
      <c r="HG2" s="161"/>
      <c r="HH2" s="161"/>
      <c r="HI2" s="161"/>
      <c r="HJ2" s="161"/>
      <c r="HK2" s="161"/>
      <c r="HL2" s="161"/>
      <c r="HM2" s="161"/>
      <c r="HN2" s="161"/>
      <c r="HO2" s="161"/>
      <c r="HP2" s="161"/>
      <c r="HQ2" s="161"/>
      <c r="HR2" s="161"/>
      <c r="HS2" s="161"/>
      <c r="HT2" s="161"/>
      <c r="HU2" s="161"/>
      <c r="HV2" s="161"/>
      <c r="HW2" s="161"/>
      <c r="HX2" s="161"/>
      <c r="HY2" s="161"/>
      <c r="HZ2" s="161"/>
      <c r="IA2" s="161"/>
      <c r="IB2" s="161"/>
      <c r="IC2" s="161"/>
      <c r="ID2" s="161"/>
      <c r="IE2" s="161"/>
      <c r="IF2" s="161"/>
      <c r="IG2" s="161"/>
      <c r="IH2" s="161"/>
      <c r="II2" s="161"/>
      <c r="IJ2" s="161"/>
      <c r="IK2" s="161"/>
      <c r="IL2" s="161"/>
      <c r="IM2" s="161"/>
      <c r="IN2" s="161"/>
      <c r="IO2" s="161"/>
      <c r="IP2" s="161"/>
      <c r="IQ2" s="161"/>
      <c r="IR2" s="161"/>
      <c r="IS2" s="161"/>
      <c r="IT2" s="161"/>
      <c r="IU2" s="161"/>
      <c r="IV2" s="161"/>
      <c r="IW2" s="161"/>
      <c r="IX2" s="161"/>
      <c r="IY2" s="161"/>
      <c r="IZ2" s="161"/>
      <c r="JA2" s="161"/>
      <c r="JB2" s="161"/>
      <c r="JC2" s="161"/>
      <c r="JD2" s="161"/>
      <c r="JE2" s="161"/>
      <c r="JF2" s="161"/>
      <c r="JG2" s="161"/>
      <c r="JH2" s="161"/>
      <c r="JI2" s="161"/>
      <c r="JJ2" s="161"/>
      <c r="JK2" s="161"/>
      <c r="JL2" s="161"/>
      <c r="JM2" s="161"/>
      <c r="JN2" s="161"/>
      <c r="JO2" s="161"/>
      <c r="JP2" s="161"/>
      <c r="JQ2" s="161"/>
      <c r="JR2" s="161"/>
    </row>
    <row r="3" spans="1:278" s="162" customFormat="1" ht="3" customHeight="1">
      <c r="A3" s="2"/>
      <c r="B3" s="2"/>
      <c r="C3" s="205"/>
      <c r="D3" s="458"/>
      <c r="E3" s="458"/>
      <c r="F3" s="458"/>
      <c r="G3" s="458"/>
      <c r="H3" s="458"/>
      <c r="I3" s="458"/>
      <c r="J3" s="458"/>
      <c r="K3" s="458"/>
      <c r="L3" s="458"/>
      <c r="M3" s="458"/>
      <c r="N3" s="458"/>
      <c r="O3" s="458"/>
      <c r="P3" s="458"/>
      <c r="Q3" s="459"/>
      <c r="R3" s="336"/>
      <c r="S3" s="336"/>
      <c r="T3" s="336"/>
      <c r="U3" s="161"/>
      <c r="V3" s="161"/>
      <c r="W3" s="161"/>
      <c r="X3" s="161"/>
      <c r="Y3" s="161"/>
      <c r="Z3" s="161"/>
      <c r="AA3" s="161"/>
      <c r="AB3" s="161"/>
      <c r="AC3" s="161"/>
      <c r="AD3" s="161"/>
      <c r="AE3" s="161"/>
      <c r="AF3" s="161"/>
      <c r="AG3" s="161"/>
      <c r="AH3" s="161"/>
      <c r="AI3" s="161"/>
      <c r="AJ3" s="161"/>
      <c r="AK3" s="161"/>
      <c r="AL3" s="161"/>
      <c r="AM3" s="161"/>
      <c r="AN3" s="161"/>
      <c r="AO3" s="161"/>
      <c r="AP3" s="161"/>
      <c r="AQ3" s="161"/>
      <c r="AR3" s="161"/>
      <c r="AS3" s="161"/>
      <c r="AT3" s="161"/>
      <c r="AU3" s="161"/>
      <c r="AV3" s="161"/>
      <c r="AW3" s="161"/>
      <c r="AX3" s="161"/>
      <c r="AY3" s="161"/>
      <c r="AZ3" s="161"/>
      <c r="BA3" s="161"/>
      <c r="BB3" s="161"/>
      <c r="BC3" s="161"/>
      <c r="BD3" s="161"/>
      <c r="BE3" s="161"/>
      <c r="BF3" s="161"/>
      <c r="BG3" s="161"/>
      <c r="BH3" s="161"/>
      <c r="BI3" s="161"/>
      <c r="BJ3" s="161"/>
      <c r="BK3" s="161"/>
      <c r="BL3" s="161"/>
      <c r="BM3" s="161"/>
      <c r="BN3" s="161"/>
      <c r="BO3" s="161"/>
      <c r="BP3" s="161"/>
      <c r="BQ3" s="161"/>
      <c r="BR3" s="161"/>
      <c r="BS3" s="161"/>
      <c r="BT3" s="161"/>
      <c r="BU3" s="161"/>
      <c r="BV3" s="161"/>
      <c r="BW3" s="161"/>
      <c r="BX3" s="161"/>
      <c r="BY3" s="161"/>
      <c r="BZ3" s="161"/>
      <c r="CA3" s="161"/>
      <c r="CB3" s="161"/>
      <c r="CC3" s="161"/>
      <c r="CD3" s="161"/>
      <c r="CE3" s="161"/>
      <c r="CF3" s="161"/>
      <c r="CG3" s="161"/>
      <c r="CH3" s="161"/>
      <c r="CI3" s="161"/>
      <c r="CJ3" s="161"/>
      <c r="CK3" s="161"/>
      <c r="CL3" s="161"/>
      <c r="CM3" s="161"/>
      <c r="CN3" s="161"/>
      <c r="CO3" s="161"/>
      <c r="CP3" s="161"/>
      <c r="CQ3" s="161"/>
      <c r="CR3" s="161"/>
      <c r="CS3" s="161"/>
      <c r="CT3" s="161"/>
      <c r="CU3" s="161"/>
      <c r="CV3" s="161"/>
      <c r="CW3" s="161"/>
      <c r="CX3" s="161"/>
      <c r="CY3" s="161"/>
      <c r="CZ3" s="161"/>
      <c r="DA3" s="161"/>
      <c r="DB3" s="161"/>
      <c r="DC3" s="161"/>
      <c r="DD3" s="161"/>
      <c r="DE3" s="161"/>
      <c r="DF3" s="161"/>
      <c r="DG3" s="161"/>
      <c r="DH3" s="161"/>
      <c r="DI3" s="161"/>
      <c r="DJ3" s="161"/>
      <c r="DK3" s="161"/>
      <c r="DL3" s="161"/>
      <c r="DM3" s="161"/>
      <c r="DN3" s="161"/>
      <c r="DO3" s="161"/>
      <c r="DP3" s="161"/>
      <c r="DQ3" s="161"/>
      <c r="DR3" s="161"/>
      <c r="DS3" s="161"/>
      <c r="DT3" s="161"/>
      <c r="DU3" s="161"/>
      <c r="DV3" s="161"/>
      <c r="DW3" s="161"/>
      <c r="DX3" s="161"/>
      <c r="DY3" s="161"/>
      <c r="DZ3" s="161"/>
      <c r="EA3" s="161"/>
      <c r="EB3" s="161"/>
      <c r="EC3" s="161"/>
      <c r="ED3" s="161"/>
      <c r="EE3" s="161"/>
      <c r="EF3" s="161"/>
      <c r="EG3" s="161"/>
      <c r="EH3" s="161"/>
      <c r="EI3" s="161"/>
      <c r="EJ3" s="161"/>
      <c r="EK3" s="161"/>
      <c r="EL3" s="161"/>
      <c r="EM3" s="161"/>
      <c r="EN3" s="161"/>
      <c r="EO3" s="161"/>
      <c r="EP3" s="161"/>
      <c r="EQ3" s="161"/>
      <c r="ER3" s="161"/>
      <c r="ES3" s="161"/>
      <c r="ET3" s="161"/>
      <c r="EU3" s="161"/>
      <c r="EV3" s="161"/>
      <c r="EW3" s="161"/>
      <c r="EX3" s="161"/>
      <c r="EY3" s="161"/>
      <c r="EZ3" s="161"/>
      <c r="FA3" s="161"/>
      <c r="FB3" s="161"/>
      <c r="FC3" s="161"/>
      <c r="FD3" s="161"/>
      <c r="FE3" s="161"/>
      <c r="FF3" s="161"/>
      <c r="FG3" s="161"/>
      <c r="FH3" s="161"/>
      <c r="FI3" s="161"/>
      <c r="FJ3" s="161"/>
      <c r="FK3" s="161"/>
      <c r="FL3" s="161"/>
      <c r="FM3" s="161"/>
      <c r="FN3" s="161"/>
      <c r="FO3" s="161"/>
      <c r="FP3" s="161"/>
      <c r="FQ3" s="161"/>
      <c r="FR3" s="161"/>
      <c r="FS3" s="161"/>
      <c r="FT3" s="161"/>
      <c r="FU3" s="161"/>
      <c r="FV3" s="161"/>
      <c r="FW3" s="161"/>
      <c r="FX3" s="161"/>
      <c r="FY3" s="161"/>
      <c r="FZ3" s="161"/>
      <c r="GA3" s="161"/>
      <c r="GB3" s="161"/>
      <c r="GC3" s="161"/>
      <c r="GD3" s="161"/>
      <c r="GE3" s="161"/>
      <c r="GF3" s="161"/>
      <c r="GG3" s="161"/>
      <c r="GH3" s="161"/>
      <c r="GI3" s="161"/>
      <c r="GJ3" s="161"/>
      <c r="GK3" s="161"/>
      <c r="GL3" s="161"/>
      <c r="GM3" s="161"/>
      <c r="GN3" s="161"/>
      <c r="GO3" s="161"/>
      <c r="GP3" s="161"/>
      <c r="GQ3" s="161"/>
      <c r="GR3" s="161"/>
      <c r="GS3" s="161"/>
      <c r="GT3" s="161"/>
      <c r="GU3" s="161"/>
      <c r="GV3" s="161"/>
      <c r="GW3" s="161"/>
      <c r="GX3" s="161"/>
      <c r="GY3" s="161"/>
      <c r="GZ3" s="161"/>
      <c r="HA3" s="161"/>
      <c r="HB3" s="161"/>
      <c r="HC3" s="161"/>
      <c r="HD3" s="161"/>
      <c r="HE3" s="161"/>
      <c r="HF3" s="161"/>
      <c r="HG3" s="161"/>
      <c r="HH3" s="161"/>
      <c r="HI3" s="161"/>
      <c r="HJ3" s="161"/>
      <c r="HK3" s="161"/>
      <c r="HL3" s="161"/>
      <c r="HM3" s="161"/>
      <c r="HN3" s="161"/>
      <c r="HO3" s="161"/>
      <c r="HP3" s="161"/>
      <c r="HQ3" s="161"/>
      <c r="HR3" s="161"/>
      <c r="HS3" s="161"/>
      <c r="HT3" s="161"/>
      <c r="HU3" s="161"/>
      <c r="HV3" s="161"/>
      <c r="HW3" s="161"/>
      <c r="HX3" s="161"/>
      <c r="HY3" s="161"/>
      <c r="HZ3" s="161"/>
      <c r="IA3" s="161"/>
      <c r="IB3" s="161"/>
      <c r="IC3" s="161"/>
      <c r="ID3" s="161"/>
      <c r="IE3" s="161"/>
      <c r="IF3" s="161"/>
      <c r="IG3" s="161"/>
      <c r="IH3" s="161"/>
      <c r="II3" s="161"/>
      <c r="IJ3" s="161"/>
      <c r="IK3" s="161"/>
      <c r="IL3" s="161"/>
      <c r="IM3" s="161"/>
      <c r="IN3" s="161"/>
      <c r="IO3" s="161"/>
      <c r="IP3" s="161"/>
      <c r="IQ3" s="161"/>
      <c r="IR3" s="161"/>
      <c r="IS3" s="161"/>
      <c r="IT3" s="161"/>
      <c r="IU3" s="161"/>
      <c r="IV3" s="161"/>
      <c r="IW3" s="161"/>
      <c r="IX3" s="161"/>
      <c r="IY3" s="161"/>
      <c r="IZ3" s="161"/>
      <c r="JA3" s="161"/>
      <c r="JB3" s="161"/>
      <c r="JC3" s="161"/>
      <c r="JD3" s="161"/>
      <c r="JE3" s="161"/>
      <c r="JF3" s="161"/>
      <c r="JG3" s="161"/>
      <c r="JH3" s="161"/>
      <c r="JI3" s="161"/>
      <c r="JJ3" s="161"/>
      <c r="JK3" s="161"/>
      <c r="JL3" s="161"/>
      <c r="JM3" s="161"/>
      <c r="JN3" s="161"/>
      <c r="JO3" s="161"/>
      <c r="JP3" s="161"/>
      <c r="JQ3" s="161"/>
      <c r="JR3" s="161"/>
    </row>
    <row r="4" spans="1:278" s="162" customFormat="1" ht="41.25" customHeight="1">
      <c r="A4" s="337" t="s">
        <v>0</v>
      </c>
      <c r="B4" s="338"/>
      <c r="C4" s="339"/>
      <c r="D4" s="340" t="str">
        <f>'Mapa Final'!D4</f>
        <v xml:space="preserve">Compra Pública </v>
      </c>
      <c r="E4" s="341"/>
      <c r="F4" s="341"/>
      <c r="G4" s="341"/>
      <c r="H4" s="341"/>
      <c r="I4" s="341"/>
      <c r="J4" s="341"/>
      <c r="K4" s="341"/>
      <c r="L4" s="341"/>
      <c r="M4" s="341"/>
      <c r="N4" s="342"/>
      <c r="O4" s="343"/>
      <c r="P4" s="343"/>
      <c r="Q4" s="343"/>
      <c r="R4" s="1"/>
      <c r="S4" s="1"/>
      <c r="T4" s="1"/>
      <c r="U4" s="161"/>
      <c r="V4" s="161"/>
      <c r="W4" s="161"/>
      <c r="X4" s="161"/>
      <c r="Y4" s="161"/>
      <c r="Z4" s="161"/>
      <c r="AA4" s="161"/>
      <c r="AB4" s="161"/>
      <c r="AC4" s="161"/>
      <c r="AD4" s="161"/>
      <c r="AE4" s="161"/>
      <c r="AF4" s="161"/>
      <c r="AG4" s="161"/>
      <c r="AH4" s="161"/>
      <c r="AI4" s="161"/>
      <c r="AJ4" s="161"/>
      <c r="AK4" s="161"/>
      <c r="AL4" s="161"/>
      <c r="AM4" s="161"/>
      <c r="AN4" s="161"/>
      <c r="AO4" s="161"/>
      <c r="AP4" s="161"/>
      <c r="AQ4" s="161"/>
      <c r="AR4" s="161"/>
      <c r="AS4" s="161"/>
      <c r="AT4" s="161"/>
      <c r="AU4" s="161"/>
      <c r="AV4" s="161"/>
      <c r="AW4" s="161"/>
      <c r="AX4" s="161"/>
      <c r="AY4" s="161"/>
      <c r="AZ4" s="161"/>
      <c r="BA4" s="161"/>
      <c r="BB4" s="161"/>
      <c r="BC4" s="161"/>
      <c r="BD4" s="161"/>
      <c r="BE4" s="161"/>
      <c r="BF4" s="161"/>
      <c r="BG4" s="161"/>
      <c r="BH4" s="161"/>
      <c r="BI4" s="161"/>
      <c r="BJ4" s="161"/>
      <c r="BK4" s="161"/>
      <c r="BL4" s="161"/>
      <c r="BM4" s="161"/>
      <c r="BN4" s="161"/>
      <c r="BO4" s="161"/>
      <c r="BP4" s="161"/>
      <c r="BQ4" s="161"/>
      <c r="BR4" s="161"/>
      <c r="BS4" s="161"/>
      <c r="BT4" s="161"/>
      <c r="BU4" s="161"/>
      <c r="BV4" s="161"/>
      <c r="BW4" s="161"/>
      <c r="BX4" s="161"/>
      <c r="BY4" s="161"/>
      <c r="BZ4" s="161"/>
      <c r="CA4" s="161"/>
      <c r="CB4" s="161"/>
      <c r="CC4" s="161"/>
      <c r="CD4" s="161"/>
      <c r="CE4" s="161"/>
      <c r="CF4" s="161"/>
      <c r="CG4" s="161"/>
      <c r="CH4" s="161"/>
      <c r="CI4" s="161"/>
      <c r="CJ4" s="161"/>
      <c r="CK4" s="161"/>
      <c r="CL4" s="161"/>
      <c r="CM4" s="161"/>
      <c r="CN4" s="161"/>
      <c r="CO4" s="161"/>
      <c r="CP4" s="161"/>
      <c r="CQ4" s="161"/>
      <c r="CR4" s="161"/>
      <c r="CS4" s="161"/>
      <c r="CT4" s="161"/>
      <c r="CU4" s="161"/>
      <c r="CV4" s="161"/>
      <c r="CW4" s="161"/>
      <c r="CX4" s="161"/>
      <c r="CY4" s="161"/>
      <c r="CZ4" s="161"/>
      <c r="DA4" s="161"/>
      <c r="DB4" s="161"/>
      <c r="DC4" s="161"/>
      <c r="DD4" s="161"/>
      <c r="DE4" s="161"/>
      <c r="DF4" s="161"/>
      <c r="DG4" s="161"/>
      <c r="DH4" s="161"/>
      <c r="DI4" s="161"/>
      <c r="DJ4" s="161"/>
      <c r="DK4" s="161"/>
      <c r="DL4" s="161"/>
      <c r="DM4" s="161"/>
      <c r="DN4" s="161"/>
      <c r="DO4" s="161"/>
      <c r="DP4" s="161"/>
      <c r="DQ4" s="161"/>
      <c r="DR4" s="161"/>
      <c r="DS4" s="161"/>
      <c r="DT4" s="161"/>
      <c r="DU4" s="161"/>
      <c r="DV4" s="161"/>
      <c r="DW4" s="161"/>
      <c r="DX4" s="161"/>
      <c r="DY4" s="161"/>
      <c r="DZ4" s="161"/>
      <c r="EA4" s="161"/>
      <c r="EB4" s="161"/>
      <c r="EC4" s="161"/>
      <c r="ED4" s="161"/>
      <c r="EE4" s="161"/>
      <c r="EF4" s="161"/>
      <c r="EG4" s="161"/>
      <c r="EH4" s="161"/>
      <c r="EI4" s="161"/>
      <c r="EJ4" s="161"/>
      <c r="EK4" s="161"/>
      <c r="EL4" s="161"/>
      <c r="EM4" s="161"/>
      <c r="EN4" s="161"/>
      <c r="EO4" s="161"/>
      <c r="EP4" s="161"/>
      <c r="EQ4" s="161"/>
      <c r="ER4" s="161"/>
      <c r="ES4" s="161"/>
      <c r="ET4" s="161"/>
      <c r="EU4" s="161"/>
      <c r="EV4" s="161"/>
      <c r="EW4" s="161"/>
      <c r="EX4" s="161"/>
      <c r="EY4" s="161"/>
      <c r="EZ4" s="161"/>
      <c r="FA4" s="161"/>
      <c r="FB4" s="161"/>
      <c r="FC4" s="161"/>
      <c r="FD4" s="161"/>
      <c r="FE4" s="161"/>
      <c r="FF4" s="161"/>
      <c r="FG4" s="161"/>
      <c r="FH4" s="161"/>
      <c r="FI4" s="161"/>
      <c r="FJ4" s="161"/>
      <c r="FK4" s="161"/>
      <c r="FL4" s="161"/>
      <c r="FM4" s="161"/>
      <c r="FN4" s="161"/>
      <c r="FO4" s="161"/>
      <c r="FP4" s="161"/>
      <c r="FQ4" s="161"/>
      <c r="FR4" s="161"/>
      <c r="FS4" s="161"/>
      <c r="FT4" s="161"/>
      <c r="FU4" s="161"/>
      <c r="FV4" s="161"/>
      <c r="FW4" s="161"/>
      <c r="FX4" s="161"/>
      <c r="FY4" s="161"/>
      <c r="FZ4" s="161"/>
      <c r="GA4" s="161"/>
      <c r="GB4" s="161"/>
      <c r="GC4" s="161"/>
      <c r="GD4" s="161"/>
      <c r="GE4" s="161"/>
      <c r="GF4" s="161"/>
      <c r="GG4" s="161"/>
      <c r="GH4" s="161"/>
      <c r="GI4" s="161"/>
      <c r="GJ4" s="161"/>
      <c r="GK4" s="161"/>
      <c r="GL4" s="161"/>
      <c r="GM4" s="161"/>
      <c r="GN4" s="161"/>
      <c r="GO4" s="161"/>
      <c r="GP4" s="161"/>
      <c r="GQ4" s="161"/>
      <c r="GR4" s="161"/>
      <c r="GS4" s="161"/>
      <c r="GT4" s="161"/>
      <c r="GU4" s="161"/>
      <c r="GV4" s="161"/>
      <c r="GW4" s="161"/>
      <c r="GX4" s="161"/>
      <c r="GY4" s="161"/>
      <c r="GZ4" s="161"/>
      <c r="HA4" s="161"/>
      <c r="HB4" s="161"/>
      <c r="HC4" s="161"/>
      <c r="HD4" s="161"/>
      <c r="HE4" s="161"/>
      <c r="HF4" s="161"/>
      <c r="HG4" s="161"/>
      <c r="HH4" s="161"/>
      <c r="HI4" s="161"/>
      <c r="HJ4" s="161"/>
      <c r="HK4" s="161"/>
      <c r="HL4" s="161"/>
      <c r="HM4" s="161"/>
      <c r="HN4" s="161"/>
      <c r="HO4" s="161"/>
      <c r="HP4" s="161"/>
      <c r="HQ4" s="161"/>
      <c r="HR4" s="161"/>
      <c r="HS4" s="161"/>
      <c r="HT4" s="161"/>
      <c r="HU4" s="161"/>
      <c r="HV4" s="161"/>
      <c r="HW4" s="161"/>
      <c r="HX4" s="161"/>
      <c r="HY4" s="161"/>
      <c r="HZ4" s="161"/>
      <c r="IA4" s="161"/>
      <c r="IB4" s="161"/>
      <c r="IC4" s="161"/>
      <c r="ID4" s="161"/>
      <c r="IE4" s="161"/>
      <c r="IF4" s="161"/>
      <c r="IG4" s="161"/>
      <c r="IH4" s="161"/>
      <c r="II4" s="161"/>
      <c r="IJ4" s="161"/>
      <c r="IK4" s="161"/>
      <c r="IL4" s="161"/>
      <c r="IM4" s="161"/>
      <c r="IN4" s="161"/>
      <c r="IO4" s="161"/>
      <c r="IP4" s="161"/>
      <c r="IQ4" s="161"/>
      <c r="IR4" s="161"/>
      <c r="IS4" s="161"/>
      <c r="IT4" s="161"/>
      <c r="IU4" s="161"/>
      <c r="IV4" s="161"/>
      <c r="IW4" s="161"/>
      <c r="IX4" s="161"/>
      <c r="IY4" s="161"/>
      <c r="IZ4" s="161"/>
      <c r="JA4" s="161"/>
      <c r="JB4" s="161"/>
      <c r="JC4" s="161"/>
      <c r="JD4" s="161"/>
      <c r="JE4" s="161"/>
      <c r="JF4" s="161"/>
      <c r="JG4" s="161"/>
      <c r="JH4" s="161"/>
      <c r="JI4" s="161"/>
      <c r="JJ4" s="161"/>
      <c r="JK4" s="161"/>
      <c r="JL4" s="161"/>
      <c r="JM4" s="161"/>
      <c r="JN4" s="161"/>
      <c r="JO4" s="161"/>
      <c r="JP4" s="161"/>
      <c r="JQ4" s="161"/>
      <c r="JR4" s="161"/>
    </row>
    <row r="5" spans="1:278" s="162" customFormat="1" ht="52.5" customHeight="1">
      <c r="A5" s="337" t="s">
        <v>1</v>
      </c>
      <c r="B5" s="338"/>
      <c r="C5" s="339"/>
      <c r="D5" s="348" t="str">
        <f>'Mapa Final'!D5</f>
        <v>Gestionar las actividades de compra publica encaminadas a la adquisicion de bienes, obras y servicios requeridos por la Rama Judicial para garantizar una óptima gestión en cada vigencia, dando cumplimiento al Plan Anual de Adquisiciones, en el marco del sistema de gestión de la calidad, medio ambiente y seguridad y salud en el trabajo.</v>
      </c>
      <c r="E5" s="349"/>
      <c r="F5" s="349"/>
      <c r="G5" s="349"/>
      <c r="H5" s="349"/>
      <c r="I5" s="349"/>
      <c r="J5" s="349"/>
      <c r="K5" s="349"/>
      <c r="L5" s="349"/>
      <c r="M5" s="349"/>
      <c r="N5" s="350"/>
      <c r="O5" s="1"/>
      <c r="P5" s="1"/>
      <c r="Q5" s="1"/>
      <c r="R5" s="1"/>
      <c r="S5" s="1"/>
      <c r="T5" s="1"/>
      <c r="U5" s="161"/>
      <c r="V5" s="161"/>
      <c r="W5" s="161"/>
      <c r="X5" s="161"/>
      <c r="Y5" s="161"/>
      <c r="Z5" s="161"/>
      <c r="AA5" s="161"/>
      <c r="AB5" s="161"/>
      <c r="AC5" s="161"/>
      <c r="AD5" s="161"/>
      <c r="AE5" s="161"/>
      <c r="AF5" s="161"/>
      <c r="AG5" s="161"/>
      <c r="AH5" s="161"/>
      <c r="AI5" s="161"/>
      <c r="AJ5" s="161"/>
      <c r="AK5" s="161"/>
      <c r="AL5" s="161"/>
      <c r="AM5" s="161"/>
      <c r="AN5" s="161"/>
      <c r="AO5" s="161"/>
      <c r="AP5" s="161"/>
      <c r="AQ5" s="161"/>
      <c r="AR5" s="161"/>
      <c r="AS5" s="161"/>
      <c r="AT5" s="161"/>
      <c r="AU5" s="161"/>
      <c r="AV5" s="161"/>
      <c r="AW5" s="161"/>
      <c r="AX5" s="161"/>
      <c r="AY5" s="161"/>
      <c r="AZ5" s="161"/>
      <c r="BA5" s="161"/>
      <c r="BB5" s="161"/>
      <c r="BC5" s="161"/>
      <c r="BD5" s="161"/>
      <c r="BE5" s="161"/>
      <c r="BF5" s="161"/>
      <c r="BG5" s="161"/>
      <c r="BH5" s="161"/>
      <c r="BI5" s="161"/>
      <c r="BJ5" s="161"/>
      <c r="BK5" s="161"/>
      <c r="BL5" s="161"/>
      <c r="BM5" s="161"/>
      <c r="BN5" s="161"/>
      <c r="BO5" s="161"/>
      <c r="BP5" s="161"/>
      <c r="BQ5" s="161"/>
      <c r="BR5" s="161"/>
      <c r="BS5" s="161"/>
      <c r="BT5" s="161"/>
      <c r="BU5" s="161"/>
      <c r="BV5" s="161"/>
      <c r="BW5" s="161"/>
      <c r="BX5" s="161"/>
      <c r="BY5" s="161"/>
      <c r="BZ5" s="161"/>
      <c r="CA5" s="161"/>
      <c r="CB5" s="161"/>
      <c r="CC5" s="161"/>
      <c r="CD5" s="161"/>
      <c r="CE5" s="161"/>
      <c r="CF5" s="161"/>
      <c r="CG5" s="161"/>
      <c r="CH5" s="161"/>
      <c r="CI5" s="161"/>
      <c r="CJ5" s="161"/>
      <c r="CK5" s="161"/>
      <c r="CL5" s="161"/>
      <c r="CM5" s="161"/>
      <c r="CN5" s="161"/>
      <c r="CO5" s="161"/>
      <c r="CP5" s="161"/>
      <c r="CQ5" s="161"/>
      <c r="CR5" s="161"/>
      <c r="CS5" s="161"/>
      <c r="CT5" s="161"/>
      <c r="CU5" s="161"/>
      <c r="CV5" s="161"/>
      <c r="CW5" s="161"/>
      <c r="CX5" s="161"/>
      <c r="CY5" s="161"/>
      <c r="CZ5" s="161"/>
      <c r="DA5" s="161"/>
      <c r="DB5" s="161"/>
      <c r="DC5" s="161"/>
      <c r="DD5" s="161"/>
      <c r="DE5" s="161"/>
      <c r="DF5" s="161"/>
      <c r="DG5" s="161"/>
      <c r="DH5" s="161"/>
      <c r="DI5" s="161"/>
      <c r="DJ5" s="161"/>
      <c r="DK5" s="161"/>
      <c r="DL5" s="161"/>
      <c r="DM5" s="161"/>
      <c r="DN5" s="161"/>
      <c r="DO5" s="161"/>
      <c r="DP5" s="161"/>
      <c r="DQ5" s="161"/>
      <c r="DR5" s="161"/>
      <c r="DS5" s="161"/>
      <c r="DT5" s="161"/>
      <c r="DU5" s="161"/>
      <c r="DV5" s="161"/>
      <c r="DW5" s="161"/>
      <c r="DX5" s="161"/>
      <c r="DY5" s="161"/>
      <c r="DZ5" s="161"/>
      <c r="EA5" s="161"/>
      <c r="EB5" s="161"/>
      <c r="EC5" s="161"/>
      <c r="ED5" s="161"/>
      <c r="EE5" s="161"/>
      <c r="EF5" s="161"/>
      <c r="EG5" s="161"/>
      <c r="EH5" s="161"/>
      <c r="EI5" s="161"/>
      <c r="EJ5" s="161"/>
      <c r="EK5" s="161"/>
      <c r="EL5" s="161"/>
      <c r="EM5" s="161"/>
      <c r="EN5" s="161"/>
      <c r="EO5" s="161"/>
      <c r="EP5" s="161"/>
      <c r="EQ5" s="161"/>
      <c r="ER5" s="161"/>
      <c r="ES5" s="161"/>
      <c r="ET5" s="161"/>
      <c r="EU5" s="161"/>
      <c r="EV5" s="161"/>
      <c r="EW5" s="161"/>
      <c r="EX5" s="161"/>
      <c r="EY5" s="161"/>
      <c r="EZ5" s="161"/>
      <c r="FA5" s="161"/>
      <c r="FB5" s="161"/>
      <c r="FC5" s="161"/>
      <c r="FD5" s="161"/>
      <c r="FE5" s="161"/>
      <c r="FF5" s="161"/>
      <c r="FG5" s="161"/>
      <c r="FH5" s="161"/>
      <c r="FI5" s="161"/>
      <c r="FJ5" s="161"/>
      <c r="FK5" s="161"/>
      <c r="FL5" s="161"/>
      <c r="FM5" s="161"/>
      <c r="FN5" s="161"/>
      <c r="FO5" s="161"/>
      <c r="FP5" s="161"/>
      <c r="FQ5" s="161"/>
      <c r="FR5" s="161"/>
      <c r="FS5" s="161"/>
      <c r="FT5" s="161"/>
      <c r="FU5" s="161"/>
      <c r="FV5" s="161"/>
      <c r="FW5" s="161"/>
      <c r="FX5" s="161"/>
      <c r="FY5" s="161"/>
      <c r="FZ5" s="161"/>
      <c r="GA5" s="161"/>
      <c r="GB5" s="161"/>
      <c r="GC5" s="161"/>
      <c r="GD5" s="161"/>
      <c r="GE5" s="161"/>
      <c r="GF5" s="161"/>
      <c r="GG5" s="161"/>
      <c r="GH5" s="161"/>
      <c r="GI5" s="161"/>
      <c r="GJ5" s="161"/>
      <c r="GK5" s="161"/>
      <c r="GL5" s="161"/>
      <c r="GM5" s="161"/>
      <c r="GN5" s="161"/>
      <c r="GO5" s="161"/>
      <c r="GP5" s="161"/>
      <c r="GQ5" s="161"/>
      <c r="GR5" s="161"/>
      <c r="GS5" s="161"/>
      <c r="GT5" s="161"/>
      <c r="GU5" s="161"/>
      <c r="GV5" s="161"/>
      <c r="GW5" s="161"/>
      <c r="GX5" s="161"/>
      <c r="GY5" s="161"/>
      <c r="GZ5" s="161"/>
      <c r="HA5" s="161"/>
      <c r="HB5" s="161"/>
      <c r="HC5" s="161"/>
      <c r="HD5" s="161"/>
      <c r="HE5" s="161"/>
      <c r="HF5" s="161"/>
      <c r="HG5" s="161"/>
      <c r="HH5" s="161"/>
      <c r="HI5" s="161"/>
      <c r="HJ5" s="161"/>
      <c r="HK5" s="161"/>
      <c r="HL5" s="161"/>
      <c r="HM5" s="161"/>
      <c r="HN5" s="161"/>
      <c r="HO5" s="161"/>
      <c r="HP5" s="161"/>
      <c r="HQ5" s="161"/>
      <c r="HR5" s="161"/>
      <c r="HS5" s="161"/>
      <c r="HT5" s="161"/>
      <c r="HU5" s="161"/>
      <c r="HV5" s="161"/>
      <c r="HW5" s="161"/>
      <c r="HX5" s="161"/>
      <c r="HY5" s="161"/>
      <c r="HZ5" s="161"/>
      <c r="IA5" s="161"/>
      <c r="IB5" s="161"/>
      <c r="IC5" s="161"/>
      <c r="ID5" s="161"/>
      <c r="IE5" s="161"/>
      <c r="IF5" s="161"/>
      <c r="IG5" s="161"/>
      <c r="IH5" s="161"/>
      <c r="II5" s="161"/>
      <c r="IJ5" s="161"/>
      <c r="IK5" s="161"/>
      <c r="IL5" s="161"/>
      <c r="IM5" s="161"/>
      <c r="IN5" s="161"/>
      <c r="IO5" s="161"/>
      <c r="IP5" s="161"/>
      <c r="IQ5" s="161"/>
      <c r="IR5" s="161"/>
      <c r="IS5" s="161"/>
      <c r="IT5" s="161"/>
      <c r="IU5" s="161"/>
      <c r="IV5" s="161"/>
      <c r="IW5" s="161"/>
      <c r="IX5" s="161"/>
      <c r="IY5" s="161"/>
      <c r="IZ5" s="161"/>
      <c r="JA5" s="161"/>
      <c r="JB5" s="161"/>
      <c r="JC5" s="161"/>
      <c r="JD5" s="161"/>
      <c r="JE5" s="161"/>
      <c r="JF5" s="161"/>
      <c r="JG5" s="161"/>
      <c r="JH5" s="161"/>
      <c r="JI5" s="161"/>
      <c r="JJ5" s="161"/>
      <c r="JK5" s="161"/>
      <c r="JL5" s="161"/>
      <c r="JM5" s="161"/>
      <c r="JN5" s="161"/>
      <c r="JO5" s="161"/>
      <c r="JP5" s="161"/>
      <c r="JQ5" s="161"/>
      <c r="JR5" s="161"/>
    </row>
    <row r="6" spans="1:278" s="162" customFormat="1" ht="32.25" customHeight="1" thickBot="1">
      <c r="A6" s="337" t="s">
        <v>2</v>
      </c>
      <c r="B6" s="338"/>
      <c r="C6" s="339"/>
      <c r="D6" s="348" t="str">
        <f>'Mapa Final'!D6</f>
        <v xml:space="preserve">Nivel Central </v>
      </c>
      <c r="E6" s="349"/>
      <c r="F6" s="349"/>
      <c r="G6" s="349"/>
      <c r="H6" s="349"/>
      <c r="I6" s="349"/>
      <c r="J6" s="349"/>
      <c r="K6" s="349"/>
      <c r="L6" s="349"/>
      <c r="M6" s="349"/>
      <c r="N6" s="350"/>
      <c r="O6" s="1"/>
      <c r="P6" s="1"/>
      <c r="Q6" s="1"/>
      <c r="R6" s="1"/>
      <c r="S6" s="1"/>
      <c r="T6" s="1"/>
      <c r="U6" s="161"/>
      <c r="V6" s="161"/>
      <c r="W6" s="161"/>
      <c r="X6" s="161"/>
      <c r="Y6" s="161"/>
      <c r="Z6" s="161"/>
      <c r="AA6" s="161"/>
      <c r="AB6" s="161"/>
      <c r="AC6" s="161"/>
      <c r="AD6" s="161"/>
      <c r="AE6" s="161"/>
      <c r="AF6" s="161"/>
      <c r="AG6" s="161"/>
      <c r="AH6" s="161"/>
      <c r="AI6" s="161"/>
      <c r="AJ6" s="161"/>
      <c r="AK6" s="161"/>
      <c r="AL6" s="161"/>
      <c r="AM6" s="161"/>
      <c r="AN6" s="161"/>
      <c r="AO6" s="161"/>
      <c r="AP6" s="161"/>
      <c r="AQ6" s="161"/>
      <c r="AR6" s="161"/>
      <c r="AS6" s="161"/>
      <c r="AT6" s="161"/>
      <c r="AU6" s="161"/>
      <c r="AV6" s="161"/>
      <c r="AW6" s="161"/>
      <c r="AX6" s="161"/>
      <c r="AY6" s="161"/>
      <c r="AZ6" s="161"/>
      <c r="BA6" s="161"/>
      <c r="BB6" s="161"/>
      <c r="BC6" s="161"/>
      <c r="BD6" s="161"/>
      <c r="BE6" s="161"/>
      <c r="BF6" s="161"/>
      <c r="BG6" s="161"/>
      <c r="BH6" s="161"/>
      <c r="BI6" s="161"/>
      <c r="BJ6" s="161"/>
      <c r="BK6" s="161"/>
      <c r="BL6" s="161"/>
      <c r="BM6" s="161"/>
      <c r="BN6" s="161"/>
      <c r="BO6" s="161"/>
      <c r="BP6" s="161"/>
      <c r="BQ6" s="161"/>
      <c r="BR6" s="161"/>
      <c r="BS6" s="161"/>
      <c r="BT6" s="161"/>
      <c r="BU6" s="161"/>
      <c r="BV6" s="161"/>
      <c r="BW6" s="161"/>
      <c r="BX6" s="161"/>
      <c r="BY6" s="161"/>
      <c r="BZ6" s="161"/>
      <c r="CA6" s="161"/>
      <c r="CB6" s="161"/>
      <c r="CC6" s="161"/>
      <c r="CD6" s="161"/>
      <c r="CE6" s="161"/>
      <c r="CF6" s="161"/>
      <c r="CG6" s="161"/>
      <c r="CH6" s="161"/>
      <c r="CI6" s="161"/>
      <c r="CJ6" s="161"/>
      <c r="CK6" s="161"/>
      <c r="CL6" s="161"/>
      <c r="CM6" s="161"/>
      <c r="CN6" s="161"/>
      <c r="CO6" s="161"/>
      <c r="CP6" s="161"/>
      <c r="CQ6" s="161"/>
      <c r="CR6" s="161"/>
      <c r="CS6" s="161"/>
      <c r="CT6" s="161"/>
      <c r="CU6" s="161"/>
      <c r="CV6" s="161"/>
      <c r="CW6" s="161"/>
      <c r="CX6" s="161"/>
      <c r="CY6" s="161"/>
      <c r="CZ6" s="161"/>
      <c r="DA6" s="161"/>
      <c r="DB6" s="161"/>
      <c r="DC6" s="161"/>
      <c r="DD6" s="161"/>
      <c r="DE6" s="161"/>
      <c r="DF6" s="161"/>
      <c r="DG6" s="161"/>
      <c r="DH6" s="161"/>
      <c r="DI6" s="161"/>
      <c r="DJ6" s="161"/>
      <c r="DK6" s="161"/>
      <c r="DL6" s="161"/>
      <c r="DM6" s="161"/>
      <c r="DN6" s="161"/>
      <c r="DO6" s="161"/>
      <c r="DP6" s="161"/>
      <c r="DQ6" s="161"/>
      <c r="DR6" s="161"/>
      <c r="DS6" s="161"/>
      <c r="DT6" s="161"/>
      <c r="DU6" s="161"/>
      <c r="DV6" s="161"/>
      <c r="DW6" s="161"/>
      <c r="DX6" s="161"/>
      <c r="DY6" s="161"/>
      <c r="DZ6" s="161"/>
      <c r="EA6" s="161"/>
      <c r="EB6" s="161"/>
      <c r="EC6" s="161"/>
      <c r="ED6" s="161"/>
      <c r="EE6" s="161"/>
      <c r="EF6" s="161"/>
      <c r="EG6" s="161"/>
      <c r="EH6" s="161"/>
      <c r="EI6" s="161"/>
      <c r="EJ6" s="161"/>
      <c r="EK6" s="161"/>
      <c r="EL6" s="161"/>
      <c r="EM6" s="161"/>
      <c r="EN6" s="161"/>
      <c r="EO6" s="161"/>
      <c r="EP6" s="161"/>
      <c r="EQ6" s="161"/>
      <c r="ER6" s="161"/>
      <c r="ES6" s="161"/>
      <c r="ET6" s="161"/>
      <c r="EU6" s="161"/>
      <c r="EV6" s="161"/>
      <c r="EW6" s="161"/>
      <c r="EX6" s="161"/>
      <c r="EY6" s="161"/>
      <c r="EZ6" s="161"/>
      <c r="FA6" s="161"/>
      <c r="FB6" s="161"/>
      <c r="FC6" s="161"/>
      <c r="FD6" s="161"/>
      <c r="FE6" s="161"/>
      <c r="FF6" s="161"/>
      <c r="FG6" s="161"/>
      <c r="FH6" s="161"/>
      <c r="FI6" s="161"/>
      <c r="FJ6" s="161"/>
      <c r="FK6" s="161"/>
      <c r="FL6" s="161"/>
      <c r="FM6" s="161"/>
      <c r="FN6" s="161"/>
      <c r="FO6" s="161"/>
      <c r="FP6" s="161"/>
      <c r="FQ6" s="161"/>
      <c r="FR6" s="161"/>
      <c r="FS6" s="161"/>
      <c r="FT6" s="161"/>
      <c r="FU6" s="161"/>
      <c r="FV6" s="161"/>
      <c r="FW6" s="161"/>
      <c r="FX6" s="161"/>
      <c r="FY6" s="161"/>
      <c r="FZ6" s="161"/>
      <c r="GA6" s="161"/>
      <c r="GB6" s="161"/>
      <c r="GC6" s="161"/>
      <c r="GD6" s="161"/>
      <c r="GE6" s="161"/>
      <c r="GF6" s="161"/>
      <c r="GG6" s="161"/>
      <c r="GH6" s="161"/>
      <c r="GI6" s="161"/>
      <c r="GJ6" s="161"/>
      <c r="GK6" s="161"/>
      <c r="GL6" s="161"/>
      <c r="GM6" s="161"/>
      <c r="GN6" s="161"/>
      <c r="GO6" s="161"/>
      <c r="GP6" s="161"/>
      <c r="GQ6" s="161"/>
      <c r="GR6" s="161"/>
      <c r="GS6" s="161"/>
      <c r="GT6" s="161"/>
      <c r="GU6" s="161"/>
      <c r="GV6" s="161"/>
      <c r="GW6" s="161"/>
      <c r="GX6" s="161"/>
      <c r="GY6" s="161"/>
      <c r="GZ6" s="161"/>
      <c r="HA6" s="161"/>
      <c r="HB6" s="161"/>
      <c r="HC6" s="161"/>
      <c r="HD6" s="161"/>
      <c r="HE6" s="161"/>
      <c r="HF6" s="161"/>
      <c r="HG6" s="161"/>
      <c r="HH6" s="161"/>
      <c r="HI6" s="161"/>
      <c r="HJ6" s="161"/>
      <c r="HK6" s="161"/>
      <c r="HL6" s="161"/>
      <c r="HM6" s="161"/>
      <c r="HN6" s="161"/>
      <c r="HO6" s="161"/>
      <c r="HP6" s="161"/>
      <c r="HQ6" s="161"/>
      <c r="HR6" s="161"/>
      <c r="HS6" s="161"/>
      <c r="HT6" s="161"/>
      <c r="HU6" s="161"/>
      <c r="HV6" s="161"/>
      <c r="HW6" s="161"/>
      <c r="HX6" s="161"/>
      <c r="HY6" s="161"/>
      <c r="HZ6" s="161"/>
      <c r="IA6" s="161"/>
      <c r="IB6" s="161"/>
      <c r="IC6" s="161"/>
      <c r="ID6" s="161"/>
      <c r="IE6" s="161"/>
      <c r="IF6" s="161"/>
      <c r="IG6" s="161"/>
      <c r="IH6" s="161"/>
      <c r="II6" s="161"/>
      <c r="IJ6" s="161"/>
      <c r="IK6" s="161"/>
      <c r="IL6" s="161"/>
      <c r="IM6" s="161"/>
      <c r="IN6" s="161"/>
      <c r="IO6" s="161"/>
      <c r="IP6" s="161"/>
      <c r="IQ6" s="161"/>
      <c r="IR6" s="161"/>
      <c r="IS6" s="161"/>
      <c r="IT6" s="161"/>
      <c r="IU6" s="161"/>
      <c r="IV6" s="161"/>
      <c r="IW6" s="161"/>
      <c r="IX6" s="161"/>
      <c r="IY6" s="161"/>
      <c r="IZ6" s="161"/>
      <c r="JA6" s="161"/>
      <c r="JB6" s="161"/>
      <c r="JC6" s="161"/>
      <c r="JD6" s="161"/>
      <c r="JE6" s="161"/>
      <c r="JF6" s="161"/>
      <c r="JG6" s="161"/>
      <c r="JH6" s="161"/>
      <c r="JI6" s="161"/>
      <c r="JJ6" s="161"/>
      <c r="JK6" s="161"/>
      <c r="JL6" s="161"/>
      <c r="JM6" s="161"/>
      <c r="JN6" s="161"/>
      <c r="JO6" s="161"/>
      <c r="JP6" s="161"/>
      <c r="JQ6" s="161"/>
      <c r="JR6" s="161"/>
    </row>
    <row r="7" spans="1:278" s="188" customFormat="1" ht="39.75" customHeight="1" thickTop="1" thickBot="1">
      <c r="A7" s="467" t="s">
        <v>347</v>
      </c>
      <c r="B7" s="468"/>
      <c r="C7" s="468"/>
      <c r="D7" s="468"/>
      <c r="E7" s="468"/>
      <c r="F7" s="469"/>
      <c r="G7" s="194"/>
      <c r="H7" s="470" t="s">
        <v>348</v>
      </c>
      <c r="I7" s="470"/>
      <c r="J7" s="470"/>
      <c r="K7" s="470" t="s">
        <v>349</v>
      </c>
      <c r="L7" s="470"/>
      <c r="M7" s="470"/>
      <c r="N7" s="471" t="s">
        <v>350</v>
      </c>
      <c r="O7" s="460" t="s">
        <v>351</v>
      </c>
      <c r="P7" s="462" t="s">
        <v>352</v>
      </c>
      <c r="Q7" s="463"/>
      <c r="R7" s="462" t="s">
        <v>353</v>
      </c>
      <c r="S7" s="463"/>
      <c r="T7" s="464" t="s">
        <v>374</v>
      </c>
      <c r="U7" s="200"/>
      <c r="V7" s="200"/>
      <c r="W7" s="200"/>
      <c r="X7" s="200"/>
      <c r="Y7" s="200"/>
      <c r="Z7" s="200"/>
      <c r="AA7" s="200"/>
      <c r="AB7" s="200"/>
      <c r="AC7" s="200"/>
      <c r="AD7" s="200"/>
      <c r="AE7" s="200"/>
      <c r="AF7" s="200"/>
      <c r="AG7" s="200"/>
      <c r="AH7" s="200"/>
      <c r="AI7" s="200"/>
      <c r="AJ7" s="200"/>
      <c r="AK7" s="200"/>
      <c r="AL7" s="200"/>
      <c r="AM7" s="200"/>
      <c r="AN7" s="200"/>
      <c r="AO7" s="200"/>
      <c r="AP7" s="200"/>
      <c r="AQ7" s="200"/>
      <c r="AR7" s="200"/>
      <c r="AS7" s="200"/>
      <c r="AT7" s="200"/>
      <c r="AU7" s="200"/>
      <c r="AV7" s="200"/>
      <c r="AW7" s="200"/>
      <c r="AX7" s="200"/>
      <c r="AY7" s="200"/>
      <c r="AZ7" s="200"/>
      <c r="BA7" s="200"/>
      <c r="BB7" s="200"/>
      <c r="BC7" s="200"/>
      <c r="BD7" s="200"/>
      <c r="BE7" s="200"/>
      <c r="BF7" s="200"/>
      <c r="BG7" s="200"/>
      <c r="BH7" s="200"/>
      <c r="BI7" s="200"/>
      <c r="BJ7" s="200"/>
      <c r="BK7" s="200"/>
      <c r="BL7" s="200"/>
      <c r="BM7" s="200"/>
      <c r="BN7" s="200"/>
      <c r="BO7" s="200"/>
      <c r="BP7" s="200"/>
      <c r="BQ7" s="200"/>
      <c r="BR7" s="200"/>
      <c r="BS7" s="200"/>
      <c r="BT7" s="200"/>
      <c r="BU7" s="200"/>
      <c r="BV7" s="200"/>
      <c r="BW7" s="200"/>
      <c r="BX7" s="200"/>
      <c r="BY7" s="200"/>
      <c r="BZ7" s="200"/>
      <c r="CA7" s="200"/>
      <c r="CB7" s="200"/>
      <c r="CC7" s="200"/>
      <c r="CD7" s="200"/>
      <c r="CE7" s="200"/>
      <c r="CF7" s="200"/>
      <c r="CG7" s="200"/>
      <c r="CH7" s="200"/>
      <c r="CI7" s="200"/>
      <c r="CJ7" s="200"/>
      <c r="CK7" s="200"/>
      <c r="CL7" s="200"/>
      <c r="CM7" s="200"/>
      <c r="CN7" s="200"/>
      <c r="CO7" s="200"/>
      <c r="CP7" s="200"/>
      <c r="CQ7" s="200"/>
      <c r="CR7" s="200"/>
      <c r="CS7" s="200"/>
      <c r="CT7" s="200"/>
      <c r="CU7" s="200"/>
      <c r="CV7" s="200"/>
      <c r="CW7" s="200"/>
      <c r="CX7" s="200"/>
      <c r="CY7" s="200"/>
      <c r="CZ7" s="200"/>
      <c r="DA7" s="200"/>
      <c r="DB7" s="200"/>
      <c r="DC7" s="200"/>
      <c r="DD7" s="200"/>
      <c r="DE7" s="200"/>
      <c r="DF7" s="200"/>
      <c r="DG7" s="200"/>
      <c r="DH7" s="200"/>
      <c r="DI7" s="200"/>
      <c r="DJ7" s="200"/>
      <c r="DK7" s="200"/>
      <c r="DL7" s="200"/>
      <c r="DM7" s="200"/>
      <c r="DN7" s="200"/>
      <c r="DO7" s="200"/>
      <c r="DP7" s="200"/>
      <c r="DQ7" s="200"/>
      <c r="DR7" s="200"/>
      <c r="DS7" s="200"/>
      <c r="DT7" s="200"/>
      <c r="DU7" s="200"/>
      <c r="DV7" s="200"/>
      <c r="DW7" s="200"/>
      <c r="DX7" s="200"/>
      <c r="DY7" s="200"/>
      <c r="DZ7" s="200"/>
      <c r="EA7" s="200"/>
      <c r="EB7" s="200"/>
      <c r="EC7" s="200"/>
      <c r="ED7" s="200"/>
      <c r="EE7" s="200"/>
      <c r="EF7" s="200"/>
      <c r="EG7" s="200"/>
      <c r="EH7" s="200"/>
      <c r="EI7" s="200"/>
      <c r="EJ7" s="200"/>
      <c r="EK7" s="200"/>
      <c r="EL7" s="200"/>
      <c r="EM7" s="200"/>
      <c r="EN7" s="200"/>
      <c r="EO7" s="200"/>
      <c r="EP7" s="200"/>
      <c r="EQ7" s="200"/>
      <c r="ER7" s="200"/>
      <c r="ES7" s="200"/>
      <c r="ET7" s="200"/>
      <c r="EU7" s="200"/>
      <c r="EV7" s="200"/>
      <c r="EW7" s="200"/>
      <c r="EX7" s="200"/>
      <c r="EY7" s="200"/>
      <c r="EZ7" s="200"/>
      <c r="FA7" s="200"/>
      <c r="FB7" s="200"/>
      <c r="FC7" s="200"/>
      <c r="FD7" s="200"/>
      <c r="FE7" s="200"/>
      <c r="FF7" s="200"/>
      <c r="FG7" s="200"/>
      <c r="FH7" s="200"/>
      <c r="FI7" s="200"/>
      <c r="FJ7" s="200"/>
      <c r="FK7" s="200"/>
      <c r="FL7" s="200"/>
      <c r="FM7" s="200"/>
      <c r="FN7" s="200"/>
      <c r="FO7" s="200"/>
      <c r="FP7" s="200"/>
      <c r="FQ7" s="200"/>
      <c r="FR7" s="200"/>
      <c r="FS7" s="200"/>
      <c r="FT7" s="200"/>
    </row>
    <row r="8" spans="1:278" s="189" customFormat="1" ht="60.95" customHeight="1" thickTop="1" thickBot="1">
      <c r="A8" s="203" t="s">
        <v>202</v>
      </c>
      <c r="B8" s="203" t="s">
        <v>379</v>
      </c>
      <c r="C8" s="204" t="s">
        <v>8</v>
      </c>
      <c r="D8" s="195" t="s">
        <v>362</v>
      </c>
      <c r="E8" s="206" t="s">
        <v>10</v>
      </c>
      <c r="F8" s="206" t="s">
        <v>11</v>
      </c>
      <c r="G8" s="206" t="s">
        <v>12</v>
      </c>
      <c r="H8" s="197" t="s">
        <v>355</v>
      </c>
      <c r="I8" s="197" t="s">
        <v>38</v>
      </c>
      <c r="J8" s="197" t="s">
        <v>356</v>
      </c>
      <c r="K8" s="197" t="s">
        <v>355</v>
      </c>
      <c r="L8" s="197" t="s">
        <v>357</v>
      </c>
      <c r="M8" s="197" t="s">
        <v>356</v>
      </c>
      <c r="N8" s="471"/>
      <c r="O8" s="461"/>
      <c r="P8" s="198" t="s">
        <v>358</v>
      </c>
      <c r="Q8" s="198" t="s">
        <v>359</v>
      </c>
      <c r="R8" s="198" t="s">
        <v>360</v>
      </c>
      <c r="S8" s="198" t="s">
        <v>361</v>
      </c>
      <c r="T8" s="464"/>
      <c r="U8" s="201"/>
      <c r="V8" s="201"/>
      <c r="W8" s="201"/>
      <c r="X8" s="201"/>
      <c r="Y8" s="201"/>
      <c r="Z8" s="201"/>
      <c r="AA8" s="201"/>
      <c r="AB8" s="201"/>
      <c r="AC8" s="201"/>
      <c r="AD8" s="201"/>
      <c r="AE8" s="201"/>
      <c r="AF8" s="201"/>
      <c r="AG8" s="201"/>
      <c r="AH8" s="201"/>
      <c r="AI8" s="201"/>
      <c r="AJ8" s="201"/>
      <c r="AK8" s="201"/>
      <c r="AL8" s="201"/>
      <c r="AM8" s="201"/>
      <c r="AN8" s="201"/>
      <c r="AO8" s="201"/>
      <c r="AP8" s="201"/>
      <c r="AQ8" s="201"/>
      <c r="AR8" s="201"/>
      <c r="AS8" s="201"/>
      <c r="AT8" s="201"/>
      <c r="AU8" s="201"/>
      <c r="AV8" s="201"/>
      <c r="AW8" s="201"/>
      <c r="AX8" s="201"/>
      <c r="AY8" s="201"/>
      <c r="AZ8" s="201"/>
      <c r="BA8" s="201"/>
      <c r="BB8" s="201"/>
      <c r="BC8" s="201"/>
      <c r="BD8" s="201"/>
      <c r="BE8" s="201"/>
      <c r="BF8" s="201"/>
      <c r="BG8" s="201"/>
      <c r="BH8" s="201"/>
      <c r="BI8" s="201"/>
      <c r="BJ8" s="201"/>
      <c r="BK8" s="201"/>
      <c r="BL8" s="201"/>
      <c r="BM8" s="201"/>
      <c r="BN8" s="201"/>
      <c r="BO8" s="201"/>
      <c r="BP8" s="201"/>
      <c r="BQ8" s="201"/>
      <c r="BR8" s="201"/>
      <c r="BS8" s="201"/>
      <c r="BT8" s="201"/>
      <c r="BU8" s="201"/>
      <c r="BV8" s="201"/>
      <c r="BW8" s="201"/>
      <c r="BX8" s="201"/>
      <c r="BY8" s="201"/>
      <c r="BZ8" s="201"/>
      <c r="CA8" s="201"/>
      <c r="CB8" s="201"/>
      <c r="CC8" s="201"/>
      <c r="CD8" s="201"/>
      <c r="CE8" s="201"/>
      <c r="CF8" s="201"/>
      <c r="CG8" s="201"/>
      <c r="CH8" s="201"/>
      <c r="CI8" s="201"/>
      <c r="CJ8" s="201"/>
      <c r="CK8" s="201"/>
      <c r="CL8" s="201"/>
      <c r="CM8" s="201"/>
      <c r="CN8" s="201"/>
      <c r="CO8" s="201"/>
      <c r="CP8" s="201"/>
      <c r="CQ8" s="201"/>
      <c r="CR8" s="201"/>
      <c r="CS8" s="201"/>
      <c r="CT8" s="201"/>
      <c r="CU8" s="201"/>
      <c r="CV8" s="201"/>
      <c r="CW8" s="201"/>
      <c r="CX8" s="201"/>
      <c r="CY8" s="201"/>
      <c r="CZ8" s="201"/>
      <c r="DA8" s="201"/>
      <c r="DB8" s="201"/>
      <c r="DC8" s="201"/>
      <c r="DD8" s="201"/>
      <c r="DE8" s="201"/>
      <c r="DF8" s="201"/>
      <c r="DG8" s="201"/>
      <c r="DH8" s="201"/>
      <c r="DI8" s="201"/>
      <c r="DJ8" s="201"/>
      <c r="DK8" s="201"/>
      <c r="DL8" s="201"/>
      <c r="DM8" s="201"/>
      <c r="DN8" s="201"/>
      <c r="DO8" s="201"/>
      <c r="DP8" s="201"/>
      <c r="DQ8" s="201"/>
      <c r="DR8" s="201"/>
      <c r="DS8" s="201"/>
      <c r="DT8" s="201"/>
      <c r="DU8" s="201"/>
      <c r="DV8" s="201"/>
      <c r="DW8" s="201"/>
      <c r="DX8" s="201"/>
      <c r="DY8" s="201"/>
      <c r="DZ8" s="201"/>
      <c r="EA8" s="201"/>
      <c r="EB8" s="201"/>
      <c r="EC8" s="201"/>
      <c r="ED8" s="201"/>
      <c r="EE8" s="201"/>
      <c r="EF8" s="201"/>
      <c r="EG8" s="201"/>
      <c r="EH8" s="201"/>
      <c r="EI8" s="201"/>
      <c r="EJ8" s="201"/>
      <c r="EK8" s="201"/>
      <c r="EL8" s="201"/>
      <c r="EM8" s="201"/>
      <c r="EN8" s="201"/>
      <c r="EO8" s="201"/>
      <c r="EP8" s="201"/>
      <c r="EQ8" s="201"/>
      <c r="ER8" s="201"/>
      <c r="ES8" s="201"/>
      <c r="ET8" s="201"/>
      <c r="EU8" s="201"/>
      <c r="EV8" s="201"/>
      <c r="EW8" s="201"/>
      <c r="EX8" s="201"/>
      <c r="EY8" s="201"/>
      <c r="EZ8" s="201"/>
      <c r="FA8" s="201"/>
      <c r="FB8" s="201"/>
      <c r="FC8" s="201"/>
      <c r="FD8" s="201"/>
      <c r="FE8" s="201"/>
      <c r="FF8" s="201"/>
      <c r="FG8" s="201"/>
      <c r="FH8" s="201"/>
      <c r="FI8" s="201"/>
      <c r="FJ8" s="201"/>
      <c r="FK8" s="201"/>
      <c r="FL8" s="201"/>
      <c r="FM8" s="201"/>
      <c r="FN8" s="201"/>
      <c r="FO8" s="201"/>
      <c r="FP8" s="201"/>
      <c r="FQ8" s="201"/>
      <c r="FR8" s="201"/>
      <c r="FS8" s="201"/>
      <c r="FT8" s="201"/>
    </row>
    <row r="9" spans="1:278" s="190" customFormat="1" ht="10.5" customHeight="1" thickTop="1" thickBot="1">
      <c r="A9" s="465"/>
      <c r="B9" s="466"/>
      <c r="C9" s="466"/>
      <c r="D9" s="466"/>
      <c r="E9" s="466"/>
      <c r="F9" s="466"/>
      <c r="G9" s="466"/>
      <c r="H9" s="466"/>
      <c r="I9" s="466"/>
      <c r="J9" s="466"/>
      <c r="K9" s="466"/>
      <c r="L9" s="466"/>
      <c r="M9" s="466"/>
      <c r="N9" s="466"/>
      <c r="T9" s="199"/>
      <c r="U9" s="202"/>
      <c r="V9" s="202"/>
      <c r="W9" s="202"/>
      <c r="X9" s="202"/>
      <c r="Y9" s="202"/>
      <c r="Z9" s="202"/>
      <c r="AA9" s="202"/>
      <c r="AB9" s="202"/>
      <c r="AC9" s="202"/>
      <c r="AD9" s="202"/>
      <c r="AE9" s="202"/>
      <c r="AF9" s="202"/>
      <c r="AG9" s="202"/>
      <c r="AH9" s="202"/>
      <c r="AI9" s="202"/>
      <c r="AJ9" s="202"/>
      <c r="AK9" s="202"/>
      <c r="AL9" s="202"/>
      <c r="AM9" s="202"/>
      <c r="AN9" s="202"/>
      <c r="AO9" s="202"/>
      <c r="AP9" s="202"/>
      <c r="AQ9" s="202"/>
      <c r="AR9" s="202"/>
      <c r="AS9" s="202"/>
      <c r="AT9" s="202"/>
      <c r="AU9" s="202"/>
      <c r="AV9" s="202"/>
      <c r="AW9" s="202"/>
      <c r="AX9" s="202"/>
      <c r="AY9" s="202"/>
      <c r="AZ9" s="202"/>
      <c r="BA9" s="202"/>
      <c r="BB9" s="202"/>
      <c r="BC9" s="202"/>
      <c r="BD9" s="202"/>
      <c r="BE9" s="202"/>
      <c r="BF9" s="202"/>
      <c r="BG9" s="202"/>
      <c r="BH9" s="202"/>
      <c r="BI9" s="202"/>
      <c r="BJ9" s="202"/>
      <c r="BK9" s="202"/>
      <c r="BL9" s="202"/>
      <c r="BM9" s="202"/>
      <c r="BN9" s="202"/>
      <c r="BO9" s="202"/>
      <c r="BP9" s="202"/>
      <c r="BQ9" s="202"/>
      <c r="BR9" s="202"/>
      <c r="BS9" s="202"/>
      <c r="BT9" s="202"/>
      <c r="BU9" s="202"/>
      <c r="BV9" s="202"/>
      <c r="BW9" s="202"/>
      <c r="BX9" s="202"/>
      <c r="BY9" s="202"/>
      <c r="BZ9" s="202"/>
      <c r="CA9" s="202"/>
      <c r="CB9" s="202"/>
      <c r="CC9" s="202"/>
      <c r="CD9" s="202"/>
      <c r="CE9" s="202"/>
      <c r="CF9" s="202"/>
      <c r="CG9" s="202"/>
      <c r="CH9" s="202"/>
      <c r="CI9" s="202"/>
      <c r="CJ9" s="202"/>
      <c r="CK9" s="202"/>
      <c r="CL9" s="202"/>
      <c r="CM9" s="202"/>
      <c r="CN9" s="202"/>
      <c r="CO9" s="202"/>
      <c r="CP9" s="202"/>
      <c r="CQ9" s="202"/>
      <c r="CR9" s="202"/>
      <c r="CS9" s="202"/>
      <c r="CT9" s="202"/>
      <c r="CU9" s="202"/>
      <c r="CV9" s="202"/>
      <c r="CW9" s="202"/>
      <c r="CX9" s="202"/>
      <c r="CY9" s="202"/>
      <c r="CZ9" s="202"/>
      <c r="DA9" s="202"/>
      <c r="DB9" s="202"/>
      <c r="DC9" s="202"/>
      <c r="DD9" s="202"/>
      <c r="DE9" s="202"/>
      <c r="DF9" s="202"/>
      <c r="DG9" s="202"/>
      <c r="DH9" s="202"/>
      <c r="DI9" s="202"/>
      <c r="DJ9" s="202"/>
      <c r="DK9" s="202"/>
      <c r="DL9" s="202"/>
      <c r="DM9" s="202"/>
      <c r="DN9" s="202"/>
      <c r="DO9" s="202"/>
      <c r="DP9" s="202"/>
      <c r="DQ9" s="202"/>
      <c r="DR9" s="202"/>
      <c r="DS9" s="202"/>
      <c r="DT9" s="202"/>
      <c r="DU9" s="202"/>
      <c r="DV9" s="202"/>
      <c r="DW9" s="202"/>
      <c r="DX9" s="202"/>
      <c r="DY9" s="202"/>
      <c r="DZ9" s="202"/>
      <c r="EA9" s="202"/>
      <c r="EB9" s="202"/>
      <c r="EC9" s="202"/>
      <c r="ED9" s="202"/>
      <c r="EE9" s="202"/>
      <c r="EF9" s="202"/>
      <c r="EG9" s="202"/>
      <c r="EH9" s="202"/>
      <c r="EI9" s="202"/>
      <c r="EJ9" s="202"/>
      <c r="EK9" s="202"/>
      <c r="EL9" s="202"/>
      <c r="EM9" s="202"/>
      <c r="EN9" s="202"/>
      <c r="EO9" s="202"/>
      <c r="EP9" s="202"/>
      <c r="EQ9" s="202"/>
      <c r="ER9" s="202"/>
      <c r="ES9" s="202"/>
      <c r="ET9" s="202"/>
      <c r="EU9" s="202"/>
      <c r="EV9" s="202"/>
      <c r="EW9" s="202"/>
      <c r="EX9" s="202"/>
      <c r="EY9" s="202"/>
      <c r="EZ9" s="202"/>
      <c r="FA9" s="202"/>
      <c r="FB9" s="202"/>
      <c r="FC9" s="202"/>
      <c r="FD9" s="202"/>
      <c r="FE9" s="202"/>
      <c r="FF9" s="202"/>
      <c r="FG9" s="202"/>
      <c r="FH9" s="202"/>
      <c r="FI9" s="202"/>
      <c r="FJ9" s="202"/>
      <c r="FK9" s="202"/>
      <c r="FL9" s="202"/>
      <c r="FM9" s="202"/>
      <c r="FN9" s="202"/>
      <c r="FO9" s="202"/>
      <c r="FP9" s="202"/>
      <c r="FQ9" s="202"/>
      <c r="FR9" s="202"/>
      <c r="FS9" s="202"/>
      <c r="FT9" s="202"/>
    </row>
    <row r="10" spans="1:278">
      <c r="A10" s="448">
        <f>'Mapa Final'!A10</f>
        <v>1</v>
      </c>
      <c r="B10" s="428" t="str">
        <f>'Mapa Final'!B10</f>
        <v>Inducir a alguien a dar o recibir dinero, dádivas o prebendas por parte de los funcionarios que gestionan los procesos de contratación para retardar u omitir un acto propio de su cargo o tomar una decisión contraria a derecho.</v>
      </c>
      <c r="C10" s="451" t="str">
        <f>'Mapa Final'!C10</f>
        <v>Reputacional(Corrupción)</v>
      </c>
      <c r="D10" s="451" t="str">
        <f>'Mapa Final'!D10</f>
        <v xml:space="preserve">Desconocimiento de normas. Falta de seguimiento y control. Conflicto de intereses </v>
      </c>
      <c r="E10" s="430">
        <f>'Mapa Final'!E10</f>
        <v>0</v>
      </c>
      <c r="F10" s="430" t="str">
        <f>'Mapa Final'!F10</f>
        <v>Inducir a alguien a dar o recibir dinero, dádivas o prebendas por parte de los funcionarios que gestionan los procesos de contratación para retardar u omitir un acto propio de su cargo o tomar una decisión contraria a derecho.</v>
      </c>
      <c r="G10" s="430" t="str">
        <f>'Mapa Final'!G10</f>
        <v>Fraude Interno</v>
      </c>
      <c r="H10" s="433" t="str">
        <f>'Mapa Final'!I10</f>
        <v>Media</v>
      </c>
      <c r="I10" s="436" t="str">
        <f>'Mapa Final'!L10</f>
        <v>Catastrófico</v>
      </c>
      <c r="J10" s="442" t="str">
        <f>'Mapa Final'!N10</f>
        <v>Extremo</v>
      </c>
      <c r="K10" s="445" t="str">
        <f>'Mapa Final'!AA10</f>
        <v>Baja</v>
      </c>
      <c r="L10" s="445" t="str">
        <f>'Mapa Final'!AE10</f>
        <v>Catastrófico</v>
      </c>
      <c r="M10" s="439" t="str">
        <f>'Mapa Final'!AG10</f>
        <v>Extremo</v>
      </c>
      <c r="N10" s="445" t="str">
        <f>'Mapa Final'!AH10</f>
        <v>Evitar</v>
      </c>
      <c r="O10" s="455"/>
      <c r="P10" s="425"/>
      <c r="Q10" s="425"/>
      <c r="R10" s="454"/>
      <c r="S10" s="454"/>
      <c r="T10" s="425"/>
    </row>
    <row r="11" spans="1:278">
      <c r="A11" s="449"/>
      <c r="B11" s="301"/>
      <c r="C11" s="452"/>
      <c r="D11" s="452"/>
      <c r="E11" s="431"/>
      <c r="F11" s="431"/>
      <c r="G11" s="431"/>
      <c r="H11" s="434"/>
      <c r="I11" s="437"/>
      <c r="J11" s="443"/>
      <c r="K11" s="446"/>
      <c r="L11" s="446"/>
      <c r="M11" s="440"/>
      <c r="N11" s="446"/>
      <c r="O11" s="426"/>
      <c r="P11" s="426"/>
      <c r="Q11" s="426"/>
      <c r="R11" s="426"/>
      <c r="S11" s="426"/>
      <c r="T11" s="426"/>
    </row>
    <row r="12" spans="1:278">
      <c r="A12" s="449"/>
      <c r="B12" s="301"/>
      <c r="C12" s="452"/>
      <c r="D12" s="452"/>
      <c r="E12" s="431"/>
      <c r="F12" s="431"/>
      <c r="G12" s="431"/>
      <c r="H12" s="434"/>
      <c r="I12" s="437"/>
      <c r="J12" s="443"/>
      <c r="K12" s="446"/>
      <c r="L12" s="446"/>
      <c r="M12" s="440"/>
      <c r="N12" s="446"/>
      <c r="O12" s="426"/>
      <c r="P12" s="426"/>
      <c r="Q12" s="426"/>
      <c r="R12" s="426"/>
      <c r="S12" s="426"/>
      <c r="T12" s="426"/>
    </row>
    <row r="13" spans="1:278">
      <c r="A13" s="449"/>
      <c r="B13" s="301"/>
      <c r="C13" s="452"/>
      <c r="D13" s="452"/>
      <c r="E13" s="431"/>
      <c r="F13" s="431"/>
      <c r="G13" s="431"/>
      <c r="H13" s="434"/>
      <c r="I13" s="437"/>
      <c r="J13" s="443"/>
      <c r="K13" s="446"/>
      <c r="L13" s="446"/>
      <c r="M13" s="440"/>
      <c r="N13" s="446"/>
      <c r="O13" s="426"/>
      <c r="P13" s="426"/>
      <c r="Q13" s="426"/>
      <c r="R13" s="426"/>
      <c r="S13" s="426"/>
      <c r="T13" s="426"/>
    </row>
    <row r="14" spans="1:278" ht="15.75" thickBot="1">
      <c r="A14" s="450"/>
      <c r="B14" s="429"/>
      <c r="C14" s="453"/>
      <c r="D14" s="453"/>
      <c r="E14" s="432"/>
      <c r="F14" s="432"/>
      <c r="G14" s="432"/>
      <c r="H14" s="435"/>
      <c r="I14" s="438"/>
      <c r="J14" s="444"/>
      <c r="K14" s="447"/>
      <c r="L14" s="447"/>
      <c r="M14" s="441"/>
      <c r="N14" s="447"/>
      <c r="O14" s="427"/>
      <c r="P14" s="427"/>
      <c r="Q14" s="427"/>
      <c r="R14" s="427"/>
      <c r="S14" s="427"/>
      <c r="T14" s="427"/>
    </row>
    <row r="15" spans="1:278">
      <c r="A15" s="448">
        <f>'Mapa Final'!A11</f>
        <v>2</v>
      </c>
      <c r="B15" s="428" t="str">
        <f>'Mapa Final'!B11</f>
        <v>Interés indebido en la preparación de estudios y documentos precontractuales  para la  adquisición de bienes y servicios</v>
      </c>
      <c r="C15" s="451" t="str">
        <f>'Mapa Final'!C11</f>
        <v>Reputacional(Corrupción)</v>
      </c>
      <c r="D15" s="451" t="str">
        <f>'Mapa Final'!D11</f>
        <v>Desconocimiento de normas. Falta de seguimiento y control. Conflicto de intereses</v>
      </c>
      <c r="E15" s="430">
        <f>'Mapa Final'!E11</f>
        <v>0</v>
      </c>
      <c r="F15" s="430" t="str">
        <f>'Mapa Final'!F11</f>
        <v>Interés indebido en la preparación de estudios y documentos precontractuales  para la  adquisición de bienes y servicios</v>
      </c>
      <c r="G15" s="430" t="str">
        <f>'Mapa Final'!G11</f>
        <v>Fraude Interno</v>
      </c>
      <c r="H15" s="433" t="str">
        <f>'Mapa Final'!I11</f>
        <v>Media</v>
      </c>
      <c r="I15" s="436" t="str">
        <f>'Mapa Final'!L11</f>
        <v>Mayor</v>
      </c>
      <c r="J15" s="442" t="str">
        <f>'Mapa Final'!N11</f>
        <v xml:space="preserve">Alto </v>
      </c>
      <c r="K15" s="445" t="str">
        <f>'Mapa Final'!AA11</f>
        <v>Baja</v>
      </c>
      <c r="L15" s="445" t="str">
        <f>'Mapa Final'!AE11</f>
        <v>Mayor</v>
      </c>
      <c r="M15" s="439" t="str">
        <f>'Mapa Final'!AG11</f>
        <v xml:space="preserve">Alto </v>
      </c>
      <c r="N15" s="445" t="str">
        <f>'Mapa Final'!AH11</f>
        <v>Evitar</v>
      </c>
      <c r="O15" s="455"/>
      <c r="P15" s="425"/>
      <c r="Q15" s="425"/>
      <c r="R15" s="454"/>
      <c r="S15" s="454"/>
      <c r="T15" s="425"/>
    </row>
    <row r="16" spans="1:278">
      <c r="A16" s="449"/>
      <c r="B16" s="301"/>
      <c r="C16" s="452"/>
      <c r="D16" s="452"/>
      <c r="E16" s="431"/>
      <c r="F16" s="431"/>
      <c r="G16" s="431"/>
      <c r="H16" s="434"/>
      <c r="I16" s="437"/>
      <c r="J16" s="443"/>
      <c r="K16" s="446"/>
      <c r="L16" s="446"/>
      <c r="M16" s="440"/>
      <c r="N16" s="446"/>
      <c r="O16" s="426"/>
      <c r="P16" s="426"/>
      <c r="Q16" s="426"/>
      <c r="R16" s="426"/>
      <c r="S16" s="426"/>
      <c r="T16" s="426"/>
    </row>
    <row r="17" spans="1:20">
      <c r="A17" s="449"/>
      <c r="B17" s="301"/>
      <c r="C17" s="452"/>
      <c r="D17" s="452"/>
      <c r="E17" s="431"/>
      <c r="F17" s="431"/>
      <c r="G17" s="431"/>
      <c r="H17" s="434"/>
      <c r="I17" s="437"/>
      <c r="J17" s="443"/>
      <c r="K17" s="446"/>
      <c r="L17" s="446"/>
      <c r="M17" s="440"/>
      <c r="N17" s="446"/>
      <c r="O17" s="426"/>
      <c r="P17" s="426"/>
      <c r="Q17" s="426"/>
      <c r="R17" s="426"/>
      <c r="S17" s="426"/>
      <c r="T17" s="426"/>
    </row>
    <row r="18" spans="1:20">
      <c r="A18" s="449"/>
      <c r="B18" s="301"/>
      <c r="C18" s="452"/>
      <c r="D18" s="452"/>
      <c r="E18" s="431"/>
      <c r="F18" s="431"/>
      <c r="G18" s="431"/>
      <c r="H18" s="434"/>
      <c r="I18" s="437"/>
      <c r="J18" s="443"/>
      <c r="K18" s="446"/>
      <c r="L18" s="446"/>
      <c r="M18" s="440"/>
      <c r="N18" s="446"/>
      <c r="O18" s="426"/>
      <c r="P18" s="426"/>
      <c r="Q18" s="426"/>
      <c r="R18" s="426"/>
      <c r="S18" s="426"/>
      <c r="T18" s="426"/>
    </row>
    <row r="19" spans="1:20" ht="15.75" thickBot="1">
      <c r="A19" s="450"/>
      <c r="B19" s="429"/>
      <c r="C19" s="453"/>
      <c r="D19" s="453"/>
      <c r="E19" s="432"/>
      <c r="F19" s="432"/>
      <c r="G19" s="432"/>
      <c r="H19" s="435"/>
      <c r="I19" s="438"/>
      <c r="J19" s="444"/>
      <c r="K19" s="447"/>
      <c r="L19" s="447"/>
      <c r="M19" s="441"/>
      <c r="N19" s="447"/>
      <c r="O19" s="427"/>
      <c r="P19" s="427"/>
      <c r="Q19" s="427"/>
      <c r="R19" s="427"/>
      <c r="S19" s="427"/>
      <c r="T19" s="427"/>
    </row>
    <row r="20" spans="1:20">
      <c r="A20" s="448">
        <f>'Mapa Final'!A16</f>
        <v>0</v>
      </c>
      <c r="B20" s="428">
        <f>'Mapa Final'!B16</f>
        <v>0</v>
      </c>
      <c r="C20" s="451">
        <f>'Mapa Final'!C16</f>
        <v>0</v>
      </c>
      <c r="D20" s="451">
        <f>'Mapa Final'!D16</f>
        <v>0</v>
      </c>
      <c r="E20" s="430">
        <f>'Mapa Final'!E16</f>
        <v>0</v>
      </c>
      <c r="F20" s="430">
        <f>'Mapa Final'!F16</f>
        <v>0</v>
      </c>
      <c r="G20" s="430">
        <f>'Mapa Final'!G16</f>
        <v>0</v>
      </c>
      <c r="H20" s="433" t="str">
        <f>'Mapa Final'!I16</f>
        <v>Muy Baja</v>
      </c>
      <c r="I20" s="436" t="b">
        <f>'Mapa Final'!L16</f>
        <v>0</v>
      </c>
      <c r="J20" s="442" t="e">
        <f>'Mapa Final'!N16</f>
        <v>#N/A</v>
      </c>
      <c r="K20" s="445" t="e">
        <f>'Mapa Final'!AA16</f>
        <v>#DIV/0!</v>
      </c>
      <c r="L20" s="445" t="e">
        <f>'Mapa Final'!AE16</f>
        <v>#DIV/0!</v>
      </c>
      <c r="M20" s="439" t="e">
        <f>'Mapa Final'!AG16</f>
        <v>#DIV/0!</v>
      </c>
      <c r="N20" s="445">
        <f>'Mapa Final'!AH16</f>
        <v>0</v>
      </c>
      <c r="O20" s="425"/>
      <c r="P20" s="425"/>
      <c r="Q20" s="425"/>
      <c r="R20" s="425"/>
      <c r="S20" s="425"/>
      <c r="T20" s="425"/>
    </row>
    <row r="21" spans="1:20">
      <c r="A21" s="449"/>
      <c r="B21" s="301"/>
      <c r="C21" s="452"/>
      <c r="D21" s="452"/>
      <c r="E21" s="431"/>
      <c r="F21" s="431"/>
      <c r="G21" s="431"/>
      <c r="H21" s="434"/>
      <c r="I21" s="437"/>
      <c r="J21" s="443"/>
      <c r="K21" s="446"/>
      <c r="L21" s="446"/>
      <c r="M21" s="440"/>
      <c r="N21" s="446"/>
      <c r="O21" s="426"/>
      <c r="P21" s="426"/>
      <c r="Q21" s="426"/>
      <c r="R21" s="426"/>
      <c r="S21" s="426"/>
      <c r="T21" s="426"/>
    </row>
    <row r="22" spans="1:20">
      <c r="A22" s="449"/>
      <c r="B22" s="301"/>
      <c r="C22" s="452"/>
      <c r="D22" s="452"/>
      <c r="E22" s="431"/>
      <c r="F22" s="431"/>
      <c r="G22" s="431"/>
      <c r="H22" s="434"/>
      <c r="I22" s="437"/>
      <c r="J22" s="443"/>
      <c r="K22" s="446"/>
      <c r="L22" s="446"/>
      <c r="M22" s="440"/>
      <c r="N22" s="446"/>
      <c r="O22" s="426"/>
      <c r="P22" s="426"/>
      <c r="Q22" s="426"/>
      <c r="R22" s="426"/>
      <c r="S22" s="426"/>
      <c r="T22" s="426"/>
    </row>
    <row r="23" spans="1:20">
      <c r="A23" s="449"/>
      <c r="B23" s="301"/>
      <c r="C23" s="452"/>
      <c r="D23" s="452"/>
      <c r="E23" s="431"/>
      <c r="F23" s="431"/>
      <c r="G23" s="431"/>
      <c r="H23" s="434"/>
      <c r="I23" s="437"/>
      <c r="J23" s="443"/>
      <c r="K23" s="446"/>
      <c r="L23" s="446"/>
      <c r="M23" s="440"/>
      <c r="N23" s="446"/>
      <c r="O23" s="426"/>
      <c r="P23" s="426"/>
      <c r="Q23" s="426"/>
      <c r="R23" s="426"/>
      <c r="S23" s="426"/>
      <c r="T23" s="426"/>
    </row>
    <row r="24" spans="1:20" ht="15.75" thickBot="1">
      <c r="A24" s="450"/>
      <c r="B24" s="429"/>
      <c r="C24" s="453"/>
      <c r="D24" s="453"/>
      <c r="E24" s="432"/>
      <c r="F24" s="432"/>
      <c r="G24" s="432"/>
      <c r="H24" s="435"/>
      <c r="I24" s="438"/>
      <c r="J24" s="444"/>
      <c r="K24" s="447"/>
      <c r="L24" s="447"/>
      <c r="M24" s="441"/>
      <c r="N24" s="447"/>
      <c r="O24" s="427"/>
      <c r="P24" s="427"/>
      <c r="Q24" s="427"/>
      <c r="R24" s="427"/>
      <c r="S24" s="427"/>
      <c r="T24" s="427"/>
    </row>
    <row r="25" spans="1:20">
      <c r="A25" s="448">
        <f>'Mapa Final'!A21</f>
        <v>0</v>
      </c>
      <c r="B25" s="428">
        <f>'Mapa Final'!B21</f>
        <v>0</v>
      </c>
      <c r="C25" s="451">
        <f>'Mapa Final'!C21</f>
        <v>0</v>
      </c>
      <c r="D25" s="451">
        <f>'Mapa Final'!D21</f>
        <v>0</v>
      </c>
      <c r="E25" s="430">
        <f>'Mapa Final'!E21</f>
        <v>0</v>
      </c>
      <c r="F25" s="430">
        <f>'Mapa Final'!F21</f>
        <v>0</v>
      </c>
      <c r="G25" s="430">
        <f>'Mapa Final'!G21</f>
        <v>0</v>
      </c>
      <c r="H25" s="433" t="str">
        <f>'Mapa Final'!I21</f>
        <v>Muy Baja</v>
      </c>
      <c r="I25" s="436" t="b">
        <f>'Mapa Final'!L21</f>
        <v>0</v>
      </c>
      <c r="J25" s="442" t="e">
        <f>'Mapa Final'!N21</f>
        <v>#N/A</v>
      </c>
      <c r="K25" s="445" t="e">
        <f>'Mapa Final'!AA21</f>
        <v>#DIV/0!</v>
      </c>
      <c r="L25" s="445" t="e">
        <f>'Mapa Final'!AE21</f>
        <v>#DIV/0!</v>
      </c>
      <c r="M25" s="439" t="e">
        <f>'Mapa Final'!AG21</f>
        <v>#DIV/0!</v>
      </c>
      <c r="N25" s="445">
        <f>'Mapa Final'!AH21</f>
        <v>0</v>
      </c>
      <c r="O25" s="425"/>
      <c r="P25" s="425"/>
      <c r="Q25" s="425"/>
      <c r="R25" s="425"/>
      <c r="S25" s="425"/>
      <c r="T25" s="425"/>
    </row>
    <row r="26" spans="1:20">
      <c r="A26" s="449"/>
      <c r="B26" s="301"/>
      <c r="C26" s="452"/>
      <c r="D26" s="452"/>
      <c r="E26" s="431"/>
      <c r="F26" s="431"/>
      <c r="G26" s="431"/>
      <c r="H26" s="434"/>
      <c r="I26" s="437"/>
      <c r="J26" s="443"/>
      <c r="K26" s="446"/>
      <c r="L26" s="446"/>
      <c r="M26" s="440"/>
      <c r="N26" s="446"/>
      <c r="O26" s="426"/>
      <c r="P26" s="426"/>
      <c r="Q26" s="426"/>
      <c r="R26" s="426"/>
      <c r="S26" s="426"/>
      <c r="T26" s="426"/>
    </row>
    <row r="27" spans="1:20">
      <c r="A27" s="449"/>
      <c r="B27" s="301"/>
      <c r="C27" s="452"/>
      <c r="D27" s="452"/>
      <c r="E27" s="431"/>
      <c r="F27" s="431"/>
      <c r="G27" s="431"/>
      <c r="H27" s="434"/>
      <c r="I27" s="437"/>
      <c r="J27" s="443"/>
      <c r="K27" s="446"/>
      <c r="L27" s="446"/>
      <c r="M27" s="440"/>
      <c r="N27" s="446"/>
      <c r="O27" s="426"/>
      <c r="P27" s="426"/>
      <c r="Q27" s="426"/>
      <c r="R27" s="426"/>
      <c r="S27" s="426"/>
      <c r="T27" s="426"/>
    </row>
    <row r="28" spans="1:20">
      <c r="A28" s="449"/>
      <c r="B28" s="301"/>
      <c r="C28" s="452"/>
      <c r="D28" s="452"/>
      <c r="E28" s="431"/>
      <c r="F28" s="431"/>
      <c r="G28" s="431"/>
      <c r="H28" s="434"/>
      <c r="I28" s="437"/>
      <c r="J28" s="443"/>
      <c r="K28" s="446"/>
      <c r="L28" s="446"/>
      <c r="M28" s="440"/>
      <c r="N28" s="446"/>
      <c r="O28" s="426"/>
      <c r="P28" s="426"/>
      <c r="Q28" s="426"/>
      <c r="R28" s="426"/>
      <c r="S28" s="426"/>
      <c r="T28" s="426"/>
    </row>
    <row r="29" spans="1:20" ht="15.75" thickBot="1">
      <c r="A29" s="450"/>
      <c r="B29" s="429"/>
      <c r="C29" s="453"/>
      <c r="D29" s="453"/>
      <c r="E29" s="432"/>
      <c r="F29" s="432"/>
      <c r="G29" s="432"/>
      <c r="H29" s="435"/>
      <c r="I29" s="438"/>
      <c r="J29" s="444"/>
      <c r="K29" s="447"/>
      <c r="L29" s="447"/>
      <c r="M29" s="441"/>
      <c r="N29" s="447"/>
      <c r="O29" s="427"/>
      <c r="P29" s="427"/>
      <c r="Q29" s="427"/>
      <c r="R29" s="427"/>
      <c r="S29" s="427"/>
      <c r="T29" s="427"/>
    </row>
  </sheetData>
  <mergeCells count="99">
    <mergeCell ref="P7:Q7"/>
    <mergeCell ref="R7:S7"/>
    <mergeCell ref="T7:T8"/>
    <mergeCell ref="A9:N9"/>
    <mergeCell ref="R1:T3"/>
    <mergeCell ref="A4:C4"/>
    <mergeCell ref="D4:N4"/>
    <mergeCell ref="O4:Q4"/>
    <mergeCell ref="A5:C5"/>
    <mergeCell ref="D5:N5"/>
    <mergeCell ref="A6:C6"/>
    <mergeCell ref="D6:N6"/>
    <mergeCell ref="A7:F7"/>
    <mergeCell ref="H7:J7"/>
    <mergeCell ref="K7:M7"/>
    <mergeCell ref="N7:N8"/>
    <mergeCell ref="A1:C2"/>
    <mergeCell ref="D1:Q3"/>
    <mergeCell ref="O7:O8"/>
    <mergeCell ref="S10:S14"/>
    <mergeCell ref="T10:T14"/>
    <mergeCell ref="N10:N14"/>
    <mergeCell ref="O10:O14"/>
    <mergeCell ref="P10:P14"/>
    <mergeCell ref="Q10:Q14"/>
    <mergeCell ref="R10:R14"/>
    <mergeCell ref="A10:A14"/>
    <mergeCell ref="C10:C14"/>
    <mergeCell ref="D10:D14"/>
    <mergeCell ref="E10:E14"/>
    <mergeCell ref="F10:F14"/>
    <mergeCell ref="B10:B14"/>
    <mergeCell ref="M10:M14"/>
    <mergeCell ref="G10:G14"/>
    <mergeCell ref="H10:H14"/>
    <mergeCell ref="I10:I14"/>
    <mergeCell ref="J10:J14"/>
    <mergeCell ref="K10:K14"/>
    <mergeCell ref="L10:L14"/>
    <mergeCell ref="O20:O24"/>
    <mergeCell ref="P20:P24"/>
    <mergeCell ref="Q20:Q24"/>
    <mergeCell ref="R20:R24"/>
    <mergeCell ref="A15:A19"/>
    <mergeCell ref="C15:C19"/>
    <mergeCell ref="D15:D19"/>
    <mergeCell ref="E15:E19"/>
    <mergeCell ref="F15:F19"/>
    <mergeCell ref="B15:B19"/>
    <mergeCell ref="G15:G19"/>
    <mergeCell ref="H15:H19"/>
    <mergeCell ref="I15:I19"/>
    <mergeCell ref="R15:R19"/>
    <mergeCell ref="S15:S19"/>
    <mergeCell ref="T15:T19"/>
    <mergeCell ref="A20:A24"/>
    <mergeCell ref="C20:C24"/>
    <mergeCell ref="D20:D24"/>
    <mergeCell ref="E20:E24"/>
    <mergeCell ref="F20:F24"/>
    <mergeCell ref="J15:J19"/>
    <mergeCell ref="K15:K19"/>
    <mergeCell ref="L15:L19"/>
    <mergeCell ref="M15:M19"/>
    <mergeCell ref="N15:N19"/>
    <mergeCell ref="O15:O19"/>
    <mergeCell ref="S20:S24"/>
    <mergeCell ref="T20:T24"/>
    <mergeCell ref="A25:A29"/>
    <mergeCell ref="C25:C29"/>
    <mergeCell ref="D25:D29"/>
    <mergeCell ref="E25:E29"/>
    <mergeCell ref="F25:F29"/>
    <mergeCell ref="B25:B29"/>
    <mergeCell ref="R25:R29"/>
    <mergeCell ref="S25:S29"/>
    <mergeCell ref="T25:T29"/>
    <mergeCell ref="J25:J29"/>
    <mergeCell ref="K25:K29"/>
    <mergeCell ref="L25:L29"/>
    <mergeCell ref="M25:M29"/>
    <mergeCell ref="N25:N29"/>
    <mergeCell ref="O25:O29"/>
    <mergeCell ref="P15:P19"/>
    <mergeCell ref="B20:B24"/>
    <mergeCell ref="P25:P29"/>
    <mergeCell ref="Q25:Q29"/>
    <mergeCell ref="G25:G29"/>
    <mergeCell ref="H25:H29"/>
    <mergeCell ref="I25:I29"/>
    <mergeCell ref="M20:M24"/>
    <mergeCell ref="G20:G24"/>
    <mergeCell ref="H20:H24"/>
    <mergeCell ref="I20:I24"/>
    <mergeCell ref="J20:J24"/>
    <mergeCell ref="K20:K24"/>
    <mergeCell ref="L20:L24"/>
    <mergeCell ref="Q15:Q19"/>
    <mergeCell ref="N20:N24"/>
  </mergeCells>
  <conditionalFormatting sqref="D8:G8 H7 H30:J1048576 A7:B7">
    <cfRule type="containsText" dxfId="615" priority="663" operator="containsText" text="3- Moderado">
      <formula>NOT(ISERROR(SEARCH("3- Moderado",A7)))</formula>
    </cfRule>
    <cfRule type="containsText" dxfId="614" priority="664" operator="containsText" text="6- Moderado">
      <formula>NOT(ISERROR(SEARCH("6- Moderado",A7)))</formula>
    </cfRule>
    <cfRule type="containsText" dxfId="613" priority="665" operator="containsText" text="4- Moderado">
      <formula>NOT(ISERROR(SEARCH("4- Moderado",A7)))</formula>
    </cfRule>
    <cfRule type="containsText" dxfId="612" priority="666" operator="containsText" text="3- Bajo">
      <formula>NOT(ISERROR(SEARCH("3- Bajo",A7)))</formula>
    </cfRule>
    <cfRule type="containsText" dxfId="611" priority="667" operator="containsText" text="4- Bajo">
      <formula>NOT(ISERROR(SEARCH("4- Bajo",A7)))</formula>
    </cfRule>
    <cfRule type="containsText" dxfId="610" priority="668" operator="containsText" text="1- Bajo">
      <formula>NOT(ISERROR(SEARCH("1- Bajo",A7)))</formula>
    </cfRule>
  </conditionalFormatting>
  <conditionalFormatting sqref="H8:J8">
    <cfRule type="containsText" dxfId="609" priority="656" operator="containsText" text="3- Moderado">
      <formula>NOT(ISERROR(SEARCH("3- Moderado",H8)))</formula>
    </cfRule>
    <cfRule type="containsText" dxfId="608" priority="657" operator="containsText" text="6- Moderado">
      <formula>NOT(ISERROR(SEARCH("6- Moderado",H8)))</formula>
    </cfRule>
    <cfRule type="containsText" dxfId="607" priority="658" operator="containsText" text="4- Moderado">
      <formula>NOT(ISERROR(SEARCH("4- Moderado",H8)))</formula>
    </cfRule>
    <cfRule type="containsText" dxfId="606" priority="659" operator="containsText" text="3- Bajo">
      <formula>NOT(ISERROR(SEARCH("3- Bajo",H8)))</formula>
    </cfRule>
    <cfRule type="containsText" dxfId="605" priority="660" operator="containsText" text="4- Bajo">
      <formula>NOT(ISERROR(SEARCH("4- Bajo",H8)))</formula>
    </cfRule>
    <cfRule type="containsText" dxfId="604" priority="662" operator="containsText" text="1- Bajo">
      <formula>NOT(ISERROR(SEARCH("1- Bajo",H8)))</formula>
    </cfRule>
  </conditionalFormatting>
  <conditionalFormatting sqref="J8 J30:J1048576">
    <cfRule type="containsText" dxfId="603" priority="645" operator="containsText" text="25- Extremo">
      <formula>NOT(ISERROR(SEARCH("25- Extremo",J8)))</formula>
    </cfRule>
    <cfRule type="containsText" dxfId="602" priority="646" operator="containsText" text="20- Extremo">
      <formula>NOT(ISERROR(SEARCH("20- Extremo",J8)))</formula>
    </cfRule>
    <cfRule type="containsText" dxfId="601" priority="647" operator="containsText" text="15- Extremo">
      <formula>NOT(ISERROR(SEARCH("15- Extremo",J8)))</formula>
    </cfRule>
    <cfRule type="containsText" dxfId="600" priority="648" operator="containsText" text="10- Extremo">
      <formula>NOT(ISERROR(SEARCH("10- Extremo",J8)))</formula>
    </cfRule>
    <cfRule type="containsText" dxfId="599" priority="649" operator="containsText" text="5- Extremo">
      <formula>NOT(ISERROR(SEARCH("5- Extremo",J8)))</formula>
    </cfRule>
    <cfRule type="containsText" dxfId="598" priority="650" operator="containsText" text="12- Alto">
      <formula>NOT(ISERROR(SEARCH("12- Alto",J8)))</formula>
    </cfRule>
    <cfRule type="containsText" dxfId="597" priority="651" operator="containsText" text="10- Alto">
      <formula>NOT(ISERROR(SEARCH("10- Alto",J8)))</formula>
    </cfRule>
    <cfRule type="containsText" dxfId="596" priority="652" operator="containsText" text="9- Alto">
      <formula>NOT(ISERROR(SEARCH("9- Alto",J8)))</formula>
    </cfRule>
    <cfRule type="containsText" dxfId="595" priority="653" operator="containsText" text="8- Alto">
      <formula>NOT(ISERROR(SEARCH("8- Alto",J8)))</formula>
    </cfRule>
    <cfRule type="containsText" dxfId="594" priority="654" operator="containsText" text="5- Alto">
      <formula>NOT(ISERROR(SEARCH("5- Alto",J8)))</formula>
    </cfRule>
    <cfRule type="containsText" dxfId="593" priority="655" operator="containsText" text="4- Alto">
      <formula>NOT(ISERROR(SEARCH("4- Alto",J8)))</formula>
    </cfRule>
    <cfRule type="containsText" dxfId="592" priority="661" operator="containsText" text="2- Bajo">
      <formula>NOT(ISERROR(SEARCH("2- Bajo",J8)))</formula>
    </cfRule>
  </conditionalFormatting>
  <conditionalFormatting sqref="B10 B15 B20 B25">
    <cfRule type="containsText" dxfId="591" priority="627" operator="containsText" text="3- Moderado">
      <formula>NOT(ISERROR(SEARCH("3- Moderado",B10)))</formula>
    </cfRule>
    <cfRule type="containsText" dxfId="590" priority="628" operator="containsText" text="6- Moderado">
      <formula>NOT(ISERROR(SEARCH("6- Moderado",B10)))</formula>
    </cfRule>
    <cfRule type="containsText" dxfId="589" priority="629" operator="containsText" text="4- Moderado">
      <formula>NOT(ISERROR(SEARCH("4- Moderado",B10)))</formula>
    </cfRule>
    <cfRule type="containsText" dxfId="588" priority="630" operator="containsText" text="3- Bajo">
      <formula>NOT(ISERROR(SEARCH("3- Bajo",B10)))</formula>
    </cfRule>
    <cfRule type="containsText" dxfId="587" priority="631" operator="containsText" text="4- Bajo">
      <formula>NOT(ISERROR(SEARCH("4- Bajo",B10)))</formula>
    </cfRule>
    <cfRule type="containsText" dxfId="586" priority="632" operator="containsText" text="1- Bajo">
      <formula>NOT(ISERROR(SEARCH("1- Bajo",B10)))</formula>
    </cfRule>
  </conditionalFormatting>
  <conditionalFormatting sqref="K8">
    <cfRule type="containsText" dxfId="585" priority="615" operator="containsText" text="3- Moderado">
      <formula>NOT(ISERROR(SEARCH("3- Moderado",K8)))</formula>
    </cfRule>
    <cfRule type="containsText" dxfId="584" priority="616" operator="containsText" text="6- Moderado">
      <formula>NOT(ISERROR(SEARCH("6- Moderado",K8)))</formula>
    </cfRule>
    <cfRule type="containsText" dxfId="583" priority="617" operator="containsText" text="4- Moderado">
      <formula>NOT(ISERROR(SEARCH("4- Moderado",K8)))</formula>
    </cfRule>
    <cfRule type="containsText" dxfId="582" priority="618" operator="containsText" text="3- Bajo">
      <formula>NOT(ISERROR(SEARCH("3- Bajo",K8)))</formula>
    </cfRule>
    <cfRule type="containsText" dxfId="581" priority="619" operator="containsText" text="4- Bajo">
      <formula>NOT(ISERROR(SEARCH("4- Bajo",K8)))</formula>
    </cfRule>
    <cfRule type="containsText" dxfId="580" priority="620" operator="containsText" text="1- Bajo">
      <formula>NOT(ISERROR(SEARCH("1- Bajo",K8)))</formula>
    </cfRule>
  </conditionalFormatting>
  <conditionalFormatting sqref="L8">
    <cfRule type="containsText" dxfId="579" priority="609" operator="containsText" text="3- Moderado">
      <formula>NOT(ISERROR(SEARCH("3- Moderado",L8)))</formula>
    </cfRule>
    <cfRule type="containsText" dxfId="578" priority="610" operator="containsText" text="6- Moderado">
      <formula>NOT(ISERROR(SEARCH("6- Moderado",L8)))</formula>
    </cfRule>
    <cfRule type="containsText" dxfId="577" priority="611" operator="containsText" text="4- Moderado">
      <formula>NOT(ISERROR(SEARCH("4- Moderado",L8)))</formula>
    </cfRule>
    <cfRule type="containsText" dxfId="576" priority="612" operator="containsText" text="3- Bajo">
      <formula>NOT(ISERROR(SEARCH("3- Bajo",L8)))</formula>
    </cfRule>
    <cfRule type="containsText" dxfId="575" priority="613" operator="containsText" text="4- Bajo">
      <formula>NOT(ISERROR(SEARCH("4- Bajo",L8)))</formula>
    </cfRule>
    <cfRule type="containsText" dxfId="574" priority="614" operator="containsText" text="1- Bajo">
      <formula>NOT(ISERROR(SEARCH("1- Bajo",L8)))</formula>
    </cfRule>
  </conditionalFormatting>
  <conditionalFormatting sqref="M8">
    <cfRule type="containsText" dxfId="573" priority="603" operator="containsText" text="3- Moderado">
      <formula>NOT(ISERROR(SEARCH("3- Moderado",M8)))</formula>
    </cfRule>
    <cfRule type="containsText" dxfId="572" priority="604" operator="containsText" text="6- Moderado">
      <formula>NOT(ISERROR(SEARCH("6- Moderado",M8)))</formula>
    </cfRule>
    <cfRule type="containsText" dxfId="571" priority="605" operator="containsText" text="4- Moderado">
      <formula>NOT(ISERROR(SEARCH("4- Moderado",M8)))</formula>
    </cfRule>
    <cfRule type="containsText" dxfId="570" priority="606" operator="containsText" text="3- Bajo">
      <formula>NOT(ISERROR(SEARCH("3- Bajo",M8)))</formula>
    </cfRule>
    <cfRule type="containsText" dxfId="569" priority="607" operator="containsText" text="4- Bajo">
      <formula>NOT(ISERROR(SEARCH("4- Bajo",M8)))</formula>
    </cfRule>
    <cfRule type="containsText" dxfId="568" priority="608" operator="containsText" text="1- Bajo">
      <formula>NOT(ISERROR(SEARCH("1- Bajo",M8)))</formula>
    </cfRule>
  </conditionalFormatting>
  <conditionalFormatting sqref="K10:L10">
    <cfRule type="containsText" dxfId="567" priority="317" operator="containsText" text="3- Moderado">
      <formula>NOT(ISERROR(SEARCH("3- Moderado",K10)))</formula>
    </cfRule>
    <cfRule type="containsText" dxfId="566" priority="318" operator="containsText" text="6- Moderado">
      <formula>NOT(ISERROR(SEARCH("6- Moderado",K10)))</formula>
    </cfRule>
    <cfRule type="containsText" dxfId="565" priority="319" operator="containsText" text="4- Moderado">
      <formula>NOT(ISERROR(SEARCH("4- Moderado",K10)))</formula>
    </cfRule>
    <cfRule type="containsText" dxfId="564" priority="320" operator="containsText" text="3- Bajo">
      <formula>NOT(ISERROR(SEARCH("3- Bajo",K10)))</formula>
    </cfRule>
    <cfRule type="containsText" dxfId="563" priority="321" operator="containsText" text="4- Bajo">
      <formula>NOT(ISERROR(SEARCH("4- Bajo",K10)))</formula>
    </cfRule>
    <cfRule type="containsText" dxfId="562" priority="322" operator="containsText" text="1- Bajo">
      <formula>NOT(ISERROR(SEARCH("1- Bajo",K10)))</formula>
    </cfRule>
  </conditionalFormatting>
  <conditionalFormatting sqref="H10:I10">
    <cfRule type="containsText" dxfId="561" priority="311" operator="containsText" text="3- Moderado">
      <formula>NOT(ISERROR(SEARCH("3- Moderado",H10)))</formula>
    </cfRule>
    <cfRule type="containsText" dxfId="560" priority="312" operator="containsText" text="6- Moderado">
      <formula>NOT(ISERROR(SEARCH("6- Moderado",H10)))</formula>
    </cfRule>
    <cfRule type="containsText" dxfId="559" priority="313" operator="containsText" text="4- Moderado">
      <formula>NOT(ISERROR(SEARCH("4- Moderado",H10)))</formula>
    </cfRule>
    <cfRule type="containsText" dxfId="558" priority="314" operator="containsText" text="3- Bajo">
      <formula>NOT(ISERROR(SEARCH("3- Bajo",H10)))</formula>
    </cfRule>
    <cfRule type="containsText" dxfId="557" priority="315" operator="containsText" text="4- Bajo">
      <formula>NOT(ISERROR(SEARCH("4- Bajo",H10)))</formula>
    </cfRule>
    <cfRule type="containsText" dxfId="556" priority="316" operator="containsText" text="1- Bajo">
      <formula>NOT(ISERROR(SEARCH("1- Bajo",H10)))</formula>
    </cfRule>
  </conditionalFormatting>
  <conditionalFormatting sqref="A10 C10:E10">
    <cfRule type="containsText" dxfId="555" priority="305" operator="containsText" text="3- Moderado">
      <formula>NOT(ISERROR(SEARCH("3- Moderado",A10)))</formula>
    </cfRule>
    <cfRule type="containsText" dxfId="554" priority="306" operator="containsText" text="6- Moderado">
      <formula>NOT(ISERROR(SEARCH("6- Moderado",A10)))</formula>
    </cfRule>
    <cfRule type="containsText" dxfId="553" priority="307" operator="containsText" text="4- Moderado">
      <formula>NOT(ISERROR(SEARCH("4- Moderado",A10)))</formula>
    </cfRule>
    <cfRule type="containsText" dxfId="552" priority="308" operator="containsText" text="3- Bajo">
      <formula>NOT(ISERROR(SEARCH("3- Bajo",A10)))</formula>
    </cfRule>
    <cfRule type="containsText" dxfId="551" priority="309" operator="containsText" text="4- Bajo">
      <formula>NOT(ISERROR(SEARCH("4- Bajo",A10)))</formula>
    </cfRule>
    <cfRule type="containsText" dxfId="550" priority="310" operator="containsText" text="1- Bajo">
      <formula>NOT(ISERROR(SEARCH("1- Bajo",A10)))</formula>
    </cfRule>
  </conditionalFormatting>
  <conditionalFormatting sqref="F10:G10">
    <cfRule type="containsText" dxfId="549" priority="299" operator="containsText" text="3- Moderado">
      <formula>NOT(ISERROR(SEARCH("3- Moderado",F10)))</formula>
    </cfRule>
    <cfRule type="containsText" dxfId="548" priority="300" operator="containsText" text="6- Moderado">
      <formula>NOT(ISERROR(SEARCH("6- Moderado",F10)))</formula>
    </cfRule>
    <cfRule type="containsText" dxfId="547" priority="301" operator="containsText" text="4- Moderado">
      <formula>NOT(ISERROR(SEARCH("4- Moderado",F10)))</formula>
    </cfRule>
    <cfRule type="containsText" dxfId="546" priority="302" operator="containsText" text="3- Bajo">
      <formula>NOT(ISERROR(SEARCH("3- Bajo",F10)))</formula>
    </cfRule>
    <cfRule type="containsText" dxfId="545" priority="303" operator="containsText" text="4- Bajo">
      <formula>NOT(ISERROR(SEARCH("4- Bajo",F10)))</formula>
    </cfRule>
    <cfRule type="containsText" dxfId="544" priority="304" operator="containsText" text="1- Bajo">
      <formula>NOT(ISERROR(SEARCH("1- Bajo",F10)))</formula>
    </cfRule>
  </conditionalFormatting>
  <conditionalFormatting sqref="J10:J14">
    <cfRule type="containsText" dxfId="543" priority="294" operator="containsText" text="Bajo">
      <formula>NOT(ISERROR(SEARCH("Bajo",J10)))</formula>
    </cfRule>
    <cfRule type="containsText" dxfId="542" priority="295" operator="containsText" text="Moderado">
      <formula>NOT(ISERROR(SEARCH("Moderado",J10)))</formula>
    </cfRule>
    <cfRule type="containsText" dxfId="541" priority="296" operator="containsText" text="Alto">
      <formula>NOT(ISERROR(SEARCH("Alto",J10)))</formula>
    </cfRule>
    <cfRule type="containsText" dxfId="540" priority="297" operator="containsText" text="Extremo">
      <formula>NOT(ISERROR(SEARCH("Extremo",J10)))</formula>
    </cfRule>
    <cfRule type="colorScale" priority="298">
      <colorScale>
        <cfvo type="min"/>
        <cfvo type="max"/>
        <color rgb="FFFF7128"/>
        <color rgb="FFFFEF9C"/>
      </colorScale>
    </cfRule>
  </conditionalFormatting>
  <conditionalFormatting sqref="M10:M14">
    <cfRule type="containsText" dxfId="539" priority="269" operator="containsText" text="Moderado">
      <formula>NOT(ISERROR(SEARCH("Moderado",M10)))</formula>
    </cfRule>
    <cfRule type="containsText" dxfId="538" priority="289" operator="containsText" text="Bajo">
      <formula>NOT(ISERROR(SEARCH("Bajo",M10)))</formula>
    </cfRule>
    <cfRule type="containsText" dxfId="537" priority="290" operator="containsText" text="Moderado">
      <formula>NOT(ISERROR(SEARCH("Moderado",M10)))</formula>
    </cfRule>
    <cfRule type="containsText" dxfId="536" priority="291" operator="containsText" text="Alto">
      <formula>NOT(ISERROR(SEARCH("Alto",M10)))</formula>
    </cfRule>
    <cfRule type="containsText" dxfId="535" priority="292" operator="containsText" text="Extremo">
      <formula>NOT(ISERROR(SEARCH("Extremo",M10)))</formula>
    </cfRule>
    <cfRule type="colorScale" priority="293">
      <colorScale>
        <cfvo type="min"/>
        <cfvo type="max"/>
        <color rgb="FFFF7128"/>
        <color rgb="FFFFEF9C"/>
      </colorScale>
    </cfRule>
  </conditionalFormatting>
  <conditionalFormatting sqref="N10">
    <cfRule type="containsText" dxfId="534" priority="283" operator="containsText" text="3- Moderado">
      <formula>NOT(ISERROR(SEARCH("3- Moderado",N10)))</formula>
    </cfRule>
    <cfRule type="containsText" dxfId="533" priority="284" operator="containsText" text="6- Moderado">
      <formula>NOT(ISERROR(SEARCH("6- Moderado",N10)))</formula>
    </cfRule>
    <cfRule type="containsText" dxfId="532" priority="285" operator="containsText" text="4- Moderado">
      <formula>NOT(ISERROR(SEARCH("4- Moderado",N10)))</formula>
    </cfRule>
    <cfRule type="containsText" dxfId="531" priority="286" operator="containsText" text="3- Bajo">
      <formula>NOT(ISERROR(SEARCH("3- Bajo",N10)))</formula>
    </cfRule>
    <cfRule type="containsText" dxfId="530" priority="287" operator="containsText" text="4- Bajo">
      <formula>NOT(ISERROR(SEARCH("4- Bajo",N10)))</formula>
    </cfRule>
    <cfRule type="containsText" dxfId="529" priority="288" operator="containsText" text="1- Bajo">
      <formula>NOT(ISERROR(SEARCH("1- Bajo",N10)))</formula>
    </cfRule>
  </conditionalFormatting>
  <conditionalFormatting sqref="H10:H14">
    <cfRule type="containsText" dxfId="528" priority="270" operator="containsText" text="Muy Alta">
      <formula>NOT(ISERROR(SEARCH("Muy Alta",H10)))</formula>
    </cfRule>
    <cfRule type="containsText" dxfId="527" priority="271" operator="containsText" text="Alta">
      <formula>NOT(ISERROR(SEARCH("Alta",H10)))</formula>
    </cfRule>
    <cfRule type="containsText" dxfId="526" priority="272" operator="containsText" text="Muy Alta">
      <formula>NOT(ISERROR(SEARCH("Muy Alta",H10)))</formula>
    </cfRule>
    <cfRule type="containsText" dxfId="525" priority="277" operator="containsText" text="Muy Baja">
      <formula>NOT(ISERROR(SEARCH("Muy Baja",H10)))</formula>
    </cfRule>
    <cfRule type="containsText" dxfId="524" priority="278" operator="containsText" text="Baja">
      <formula>NOT(ISERROR(SEARCH("Baja",H10)))</formula>
    </cfRule>
    <cfRule type="containsText" dxfId="523" priority="279" operator="containsText" text="Media">
      <formula>NOT(ISERROR(SEARCH("Media",H10)))</formula>
    </cfRule>
    <cfRule type="containsText" dxfId="522" priority="280" operator="containsText" text="Alta">
      <formula>NOT(ISERROR(SEARCH("Alta",H10)))</formula>
    </cfRule>
    <cfRule type="containsText" dxfId="521" priority="282" operator="containsText" text="Muy Alta">
      <formula>NOT(ISERROR(SEARCH("Muy Alta",H10)))</formula>
    </cfRule>
  </conditionalFormatting>
  <conditionalFormatting sqref="I10:I14">
    <cfRule type="containsText" dxfId="520" priority="273" operator="containsText" text="Catastrófico">
      <formula>NOT(ISERROR(SEARCH("Catastrófico",I10)))</formula>
    </cfRule>
    <cfRule type="containsText" dxfId="519" priority="274" operator="containsText" text="Mayor">
      <formula>NOT(ISERROR(SEARCH("Mayor",I10)))</formula>
    </cfRule>
    <cfRule type="containsText" dxfId="518" priority="275" operator="containsText" text="Menor">
      <formula>NOT(ISERROR(SEARCH("Menor",I10)))</formula>
    </cfRule>
    <cfRule type="containsText" dxfId="517" priority="276" operator="containsText" text="Leve">
      <formula>NOT(ISERROR(SEARCH("Leve",I10)))</formula>
    </cfRule>
    <cfRule type="containsText" dxfId="516" priority="281" operator="containsText" text="Moderado">
      <formula>NOT(ISERROR(SEARCH("Moderado",I10)))</formula>
    </cfRule>
  </conditionalFormatting>
  <conditionalFormatting sqref="K10:K14">
    <cfRule type="containsText" dxfId="515" priority="268" operator="containsText" text="Media">
      <formula>NOT(ISERROR(SEARCH("Media",K10)))</formula>
    </cfRule>
  </conditionalFormatting>
  <conditionalFormatting sqref="L10:L14">
    <cfRule type="containsText" dxfId="514" priority="267" operator="containsText" text="Moderado">
      <formula>NOT(ISERROR(SEARCH("Moderado",L10)))</formula>
    </cfRule>
  </conditionalFormatting>
  <conditionalFormatting sqref="J10:J14">
    <cfRule type="containsText" dxfId="513" priority="266" operator="containsText" text="Moderado">
      <formula>NOT(ISERROR(SEARCH("Moderado",J10)))</formula>
    </cfRule>
  </conditionalFormatting>
  <conditionalFormatting sqref="J10:J14">
    <cfRule type="containsText" dxfId="512" priority="264" operator="containsText" text="Bajo">
      <formula>NOT(ISERROR(SEARCH("Bajo",J10)))</formula>
    </cfRule>
    <cfRule type="containsText" dxfId="511" priority="265" operator="containsText" text="Extremo">
      <formula>NOT(ISERROR(SEARCH("Extremo",J10)))</formula>
    </cfRule>
  </conditionalFormatting>
  <conditionalFormatting sqref="K10:K14">
    <cfRule type="containsText" dxfId="510" priority="262" operator="containsText" text="Baja">
      <formula>NOT(ISERROR(SEARCH("Baja",K10)))</formula>
    </cfRule>
    <cfRule type="containsText" dxfId="509" priority="263" operator="containsText" text="Muy Baja">
      <formula>NOT(ISERROR(SEARCH("Muy Baja",K10)))</formula>
    </cfRule>
  </conditionalFormatting>
  <conditionalFormatting sqref="K10:K14">
    <cfRule type="containsText" dxfId="508" priority="260" operator="containsText" text="Muy Alta">
      <formula>NOT(ISERROR(SEARCH("Muy Alta",K10)))</formula>
    </cfRule>
    <cfRule type="containsText" dxfId="507" priority="261" operator="containsText" text="Alta">
      <formula>NOT(ISERROR(SEARCH("Alta",K10)))</formula>
    </cfRule>
  </conditionalFormatting>
  <conditionalFormatting sqref="L10:L14">
    <cfRule type="containsText" dxfId="506" priority="256" operator="containsText" text="Catastrófico">
      <formula>NOT(ISERROR(SEARCH("Catastrófico",L10)))</formula>
    </cfRule>
    <cfRule type="containsText" dxfId="505" priority="257" operator="containsText" text="Mayor">
      <formula>NOT(ISERROR(SEARCH("Mayor",L10)))</formula>
    </cfRule>
    <cfRule type="containsText" dxfId="504" priority="258" operator="containsText" text="Menor">
      <formula>NOT(ISERROR(SEARCH("Menor",L10)))</formula>
    </cfRule>
    <cfRule type="containsText" dxfId="503" priority="259" operator="containsText" text="Leve">
      <formula>NOT(ISERROR(SEARCH("Leve",L10)))</formula>
    </cfRule>
  </conditionalFormatting>
  <conditionalFormatting sqref="K15:L15">
    <cfRule type="containsText" dxfId="502" priority="250" operator="containsText" text="3- Moderado">
      <formula>NOT(ISERROR(SEARCH("3- Moderado",K15)))</formula>
    </cfRule>
    <cfRule type="containsText" dxfId="501" priority="251" operator="containsText" text="6- Moderado">
      <formula>NOT(ISERROR(SEARCH("6- Moderado",K15)))</formula>
    </cfRule>
    <cfRule type="containsText" dxfId="500" priority="252" operator="containsText" text="4- Moderado">
      <formula>NOT(ISERROR(SEARCH("4- Moderado",K15)))</formula>
    </cfRule>
    <cfRule type="containsText" dxfId="499" priority="253" operator="containsText" text="3- Bajo">
      <formula>NOT(ISERROR(SEARCH("3- Bajo",K15)))</formula>
    </cfRule>
    <cfRule type="containsText" dxfId="498" priority="254" operator="containsText" text="4- Bajo">
      <formula>NOT(ISERROR(SEARCH("4- Bajo",K15)))</formula>
    </cfRule>
    <cfRule type="containsText" dxfId="497" priority="255" operator="containsText" text="1- Bajo">
      <formula>NOT(ISERROR(SEARCH("1- Bajo",K15)))</formula>
    </cfRule>
  </conditionalFormatting>
  <conditionalFormatting sqref="H15:I15">
    <cfRule type="containsText" dxfId="496" priority="244" operator="containsText" text="3- Moderado">
      <formula>NOT(ISERROR(SEARCH("3- Moderado",H15)))</formula>
    </cfRule>
    <cfRule type="containsText" dxfId="495" priority="245" operator="containsText" text="6- Moderado">
      <formula>NOT(ISERROR(SEARCH("6- Moderado",H15)))</formula>
    </cfRule>
    <cfRule type="containsText" dxfId="494" priority="246" operator="containsText" text="4- Moderado">
      <formula>NOT(ISERROR(SEARCH("4- Moderado",H15)))</formula>
    </cfRule>
    <cfRule type="containsText" dxfId="493" priority="247" operator="containsText" text="3- Bajo">
      <formula>NOT(ISERROR(SEARCH("3- Bajo",H15)))</formula>
    </cfRule>
    <cfRule type="containsText" dxfId="492" priority="248" operator="containsText" text="4- Bajo">
      <formula>NOT(ISERROR(SEARCH("4- Bajo",H15)))</formula>
    </cfRule>
    <cfRule type="containsText" dxfId="491" priority="249" operator="containsText" text="1- Bajo">
      <formula>NOT(ISERROR(SEARCH("1- Bajo",H15)))</formula>
    </cfRule>
  </conditionalFormatting>
  <conditionalFormatting sqref="A15 C15:E15">
    <cfRule type="containsText" dxfId="490" priority="238" operator="containsText" text="3- Moderado">
      <formula>NOT(ISERROR(SEARCH("3- Moderado",A15)))</formula>
    </cfRule>
    <cfRule type="containsText" dxfId="489" priority="239" operator="containsText" text="6- Moderado">
      <formula>NOT(ISERROR(SEARCH("6- Moderado",A15)))</formula>
    </cfRule>
    <cfRule type="containsText" dxfId="488" priority="240" operator="containsText" text="4- Moderado">
      <formula>NOT(ISERROR(SEARCH("4- Moderado",A15)))</formula>
    </cfRule>
    <cfRule type="containsText" dxfId="487" priority="241" operator="containsText" text="3- Bajo">
      <formula>NOT(ISERROR(SEARCH("3- Bajo",A15)))</formula>
    </cfRule>
    <cfRule type="containsText" dxfId="486" priority="242" operator="containsText" text="4- Bajo">
      <formula>NOT(ISERROR(SEARCH("4- Bajo",A15)))</formula>
    </cfRule>
    <cfRule type="containsText" dxfId="485" priority="243" operator="containsText" text="1- Bajo">
      <formula>NOT(ISERROR(SEARCH("1- Bajo",A15)))</formula>
    </cfRule>
  </conditionalFormatting>
  <conditionalFormatting sqref="F15:G15">
    <cfRule type="containsText" dxfId="484" priority="232" operator="containsText" text="3- Moderado">
      <formula>NOT(ISERROR(SEARCH("3- Moderado",F15)))</formula>
    </cfRule>
    <cfRule type="containsText" dxfId="483" priority="233" operator="containsText" text="6- Moderado">
      <formula>NOT(ISERROR(SEARCH("6- Moderado",F15)))</formula>
    </cfRule>
    <cfRule type="containsText" dxfId="482" priority="234" operator="containsText" text="4- Moderado">
      <formula>NOT(ISERROR(SEARCH("4- Moderado",F15)))</formula>
    </cfRule>
    <cfRule type="containsText" dxfId="481" priority="235" operator="containsText" text="3- Bajo">
      <formula>NOT(ISERROR(SEARCH("3- Bajo",F15)))</formula>
    </cfRule>
    <cfRule type="containsText" dxfId="480" priority="236" operator="containsText" text="4- Bajo">
      <formula>NOT(ISERROR(SEARCH("4- Bajo",F15)))</formula>
    </cfRule>
    <cfRule type="containsText" dxfId="479" priority="237" operator="containsText" text="1- Bajo">
      <formula>NOT(ISERROR(SEARCH("1- Bajo",F15)))</formula>
    </cfRule>
  </conditionalFormatting>
  <conditionalFormatting sqref="J15:J19">
    <cfRule type="containsText" dxfId="478" priority="227" operator="containsText" text="Bajo">
      <formula>NOT(ISERROR(SEARCH("Bajo",J15)))</formula>
    </cfRule>
    <cfRule type="containsText" dxfId="477" priority="228" operator="containsText" text="Moderado">
      <formula>NOT(ISERROR(SEARCH("Moderado",J15)))</formula>
    </cfRule>
    <cfRule type="containsText" dxfId="476" priority="229" operator="containsText" text="Alto">
      <formula>NOT(ISERROR(SEARCH("Alto",J15)))</formula>
    </cfRule>
    <cfRule type="containsText" dxfId="475" priority="230" operator="containsText" text="Extremo">
      <formula>NOT(ISERROR(SEARCH("Extremo",J15)))</formula>
    </cfRule>
    <cfRule type="colorScale" priority="231">
      <colorScale>
        <cfvo type="min"/>
        <cfvo type="max"/>
        <color rgb="FFFF7128"/>
        <color rgb="FFFFEF9C"/>
      </colorScale>
    </cfRule>
  </conditionalFormatting>
  <conditionalFormatting sqref="M15:M19">
    <cfRule type="containsText" dxfId="474" priority="202" operator="containsText" text="Moderado">
      <formula>NOT(ISERROR(SEARCH("Moderado",M15)))</formula>
    </cfRule>
    <cfRule type="containsText" dxfId="473" priority="222" operator="containsText" text="Bajo">
      <formula>NOT(ISERROR(SEARCH("Bajo",M15)))</formula>
    </cfRule>
    <cfRule type="containsText" dxfId="472" priority="223" operator="containsText" text="Moderado">
      <formula>NOT(ISERROR(SEARCH("Moderado",M15)))</formula>
    </cfRule>
    <cfRule type="containsText" dxfId="471" priority="224" operator="containsText" text="Alto">
      <formula>NOT(ISERROR(SEARCH("Alto",M15)))</formula>
    </cfRule>
    <cfRule type="containsText" dxfId="470" priority="225" operator="containsText" text="Extremo">
      <formula>NOT(ISERROR(SEARCH("Extremo",M15)))</formula>
    </cfRule>
    <cfRule type="colorScale" priority="226">
      <colorScale>
        <cfvo type="min"/>
        <cfvo type="max"/>
        <color rgb="FFFF7128"/>
        <color rgb="FFFFEF9C"/>
      </colorScale>
    </cfRule>
  </conditionalFormatting>
  <conditionalFormatting sqref="N15">
    <cfRule type="containsText" dxfId="469" priority="216" operator="containsText" text="3- Moderado">
      <formula>NOT(ISERROR(SEARCH("3- Moderado",N15)))</formula>
    </cfRule>
    <cfRule type="containsText" dxfId="468" priority="217" operator="containsText" text="6- Moderado">
      <formula>NOT(ISERROR(SEARCH("6- Moderado",N15)))</formula>
    </cfRule>
    <cfRule type="containsText" dxfId="467" priority="218" operator="containsText" text="4- Moderado">
      <formula>NOT(ISERROR(SEARCH("4- Moderado",N15)))</formula>
    </cfRule>
    <cfRule type="containsText" dxfId="466" priority="219" operator="containsText" text="3- Bajo">
      <formula>NOT(ISERROR(SEARCH("3- Bajo",N15)))</formula>
    </cfRule>
    <cfRule type="containsText" dxfId="465" priority="220" operator="containsText" text="4- Bajo">
      <formula>NOT(ISERROR(SEARCH("4- Bajo",N15)))</formula>
    </cfRule>
    <cfRule type="containsText" dxfId="464" priority="221" operator="containsText" text="1- Bajo">
      <formula>NOT(ISERROR(SEARCH("1- Bajo",N15)))</formula>
    </cfRule>
  </conditionalFormatting>
  <conditionalFormatting sqref="H15:H19">
    <cfRule type="containsText" dxfId="463" priority="203" operator="containsText" text="Muy Alta">
      <formula>NOT(ISERROR(SEARCH("Muy Alta",H15)))</formula>
    </cfRule>
    <cfRule type="containsText" dxfId="462" priority="204" operator="containsText" text="Alta">
      <formula>NOT(ISERROR(SEARCH("Alta",H15)))</formula>
    </cfRule>
    <cfRule type="containsText" dxfId="461" priority="205" operator="containsText" text="Muy Alta">
      <formula>NOT(ISERROR(SEARCH("Muy Alta",H15)))</formula>
    </cfRule>
    <cfRule type="containsText" dxfId="460" priority="210" operator="containsText" text="Muy Baja">
      <formula>NOT(ISERROR(SEARCH("Muy Baja",H15)))</formula>
    </cfRule>
    <cfRule type="containsText" dxfId="459" priority="211" operator="containsText" text="Baja">
      <formula>NOT(ISERROR(SEARCH("Baja",H15)))</formula>
    </cfRule>
    <cfRule type="containsText" dxfId="458" priority="212" operator="containsText" text="Media">
      <formula>NOT(ISERROR(SEARCH("Media",H15)))</formula>
    </cfRule>
    <cfRule type="containsText" dxfId="457" priority="213" operator="containsText" text="Alta">
      <formula>NOT(ISERROR(SEARCH("Alta",H15)))</formula>
    </cfRule>
    <cfRule type="containsText" dxfId="456" priority="215" operator="containsText" text="Muy Alta">
      <formula>NOT(ISERROR(SEARCH("Muy Alta",H15)))</formula>
    </cfRule>
  </conditionalFormatting>
  <conditionalFormatting sqref="I15:I19">
    <cfRule type="containsText" dxfId="455" priority="206" operator="containsText" text="Catastrófico">
      <formula>NOT(ISERROR(SEARCH("Catastrófico",I15)))</formula>
    </cfRule>
    <cfRule type="containsText" dxfId="454" priority="207" operator="containsText" text="Mayor">
      <formula>NOT(ISERROR(SEARCH("Mayor",I15)))</formula>
    </cfRule>
    <cfRule type="containsText" dxfId="453" priority="208" operator="containsText" text="Menor">
      <formula>NOT(ISERROR(SEARCH("Menor",I15)))</formula>
    </cfRule>
    <cfRule type="containsText" dxfId="452" priority="209" operator="containsText" text="Leve">
      <formula>NOT(ISERROR(SEARCH("Leve",I15)))</formula>
    </cfRule>
    <cfRule type="containsText" dxfId="451" priority="214" operator="containsText" text="Moderado">
      <formula>NOT(ISERROR(SEARCH("Moderado",I15)))</formula>
    </cfRule>
  </conditionalFormatting>
  <conditionalFormatting sqref="K15:K19">
    <cfRule type="containsText" dxfId="450" priority="201" operator="containsText" text="Media">
      <formula>NOT(ISERROR(SEARCH("Media",K15)))</formula>
    </cfRule>
  </conditionalFormatting>
  <conditionalFormatting sqref="L15:L19">
    <cfRule type="containsText" dxfId="449" priority="200" operator="containsText" text="Moderado">
      <formula>NOT(ISERROR(SEARCH("Moderado",L15)))</formula>
    </cfRule>
  </conditionalFormatting>
  <conditionalFormatting sqref="J15:J19">
    <cfRule type="containsText" dxfId="448" priority="199" operator="containsText" text="Moderado">
      <formula>NOT(ISERROR(SEARCH("Moderado",J15)))</formula>
    </cfRule>
  </conditionalFormatting>
  <conditionalFormatting sqref="J15:J19">
    <cfRule type="containsText" dxfId="447" priority="197" operator="containsText" text="Bajo">
      <formula>NOT(ISERROR(SEARCH("Bajo",J15)))</formula>
    </cfRule>
    <cfRule type="containsText" dxfId="446" priority="198" operator="containsText" text="Extremo">
      <formula>NOT(ISERROR(SEARCH("Extremo",J15)))</formula>
    </cfRule>
  </conditionalFormatting>
  <conditionalFormatting sqref="K15:K19">
    <cfRule type="containsText" dxfId="445" priority="195" operator="containsText" text="Baja">
      <formula>NOT(ISERROR(SEARCH("Baja",K15)))</formula>
    </cfRule>
    <cfRule type="containsText" dxfId="444" priority="196" operator="containsText" text="Muy Baja">
      <formula>NOT(ISERROR(SEARCH("Muy Baja",K15)))</formula>
    </cfRule>
  </conditionalFormatting>
  <conditionalFormatting sqref="K15:K19">
    <cfRule type="containsText" dxfId="443" priority="193" operator="containsText" text="Muy Alta">
      <formula>NOT(ISERROR(SEARCH("Muy Alta",K15)))</formula>
    </cfRule>
    <cfRule type="containsText" dxfId="442" priority="194" operator="containsText" text="Alta">
      <formula>NOT(ISERROR(SEARCH("Alta",K15)))</formula>
    </cfRule>
  </conditionalFormatting>
  <conditionalFormatting sqref="L15:L19">
    <cfRule type="containsText" dxfId="441" priority="189" operator="containsText" text="Catastrófico">
      <formula>NOT(ISERROR(SEARCH("Catastrófico",L15)))</formula>
    </cfRule>
    <cfRule type="containsText" dxfId="440" priority="190" operator="containsText" text="Mayor">
      <formula>NOT(ISERROR(SEARCH("Mayor",L15)))</formula>
    </cfRule>
    <cfRule type="containsText" dxfId="439" priority="191" operator="containsText" text="Menor">
      <formula>NOT(ISERROR(SEARCH("Menor",L15)))</formula>
    </cfRule>
    <cfRule type="containsText" dxfId="438" priority="192" operator="containsText" text="Leve">
      <formula>NOT(ISERROR(SEARCH("Leve",L15)))</formula>
    </cfRule>
  </conditionalFormatting>
  <conditionalFormatting sqref="K20:L20">
    <cfRule type="containsText" dxfId="437" priority="183" operator="containsText" text="3- Moderado">
      <formula>NOT(ISERROR(SEARCH("3- Moderado",K20)))</formula>
    </cfRule>
    <cfRule type="containsText" dxfId="436" priority="184" operator="containsText" text="6- Moderado">
      <formula>NOT(ISERROR(SEARCH("6- Moderado",K20)))</formula>
    </cfRule>
    <cfRule type="containsText" dxfId="435" priority="185" operator="containsText" text="4- Moderado">
      <formula>NOT(ISERROR(SEARCH("4- Moderado",K20)))</formula>
    </cfRule>
    <cfRule type="containsText" dxfId="434" priority="186" operator="containsText" text="3- Bajo">
      <formula>NOT(ISERROR(SEARCH("3- Bajo",K20)))</formula>
    </cfRule>
    <cfRule type="containsText" dxfId="433" priority="187" operator="containsText" text="4- Bajo">
      <formula>NOT(ISERROR(SEARCH("4- Bajo",K20)))</formula>
    </cfRule>
    <cfRule type="containsText" dxfId="432" priority="188" operator="containsText" text="1- Bajo">
      <formula>NOT(ISERROR(SEARCH("1- Bajo",K20)))</formula>
    </cfRule>
  </conditionalFormatting>
  <conditionalFormatting sqref="H20:I20">
    <cfRule type="containsText" dxfId="431" priority="177" operator="containsText" text="3- Moderado">
      <formula>NOT(ISERROR(SEARCH("3- Moderado",H20)))</formula>
    </cfRule>
    <cfRule type="containsText" dxfId="430" priority="178" operator="containsText" text="6- Moderado">
      <formula>NOT(ISERROR(SEARCH("6- Moderado",H20)))</formula>
    </cfRule>
    <cfRule type="containsText" dxfId="429" priority="179" operator="containsText" text="4- Moderado">
      <formula>NOT(ISERROR(SEARCH("4- Moderado",H20)))</formula>
    </cfRule>
    <cfRule type="containsText" dxfId="428" priority="180" operator="containsText" text="3- Bajo">
      <formula>NOT(ISERROR(SEARCH("3- Bajo",H20)))</formula>
    </cfRule>
    <cfRule type="containsText" dxfId="427" priority="181" operator="containsText" text="4- Bajo">
      <formula>NOT(ISERROR(SEARCH("4- Bajo",H20)))</formula>
    </cfRule>
    <cfRule type="containsText" dxfId="426" priority="182" operator="containsText" text="1- Bajo">
      <formula>NOT(ISERROR(SEARCH("1- Bajo",H20)))</formula>
    </cfRule>
  </conditionalFormatting>
  <conditionalFormatting sqref="A20 C20:E20">
    <cfRule type="containsText" dxfId="425" priority="171" operator="containsText" text="3- Moderado">
      <formula>NOT(ISERROR(SEARCH("3- Moderado",A20)))</formula>
    </cfRule>
    <cfRule type="containsText" dxfId="424" priority="172" operator="containsText" text="6- Moderado">
      <formula>NOT(ISERROR(SEARCH("6- Moderado",A20)))</formula>
    </cfRule>
    <cfRule type="containsText" dxfId="423" priority="173" operator="containsText" text="4- Moderado">
      <formula>NOT(ISERROR(SEARCH("4- Moderado",A20)))</formula>
    </cfRule>
    <cfRule type="containsText" dxfId="422" priority="174" operator="containsText" text="3- Bajo">
      <formula>NOT(ISERROR(SEARCH("3- Bajo",A20)))</formula>
    </cfRule>
    <cfRule type="containsText" dxfId="421" priority="175" operator="containsText" text="4- Bajo">
      <formula>NOT(ISERROR(SEARCH("4- Bajo",A20)))</formula>
    </cfRule>
    <cfRule type="containsText" dxfId="420" priority="176" operator="containsText" text="1- Bajo">
      <formula>NOT(ISERROR(SEARCH("1- Bajo",A20)))</formula>
    </cfRule>
  </conditionalFormatting>
  <conditionalFormatting sqref="F20:G20">
    <cfRule type="containsText" dxfId="419" priority="165" operator="containsText" text="3- Moderado">
      <formula>NOT(ISERROR(SEARCH("3- Moderado",F20)))</formula>
    </cfRule>
    <cfRule type="containsText" dxfId="418" priority="166" operator="containsText" text="6- Moderado">
      <formula>NOT(ISERROR(SEARCH("6- Moderado",F20)))</formula>
    </cfRule>
    <cfRule type="containsText" dxfId="417" priority="167" operator="containsText" text="4- Moderado">
      <formula>NOT(ISERROR(SEARCH("4- Moderado",F20)))</formula>
    </cfRule>
    <cfRule type="containsText" dxfId="416" priority="168" operator="containsText" text="3- Bajo">
      <formula>NOT(ISERROR(SEARCH("3- Bajo",F20)))</formula>
    </cfRule>
    <cfRule type="containsText" dxfId="415" priority="169" operator="containsText" text="4- Bajo">
      <formula>NOT(ISERROR(SEARCH("4- Bajo",F20)))</formula>
    </cfRule>
    <cfRule type="containsText" dxfId="414" priority="170" operator="containsText" text="1- Bajo">
      <formula>NOT(ISERROR(SEARCH("1- Bajo",F20)))</formula>
    </cfRule>
  </conditionalFormatting>
  <conditionalFormatting sqref="J20:J24">
    <cfRule type="containsText" dxfId="413" priority="160" operator="containsText" text="Bajo">
      <formula>NOT(ISERROR(SEARCH("Bajo",J20)))</formula>
    </cfRule>
    <cfRule type="containsText" dxfId="412" priority="161" operator="containsText" text="Moderado">
      <formula>NOT(ISERROR(SEARCH("Moderado",J20)))</formula>
    </cfRule>
    <cfRule type="containsText" dxfId="411" priority="162" operator="containsText" text="Alto">
      <formula>NOT(ISERROR(SEARCH("Alto",J20)))</formula>
    </cfRule>
    <cfRule type="containsText" dxfId="410" priority="163" operator="containsText" text="Extremo">
      <formula>NOT(ISERROR(SEARCH("Extremo",J20)))</formula>
    </cfRule>
    <cfRule type="colorScale" priority="164">
      <colorScale>
        <cfvo type="min"/>
        <cfvo type="max"/>
        <color rgb="FFFF7128"/>
        <color rgb="FFFFEF9C"/>
      </colorScale>
    </cfRule>
  </conditionalFormatting>
  <conditionalFormatting sqref="M20:M24">
    <cfRule type="containsText" dxfId="409" priority="135" operator="containsText" text="Moderado">
      <formula>NOT(ISERROR(SEARCH("Moderado",M20)))</formula>
    </cfRule>
    <cfRule type="containsText" dxfId="408" priority="155" operator="containsText" text="Bajo">
      <formula>NOT(ISERROR(SEARCH("Bajo",M20)))</formula>
    </cfRule>
    <cfRule type="containsText" dxfId="407" priority="156" operator="containsText" text="Moderado">
      <formula>NOT(ISERROR(SEARCH("Moderado",M20)))</formula>
    </cfRule>
    <cfRule type="containsText" dxfId="406" priority="157" operator="containsText" text="Alto">
      <formula>NOT(ISERROR(SEARCH("Alto",M20)))</formula>
    </cfRule>
    <cfRule type="containsText" dxfId="405" priority="158" operator="containsText" text="Extremo">
      <formula>NOT(ISERROR(SEARCH("Extremo",M20)))</formula>
    </cfRule>
    <cfRule type="colorScale" priority="159">
      <colorScale>
        <cfvo type="min"/>
        <cfvo type="max"/>
        <color rgb="FFFF7128"/>
        <color rgb="FFFFEF9C"/>
      </colorScale>
    </cfRule>
  </conditionalFormatting>
  <conditionalFormatting sqref="N20">
    <cfRule type="containsText" dxfId="404" priority="149" operator="containsText" text="3- Moderado">
      <formula>NOT(ISERROR(SEARCH("3- Moderado",N20)))</formula>
    </cfRule>
    <cfRule type="containsText" dxfId="403" priority="150" operator="containsText" text="6- Moderado">
      <formula>NOT(ISERROR(SEARCH("6- Moderado",N20)))</formula>
    </cfRule>
    <cfRule type="containsText" dxfId="402" priority="151" operator="containsText" text="4- Moderado">
      <formula>NOT(ISERROR(SEARCH("4- Moderado",N20)))</formula>
    </cfRule>
    <cfRule type="containsText" dxfId="401" priority="152" operator="containsText" text="3- Bajo">
      <formula>NOT(ISERROR(SEARCH("3- Bajo",N20)))</formula>
    </cfRule>
    <cfRule type="containsText" dxfId="400" priority="153" operator="containsText" text="4- Bajo">
      <formula>NOT(ISERROR(SEARCH("4- Bajo",N20)))</formula>
    </cfRule>
    <cfRule type="containsText" dxfId="399" priority="154" operator="containsText" text="1- Bajo">
      <formula>NOT(ISERROR(SEARCH("1- Bajo",N20)))</formula>
    </cfRule>
  </conditionalFormatting>
  <conditionalFormatting sqref="H20:H24">
    <cfRule type="containsText" dxfId="398" priority="136" operator="containsText" text="Muy Alta">
      <formula>NOT(ISERROR(SEARCH("Muy Alta",H20)))</formula>
    </cfRule>
    <cfRule type="containsText" dxfId="397" priority="137" operator="containsText" text="Alta">
      <formula>NOT(ISERROR(SEARCH("Alta",H20)))</formula>
    </cfRule>
    <cfRule type="containsText" dxfId="396" priority="138" operator="containsText" text="Muy Alta">
      <formula>NOT(ISERROR(SEARCH("Muy Alta",H20)))</formula>
    </cfRule>
    <cfRule type="containsText" dxfId="395" priority="143" operator="containsText" text="Muy Baja">
      <formula>NOT(ISERROR(SEARCH("Muy Baja",H20)))</formula>
    </cfRule>
    <cfRule type="containsText" dxfId="394" priority="144" operator="containsText" text="Baja">
      <formula>NOT(ISERROR(SEARCH("Baja",H20)))</formula>
    </cfRule>
    <cfRule type="containsText" dxfId="393" priority="145" operator="containsText" text="Media">
      <formula>NOT(ISERROR(SEARCH("Media",H20)))</formula>
    </cfRule>
    <cfRule type="containsText" dxfId="392" priority="146" operator="containsText" text="Alta">
      <formula>NOT(ISERROR(SEARCH("Alta",H20)))</formula>
    </cfRule>
    <cfRule type="containsText" dxfId="391" priority="148" operator="containsText" text="Muy Alta">
      <formula>NOT(ISERROR(SEARCH("Muy Alta",H20)))</formula>
    </cfRule>
  </conditionalFormatting>
  <conditionalFormatting sqref="I20:I24">
    <cfRule type="containsText" dxfId="390" priority="139" operator="containsText" text="Catastrófico">
      <formula>NOT(ISERROR(SEARCH("Catastrófico",I20)))</formula>
    </cfRule>
    <cfRule type="containsText" dxfId="389" priority="140" operator="containsText" text="Mayor">
      <formula>NOT(ISERROR(SEARCH("Mayor",I20)))</formula>
    </cfRule>
    <cfRule type="containsText" dxfId="388" priority="141" operator="containsText" text="Menor">
      <formula>NOT(ISERROR(SEARCH("Menor",I20)))</formula>
    </cfRule>
    <cfRule type="containsText" dxfId="387" priority="142" operator="containsText" text="Leve">
      <formula>NOT(ISERROR(SEARCH("Leve",I20)))</formula>
    </cfRule>
    <cfRule type="containsText" dxfId="386" priority="147" operator="containsText" text="Moderado">
      <formula>NOT(ISERROR(SEARCH("Moderado",I20)))</formula>
    </cfRule>
  </conditionalFormatting>
  <conditionalFormatting sqref="K20:K24">
    <cfRule type="containsText" dxfId="385" priority="134" operator="containsText" text="Media">
      <formula>NOT(ISERROR(SEARCH("Media",K20)))</formula>
    </cfRule>
  </conditionalFormatting>
  <conditionalFormatting sqref="L20:L24">
    <cfRule type="containsText" dxfId="384" priority="133" operator="containsText" text="Moderado">
      <formula>NOT(ISERROR(SEARCH("Moderado",L20)))</formula>
    </cfRule>
  </conditionalFormatting>
  <conditionalFormatting sqref="J20:J24">
    <cfRule type="containsText" dxfId="383" priority="132" operator="containsText" text="Moderado">
      <formula>NOT(ISERROR(SEARCH("Moderado",J20)))</formula>
    </cfRule>
  </conditionalFormatting>
  <conditionalFormatting sqref="J20:J24">
    <cfRule type="containsText" dxfId="382" priority="130" operator="containsText" text="Bajo">
      <formula>NOT(ISERROR(SEARCH("Bajo",J20)))</formula>
    </cfRule>
    <cfRule type="containsText" dxfId="381" priority="131" operator="containsText" text="Extremo">
      <formula>NOT(ISERROR(SEARCH("Extremo",J20)))</formula>
    </cfRule>
  </conditionalFormatting>
  <conditionalFormatting sqref="K20:K24">
    <cfRule type="containsText" dxfId="380" priority="128" operator="containsText" text="Baja">
      <formula>NOT(ISERROR(SEARCH("Baja",K20)))</formula>
    </cfRule>
    <cfRule type="containsText" dxfId="379" priority="129" operator="containsText" text="Muy Baja">
      <formula>NOT(ISERROR(SEARCH("Muy Baja",K20)))</formula>
    </cfRule>
  </conditionalFormatting>
  <conditionalFormatting sqref="K20:K24">
    <cfRule type="containsText" dxfId="378" priority="126" operator="containsText" text="Muy Alta">
      <formula>NOT(ISERROR(SEARCH("Muy Alta",K20)))</formula>
    </cfRule>
    <cfRule type="containsText" dxfId="377" priority="127" operator="containsText" text="Alta">
      <formula>NOT(ISERROR(SEARCH("Alta",K20)))</formula>
    </cfRule>
  </conditionalFormatting>
  <conditionalFormatting sqref="L20:L24">
    <cfRule type="containsText" dxfId="376" priority="122" operator="containsText" text="Catastrófico">
      <formula>NOT(ISERROR(SEARCH("Catastrófico",L20)))</formula>
    </cfRule>
    <cfRule type="containsText" dxfId="375" priority="123" operator="containsText" text="Mayor">
      <formula>NOT(ISERROR(SEARCH("Mayor",L20)))</formula>
    </cfRule>
    <cfRule type="containsText" dxfId="374" priority="124" operator="containsText" text="Menor">
      <formula>NOT(ISERROR(SEARCH("Menor",L20)))</formula>
    </cfRule>
    <cfRule type="containsText" dxfId="373" priority="125" operator="containsText" text="Leve">
      <formula>NOT(ISERROR(SEARCH("Leve",L20)))</formula>
    </cfRule>
  </conditionalFormatting>
  <conditionalFormatting sqref="K25:L25">
    <cfRule type="containsText" dxfId="372" priority="116" operator="containsText" text="3- Moderado">
      <formula>NOT(ISERROR(SEARCH("3- Moderado",K25)))</formula>
    </cfRule>
    <cfRule type="containsText" dxfId="371" priority="117" operator="containsText" text="6- Moderado">
      <formula>NOT(ISERROR(SEARCH("6- Moderado",K25)))</formula>
    </cfRule>
    <cfRule type="containsText" dxfId="370" priority="118" operator="containsText" text="4- Moderado">
      <formula>NOT(ISERROR(SEARCH("4- Moderado",K25)))</formula>
    </cfRule>
    <cfRule type="containsText" dxfId="369" priority="119" operator="containsText" text="3- Bajo">
      <formula>NOT(ISERROR(SEARCH("3- Bajo",K25)))</formula>
    </cfRule>
    <cfRule type="containsText" dxfId="368" priority="120" operator="containsText" text="4- Bajo">
      <formula>NOT(ISERROR(SEARCH("4- Bajo",K25)))</formula>
    </cfRule>
    <cfRule type="containsText" dxfId="367" priority="121" operator="containsText" text="1- Bajo">
      <formula>NOT(ISERROR(SEARCH("1- Bajo",K25)))</formula>
    </cfRule>
  </conditionalFormatting>
  <conditionalFormatting sqref="H25:I25">
    <cfRule type="containsText" dxfId="366" priority="110" operator="containsText" text="3- Moderado">
      <formula>NOT(ISERROR(SEARCH("3- Moderado",H25)))</formula>
    </cfRule>
    <cfRule type="containsText" dxfId="365" priority="111" operator="containsText" text="6- Moderado">
      <formula>NOT(ISERROR(SEARCH("6- Moderado",H25)))</formula>
    </cfRule>
    <cfRule type="containsText" dxfId="364" priority="112" operator="containsText" text="4- Moderado">
      <formula>NOT(ISERROR(SEARCH("4- Moderado",H25)))</formula>
    </cfRule>
    <cfRule type="containsText" dxfId="363" priority="113" operator="containsText" text="3- Bajo">
      <formula>NOT(ISERROR(SEARCH("3- Bajo",H25)))</formula>
    </cfRule>
    <cfRule type="containsText" dxfId="362" priority="114" operator="containsText" text="4- Bajo">
      <formula>NOT(ISERROR(SEARCH("4- Bajo",H25)))</formula>
    </cfRule>
    <cfRule type="containsText" dxfId="361" priority="115" operator="containsText" text="1- Bajo">
      <formula>NOT(ISERROR(SEARCH("1- Bajo",H25)))</formula>
    </cfRule>
  </conditionalFormatting>
  <conditionalFormatting sqref="A25 C25:E25">
    <cfRule type="containsText" dxfId="360" priority="104" operator="containsText" text="3- Moderado">
      <formula>NOT(ISERROR(SEARCH("3- Moderado",A25)))</formula>
    </cfRule>
    <cfRule type="containsText" dxfId="359" priority="105" operator="containsText" text="6- Moderado">
      <formula>NOT(ISERROR(SEARCH("6- Moderado",A25)))</formula>
    </cfRule>
    <cfRule type="containsText" dxfId="358" priority="106" operator="containsText" text="4- Moderado">
      <formula>NOT(ISERROR(SEARCH("4- Moderado",A25)))</formula>
    </cfRule>
    <cfRule type="containsText" dxfId="357" priority="107" operator="containsText" text="3- Bajo">
      <formula>NOT(ISERROR(SEARCH("3- Bajo",A25)))</formula>
    </cfRule>
    <cfRule type="containsText" dxfId="356" priority="108" operator="containsText" text="4- Bajo">
      <formula>NOT(ISERROR(SEARCH("4- Bajo",A25)))</formula>
    </cfRule>
    <cfRule type="containsText" dxfId="355" priority="109" operator="containsText" text="1- Bajo">
      <formula>NOT(ISERROR(SEARCH("1- Bajo",A25)))</formula>
    </cfRule>
  </conditionalFormatting>
  <conditionalFormatting sqref="F25:G25">
    <cfRule type="containsText" dxfId="354" priority="98" operator="containsText" text="3- Moderado">
      <formula>NOT(ISERROR(SEARCH("3- Moderado",F25)))</formula>
    </cfRule>
    <cfRule type="containsText" dxfId="353" priority="99" operator="containsText" text="6- Moderado">
      <formula>NOT(ISERROR(SEARCH("6- Moderado",F25)))</formula>
    </cfRule>
    <cfRule type="containsText" dxfId="352" priority="100" operator="containsText" text="4- Moderado">
      <formula>NOT(ISERROR(SEARCH("4- Moderado",F25)))</formula>
    </cfRule>
    <cfRule type="containsText" dxfId="351" priority="101" operator="containsText" text="3- Bajo">
      <formula>NOT(ISERROR(SEARCH("3- Bajo",F25)))</formula>
    </cfRule>
    <cfRule type="containsText" dxfId="350" priority="102" operator="containsText" text="4- Bajo">
      <formula>NOT(ISERROR(SEARCH("4- Bajo",F25)))</formula>
    </cfRule>
    <cfRule type="containsText" dxfId="349" priority="103" operator="containsText" text="1- Bajo">
      <formula>NOT(ISERROR(SEARCH("1- Bajo",F25)))</formula>
    </cfRule>
  </conditionalFormatting>
  <conditionalFormatting sqref="J25:J29">
    <cfRule type="containsText" dxfId="348" priority="93" operator="containsText" text="Bajo">
      <formula>NOT(ISERROR(SEARCH("Bajo",J25)))</formula>
    </cfRule>
    <cfRule type="containsText" dxfId="347" priority="94" operator="containsText" text="Moderado">
      <formula>NOT(ISERROR(SEARCH("Moderado",J25)))</formula>
    </cfRule>
    <cfRule type="containsText" dxfId="346" priority="95" operator="containsText" text="Alto">
      <formula>NOT(ISERROR(SEARCH("Alto",J25)))</formula>
    </cfRule>
    <cfRule type="containsText" dxfId="345" priority="96" operator="containsText" text="Extremo">
      <formula>NOT(ISERROR(SEARCH("Extremo",J25)))</formula>
    </cfRule>
    <cfRule type="colorScale" priority="97">
      <colorScale>
        <cfvo type="min"/>
        <cfvo type="max"/>
        <color rgb="FFFF7128"/>
        <color rgb="FFFFEF9C"/>
      </colorScale>
    </cfRule>
  </conditionalFormatting>
  <conditionalFormatting sqref="M25:M29">
    <cfRule type="containsText" dxfId="344" priority="68" operator="containsText" text="Moderado">
      <formula>NOT(ISERROR(SEARCH("Moderado",M25)))</formula>
    </cfRule>
    <cfRule type="containsText" dxfId="343" priority="88" operator="containsText" text="Bajo">
      <formula>NOT(ISERROR(SEARCH("Bajo",M25)))</formula>
    </cfRule>
    <cfRule type="containsText" dxfId="342" priority="89" operator="containsText" text="Moderado">
      <formula>NOT(ISERROR(SEARCH("Moderado",M25)))</formula>
    </cfRule>
    <cfRule type="containsText" dxfId="341" priority="90" operator="containsText" text="Alto">
      <formula>NOT(ISERROR(SEARCH("Alto",M25)))</formula>
    </cfRule>
    <cfRule type="containsText" dxfId="340" priority="91" operator="containsText" text="Extremo">
      <formula>NOT(ISERROR(SEARCH("Extremo",M25)))</formula>
    </cfRule>
    <cfRule type="colorScale" priority="92">
      <colorScale>
        <cfvo type="min"/>
        <cfvo type="max"/>
        <color rgb="FFFF7128"/>
        <color rgb="FFFFEF9C"/>
      </colorScale>
    </cfRule>
  </conditionalFormatting>
  <conditionalFormatting sqref="N25">
    <cfRule type="containsText" dxfId="339" priority="82" operator="containsText" text="3- Moderado">
      <formula>NOT(ISERROR(SEARCH("3- Moderado",N25)))</formula>
    </cfRule>
    <cfRule type="containsText" dxfId="338" priority="83" operator="containsText" text="6- Moderado">
      <formula>NOT(ISERROR(SEARCH("6- Moderado",N25)))</formula>
    </cfRule>
    <cfRule type="containsText" dxfId="337" priority="84" operator="containsText" text="4- Moderado">
      <formula>NOT(ISERROR(SEARCH("4- Moderado",N25)))</formula>
    </cfRule>
    <cfRule type="containsText" dxfId="336" priority="85" operator="containsText" text="3- Bajo">
      <formula>NOT(ISERROR(SEARCH("3- Bajo",N25)))</formula>
    </cfRule>
    <cfRule type="containsText" dxfId="335" priority="86" operator="containsText" text="4- Bajo">
      <formula>NOT(ISERROR(SEARCH("4- Bajo",N25)))</formula>
    </cfRule>
    <cfRule type="containsText" dxfId="334" priority="87" operator="containsText" text="1- Bajo">
      <formula>NOT(ISERROR(SEARCH("1- Bajo",N25)))</formula>
    </cfRule>
  </conditionalFormatting>
  <conditionalFormatting sqref="H25:H29">
    <cfRule type="containsText" dxfId="333" priority="69" operator="containsText" text="Muy Alta">
      <formula>NOT(ISERROR(SEARCH("Muy Alta",H25)))</formula>
    </cfRule>
    <cfRule type="containsText" dxfId="332" priority="70" operator="containsText" text="Alta">
      <formula>NOT(ISERROR(SEARCH("Alta",H25)))</formula>
    </cfRule>
    <cfRule type="containsText" dxfId="331" priority="71" operator="containsText" text="Muy Alta">
      <formula>NOT(ISERROR(SEARCH("Muy Alta",H25)))</formula>
    </cfRule>
    <cfRule type="containsText" dxfId="330" priority="76" operator="containsText" text="Muy Baja">
      <formula>NOT(ISERROR(SEARCH("Muy Baja",H25)))</formula>
    </cfRule>
    <cfRule type="containsText" dxfId="329" priority="77" operator="containsText" text="Baja">
      <formula>NOT(ISERROR(SEARCH("Baja",H25)))</formula>
    </cfRule>
    <cfRule type="containsText" dxfId="328" priority="78" operator="containsText" text="Media">
      <formula>NOT(ISERROR(SEARCH("Media",H25)))</formula>
    </cfRule>
    <cfRule type="containsText" dxfId="327" priority="79" operator="containsText" text="Alta">
      <formula>NOT(ISERROR(SEARCH("Alta",H25)))</formula>
    </cfRule>
    <cfRule type="containsText" dxfId="326" priority="81" operator="containsText" text="Muy Alta">
      <formula>NOT(ISERROR(SEARCH("Muy Alta",H25)))</formula>
    </cfRule>
  </conditionalFormatting>
  <conditionalFormatting sqref="I25:I29">
    <cfRule type="containsText" dxfId="325" priority="72" operator="containsText" text="Catastrófico">
      <formula>NOT(ISERROR(SEARCH("Catastrófico",I25)))</formula>
    </cfRule>
    <cfRule type="containsText" dxfId="324" priority="73" operator="containsText" text="Mayor">
      <formula>NOT(ISERROR(SEARCH("Mayor",I25)))</formula>
    </cfRule>
    <cfRule type="containsText" dxfId="323" priority="74" operator="containsText" text="Menor">
      <formula>NOT(ISERROR(SEARCH("Menor",I25)))</formula>
    </cfRule>
    <cfRule type="containsText" dxfId="322" priority="75" operator="containsText" text="Leve">
      <formula>NOT(ISERROR(SEARCH("Leve",I25)))</formula>
    </cfRule>
    <cfRule type="containsText" dxfId="321" priority="80" operator="containsText" text="Moderado">
      <formula>NOT(ISERROR(SEARCH("Moderado",I25)))</formula>
    </cfRule>
  </conditionalFormatting>
  <conditionalFormatting sqref="K25:K29">
    <cfRule type="containsText" dxfId="320" priority="67" operator="containsText" text="Media">
      <formula>NOT(ISERROR(SEARCH("Media",K25)))</formula>
    </cfRule>
  </conditionalFormatting>
  <conditionalFormatting sqref="L25:L29">
    <cfRule type="containsText" dxfId="319" priority="66" operator="containsText" text="Moderado">
      <formula>NOT(ISERROR(SEARCH("Moderado",L25)))</formula>
    </cfRule>
  </conditionalFormatting>
  <conditionalFormatting sqref="J25:J29">
    <cfRule type="containsText" dxfId="318" priority="65" operator="containsText" text="Moderado">
      <formula>NOT(ISERROR(SEARCH("Moderado",J25)))</formula>
    </cfRule>
  </conditionalFormatting>
  <conditionalFormatting sqref="J25:J29">
    <cfRule type="containsText" dxfId="317" priority="63" operator="containsText" text="Bajo">
      <formula>NOT(ISERROR(SEARCH("Bajo",J25)))</formula>
    </cfRule>
    <cfRule type="containsText" dxfId="316" priority="64" operator="containsText" text="Extremo">
      <formula>NOT(ISERROR(SEARCH("Extremo",J25)))</formula>
    </cfRule>
  </conditionalFormatting>
  <conditionalFormatting sqref="K25:K29">
    <cfRule type="containsText" dxfId="315" priority="61" operator="containsText" text="Baja">
      <formula>NOT(ISERROR(SEARCH("Baja",K25)))</formula>
    </cfRule>
    <cfRule type="containsText" dxfId="314" priority="62" operator="containsText" text="Muy Baja">
      <formula>NOT(ISERROR(SEARCH("Muy Baja",K25)))</formula>
    </cfRule>
  </conditionalFormatting>
  <conditionalFormatting sqref="K25:K29">
    <cfRule type="containsText" dxfId="313" priority="59" operator="containsText" text="Muy Alta">
      <formula>NOT(ISERROR(SEARCH("Muy Alta",K25)))</formula>
    </cfRule>
    <cfRule type="containsText" dxfId="312" priority="60" operator="containsText" text="Alta">
      <formula>NOT(ISERROR(SEARCH("Alta",K25)))</formula>
    </cfRule>
  </conditionalFormatting>
  <conditionalFormatting sqref="L25:L29">
    <cfRule type="containsText" dxfId="311" priority="55" operator="containsText" text="Catastrófico">
      <formula>NOT(ISERROR(SEARCH("Catastrófico",L25)))</formula>
    </cfRule>
    <cfRule type="containsText" dxfId="310" priority="56" operator="containsText" text="Mayor">
      <formula>NOT(ISERROR(SEARCH("Mayor",L25)))</formula>
    </cfRule>
    <cfRule type="containsText" dxfId="309" priority="57" operator="containsText" text="Menor">
      <formula>NOT(ISERROR(SEARCH("Menor",L25)))</formula>
    </cfRule>
    <cfRule type="containsText" dxfId="308" priority="58" operator="containsText" text="Leve">
      <formula>NOT(ISERROR(SEARCH("Leve",L25)))</formula>
    </cfRule>
  </conditionalFormatting>
  <dataValidations count="7">
    <dataValidation allowBlank="1" showInputMessage="1" showErrorMessage="1" prompt="seleccionar si el responsable de ejecutar las acciones es el nivel central" sqref="Q8" xr:uid="{39AAD615-9433-4C8E-943E-490DC6EBC744}"/>
    <dataValidation allowBlank="1" showInputMessage="1" showErrorMessage="1" prompt="Seleccionar si el responsable es el responsable de las acciones es el nivel central" sqref="P7:P8" xr:uid="{57EC3F6F-5F19-416B-9745-745A6FC17095}"/>
    <dataValidation allowBlank="1" showInputMessage="1" showErrorMessage="1" prompt="Describir las actividades que se van a desarrollar para el proyecto" sqref="O7" xr:uid="{A32ACE07-8A88-4269-BDFC-C94FE67EE3DD}"/>
    <dataValidation allowBlank="1" showInputMessage="1" showErrorMessage="1" prompt="El grado de afectación puede ser " sqref="I8" xr:uid="{B977B35E-BE7F-4D66-B1F5-5E0A3B9F7ED5}"/>
    <dataValidation allowBlank="1" showInputMessage="1" showErrorMessage="1" prompt="Que tan factible es que materialize el riesgo?" sqref="H8" xr:uid="{DE31B3FD-340D-4CF8-8AF3-26A57728B8B1}"/>
    <dataValidation allowBlank="1" showInputMessage="1" showErrorMessage="1" prompt="Registrar qué factor  que ocasina el riesgo: un facot identtficado el contexto._x000a_O  personas, recursos, estilo de direccion , factores externos, , codiciones ambientales" sqref="F8:G8" xr:uid="{35DC5EC2-F490-4DBC-92FE-DD1FC154715A}"/>
    <dataValidation allowBlank="1" showInputMessage="1" showErrorMessage="1" prompt="Seleccionar el tipo de riesgo teniendo en cuenta que  factor organizaconal afecta. Ver explicacion en hoja " sqref="E8" xr:uid="{E4D968A5-F5A2-4561-8F67-EF2E00482CB3}"/>
  </dataValidations>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6B8857-A2FC-49E5-B9F8-2E9E14FCFA86}">
  <sheetPr>
    <tabColor theme="8" tint="-0.249977111117893"/>
  </sheetPr>
  <dimension ref="A1:JR29"/>
  <sheetViews>
    <sheetView zoomScale="71" zoomScaleNormal="71" workbookViewId="0">
      <selection activeCell="O10" sqref="O10:T19"/>
    </sheetView>
  </sheetViews>
  <sheetFormatPr baseColWidth="10" defaultColWidth="11.42578125" defaultRowHeight="15"/>
  <cols>
    <col min="1" max="2" width="18.42578125" style="82" customWidth="1"/>
    <col min="3" max="3" width="15.42578125" customWidth="1"/>
    <col min="4" max="4" width="27.42578125" style="82" customWidth="1"/>
    <col min="5" max="5" width="18" style="191" customWidth="1"/>
    <col min="6" max="6" width="40.140625" customWidth="1"/>
    <col min="7" max="7" width="20.42578125" customWidth="1"/>
    <col min="8" max="8" width="10.42578125" style="192" customWidth="1"/>
    <col min="9" max="9" width="11.42578125" style="192" customWidth="1"/>
    <col min="10" max="10" width="10.140625" style="193" customWidth="1"/>
    <col min="11" max="11" width="11.42578125" style="192" customWidth="1"/>
    <col min="12" max="12" width="10.85546875" style="192" customWidth="1"/>
    <col min="13" max="13" width="18.28515625" style="192" bestFit="1" customWidth="1"/>
    <col min="14" max="14" width="18.28515625" bestFit="1" customWidth="1"/>
    <col min="15" max="15" width="32.85546875" customWidth="1"/>
    <col min="16" max="16" width="12.42578125" customWidth="1"/>
    <col min="17" max="17" width="15.140625" customWidth="1"/>
    <col min="18" max="18" width="17.42578125" customWidth="1"/>
    <col min="19" max="19" width="17.140625" customWidth="1"/>
    <col min="20" max="20" width="16.140625" customWidth="1"/>
    <col min="21" max="176" width="11.42578125" style="129"/>
  </cols>
  <sheetData>
    <row r="1" spans="1:278" s="162" customFormat="1" ht="16.5" customHeight="1">
      <c r="A1" s="344"/>
      <c r="B1" s="345"/>
      <c r="C1" s="345"/>
      <c r="D1" s="456" t="s">
        <v>372</v>
      </c>
      <c r="E1" s="456"/>
      <c r="F1" s="456"/>
      <c r="G1" s="456"/>
      <c r="H1" s="456"/>
      <c r="I1" s="456"/>
      <c r="J1" s="456"/>
      <c r="K1" s="456"/>
      <c r="L1" s="456"/>
      <c r="M1" s="456"/>
      <c r="N1" s="456"/>
      <c r="O1" s="456"/>
      <c r="P1" s="456"/>
      <c r="Q1" s="457"/>
      <c r="R1" s="336" t="s">
        <v>67</v>
      </c>
      <c r="S1" s="336"/>
      <c r="T1" s="336"/>
      <c r="U1" s="161"/>
      <c r="V1" s="161"/>
      <c r="W1" s="161"/>
      <c r="X1" s="161"/>
      <c r="Y1" s="161"/>
      <c r="Z1" s="161"/>
      <c r="AA1" s="161"/>
      <c r="AB1" s="161"/>
      <c r="AC1" s="161"/>
      <c r="AD1" s="161"/>
      <c r="AE1" s="161"/>
      <c r="AF1" s="161"/>
      <c r="AG1" s="161"/>
      <c r="AH1" s="161"/>
      <c r="AI1" s="161"/>
      <c r="AJ1" s="161"/>
      <c r="AK1" s="161"/>
      <c r="AL1" s="161"/>
      <c r="AM1" s="161"/>
      <c r="AN1" s="161"/>
      <c r="AO1" s="161"/>
      <c r="AP1" s="161"/>
      <c r="AQ1" s="161"/>
      <c r="AR1" s="161"/>
      <c r="AS1" s="161"/>
      <c r="AT1" s="161"/>
      <c r="AU1" s="161"/>
      <c r="AV1" s="161"/>
      <c r="AW1" s="161"/>
      <c r="AX1" s="161"/>
      <c r="AY1" s="161"/>
      <c r="AZ1" s="161"/>
      <c r="BA1" s="161"/>
      <c r="BB1" s="161"/>
      <c r="BC1" s="161"/>
      <c r="BD1" s="161"/>
      <c r="BE1" s="161"/>
      <c r="BF1" s="161"/>
      <c r="BG1" s="161"/>
      <c r="BH1" s="161"/>
      <c r="BI1" s="161"/>
      <c r="BJ1" s="161"/>
      <c r="BK1" s="161"/>
      <c r="BL1" s="161"/>
      <c r="BM1" s="161"/>
      <c r="BN1" s="161"/>
      <c r="BO1" s="161"/>
      <c r="BP1" s="161"/>
      <c r="BQ1" s="161"/>
      <c r="BR1" s="161"/>
      <c r="BS1" s="161"/>
      <c r="BT1" s="161"/>
      <c r="BU1" s="161"/>
      <c r="BV1" s="161"/>
      <c r="BW1" s="161"/>
      <c r="BX1" s="161"/>
      <c r="BY1" s="161"/>
      <c r="BZ1" s="161"/>
      <c r="CA1" s="161"/>
      <c r="CB1" s="161"/>
      <c r="CC1" s="161"/>
      <c r="CD1" s="161"/>
      <c r="CE1" s="161"/>
      <c r="CF1" s="161"/>
      <c r="CG1" s="161"/>
      <c r="CH1" s="161"/>
      <c r="CI1" s="161"/>
      <c r="CJ1" s="161"/>
      <c r="CK1" s="161"/>
      <c r="CL1" s="161"/>
      <c r="CM1" s="161"/>
      <c r="CN1" s="161"/>
      <c r="CO1" s="161"/>
      <c r="CP1" s="161"/>
      <c r="CQ1" s="161"/>
      <c r="CR1" s="161"/>
      <c r="CS1" s="161"/>
      <c r="CT1" s="161"/>
      <c r="CU1" s="161"/>
      <c r="CV1" s="161"/>
      <c r="CW1" s="161"/>
      <c r="CX1" s="161"/>
      <c r="CY1" s="161"/>
      <c r="CZ1" s="161"/>
      <c r="DA1" s="161"/>
      <c r="DB1" s="161"/>
      <c r="DC1" s="161"/>
      <c r="DD1" s="161"/>
      <c r="DE1" s="161"/>
      <c r="DF1" s="161"/>
      <c r="DG1" s="161"/>
      <c r="DH1" s="161"/>
      <c r="DI1" s="161"/>
      <c r="DJ1" s="161"/>
      <c r="DK1" s="161"/>
      <c r="DL1" s="161"/>
      <c r="DM1" s="161"/>
      <c r="DN1" s="161"/>
      <c r="DO1" s="161"/>
      <c r="DP1" s="161"/>
      <c r="DQ1" s="161"/>
      <c r="DR1" s="161"/>
      <c r="DS1" s="161"/>
      <c r="DT1" s="161"/>
      <c r="DU1" s="161"/>
      <c r="DV1" s="161"/>
      <c r="DW1" s="161"/>
      <c r="DX1" s="161"/>
      <c r="DY1" s="161"/>
      <c r="DZ1" s="161"/>
      <c r="EA1" s="161"/>
      <c r="EB1" s="161"/>
      <c r="EC1" s="161"/>
      <c r="ED1" s="161"/>
      <c r="EE1" s="161"/>
      <c r="EF1" s="161"/>
      <c r="EG1" s="161"/>
      <c r="EH1" s="161"/>
      <c r="EI1" s="161"/>
      <c r="EJ1" s="161"/>
      <c r="EK1" s="161"/>
      <c r="EL1" s="161"/>
      <c r="EM1" s="161"/>
      <c r="EN1" s="161"/>
      <c r="EO1" s="161"/>
      <c r="EP1" s="161"/>
      <c r="EQ1" s="161"/>
      <c r="ER1" s="161"/>
      <c r="ES1" s="161"/>
      <c r="ET1" s="161"/>
      <c r="EU1" s="161"/>
      <c r="EV1" s="161"/>
      <c r="EW1" s="161"/>
      <c r="EX1" s="161"/>
      <c r="EY1" s="161"/>
      <c r="EZ1" s="161"/>
      <c r="FA1" s="161"/>
      <c r="FB1" s="161"/>
      <c r="FC1" s="161"/>
      <c r="FD1" s="161"/>
      <c r="FE1" s="161"/>
      <c r="FF1" s="161"/>
      <c r="FG1" s="161"/>
      <c r="FH1" s="161"/>
      <c r="FI1" s="161"/>
      <c r="FJ1" s="161"/>
      <c r="FK1" s="161"/>
      <c r="FL1" s="161"/>
      <c r="FM1" s="161"/>
      <c r="FN1" s="161"/>
      <c r="FO1" s="161"/>
      <c r="FP1" s="161"/>
      <c r="FQ1" s="161"/>
      <c r="FR1" s="161"/>
      <c r="FS1" s="161"/>
      <c r="FT1" s="161"/>
      <c r="FU1" s="161"/>
      <c r="FV1" s="161"/>
      <c r="FW1" s="161"/>
      <c r="FX1" s="161"/>
      <c r="FY1" s="161"/>
      <c r="FZ1" s="161"/>
      <c r="GA1" s="161"/>
      <c r="GB1" s="161"/>
      <c r="GC1" s="161"/>
      <c r="GD1" s="161"/>
      <c r="GE1" s="161"/>
      <c r="GF1" s="161"/>
      <c r="GG1" s="161"/>
      <c r="GH1" s="161"/>
      <c r="GI1" s="161"/>
      <c r="GJ1" s="161"/>
      <c r="GK1" s="161"/>
      <c r="GL1" s="161"/>
      <c r="GM1" s="161"/>
      <c r="GN1" s="161"/>
      <c r="GO1" s="161"/>
      <c r="GP1" s="161"/>
      <c r="GQ1" s="161"/>
      <c r="GR1" s="161"/>
      <c r="GS1" s="161"/>
      <c r="GT1" s="161"/>
      <c r="GU1" s="161"/>
      <c r="GV1" s="161"/>
      <c r="GW1" s="161"/>
      <c r="GX1" s="161"/>
      <c r="GY1" s="161"/>
      <c r="GZ1" s="161"/>
      <c r="HA1" s="161"/>
      <c r="HB1" s="161"/>
      <c r="HC1" s="161"/>
      <c r="HD1" s="161"/>
      <c r="HE1" s="161"/>
      <c r="HF1" s="161"/>
      <c r="HG1" s="161"/>
      <c r="HH1" s="161"/>
      <c r="HI1" s="161"/>
      <c r="HJ1" s="161"/>
      <c r="HK1" s="161"/>
      <c r="HL1" s="161"/>
      <c r="HM1" s="161"/>
      <c r="HN1" s="161"/>
      <c r="HO1" s="161"/>
      <c r="HP1" s="161"/>
      <c r="HQ1" s="161"/>
      <c r="HR1" s="161"/>
      <c r="HS1" s="161"/>
      <c r="HT1" s="161"/>
      <c r="HU1" s="161"/>
      <c r="HV1" s="161"/>
      <c r="HW1" s="161"/>
      <c r="HX1" s="161"/>
      <c r="HY1" s="161"/>
      <c r="HZ1" s="161"/>
      <c r="IA1" s="161"/>
      <c r="IB1" s="161"/>
      <c r="IC1" s="161"/>
      <c r="ID1" s="161"/>
      <c r="IE1" s="161"/>
      <c r="IF1" s="161"/>
      <c r="IG1" s="161"/>
      <c r="IH1" s="161"/>
      <c r="II1" s="161"/>
      <c r="IJ1" s="161"/>
      <c r="IK1" s="161"/>
      <c r="IL1" s="161"/>
      <c r="IM1" s="161"/>
      <c r="IN1" s="161"/>
      <c r="IO1" s="161"/>
      <c r="IP1" s="161"/>
      <c r="IQ1" s="161"/>
      <c r="IR1" s="161"/>
      <c r="IS1" s="161"/>
      <c r="IT1" s="161"/>
      <c r="IU1" s="161"/>
      <c r="IV1" s="161"/>
      <c r="IW1" s="161"/>
      <c r="IX1" s="161"/>
      <c r="IY1" s="161"/>
      <c r="IZ1" s="161"/>
      <c r="JA1" s="161"/>
      <c r="JB1" s="161"/>
      <c r="JC1" s="161"/>
      <c r="JD1" s="161"/>
      <c r="JE1" s="161"/>
      <c r="JF1" s="161"/>
      <c r="JG1" s="161"/>
      <c r="JH1" s="161"/>
      <c r="JI1" s="161"/>
      <c r="JJ1" s="161"/>
      <c r="JK1" s="161"/>
      <c r="JL1" s="161"/>
      <c r="JM1" s="161"/>
      <c r="JN1" s="161"/>
      <c r="JO1" s="161"/>
      <c r="JP1" s="161"/>
      <c r="JQ1" s="161"/>
      <c r="JR1" s="161"/>
    </row>
    <row r="2" spans="1:278" s="162" customFormat="1" ht="39.75" customHeight="1">
      <c r="A2" s="346"/>
      <c r="B2" s="347"/>
      <c r="C2" s="347"/>
      <c r="D2" s="458"/>
      <c r="E2" s="458"/>
      <c r="F2" s="458"/>
      <c r="G2" s="458"/>
      <c r="H2" s="458"/>
      <c r="I2" s="458"/>
      <c r="J2" s="458"/>
      <c r="K2" s="458"/>
      <c r="L2" s="458"/>
      <c r="M2" s="458"/>
      <c r="N2" s="458"/>
      <c r="O2" s="458"/>
      <c r="P2" s="458"/>
      <c r="Q2" s="459"/>
      <c r="R2" s="336"/>
      <c r="S2" s="336"/>
      <c r="T2" s="336"/>
      <c r="U2" s="161"/>
      <c r="V2" s="161"/>
      <c r="W2" s="161"/>
      <c r="X2" s="161"/>
      <c r="Y2" s="161"/>
      <c r="Z2" s="161"/>
      <c r="AA2" s="161"/>
      <c r="AB2" s="161"/>
      <c r="AC2" s="161"/>
      <c r="AD2" s="161"/>
      <c r="AE2" s="161"/>
      <c r="AF2" s="161"/>
      <c r="AG2" s="161"/>
      <c r="AH2" s="161"/>
      <c r="AI2" s="161"/>
      <c r="AJ2" s="161"/>
      <c r="AK2" s="161"/>
      <c r="AL2" s="161"/>
      <c r="AM2" s="161"/>
      <c r="AN2" s="161"/>
      <c r="AO2" s="161"/>
      <c r="AP2" s="161"/>
      <c r="AQ2" s="161"/>
      <c r="AR2" s="161"/>
      <c r="AS2" s="161"/>
      <c r="AT2" s="161"/>
      <c r="AU2" s="161"/>
      <c r="AV2" s="161"/>
      <c r="AW2" s="161"/>
      <c r="AX2" s="161"/>
      <c r="AY2" s="161"/>
      <c r="AZ2" s="161"/>
      <c r="BA2" s="161"/>
      <c r="BB2" s="161"/>
      <c r="BC2" s="161"/>
      <c r="BD2" s="161"/>
      <c r="BE2" s="161"/>
      <c r="BF2" s="161"/>
      <c r="BG2" s="161"/>
      <c r="BH2" s="161"/>
      <c r="BI2" s="161"/>
      <c r="BJ2" s="161"/>
      <c r="BK2" s="161"/>
      <c r="BL2" s="161"/>
      <c r="BM2" s="161"/>
      <c r="BN2" s="161"/>
      <c r="BO2" s="161"/>
      <c r="BP2" s="161"/>
      <c r="BQ2" s="161"/>
      <c r="BR2" s="161"/>
      <c r="BS2" s="161"/>
      <c r="BT2" s="161"/>
      <c r="BU2" s="161"/>
      <c r="BV2" s="161"/>
      <c r="BW2" s="161"/>
      <c r="BX2" s="161"/>
      <c r="BY2" s="161"/>
      <c r="BZ2" s="161"/>
      <c r="CA2" s="161"/>
      <c r="CB2" s="161"/>
      <c r="CC2" s="161"/>
      <c r="CD2" s="161"/>
      <c r="CE2" s="161"/>
      <c r="CF2" s="161"/>
      <c r="CG2" s="161"/>
      <c r="CH2" s="161"/>
      <c r="CI2" s="161"/>
      <c r="CJ2" s="161"/>
      <c r="CK2" s="161"/>
      <c r="CL2" s="161"/>
      <c r="CM2" s="161"/>
      <c r="CN2" s="161"/>
      <c r="CO2" s="161"/>
      <c r="CP2" s="161"/>
      <c r="CQ2" s="161"/>
      <c r="CR2" s="161"/>
      <c r="CS2" s="161"/>
      <c r="CT2" s="161"/>
      <c r="CU2" s="161"/>
      <c r="CV2" s="161"/>
      <c r="CW2" s="161"/>
      <c r="CX2" s="161"/>
      <c r="CY2" s="161"/>
      <c r="CZ2" s="161"/>
      <c r="DA2" s="161"/>
      <c r="DB2" s="161"/>
      <c r="DC2" s="161"/>
      <c r="DD2" s="161"/>
      <c r="DE2" s="161"/>
      <c r="DF2" s="161"/>
      <c r="DG2" s="161"/>
      <c r="DH2" s="161"/>
      <c r="DI2" s="161"/>
      <c r="DJ2" s="161"/>
      <c r="DK2" s="161"/>
      <c r="DL2" s="161"/>
      <c r="DM2" s="161"/>
      <c r="DN2" s="161"/>
      <c r="DO2" s="161"/>
      <c r="DP2" s="161"/>
      <c r="DQ2" s="161"/>
      <c r="DR2" s="161"/>
      <c r="DS2" s="161"/>
      <c r="DT2" s="161"/>
      <c r="DU2" s="161"/>
      <c r="DV2" s="161"/>
      <c r="DW2" s="161"/>
      <c r="DX2" s="161"/>
      <c r="DY2" s="161"/>
      <c r="DZ2" s="161"/>
      <c r="EA2" s="161"/>
      <c r="EB2" s="161"/>
      <c r="EC2" s="161"/>
      <c r="ED2" s="161"/>
      <c r="EE2" s="161"/>
      <c r="EF2" s="161"/>
      <c r="EG2" s="161"/>
      <c r="EH2" s="161"/>
      <c r="EI2" s="161"/>
      <c r="EJ2" s="161"/>
      <c r="EK2" s="161"/>
      <c r="EL2" s="161"/>
      <c r="EM2" s="161"/>
      <c r="EN2" s="161"/>
      <c r="EO2" s="161"/>
      <c r="EP2" s="161"/>
      <c r="EQ2" s="161"/>
      <c r="ER2" s="161"/>
      <c r="ES2" s="161"/>
      <c r="ET2" s="161"/>
      <c r="EU2" s="161"/>
      <c r="EV2" s="161"/>
      <c r="EW2" s="161"/>
      <c r="EX2" s="161"/>
      <c r="EY2" s="161"/>
      <c r="EZ2" s="161"/>
      <c r="FA2" s="161"/>
      <c r="FB2" s="161"/>
      <c r="FC2" s="161"/>
      <c r="FD2" s="161"/>
      <c r="FE2" s="161"/>
      <c r="FF2" s="161"/>
      <c r="FG2" s="161"/>
      <c r="FH2" s="161"/>
      <c r="FI2" s="161"/>
      <c r="FJ2" s="161"/>
      <c r="FK2" s="161"/>
      <c r="FL2" s="161"/>
      <c r="FM2" s="161"/>
      <c r="FN2" s="161"/>
      <c r="FO2" s="161"/>
      <c r="FP2" s="161"/>
      <c r="FQ2" s="161"/>
      <c r="FR2" s="161"/>
      <c r="FS2" s="161"/>
      <c r="FT2" s="161"/>
      <c r="FU2" s="161"/>
      <c r="FV2" s="161"/>
      <c r="FW2" s="161"/>
      <c r="FX2" s="161"/>
      <c r="FY2" s="161"/>
      <c r="FZ2" s="161"/>
      <c r="GA2" s="161"/>
      <c r="GB2" s="161"/>
      <c r="GC2" s="161"/>
      <c r="GD2" s="161"/>
      <c r="GE2" s="161"/>
      <c r="GF2" s="161"/>
      <c r="GG2" s="161"/>
      <c r="GH2" s="161"/>
      <c r="GI2" s="161"/>
      <c r="GJ2" s="161"/>
      <c r="GK2" s="161"/>
      <c r="GL2" s="161"/>
      <c r="GM2" s="161"/>
      <c r="GN2" s="161"/>
      <c r="GO2" s="161"/>
      <c r="GP2" s="161"/>
      <c r="GQ2" s="161"/>
      <c r="GR2" s="161"/>
      <c r="GS2" s="161"/>
      <c r="GT2" s="161"/>
      <c r="GU2" s="161"/>
      <c r="GV2" s="161"/>
      <c r="GW2" s="161"/>
      <c r="GX2" s="161"/>
      <c r="GY2" s="161"/>
      <c r="GZ2" s="161"/>
      <c r="HA2" s="161"/>
      <c r="HB2" s="161"/>
      <c r="HC2" s="161"/>
      <c r="HD2" s="161"/>
      <c r="HE2" s="161"/>
      <c r="HF2" s="161"/>
      <c r="HG2" s="161"/>
      <c r="HH2" s="161"/>
      <c r="HI2" s="161"/>
      <c r="HJ2" s="161"/>
      <c r="HK2" s="161"/>
      <c r="HL2" s="161"/>
      <c r="HM2" s="161"/>
      <c r="HN2" s="161"/>
      <c r="HO2" s="161"/>
      <c r="HP2" s="161"/>
      <c r="HQ2" s="161"/>
      <c r="HR2" s="161"/>
      <c r="HS2" s="161"/>
      <c r="HT2" s="161"/>
      <c r="HU2" s="161"/>
      <c r="HV2" s="161"/>
      <c r="HW2" s="161"/>
      <c r="HX2" s="161"/>
      <c r="HY2" s="161"/>
      <c r="HZ2" s="161"/>
      <c r="IA2" s="161"/>
      <c r="IB2" s="161"/>
      <c r="IC2" s="161"/>
      <c r="ID2" s="161"/>
      <c r="IE2" s="161"/>
      <c r="IF2" s="161"/>
      <c r="IG2" s="161"/>
      <c r="IH2" s="161"/>
      <c r="II2" s="161"/>
      <c r="IJ2" s="161"/>
      <c r="IK2" s="161"/>
      <c r="IL2" s="161"/>
      <c r="IM2" s="161"/>
      <c r="IN2" s="161"/>
      <c r="IO2" s="161"/>
      <c r="IP2" s="161"/>
      <c r="IQ2" s="161"/>
      <c r="IR2" s="161"/>
      <c r="IS2" s="161"/>
      <c r="IT2" s="161"/>
      <c r="IU2" s="161"/>
      <c r="IV2" s="161"/>
      <c r="IW2" s="161"/>
      <c r="IX2" s="161"/>
      <c r="IY2" s="161"/>
      <c r="IZ2" s="161"/>
      <c r="JA2" s="161"/>
      <c r="JB2" s="161"/>
      <c r="JC2" s="161"/>
      <c r="JD2" s="161"/>
      <c r="JE2" s="161"/>
      <c r="JF2" s="161"/>
      <c r="JG2" s="161"/>
      <c r="JH2" s="161"/>
      <c r="JI2" s="161"/>
      <c r="JJ2" s="161"/>
      <c r="JK2" s="161"/>
      <c r="JL2" s="161"/>
      <c r="JM2" s="161"/>
      <c r="JN2" s="161"/>
      <c r="JO2" s="161"/>
      <c r="JP2" s="161"/>
      <c r="JQ2" s="161"/>
      <c r="JR2" s="161"/>
    </row>
    <row r="3" spans="1:278" s="162" customFormat="1" ht="3" customHeight="1">
      <c r="A3" s="2"/>
      <c r="B3" s="2"/>
      <c r="C3" s="205"/>
      <c r="D3" s="458"/>
      <c r="E3" s="458"/>
      <c r="F3" s="458"/>
      <c r="G3" s="458"/>
      <c r="H3" s="458"/>
      <c r="I3" s="458"/>
      <c r="J3" s="458"/>
      <c r="K3" s="458"/>
      <c r="L3" s="458"/>
      <c r="M3" s="458"/>
      <c r="N3" s="458"/>
      <c r="O3" s="458"/>
      <c r="P3" s="458"/>
      <c r="Q3" s="459"/>
      <c r="R3" s="336"/>
      <c r="S3" s="336"/>
      <c r="T3" s="336"/>
      <c r="U3" s="161"/>
      <c r="V3" s="161"/>
      <c r="W3" s="161"/>
      <c r="X3" s="161"/>
      <c r="Y3" s="161"/>
      <c r="Z3" s="161"/>
      <c r="AA3" s="161"/>
      <c r="AB3" s="161"/>
      <c r="AC3" s="161"/>
      <c r="AD3" s="161"/>
      <c r="AE3" s="161"/>
      <c r="AF3" s="161"/>
      <c r="AG3" s="161"/>
      <c r="AH3" s="161"/>
      <c r="AI3" s="161"/>
      <c r="AJ3" s="161"/>
      <c r="AK3" s="161"/>
      <c r="AL3" s="161"/>
      <c r="AM3" s="161"/>
      <c r="AN3" s="161"/>
      <c r="AO3" s="161"/>
      <c r="AP3" s="161"/>
      <c r="AQ3" s="161"/>
      <c r="AR3" s="161"/>
      <c r="AS3" s="161"/>
      <c r="AT3" s="161"/>
      <c r="AU3" s="161"/>
      <c r="AV3" s="161"/>
      <c r="AW3" s="161"/>
      <c r="AX3" s="161"/>
      <c r="AY3" s="161"/>
      <c r="AZ3" s="161"/>
      <c r="BA3" s="161"/>
      <c r="BB3" s="161"/>
      <c r="BC3" s="161"/>
      <c r="BD3" s="161"/>
      <c r="BE3" s="161"/>
      <c r="BF3" s="161"/>
      <c r="BG3" s="161"/>
      <c r="BH3" s="161"/>
      <c r="BI3" s="161"/>
      <c r="BJ3" s="161"/>
      <c r="BK3" s="161"/>
      <c r="BL3" s="161"/>
      <c r="BM3" s="161"/>
      <c r="BN3" s="161"/>
      <c r="BO3" s="161"/>
      <c r="BP3" s="161"/>
      <c r="BQ3" s="161"/>
      <c r="BR3" s="161"/>
      <c r="BS3" s="161"/>
      <c r="BT3" s="161"/>
      <c r="BU3" s="161"/>
      <c r="BV3" s="161"/>
      <c r="BW3" s="161"/>
      <c r="BX3" s="161"/>
      <c r="BY3" s="161"/>
      <c r="BZ3" s="161"/>
      <c r="CA3" s="161"/>
      <c r="CB3" s="161"/>
      <c r="CC3" s="161"/>
      <c r="CD3" s="161"/>
      <c r="CE3" s="161"/>
      <c r="CF3" s="161"/>
      <c r="CG3" s="161"/>
      <c r="CH3" s="161"/>
      <c r="CI3" s="161"/>
      <c r="CJ3" s="161"/>
      <c r="CK3" s="161"/>
      <c r="CL3" s="161"/>
      <c r="CM3" s="161"/>
      <c r="CN3" s="161"/>
      <c r="CO3" s="161"/>
      <c r="CP3" s="161"/>
      <c r="CQ3" s="161"/>
      <c r="CR3" s="161"/>
      <c r="CS3" s="161"/>
      <c r="CT3" s="161"/>
      <c r="CU3" s="161"/>
      <c r="CV3" s="161"/>
      <c r="CW3" s="161"/>
      <c r="CX3" s="161"/>
      <c r="CY3" s="161"/>
      <c r="CZ3" s="161"/>
      <c r="DA3" s="161"/>
      <c r="DB3" s="161"/>
      <c r="DC3" s="161"/>
      <c r="DD3" s="161"/>
      <c r="DE3" s="161"/>
      <c r="DF3" s="161"/>
      <c r="DG3" s="161"/>
      <c r="DH3" s="161"/>
      <c r="DI3" s="161"/>
      <c r="DJ3" s="161"/>
      <c r="DK3" s="161"/>
      <c r="DL3" s="161"/>
      <c r="DM3" s="161"/>
      <c r="DN3" s="161"/>
      <c r="DO3" s="161"/>
      <c r="DP3" s="161"/>
      <c r="DQ3" s="161"/>
      <c r="DR3" s="161"/>
      <c r="DS3" s="161"/>
      <c r="DT3" s="161"/>
      <c r="DU3" s="161"/>
      <c r="DV3" s="161"/>
      <c r="DW3" s="161"/>
      <c r="DX3" s="161"/>
      <c r="DY3" s="161"/>
      <c r="DZ3" s="161"/>
      <c r="EA3" s="161"/>
      <c r="EB3" s="161"/>
      <c r="EC3" s="161"/>
      <c r="ED3" s="161"/>
      <c r="EE3" s="161"/>
      <c r="EF3" s="161"/>
      <c r="EG3" s="161"/>
      <c r="EH3" s="161"/>
      <c r="EI3" s="161"/>
      <c r="EJ3" s="161"/>
      <c r="EK3" s="161"/>
      <c r="EL3" s="161"/>
      <c r="EM3" s="161"/>
      <c r="EN3" s="161"/>
      <c r="EO3" s="161"/>
      <c r="EP3" s="161"/>
      <c r="EQ3" s="161"/>
      <c r="ER3" s="161"/>
      <c r="ES3" s="161"/>
      <c r="ET3" s="161"/>
      <c r="EU3" s="161"/>
      <c r="EV3" s="161"/>
      <c r="EW3" s="161"/>
      <c r="EX3" s="161"/>
      <c r="EY3" s="161"/>
      <c r="EZ3" s="161"/>
      <c r="FA3" s="161"/>
      <c r="FB3" s="161"/>
      <c r="FC3" s="161"/>
      <c r="FD3" s="161"/>
      <c r="FE3" s="161"/>
      <c r="FF3" s="161"/>
      <c r="FG3" s="161"/>
      <c r="FH3" s="161"/>
      <c r="FI3" s="161"/>
      <c r="FJ3" s="161"/>
      <c r="FK3" s="161"/>
      <c r="FL3" s="161"/>
      <c r="FM3" s="161"/>
      <c r="FN3" s="161"/>
      <c r="FO3" s="161"/>
      <c r="FP3" s="161"/>
      <c r="FQ3" s="161"/>
      <c r="FR3" s="161"/>
      <c r="FS3" s="161"/>
      <c r="FT3" s="161"/>
      <c r="FU3" s="161"/>
      <c r="FV3" s="161"/>
      <c r="FW3" s="161"/>
      <c r="FX3" s="161"/>
      <c r="FY3" s="161"/>
      <c r="FZ3" s="161"/>
      <c r="GA3" s="161"/>
      <c r="GB3" s="161"/>
      <c r="GC3" s="161"/>
      <c r="GD3" s="161"/>
      <c r="GE3" s="161"/>
      <c r="GF3" s="161"/>
      <c r="GG3" s="161"/>
      <c r="GH3" s="161"/>
      <c r="GI3" s="161"/>
      <c r="GJ3" s="161"/>
      <c r="GK3" s="161"/>
      <c r="GL3" s="161"/>
      <c r="GM3" s="161"/>
      <c r="GN3" s="161"/>
      <c r="GO3" s="161"/>
      <c r="GP3" s="161"/>
      <c r="GQ3" s="161"/>
      <c r="GR3" s="161"/>
      <c r="GS3" s="161"/>
      <c r="GT3" s="161"/>
      <c r="GU3" s="161"/>
      <c r="GV3" s="161"/>
      <c r="GW3" s="161"/>
      <c r="GX3" s="161"/>
      <c r="GY3" s="161"/>
      <c r="GZ3" s="161"/>
      <c r="HA3" s="161"/>
      <c r="HB3" s="161"/>
      <c r="HC3" s="161"/>
      <c r="HD3" s="161"/>
      <c r="HE3" s="161"/>
      <c r="HF3" s="161"/>
      <c r="HG3" s="161"/>
      <c r="HH3" s="161"/>
      <c r="HI3" s="161"/>
      <c r="HJ3" s="161"/>
      <c r="HK3" s="161"/>
      <c r="HL3" s="161"/>
      <c r="HM3" s="161"/>
      <c r="HN3" s="161"/>
      <c r="HO3" s="161"/>
      <c r="HP3" s="161"/>
      <c r="HQ3" s="161"/>
      <c r="HR3" s="161"/>
      <c r="HS3" s="161"/>
      <c r="HT3" s="161"/>
      <c r="HU3" s="161"/>
      <c r="HV3" s="161"/>
      <c r="HW3" s="161"/>
      <c r="HX3" s="161"/>
      <c r="HY3" s="161"/>
      <c r="HZ3" s="161"/>
      <c r="IA3" s="161"/>
      <c r="IB3" s="161"/>
      <c r="IC3" s="161"/>
      <c r="ID3" s="161"/>
      <c r="IE3" s="161"/>
      <c r="IF3" s="161"/>
      <c r="IG3" s="161"/>
      <c r="IH3" s="161"/>
      <c r="II3" s="161"/>
      <c r="IJ3" s="161"/>
      <c r="IK3" s="161"/>
      <c r="IL3" s="161"/>
      <c r="IM3" s="161"/>
      <c r="IN3" s="161"/>
      <c r="IO3" s="161"/>
      <c r="IP3" s="161"/>
      <c r="IQ3" s="161"/>
      <c r="IR3" s="161"/>
      <c r="IS3" s="161"/>
      <c r="IT3" s="161"/>
      <c r="IU3" s="161"/>
      <c r="IV3" s="161"/>
      <c r="IW3" s="161"/>
      <c r="IX3" s="161"/>
      <c r="IY3" s="161"/>
      <c r="IZ3" s="161"/>
      <c r="JA3" s="161"/>
      <c r="JB3" s="161"/>
      <c r="JC3" s="161"/>
      <c r="JD3" s="161"/>
      <c r="JE3" s="161"/>
      <c r="JF3" s="161"/>
      <c r="JG3" s="161"/>
      <c r="JH3" s="161"/>
      <c r="JI3" s="161"/>
      <c r="JJ3" s="161"/>
      <c r="JK3" s="161"/>
      <c r="JL3" s="161"/>
      <c r="JM3" s="161"/>
      <c r="JN3" s="161"/>
      <c r="JO3" s="161"/>
      <c r="JP3" s="161"/>
      <c r="JQ3" s="161"/>
      <c r="JR3" s="161"/>
    </row>
    <row r="4" spans="1:278" s="162" customFormat="1" ht="41.25" customHeight="1">
      <c r="A4" s="337" t="s">
        <v>0</v>
      </c>
      <c r="B4" s="338"/>
      <c r="C4" s="339"/>
      <c r="D4" s="340" t="str">
        <f>'Mapa Final'!D4</f>
        <v xml:space="preserve">Compra Pública </v>
      </c>
      <c r="E4" s="341"/>
      <c r="F4" s="341"/>
      <c r="G4" s="341"/>
      <c r="H4" s="341"/>
      <c r="I4" s="341"/>
      <c r="J4" s="341"/>
      <c r="K4" s="341"/>
      <c r="L4" s="341"/>
      <c r="M4" s="341"/>
      <c r="N4" s="342"/>
      <c r="O4" s="343"/>
      <c r="P4" s="343"/>
      <c r="Q4" s="343"/>
      <c r="R4" s="1"/>
      <c r="S4" s="1"/>
      <c r="T4" s="1"/>
      <c r="U4" s="161"/>
      <c r="V4" s="161"/>
      <c r="W4" s="161"/>
      <c r="X4" s="161"/>
      <c r="Y4" s="161"/>
      <c r="Z4" s="161"/>
      <c r="AA4" s="161"/>
      <c r="AB4" s="161"/>
      <c r="AC4" s="161"/>
      <c r="AD4" s="161"/>
      <c r="AE4" s="161"/>
      <c r="AF4" s="161"/>
      <c r="AG4" s="161"/>
      <c r="AH4" s="161"/>
      <c r="AI4" s="161"/>
      <c r="AJ4" s="161"/>
      <c r="AK4" s="161"/>
      <c r="AL4" s="161"/>
      <c r="AM4" s="161"/>
      <c r="AN4" s="161"/>
      <c r="AO4" s="161"/>
      <c r="AP4" s="161"/>
      <c r="AQ4" s="161"/>
      <c r="AR4" s="161"/>
      <c r="AS4" s="161"/>
      <c r="AT4" s="161"/>
      <c r="AU4" s="161"/>
      <c r="AV4" s="161"/>
      <c r="AW4" s="161"/>
      <c r="AX4" s="161"/>
      <c r="AY4" s="161"/>
      <c r="AZ4" s="161"/>
      <c r="BA4" s="161"/>
      <c r="BB4" s="161"/>
      <c r="BC4" s="161"/>
      <c r="BD4" s="161"/>
      <c r="BE4" s="161"/>
      <c r="BF4" s="161"/>
      <c r="BG4" s="161"/>
      <c r="BH4" s="161"/>
      <c r="BI4" s="161"/>
      <c r="BJ4" s="161"/>
      <c r="BK4" s="161"/>
      <c r="BL4" s="161"/>
      <c r="BM4" s="161"/>
      <c r="BN4" s="161"/>
      <c r="BO4" s="161"/>
      <c r="BP4" s="161"/>
      <c r="BQ4" s="161"/>
      <c r="BR4" s="161"/>
      <c r="BS4" s="161"/>
      <c r="BT4" s="161"/>
      <c r="BU4" s="161"/>
      <c r="BV4" s="161"/>
      <c r="BW4" s="161"/>
      <c r="BX4" s="161"/>
      <c r="BY4" s="161"/>
      <c r="BZ4" s="161"/>
      <c r="CA4" s="161"/>
      <c r="CB4" s="161"/>
      <c r="CC4" s="161"/>
      <c r="CD4" s="161"/>
      <c r="CE4" s="161"/>
      <c r="CF4" s="161"/>
      <c r="CG4" s="161"/>
      <c r="CH4" s="161"/>
      <c r="CI4" s="161"/>
      <c r="CJ4" s="161"/>
      <c r="CK4" s="161"/>
      <c r="CL4" s="161"/>
      <c r="CM4" s="161"/>
      <c r="CN4" s="161"/>
      <c r="CO4" s="161"/>
      <c r="CP4" s="161"/>
      <c r="CQ4" s="161"/>
      <c r="CR4" s="161"/>
      <c r="CS4" s="161"/>
      <c r="CT4" s="161"/>
      <c r="CU4" s="161"/>
      <c r="CV4" s="161"/>
      <c r="CW4" s="161"/>
      <c r="CX4" s="161"/>
      <c r="CY4" s="161"/>
      <c r="CZ4" s="161"/>
      <c r="DA4" s="161"/>
      <c r="DB4" s="161"/>
      <c r="DC4" s="161"/>
      <c r="DD4" s="161"/>
      <c r="DE4" s="161"/>
      <c r="DF4" s="161"/>
      <c r="DG4" s="161"/>
      <c r="DH4" s="161"/>
      <c r="DI4" s="161"/>
      <c r="DJ4" s="161"/>
      <c r="DK4" s="161"/>
      <c r="DL4" s="161"/>
      <c r="DM4" s="161"/>
      <c r="DN4" s="161"/>
      <c r="DO4" s="161"/>
      <c r="DP4" s="161"/>
      <c r="DQ4" s="161"/>
      <c r="DR4" s="161"/>
      <c r="DS4" s="161"/>
      <c r="DT4" s="161"/>
      <c r="DU4" s="161"/>
      <c r="DV4" s="161"/>
      <c r="DW4" s="161"/>
      <c r="DX4" s="161"/>
      <c r="DY4" s="161"/>
      <c r="DZ4" s="161"/>
      <c r="EA4" s="161"/>
      <c r="EB4" s="161"/>
      <c r="EC4" s="161"/>
      <c r="ED4" s="161"/>
      <c r="EE4" s="161"/>
      <c r="EF4" s="161"/>
      <c r="EG4" s="161"/>
      <c r="EH4" s="161"/>
      <c r="EI4" s="161"/>
      <c r="EJ4" s="161"/>
      <c r="EK4" s="161"/>
      <c r="EL4" s="161"/>
      <c r="EM4" s="161"/>
      <c r="EN4" s="161"/>
      <c r="EO4" s="161"/>
      <c r="EP4" s="161"/>
      <c r="EQ4" s="161"/>
      <c r="ER4" s="161"/>
      <c r="ES4" s="161"/>
      <c r="ET4" s="161"/>
      <c r="EU4" s="161"/>
      <c r="EV4" s="161"/>
      <c r="EW4" s="161"/>
      <c r="EX4" s="161"/>
      <c r="EY4" s="161"/>
      <c r="EZ4" s="161"/>
      <c r="FA4" s="161"/>
      <c r="FB4" s="161"/>
      <c r="FC4" s="161"/>
      <c r="FD4" s="161"/>
      <c r="FE4" s="161"/>
      <c r="FF4" s="161"/>
      <c r="FG4" s="161"/>
      <c r="FH4" s="161"/>
      <c r="FI4" s="161"/>
      <c r="FJ4" s="161"/>
      <c r="FK4" s="161"/>
      <c r="FL4" s="161"/>
      <c r="FM4" s="161"/>
      <c r="FN4" s="161"/>
      <c r="FO4" s="161"/>
      <c r="FP4" s="161"/>
      <c r="FQ4" s="161"/>
      <c r="FR4" s="161"/>
      <c r="FS4" s="161"/>
      <c r="FT4" s="161"/>
      <c r="FU4" s="161"/>
      <c r="FV4" s="161"/>
      <c r="FW4" s="161"/>
      <c r="FX4" s="161"/>
      <c r="FY4" s="161"/>
      <c r="FZ4" s="161"/>
      <c r="GA4" s="161"/>
      <c r="GB4" s="161"/>
      <c r="GC4" s="161"/>
      <c r="GD4" s="161"/>
      <c r="GE4" s="161"/>
      <c r="GF4" s="161"/>
      <c r="GG4" s="161"/>
      <c r="GH4" s="161"/>
      <c r="GI4" s="161"/>
      <c r="GJ4" s="161"/>
      <c r="GK4" s="161"/>
      <c r="GL4" s="161"/>
      <c r="GM4" s="161"/>
      <c r="GN4" s="161"/>
      <c r="GO4" s="161"/>
      <c r="GP4" s="161"/>
      <c r="GQ4" s="161"/>
      <c r="GR4" s="161"/>
      <c r="GS4" s="161"/>
      <c r="GT4" s="161"/>
      <c r="GU4" s="161"/>
      <c r="GV4" s="161"/>
      <c r="GW4" s="161"/>
      <c r="GX4" s="161"/>
      <c r="GY4" s="161"/>
      <c r="GZ4" s="161"/>
      <c r="HA4" s="161"/>
      <c r="HB4" s="161"/>
      <c r="HC4" s="161"/>
      <c r="HD4" s="161"/>
      <c r="HE4" s="161"/>
      <c r="HF4" s="161"/>
      <c r="HG4" s="161"/>
      <c r="HH4" s="161"/>
      <c r="HI4" s="161"/>
      <c r="HJ4" s="161"/>
      <c r="HK4" s="161"/>
      <c r="HL4" s="161"/>
      <c r="HM4" s="161"/>
      <c r="HN4" s="161"/>
      <c r="HO4" s="161"/>
      <c r="HP4" s="161"/>
      <c r="HQ4" s="161"/>
      <c r="HR4" s="161"/>
      <c r="HS4" s="161"/>
      <c r="HT4" s="161"/>
      <c r="HU4" s="161"/>
      <c r="HV4" s="161"/>
      <c r="HW4" s="161"/>
      <c r="HX4" s="161"/>
      <c r="HY4" s="161"/>
      <c r="HZ4" s="161"/>
      <c r="IA4" s="161"/>
      <c r="IB4" s="161"/>
      <c r="IC4" s="161"/>
      <c r="ID4" s="161"/>
      <c r="IE4" s="161"/>
      <c r="IF4" s="161"/>
      <c r="IG4" s="161"/>
      <c r="IH4" s="161"/>
      <c r="II4" s="161"/>
      <c r="IJ4" s="161"/>
      <c r="IK4" s="161"/>
      <c r="IL4" s="161"/>
      <c r="IM4" s="161"/>
      <c r="IN4" s="161"/>
      <c r="IO4" s="161"/>
      <c r="IP4" s="161"/>
      <c r="IQ4" s="161"/>
      <c r="IR4" s="161"/>
      <c r="IS4" s="161"/>
      <c r="IT4" s="161"/>
      <c r="IU4" s="161"/>
      <c r="IV4" s="161"/>
      <c r="IW4" s="161"/>
      <c r="IX4" s="161"/>
      <c r="IY4" s="161"/>
      <c r="IZ4" s="161"/>
      <c r="JA4" s="161"/>
      <c r="JB4" s="161"/>
      <c r="JC4" s="161"/>
      <c r="JD4" s="161"/>
      <c r="JE4" s="161"/>
      <c r="JF4" s="161"/>
      <c r="JG4" s="161"/>
      <c r="JH4" s="161"/>
      <c r="JI4" s="161"/>
      <c r="JJ4" s="161"/>
      <c r="JK4" s="161"/>
      <c r="JL4" s="161"/>
      <c r="JM4" s="161"/>
      <c r="JN4" s="161"/>
      <c r="JO4" s="161"/>
      <c r="JP4" s="161"/>
      <c r="JQ4" s="161"/>
      <c r="JR4" s="161"/>
    </row>
    <row r="5" spans="1:278" s="162" customFormat="1" ht="52.5" customHeight="1">
      <c r="A5" s="337" t="s">
        <v>1</v>
      </c>
      <c r="B5" s="338"/>
      <c r="C5" s="339"/>
      <c r="D5" s="348" t="str">
        <f>'Mapa Final'!D5</f>
        <v>Gestionar las actividades de compra publica encaminadas a la adquisicion de bienes, obras y servicios requeridos por la Rama Judicial para garantizar una óptima gestión en cada vigencia, dando cumplimiento al Plan Anual de Adquisiciones, en el marco del sistema de gestión de la calidad, medio ambiente y seguridad y salud en el trabajo.</v>
      </c>
      <c r="E5" s="349"/>
      <c r="F5" s="349"/>
      <c r="G5" s="349"/>
      <c r="H5" s="349"/>
      <c r="I5" s="349"/>
      <c r="J5" s="349"/>
      <c r="K5" s="349"/>
      <c r="L5" s="349"/>
      <c r="M5" s="349"/>
      <c r="N5" s="350"/>
      <c r="O5" s="1"/>
      <c r="P5" s="1"/>
      <c r="Q5" s="1"/>
      <c r="R5" s="1"/>
      <c r="S5" s="1"/>
      <c r="T5" s="1"/>
      <c r="U5" s="161"/>
      <c r="V5" s="161"/>
      <c r="W5" s="161"/>
      <c r="X5" s="161"/>
      <c r="Y5" s="161"/>
      <c r="Z5" s="161"/>
      <c r="AA5" s="161"/>
      <c r="AB5" s="161"/>
      <c r="AC5" s="161"/>
      <c r="AD5" s="161"/>
      <c r="AE5" s="161"/>
      <c r="AF5" s="161"/>
      <c r="AG5" s="161"/>
      <c r="AH5" s="161"/>
      <c r="AI5" s="161"/>
      <c r="AJ5" s="161"/>
      <c r="AK5" s="161"/>
      <c r="AL5" s="161"/>
      <c r="AM5" s="161"/>
      <c r="AN5" s="161"/>
      <c r="AO5" s="161"/>
      <c r="AP5" s="161"/>
      <c r="AQ5" s="161"/>
      <c r="AR5" s="161"/>
      <c r="AS5" s="161"/>
      <c r="AT5" s="161"/>
      <c r="AU5" s="161"/>
      <c r="AV5" s="161"/>
      <c r="AW5" s="161"/>
      <c r="AX5" s="161"/>
      <c r="AY5" s="161"/>
      <c r="AZ5" s="161"/>
      <c r="BA5" s="161"/>
      <c r="BB5" s="161"/>
      <c r="BC5" s="161"/>
      <c r="BD5" s="161"/>
      <c r="BE5" s="161"/>
      <c r="BF5" s="161"/>
      <c r="BG5" s="161"/>
      <c r="BH5" s="161"/>
      <c r="BI5" s="161"/>
      <c r="BJ5" s="161"/>
      <c r="BK5" s="161"/>
      <c r="BL5" s="161"/>
      <c r="BM5" s="161"/>
      <c r="BN5" s="161"/>
      <c r="BO5" s="161"/>
      <c r="BP5" s="161"/>
      <c r="BQ5" s="161"/>
      <c r="BR5" s="161"/>
      <c r="BS5" s="161"/>
      <c r="BT5" s="161"/>
      <c r="BU5" s="161"/>
      <c r="BV5" s="161"/>
      <c r="BW5" s="161"/>
      <c r="BX5" s="161"/>
      <c r="BY5" s="161"/>
      <c r="BZ5" s="161"/>
      <c r="CA5" s="161"/>
      <c r="CB5" s="161"/>
      <c r="CC5" s="161"/>
      <c r="CD5" s="161"/>
      <c r="CE5" s="161"/>
      <c r="CF5" s="161"/>
      <c r="CG5" s="161"/>
      <c r="CH5" s="161"/>
      <c r="CI5" s="161"/>
      <c r="CJ5" s="161"/>
      <c r="CK5" s="161"/>
      <c r="CL5" s="161"/>
      <c r="CM5" s="161"/>
      <c r="CN5" s="161"/>
      <c r="CO5" s="161"/>
      <c r="CP5" s="161"/>
      <c r="CQ5" s="161"/>
      <c r="CR5" s="161"/>
      <c r="CS5" s="161"/>
      <c r="CT5" s="161"/>
      <c r="CU5" s="161"/>
      <c r="CV5" s="161"/>
      <c r="CW5" s="161"/>
      <c r="CX5" s="161"/>
      <c r="CY5" s="161"/>
      <c r="CZ5" s="161"/>
      <c r="DA5" s="161"/>
      <c r="DB5" s="161"/>
      <c r="DC5" s="161"/>
      <c r="DD5" s="161"/>
      <c r="DE5" s="161"/>
      <c r="DF5" s="161"/>
      <c r="DG5" s="161"/>
      <c r="DH5" s="161"/>
      <c r="DI5" s="161"/>
      <c r="DJ5" s="161"/>
      <c r="DK5" s="161"/>
      <c r="DL5" s="161"/>
      <c r="DM5" s="161"/>
      <c r="DN5" s="161"/>
      <c r="DO5" s="161"/>
      <c r="DP5" s="161"/>
      <c r="DQ5" s="161"/>
      <c r="DR5" s="161"/>
      <c r="DS5" s="161"/>
      <c r="DT5" s="161"/>
      <c r="DU5" s="161"/>
      <c r="DV5" s="161"/>
      <c r="DW5" s="161"/>
      <c r="DX5" s="161"/>
      <c r="DY5" s="161"/>
      <c r="DZ5" s="161"/>
      <c r="EA5" s="161"/>
      <c r="EB5" s="161"/>
      <c r="EC5" s="161"/>
      <c r="ED5" s="161"/>
      <c r="EE5" s="161"/>
      <c r="EF5" s="161"/>
      <c r="EG5" s="161"/>
      <c r="EH5" s="161"/>
      <c r="EI5" s="161"/>
      <c r="EJ5" s="161"/>
      <c r="EK5" s="161"/>
      <c r="EL5" s="161"/>
      <c r="EM5" s="161"/>
      <c r="EN5" s="161"/>
      <c r="EO5" s="161"/>
      <c r="EP5" s="161"/>
      <c r="EQ5" s="161"/>
      <c r="ER5" s="161"/>
      <c r="ES5" s="161"/>
      <c r="ET5" s="161"/>
      <c r="EU5" s="161"/>
      <c r="EV5" s="161"/>
      <c r="EW5" s="161"/>
      <c r="EX5" s="161"/>
      <c r="EY5" s="161"/>
      <c r="EZ5" s="161"/>
      <c r="FA5" s="161"/>
      <c r="FB5" s="161"/>
      <c r="FC5" s="161"/>
      <c r="FD5" s="161"/>
      <c r="FE5" s="161"/>
      <c r="FF5" s="161"/>
      <c r="FG5" s="161"/>
      <c r="FH5" s="161"/>
      <c r="FI5" s="161"/>
      <c r="FJ5" s="161"/>
      <c r="FK5" s="161"/>
      <c r="FL5" s="161"/>
      <c r="FM5" s="161"/>
      <c r="FN5" s="161"/>
      <c r="FO5" s="161"/>
      <c r="FP5" s="161"/>
      <c r="FQ5" s="161"/>
      <c r="FR5" s="161"/>
      <c r="FS5" s="161"/>
      <c r="FT5" s="161"/>
      <c r="FU5" s="161"/>
      <c r="FV5" s="161"/>
      <c r="FW5" s="161"/>
      <c r="FX5" s="161"/>
      <c r="FY5" s="161"/>
      <c r="FZ5" s="161"/>
      <c r="GA5" s="161"/>
      <c r="GB5" s="161"/>
      <c r="GC5" s="161"/>
      <c r="GD5" s="161"/>
      <c r="GE5" s="161"/>
      <c r="GF5" s="161"/>
      <c r="GG5" s="161"/>
      <c r="GH5" s="161"/>
      <c r="GI5" s="161"/>
      <c r="GJ5" s="161"/>
      <c r="GK5" s="161"/>
      <c r="GL5" s="161"/>
      <c r="GM5" s="161"/>
      <c r="GN5" s="161"/>
      <c r="GO5" s="161"/>
      <c r="GP5" s="161"/>
      <c r="GQ5" s="161"/>
      <c r="GR5" s="161"/>
      <c r="GS5" s="161"/>
      <c r="GT5" s="161"/>
      <c r="GU5" s="161"/>
      <c r="GV5" s="161"/>
      <c r="GW5" s="161"/>
      <c r="GX5" s="161"/>
      <c r="GY5" s="161"/>
      <c r="GZ5" s="161"/>
      <c r="HA5" s="161"/>
      <c r="HB5" s="161"/>
      <c r="HC5" s="161"/>
      <c r="HD5" s="161"/>
      <c r="HE5" s="161"/>
      <c r="HF5" s="161"/>
      <c r="HG5" s="161"/>
      <c r="HH5" s="161"/>
      <c r="HI5" s="161"/>
      <c r="HJ5" s="161"/>
      <c r="HK5" s="161"/>
      <c r="HL5" s="161"/>
      <c r="HM5" s="161"/>
      <c r="HN5" s="161"/>
      <c r="HO5" s="161"/>
      <c r="HP5" s="161"/>
      <c r="HQ5" s="161"/>
      <c r="HR5" s="161"/>
      <c r="HS5" s="161"/>
      <c r="HT5" s="161"/>
      <c r="HU5" s="161"/>
      <c r="HV5" s="161"/>
      <c r="HW5" s="161"/>
      <c r="HX5" s="161"/>
      <c r="HY5" s="161"/>
      <c r="HZ5" s="161"/>
      <c r="IA5" s="161"/>
      <c r="IB5" s="161"/>
      <c r="IC5" s="161"/>
      <c r="ID5" s="161"/>
      <c r="IE5" s="161"/>
      <c r="IF5" s="161"/>
      <c r="IG5" s="161"/>
      <c r="IH5" s="161"/>
      <c r="II5" s="161"/>
      <c r="IJ5" s="161"/>
      <c r="IK5" s="161"/>
      <c r="IL5" s="161"/>
      <c r="IM5" s="161"/>
      <c r="IN5" s="161"/>
      <c r="IO5" s="161"/>
      <c r="IP5" s="161"/>
      <c r="IQ5" s="161"/>
      <c r="IR5" s="161"/>
      <c r="IS5" s="161"/>
      <c r="IT5" s="161"/>
      <c r="IU5" s="161"/>
      <c r="IV5" s="161"/>
      <c r="IW5" s="161"/>
      <c r="IX5" s="161"/>
      <c r="IY5" s="161"/>
      <c r="IZ5" s="161"/>
      <c r="JA5" s="161"/>
      <c r="JB5" s="161"/>
      <c r="JC5" s="161"/>
      <c r="JD5" s="161"/>
      <c r="JE5" s="161"/>
      <c r="JF5" s="161"/>
      <c r="JG5" s="161"/>
      <c r="JH5" s="161"/>
      <c r="JI5" s="161"/>
      <c r="JJ5" s="161"/>
      <c r="JK5" s="161"/>
      <c r="JL5" s="161"/>
      <c r="JM5" s="161"/>
      <c r="JN5" s="161"/>
      <c r="JO5" s="161"/>
      <c r="JP5" s="161"/>
      <c r="JQ5" s="161"/>
      <c r="JR5" s="161"/>
    </row>
    <row r="6" spans="1:278" s="162" customFormat="1" ht="32.25" customHeight="1" thickBot="1">
      <c r="A6" s="337" t="s">
        <v>2</v>
      </c>
      <c r="B6" s="338"/>
      <c r="C6" s="339"/>
      <c r="D6" s="348" t="str">
        <f>'Mapa Final'!D6</f>
        <v xml:space="preserve">Nivel Central </v>
      </c>
      <c r="E6" s="349"/>
      <c r="F6" s="349"/>
      <c r="G6" s="349"/>
      <c r="H6" s="349"/>
      <c r="I6" s="349"/>
      <c r="J6" s="349"/>
      <c r="K6" s="349"/>
      <c r="L6" s="349"/>
      <c r="M6" s="349"/>
      <c r="N6" s="350"/>
      <c r="O6" s="1"/>
      <c r="P6" s="1"/>
      <c r="Q6" s="1"/>
      <c r="R6" s="1"/>
      <c r="S6" s="1"/>
      <c r="T6" s="1"/>
      <c r="U6" s="161"/>
      <c r="V6" s="161"/>
      <c r="W6" s="161"/>
      <c r="X6" s="161"/>
      <c r="Y6" s="161"/>
      <c r="Z6" s="161"/>
      <c r="AA6" s="161"/>
      <c r="AB6" s="161"/>
      <c r="AC6" s="161"/>
      <c r="AD6" s="161"/>
      <c r="AE6" s="161"/>
      <c r="AF6" s="161"/>
      <c r="AG6" s="161"/>
      <c r="AH6" s="161"/>
      <c r="AI6" s="161"/>
      <c r="AJ6" s="161"/>
      <c r="AK6" s="161"/>
      <c r="AL6" s="161"/>
      <c r="AM6" s="161"/>
      <c r="AN6" s="161"/>
      <c r="AO6" s="161"/>
      <c r="AP6" s="161"/>
      <c r="AQ6" s="161"/>
      <c r="AR6" s="161"/>
      <c r="AS6" s="161"/>
      <c r="AT6" s="161"/>
      <c r="AU6" s="161"/>
      <c r="AV6" s="161"/>
      <c r="AW6" s="161"/>
      <c r="AX6" s="161"/>
      <c r="AY6" s="161"/>
      <c r="AZ6" s="161"/>
      <c r="BA6" s="161"/>
      <c r="BB6" s="161"/>
      <c r="BC6" s="161"/>
      <c r="BD6" s="161"/>
      <c r="BE6" s="161"/>
      <c r="BF6" s="161"/>
      <c r="BG6" s="161"/>
      <c r="BH6" s="161"/>
      <c r="BI6" s="161"/>
      <c r="BJ6" s="161"/>
      <c r="BK6" s="161"/>
      <c r="BL6" s="161"/>
      <c r="BM6" s="161"/>
      <c r="BN6" s="161"/>
      <c r="BO6" s="161"/>
      <c r="BP6" s="161"/>
      <c r="BQ6" s="161"/>
      <c r="BR6" s="161"/>
      <c r="BS6" s="161"/>
      <c r="BT6" s="161"/>
      <c r="BU6" s="161"/>
      <c r="BV6" s="161"/>
      <c r="BW6" s="161"/>
      <c r="BX6" s="161"/>
      <c r="BY6" s="161"/>
      <c r="BZ6" s="161"/>
      <c r="CA6" s="161"/>
      <c r="CB6" s="161"/>
      <c r="CC6" s="161"/>
      <c r="CD6" s="161"/>
      <c r="CE6" s="161"/>
      <c r="CF6" s="161"/>
      <c r="CG6" s="161"/>
      <c r="CH6" s="161"/>
      <c r="CI6" s="161"/>
      <c r="CJ6" s="161"/>
      <c r="CK6" s="161"/>
      <c r="CL6" s="161"/>
      <c r="CM6" s="161"/>
      <c r="CN6" s="161"/>
      <c r="CO6" s="161"/>
      <c r="CP6" s="161"/>
      <c r="CQ6" s="161"/>
      <c r="CR6" s="161"/>
      <c r="CS6" s="161"/>
      <c r="CT6" s="161"/>
      <c r="CU6" s="161"/>
      <c r="CV6" s="161"/>
      <c r="CW6" s="161"/>
      <c r="CX6" s="161"/>
      <c r="CY6" s="161"/>
      <c r="CZ6" s="161"/>
      <c r="DA6" s="161"/>
      <c r="DB6" s="161"/>
      <c r="DC6" s="161"/>
      <c r="DD6" s="161"/>
      <c r="DE6" s="161"/>
      <c r="DF6" s="161"/>
      <c r="DG6" s="161"/>
      <c r="DH6" s="161"/>
      <c r="DI6" s="161"/>
      <c r="DJ6" s="161"/>
      <c r="DK6" s="161"/>
      <c r="DL6" s="161"/>
      <c r="DM6" s="161"/>
      <c r="DN6" s="161"/>
      <c r="DO6" s="161"/>
      <c r="DP6" s="161"/>
      <c r="DQ6" s="161"/>
      <c r="DR6" s="161"/>
      <c r="DS6" s="161"/>
      <c r="DT6" s="161"/>
      <c r="DU6" s="161"/>
      <c r="DV6" s="161"/>
      <c r="DW6" s="161"/>
      <c r="DX6" s="161"/>
      <c r="DY6" s="161"/>
      <c r="DZ6" s="161"/>
      <c r="EA6" s="161"/>
      <c r="EB6" s="161"/>
      <c r="EC6" s="161"/>
      <c r="ED6" s="161"/>
      <c r="EE6" s="161"/>
      <c r="EF6" s="161"/>
      <c r="EG6" s="161"/>
      <c r="EH6" s="161"/>
      <c r="EI6" s="161"/>
      <c r="EJ6" s="161"/>
      <c r="EK6" s="161"/>
      <c r="EL6" s="161"/>
      <c r="EM6" s="161"/>
      <c r="EN6" s="161"/>
      <c r="EO6" s="161"/>
      <c r="EP6" s="161"/>
      <c r="EQ6" s="161"/>
      <c r="ER6" s="161"/>
      <c r="ES6" s="161"/>
      <c r="ET6" s="161"/>
      <c r="EU6" s="161"/>
      <c r="EV6" s="161"/>
      <c r="EW6" s="161"/>
      <c r="EX6" s="161"/>
      <c r="EY6" s="161"/>
      <c r="EZ6" s="161"/>
      <c r="FA6" s="161"/>
      <c r="FB6" s="161"/>
      <c r="FC6" s="161"/>
      <c r="FD6" s="161"/>
      <c r="FE6" s="161"/>
      <c r="FF6" s="161"/>
      <c r="FG6" s="161"/>
      <c r="FH6" s="161"/>
      <c r="FI6" s="161"/>
      <c r="FJ6" s="161"/>
      <c r="FK6" s="161"/>
      <c r="FL6" s="161"/>
      <c r="FM6" s="161"/>
      <c r="FN6" s="161"/>
      <c r="FO6" s="161"/>
      <c r="FP6" s="161"/>
      <c r="FQ6" s="161"/>
      <c r="FR6" s="161"/>
      <c r="FS6" s="161"/>
      <c r="FT6" s="161"/>
      <c r="FU6" s="161"/>
      <c r="FV6" s="161"/>
      <c r="FW6" s="161"/>
      <c r="FX6" s="161"/>
      <c r="FY6" s="161"/>
      <c r="FZ6" s="161"/>
      <c r="GA6" s="161"/>
      <c r="GB6" s="161"/>
      <c r="GC6" s="161"/>
      <c r="GD6" s="161"/>
      <c r="GE6" s="161"/>
      <c r="GF6" s="161"/>
      <c r="GG6" s="161"/>
      <c r="GH6" s="161"/>
      <c r="GI6" s="161"/>
      <c r="GJ6" s="161"/>
      <c r="GK6" s="161"/>
      <c r="GL6" s="161"/>
      <c r="GM6" s="161"/>
      <c r="GN6" s="161"/>
      <c r="GO6" s="161"/>
      <c r="GP6" s="161"/>
      <c r="GQ6" s="161"/>
      <c r="GR6" s="161"/>
      <c r="GS6" s="161"/>
      <c r="GT6" s="161"/>
      <c r="GU6" s="161"/>
      <c r="GV6" s="161"/>
      <c r="GW6" s="161"/>
      <c r="GX6" s="161"/>
      <c r="GY6" s="161"/>
      <c r="GZ6" s="161"/>
      <c r="HA6" s="161"/>
      <c r="HB6" s="161"/>
      <c r="HC6" s="161"/>
      <c r="HD6" s="161"/>
      <c r="HE6" s="161"/>
      <c r="HF6" s="161"/>
      <c r="HG6" s="161"/>
      <c r="HH6" s="161"/>
      <c r="HI6" s="161"/>
      <c r="HJ6" s="161"/>
      <c r="HK6" s="161"/>
      <c r="HL6" s="161"/>
      <c r="HM6" s="161"/>
      <c r="HN6" s="161"/>
      <c r="HO6" s="161"/>
      <c r="HP6" s="161"/>
      <c r="HQ6" s="161"/>
      <c r="HR6" s="161"/>
      <c r="HS6" s="161"/>
      <c r="HT6" s="161"/>
      <c r="HU6" s="161"/>
      <c r="HV6" s="161"/>
      <c r="HW6" s="161"/>
      <c r="HX6" s="161"/>
      <c r="HY6" s="161"/>
      <c r="HZ6" s="161"/>
      <c r="IA6" s="161"/>
      <c r="IB6" s="161"/>
      <c r="IC6" s="161"/>
      <c r="ID6" s="161"/>
      <c r="IE6" s="161"/>
      <c r="IF6" s="161"/>
      <c r="IG6" s="161"/>
      <c r="IH6" s="161"/>
      <c r="II6" s="161"/>
      <c r="IJ6" s="161"/>
      <c r="IK6" s="161"/>
      <c r="IL6" s="161"/>
      <c r="IM6" s="161"/>
      <c r="IN6" s="161"/>
      <c r="IO6" s="161"/>
      <c r="IP6" s="161"/>
      <c r="IQ6" s="161"/>
      <c r="IR6" s="161"/>
      <c r="IS6" s="161"/>
      <c r="IT6" s="161"/>
      <c r="IU6" s="161"/>
      <c r="IV6" s="161"/>
      <c r="IW6" s="161"/>
      <c r="IX6" s="161"/>
      <c r="IY6" s="161"/>
      <c r="IZ6" s="161"/>
      <c r="JA6" s="161"/>
      <c r="JB6" s="161"/>
      <c r="JC6" s="161"/>
      <c r="JD6" s="161"/>
      <c r="JE6" s="161"/>
      <c r="JF6" s="161"/>
      <c r="JG6" s="161"/>
      <c r="JH6" s="161"/>
      <c r="JI6" s="161"/>
      <c r="JJ6" s="161"/>
      <c r="JK6" s="161"/>
      <c r="JL6" s="161"/>
      <c r="JM6" s="161"/>
      <c r="JN6" s="161"/>
      <c r="JO6" s="161"/>
      <c r="JP6" s="161"/>
      <c r="JQ6" s="161"/>
      <c r="JR6" s="161"/>
    </row>
    <row r="7" spans="1:278" s="188" customFormat="1" ht="38.25" customHeight="1" thickTop="1" thickBot="1">
      <c r="A7" s="467" t="s">
        <v>347</v>
      </c>
      <c r="B7" s="468"/>
      <c r="C7" s="468"/>
      <c r="D7" s="468"/>
      <c r="E7" s="468"/>
      <c r="F7" s="469"/>
      <c r="G7" s="194"/>
      <c r="H7" s="470" t="s">
        <v>348</v>
      </c>
      <c r="I7" s="470"/>
      <c r="J7" s="470"/>
      <c r="K7" s="470" t="s">
        <v>349</v>
      </c>
      <c r="L7" s="470"/>
      <c r="M7" s="470"/>
      <c r="N7" s="471" t="s">
        <v>350</v>
      </c>
      <c r="O7" s="460" t="s">
        <v>351</v>
      </c>
      <c r="P7" s="462" t="s">
        <v>352</v>
      </c>
      <c r="Q7" s="463"/>
      <c r="R7" s="462" t="s">
        <v>353</v>
      </c>
      <c r="S7" s="463"/>
      <c r="T7" s="464" t="s">
        <v>375</v>
      </c>
      <c r="U7" s="200"/>
      <c r="V7" s="200"/>
      <c r="W7" s="200"/>
      <c r="X7" s="200"/>
      <c r="Y7" s="200"/>
      <c r="Z7" s="200"/>
      <c r="AA7" s="200"/>
      <c r="AB7" s="200"/>
      <c r="AC7" s="200"/>
      <c r="AD7" s="200"/>
      <c r="AE7" s="200"/>
      <c r="AF7" s="200"/>
      <c r="AG7" s="200"/>
      <c r="AH7" s="200"/>
      <c r="AI7" s="200"/>
      <c r="AJ7" s="200"/>
      <c r="AK7" s="200"/>
      <c r="AL7" s="200"/>
      <c r="AM7" s="200"/>
      <c r="AN7" s="200"/>
      <c r="AO7" s="200"/>
      <c r="AP7" s="200"/>
      <c r="AQ7" s="200"/>
      <c r="AR7" s="200"/>
      <c r="AS7" s="200"/>
      <c r="AT7" s="200"/>
      <c r="AU7" s="200"/>
      <c r="AV7" s="200"/>
      <c r="AW7" s="200"/>
      <c r="AX7" s="200"/>
      <c r="AY7" s="200"/>
      <c r="AZ7" s="200"/>
      <c r="BA7" s="200"/>
      <c r="BB7" s="200"/>
      <c r="BC7" s="200"/>
      <c r="BD7" s="200"/>
      <c r="BE7" s="200"/>
      <c r="BF7" s="200"/>
      <c r="BG7" s="200"/>
      <c r="BH7" s="200"/>
      <c r="BI7" s="200"/>
      <c r="BJ7" s="200"/>
      <c r="BK7" s="200"/>
      <c r="BL7" s="200"/>
      <c r="BM7" s="200"/>
      <c r="BN7" s="200"/>
      <c r="BO7" s="200"/>
      <c r="BP7" s="200"/>
      <c r="BQ7" s="200"/>
      <c r="BR7" s="200"/>
      <c r="BS7" s="200"/>
      <c r="BT7" s="200"/>
      <c r="BU7" s="200"/>
      <c r="BV7" s="200"/>
      <c r="BW7" s="200"/>
      <c r="BX7" s="200"/>
      <c r="BY7" s="200"/>
      <c r="BZ7" s="200"/>
      <c r="CA7" s="200"/>
      <c r="CB7" s="200"/>
      <c r="CC7" s="200"/>
      <c r="CD7" s="200"/>
      <c r="CE7" s="200"/>
      <c r="CF7" s="200"/>
      <c r="CG7" s="200"/>
      <c r="CH7" s="200"/>
      <c r="CI7" s="200"/>
      <c r="CJ7" s="200"/>
      <c r="CK7" s="200"/>
      <c r="CL7" s="200"/>
      <c r="CM7" s="200"/>
      <c r="CN7" s="200"/>
      <c r="CO7" s="200"/>
      <c r="CP7" s="200"/>
      <c r="CQ7" s="200"/>
      <c r="CR7" s="200"/>
      <c r="CS7" s="200"/>
      <c r="CT7" s="200"/>
      <c r="CU7" s="200"/>
      <c r="CV7" s="200"/>
      <c r="CW7" s="200"/>
      <c r="CX7" s="200"/>
      <c r="CY7" s="200"/>
      <c r="CZ7" s="200"/>
      <c r="DA7" s="200"/>
      <c r="DB7" s="200"/>
      <c r="DC7" s="200"/>
      <c r="DD7" s="200"/>
      <c r="DE7" s="200"/>
      <c r="DF7" s="200"/>
      <c r="DG7" s="200"/>
      <c r="DH7" s="200"/>
      <c r="DI7" s="200"/>
      <c r="DJ7" s="200"/>
      <c r="DK7" s="200"/>
      <c r="DL7" s="200"/>
      <c r="DM7" s="200"/>
      <c r="DN7" s="200"/>
      <c r="DO7" s="200"/>
      <c r="DP7" s="200"/>
      <c r="DQ7" s="200"/>
      <c r="DR7" s="200"/>
      <c r="DS7" s="200"/>
      <c r="DT7" s="200"/>
      <c r="DU7" s="200"/>
      <c r="DV7" s="200"/>
      <c r="DW7" s="200"/>
      <c r="DX7" s="200"/>
      <c r="DY7" s="200"/>
      <c r="DZ7" s="200"/>
      <c r="EA7" s="200"/>
      <c r="EB7" s="200"/>
      <c r="EC7" s="200"/>
      <c r="ED7" s="200"/>
      <c r="EE7" s="200"/>
      <c r="EF7" s="200"/>
      <c r="EG7" s="200"/>
      <c r="EH7" s="200"/>
      <c r="EI7" s="200"/>
      <c r="EJ7" s="200"/>
      <c r="EK7" s="200"/>
      <c r="EL7" s="200"/>
      <c r="EM7" s="200"/>
      <c r="EN7" s="200"/>
      <c r="EO7" s="200"/>
      <c r="EP7" s="200"/>
      <c r="EQ7" s="200"/>
      <c r="ER7" s="200"/>
      <c r="ES7" s="200"/>
      <c r="ET7" s="200"/>
      <c r="EU7" s="200"/>
      <c r="EV7" s="200"/>
      <c r="EW7" s="200"/>
      <c r="EX7" s="200"/>
      <c r="EY7" s="200"/>
      <c r="EZ7" s="200"/>
      <c r="FA7" s="200"/>
      <c r="FB7" s="200"/>
      <c r="FC7" s="200"/>
      <c r="FD7" s="200"/>
      <c r="FE7" s="200"/>
      <c r="FF7" s="200"/>
      <c r="FG7" s="200"/>
      <c r="FH7" s="200"/>
      <c r="FI7" s="200"/>
      <c r="FJ7" s="200"/>
      <c r="FK7" s="200"/>
      <c r="FL7" s="200"/>
      <c r="FM7" s="200"/>
      <c r="FN7" s="200"/>
      <c r="FO7" s="200"/>
      <c r="FP7" s="200"/>
      <c r="FQ7" s="200"/>
      <c r="FR7" s="200"/>
      <c r="FS7" s="200"/>
      <c r="FT7" s="200"/>
    </row>
    <row r="8" spans="1:278" s="189" customFormat="1" ht="60.95" customHeight="1" thickTop="1" thickBot="1">
      <c r="A8" s="203" t="s">
        <v>202</v>
      </c>
      <c r="B8" s="203" t="s">
        <v>379</v>
      </c>
      <c r="C8" s="204" t="s">
        <v>8</v>
      </c>
      <c r="D8" s="195" t="s">
        <v>362</v>
      </c>
      <c r="E8" s="206" t="s">
        <v>10</v>
      </c>
      <c r="F8" s="206" t="s">
        <v>11</v>
      </c>
      <c r="G8" s="206" t="s">
        <v>12</v>
      </c>
      <c r="H8" s="197" t="s">
        <v>355</v>
      </c>
      <c r="I8" s="197" t="s">
        <v>38</v>
      </c>
      <c r="J8" s="197" t="s">
        <v>356</v>
      </c>
      <c r="K8" s="197" t="s">
        <v>355</v>
      </c>
      <c r="L8" s="197" t="s">
        <v>357</v>
      </c>
      <c r="M8" s="197" t="s">
        <v>356</v>
      </c>
      <c r="N8" s="471"/>
      <c r="O8" s="461"/>
      <c r="P8" s="198" t="s">
        <v>358</v>
      </c>
      <c r="Q8" s="198" t="s">
        <v>359</v>
      </c>
      <c r="R8" s="198" t="s">
        <v>360</v>
      </c>
      <c r="S8" s="198" t="s">
        <v>361</v>
      </c>
      <c r="T8" s="464"/>
      <c r="U8" s="201"/>
      <c r="V8" s="201"/>
      <c r="W8" s="201"/>
      <c r="X8" s="201"/>
      <c r="Y8" s="201"/>
      <c r="Z8" s="201"/>
      <c r="AA8" s="201"/>
      <c r="AB8" s="201"/>
      <c r="AC8" s="201"/>
      <c r="AD8" s="201"/>
      <c r="AE8" s="201"/>
      <c r="AF8" s="201"/>
      <c r="AG8" s="201"/>
      <c r="AH8" s="201"/>
      <c r="AI8" s="201"/>
      <c r="AJ8" s="201"/>
      <c r="AK8" s="201"/>
      <c r="AL8" s="201"/>
      <c r="AM8" s="201"/>
      <c r="AN8" s="201"/>
      <c r="AO8" s="201"/>
      <c r="AP8" s="201"/>
      <c r="AQ8" s="201"/>
      <c r="AR8" s="201"/>
      <c r="AS8" s="201"/>
      <c r="AT8" s="201"/>
      <c r="AU8" s="201"/>
      <c r="AV8" s="201"/>
      <c r="AW8" s="201"/>
      <c r="AX8" s="201"/>
      <c r="AY8" s="201"/>
      <c r="AZ8" s="201"/>
      <c r="BA8" s="201"/>
      <c r="BB8" s="201"/>
      <c r="BC8" s="201"/>
      <c r="BD8" s="201"/>
      <c r="BE8" s="201"/>
      <c r="BF8" s="201"/>
      <c r="BG8" s="201"/>
      <c r="BH8" s="201"/>
      <c r="BI8" s="201"/>
      <c r="BJ8" s="201"/>
      <c r="BK8" s="201"/>
      <c r="BL8" s="201"/>
      <c r="BM8" s="201"/>
      <c r="BN8" s="201"/>
      <c r="BO8" s="201"/>
      <c r="BP8" s="201"/>
      <c r="BQ8" s="201"/>
      <c r="BR8" s="201"/>
      <c r="BS8" s="201"/>
      <c r="BT8" s="201"/>
      <c r="BU8" s="201"/>
      <c r="BV8" s="201"/>
      <c r="BW8" s="201"/>
      <c r="BX8" s="201"/>
      <c r="BY8" s="201"/>
      <c r="BZ8" s="201"/>
      <c r="CA8" s="201"/>
      <c r="CB8" s="201"/>
      <c r="CC8" s="201"/>
      <c r="CD8" s="201"/>
      <c r="CE8" s="201"/>
      <c r="CF8" s="201"/>
      <c r="CG8" s="201"/>
      <c r="CH8" s="201"/>
      <c r="CI8" s="201"/>
      <c r="CJ8" s="201"/>
      <c r="CK8" s="201"/>
      <c r="CL8" s="201"/>
      <c r="CM8" s="201"/>
      <c r="CN8" s="201"/>
      <c r="CO8" s="201"/>
      <c r="CP8" s="201"/>
      <c r="CQ8" s="201"/>
      <c r="CR8" s="201"/>
      <c r="CS8" s="201"/>
      <c r="CT8" s="201"/>
      <c r="CU8" s="201"/>
      <c r="CV8" s="201"/>
      <c r="CW8" s="201"/>
      <c r="CX8" s="201"/>
      <c r="CY8" s="201"/>
      <c r="CZ8" s="201"/>
      <c r="DA8" s="201"/>
      <c r="DB8" s="201"/>
      <c r="DC8" s="201"/>
      <c r="DD8" s="201"/>
      <c r="DE8" s="201"/>
      <c r="DF8" s="201"/>
      <c r="DG8" s="201"/>
      <c r="DH8" s="201"/>
      <c r="DI8" s="201"/>
      <c r="DJ8" s="201"/>
      <c r="DK8" s="201"/>
      <c r="DL8" s="201"/>
      <c r="DM8" s="201"/>
      <c r="DN8" s="201"/>
      <c r="DO8" s="201"/>
      <c r="DP8" s="201"/>
      <c r="DQ8" s="201"/>
      <c r="DR8" s="201"/>
      <c r="DS8" s="201"/>
      <c r="DT8" s="201"/>
      <c r="DU8" s="201"/>
      <c r="DV8" s="201"/>
      <c r="DW8" s="201"/>
      <c r="DX8" s="201"/>
      <c r="DY8" s="201"/>
      <c r="DZ8" s="201"/>
      <c r="EA8" s="201"/>
      <c r="EB8" s="201"/>
      <c r="EC8" s="201"/>
      <c r="ED8" s="201"/>
      <c r="EE8" s="201"/>
      <c r="EF8" s="201"/>
      <c r="EG8" s="201"/>
      <c r="EH8" s="201"/>
      <c r="EI8" s="201"/>
      <c r="EJ8" s="201"/>
      <c r="EK8" s="201"/>
      <c r="EL8" s="201"/>
      <c r="EM8" s="201"/>
      <c r="EN8" s="201"/>
      <c r="EO8" s="201"/>
      <c r="EP8" s="201"/>
      <c r="EQ8" s="201"/>
      <c r="ER8" s="201"/>
      <c r="ES8" s="201"/>
      <c r="ET8" s="201"/>
      <c r="EU8" s="201"/>
      <c r="EV8" s="201"/>
      <c r="EW8" s="201"/>
      <c r="EX8" s="201"/>
      <c r="EY8" s="201"/>
      <c r="EZ8" s="201"/>
      <c r="FA8" s="201"/>
      <c r="FB8" s="201"/>
      <c r="FC8" s="201"/>
      <c r="FD8" s="201"/>
      <c r="FE8" s="201"/>
      <c r="FF8" s="201"/>
      <c r="FG8" s="201"/>
      <c r="FH8" s="201"/>
      <c r="FI8" s="201"/>
      <c r="FJ8" s="201"/>
      <c r="FK8" s="201"/>
      <c r="FL8" s="201"/>
      <c r="FM8" s="201"/>
      <c r="FN8" s="201"/>
      <c r="FO8" s="201"/>
      <c r="FP8" s="201"/>
      <c r="FQ8" s="201"/>
      <c r="FR8" s="201"/>
      <c r="FS8" s="201"/>
      <c r="FT8" s="201"/>
    </row>
    <row r="9" spans="1:278" s="190" customFormat="1" ht="10.5" customHeight="1" thickTop="1" thickBot="1">
      <c r="A9" s="465"/>
      <c r="B9" s="466"/>
      <c r="C9" s="466"/>
      <c r="D9" s="466"/>
      <c r="E9" s="466"/>
      <c r="F9" s="466"/>
      <c r="G9" s="466"/>
      <c r="H9" s="466"/>
      <c r="I9" s="466"/>
      <c r="J9" s="466"/>
      <c r="K9" s="466"/>
      <c r="L9" s="466"/>
      <c r="M9" s="466"/>
      <c r="N9" s="466"/>
      <c r="T9" s="199"/>
      <c r="U9" s="202"/>
      <c r="V9" s="202"/>
      <c r="W9" s="202"/>
      <c r="X9" s="202"/>
      <c r="Y9" s="202"/>
      <c r="Z9" s="202"/>
      <c r="AA9" s="202"/>
      <c r="AB9" s="202"/>
      <c r="AC9" s="202"/>
      <c r="AD9" s="202"/>
      <c r="AE9" s="202"/>
      <c r="AF9" s="202"/>
      <c r="AG9" s="202"/>
      <c r="AH9" s="202"/>
      <c r="AI9" s="202"/>
      <c r="AJ9" s="202"/>
      <c r="AK9" s="202"/>
      <c r="AL9" s="202"/>
      <c r="AM9" s="202"/>
      <c r="AN9" s="202"/>
      <c r="AO9" s="202"/>
      <c r="AP9" s="202"/>
      <c r="AQ9" s="202"/>
      <c r="AR9" s="202"/>
      <c r="AS9" s="202"/>
      <c r="AT9" s="202"/>
      <c r="AU9" s="202"/>
      <c r="AV9" s="202"/>
      <c r="AW9" s="202"/>
      <c r="AX9" s="202"/>
      <c r="AY9" s="202"/>
      <c r="AZ9" s="202"/>
      <c r="BA9" s="202"/>
      <c r="BB9" s="202"/>
      <c r="BC9" s="202"/>
      <c r="BD9" s="202"/>
      <c r="BE9" s="202"/>
      <c r="BF9" s="202"/>
      <c r="BG9" s="202"/>
      <c r="BH9" s="202"/>
      <c r="BI9" s="202"/>
      <c r="BJ9" s="202"/>
      <c r="BK9" s="202"/>
      <c r="BL9" s="202"/>
      <c r="BM9" s="202"/>
      <c r="BN9" s="202"/>
      <c r="BO9" s="202"/>
      <c r="BP9" s="202"/>
      <c r="BQ9" s="202"/>
      <c r="BR9" s="202"/>
      <c r="BS9" s="202"/>
      <c r="BT9" s="202"/>
      <c r="BU9" s="202"/>
      <c r="BV9" s="202"/>
      <c r="BW9" s="202"/>
      <c r="BX9" s="202"/>
      <c r="BY9" s="202"/>
      <c r="BZ9" s="202"/>
      <c r="CA9" s="202"/>
      <c r="CB9" s="202"/>
      <c r="CC9" s="202"/>
      <c r="CD9" s="202"/>
      <c r="CE9" s="202"/>
      <c r="CF9" s="202"/>
      <c r="CG9" s="202"/>
      <c r="CH9" s="202"/>
      <c r="CI9" s="202"/>
      <c r="CJ9" s="202"/>
      <c r="CK9" s="202"/>
      <c r="CL9" s="202"/>
      <c r="CM9" s="202"/>
      <c r="CN9" s="202"/>
      <c r="CO9" s="202"/>
      <c r="CP9" s="202"/>
      <c r="CQ9" s="202"/>
      <c r="CR9" s="202"/>
      <c r="CS9" s="202"/>
      <c r="CT9" s="202"/>
      <c r="CU9" s="202"/>
      <c r="CV9" s="202"/>
      <c r="CW9" s="202"/>
      <c r="CX9" s="202"/>
      <c r="CY9" s="202"/>
      <c r="CZ9" s="202"/>
      <c r="DA9" s="202"/>
      <c r="DB9" s="202"/>
      <c r="DC9" s="202"/>
      <c r="DD9" s="202"/>
      <c r="DE9" s="202"/>
      <c r="DF9" s="202"/>
      <c r="DG9" s="202"/>
      <c r="DH9" s="202"/>
      <c r="DI9" s="202"/>
      <c r="DJ9" s="202"/>
      <c r="DK9" s="202"/>
      <c r="DL9" s="202"/>
      <c r="DM9" s="202"/>
      <c r="DN9" s="202"/>
      <c r="DO9" s="202"/>
      <c r="DP9" s="202"/>
      <c r="DQ9" s="202"/>
      <c r="DR9" s="202"/>
      <c r="DS9" s="202"/>
      <c r="DT9" s="202"/>
      <c r="DU9" s="202"/>
      <c r="DV9" s="202"/>
      <c r="DW9" s="202"/>
      <c r="DX9" s="202"/>
      <c r="DY9" s="202"/>
      <c r="DZ9" s="202"/>
      <c r="EA9" s="202"/>
      <c r="EB9" s="202"/>
      <c r="EC9" s="202"/>
      <c r="ED9" s="202"/>
      <c r="EE9" s="202"/>
      <c r="EF9" s="202"/>
      <c r="EG9" s="202"/>
      <c r="EH9" s="202"/>
      <c r="EI9" s="202"/>
      <c r="EJ9" s="202"/>
      <c r="EK9" s="202"/>
      <c r="EL9" s="202"/>
      <c r="EM9" s="202"/>
      <c r="EN9" s="202"/>
      <c r="EO9" s="202"/>
      <c r="EP9" s="202"/>
      <c r="EQ9" s="202"/>
      <c r="ER9" s="202"/>
      <c r="ES9" s="202"/>
      <c r="ET9" s="202"/>
      <c r="EU9" s="202"/>
      <c r="EV9" s="202"/>
      <c r="EW9" s="202"/>
      <c r="EX9" s="202"/>
      <c r="EY9" s="202"/>
      <c r="EZ9" s="202"/>
      <c r="FA9" s="202"/>
      <c r="FB9" s="202"/>
      <c r="FC9" s="202"/>
      <c r="FD9" s="202"/>
      <c r="FE9" s="202"/>
      <c r="FF9" s="202"/>
      <c r="FG9" s="202"/>
      <c r="FH9" s="202"/>
      <c r="FI9" s="202"/>
      <c r="FJ9" s="202"/>
      <c r="FK9" s="202"/>
      <c r="FL9" s="202"/>
      <c r="FM9" s="202"/>
      <c r="FN9" s="202"/>
      <c r="FO9" s="202"/>
      <c r="FP9" s="202"/>
      <c r="FQ9" s="202"/>
      <c r="FR9" s="202"/>
      <c r="FS9" s="202"/>
      <c r="FT9" s="202"/>
    </row>
    <row r="10" spans="1:278">
      <c r="A10" s="448">
        <f>'Mapa Final'!A10</f>
        <v>1</v>
      </c>
      <c r="B10" s="428" t="str">
        <f>'Mapa Final'!B10</f>
        <v>Inducir a alguien a dar o recibir dinero, dádivas o prebendas por parte de los funcionarios que gestionan los procesos de contratación para retardar u omitir un acto propio de su cargo o tomar una decisión contraria a derecho.</v>
      </c>
      <c r="C10" s="451" t="str">
        <f>'Mapa Final'!C10</f>
        <v>Reputacional(Corrupción)</v>
      </c>
      <c r="D10" s="451" t="str">
        <f>'Mapa Final'!D10</f>
        <v xml:space="preserve">Desconocimiento de normas. Falta de seguimiento y control. Conflicto de intereses </v>
      </c>
      <c r="E10" s="430">
        <f>'Mapa Final'!E10</f>
        <v>0</v>
      </c>
      <c r="F10" s="430" t="str">
        <f>'Mapa Final'!F10</f>
        <v>Inducir a alguien a dar o recibir dinero, dádivas o prebendas por parte de los funcionarios que gestionan los procesos de contratación para retardar u omitir un acto propio de su cargo o tomar una decisión contraria a derecho.</v>
      </c>
      <c r="G10" s="430" t="str">
        <f>'Mapa Final'!G10</f>
        <v>Fraude Interno</v>
      </c>
      <c r="H10" s="433" t="str">
        <f>'Mapa Final'!I10</f>
        <v>Media</v>
      </c>
      <c r="I10" s="436" t="str">
        <f>'Mapa Final'!L10</f>
        <v>Catastrófico</v>
      </c>
      <c r="J10" s="442" t="str">
        <f>'Mapa Final'!N10</f>
        <v>Extremo</v>
      </c>
      <c r="K10" s="445" t="str">
        <f>'Mapa Final'!AA10</f>
        <v>Baja</v>
      </c>
      <c r="L10" s="445" t="str">
        <f>'Mapa Final'!AE10</f>
        <v>Catastrófico</v>
      </c>
      <c r="M10" s="439" t="str">
        <f>'Mapa Final'!AG10</f>
        <v>Extremo</v>
      </c>
      <c r="N10" s="445" t="str">
        <f>'Mapa Final'!AH10</f>
        <v>Evitar</v>
      </c>
      <c r="O10" s="455"/>
      <c r="P10" s="425"/>
      <c r="Q10" s="425"/>
      <c r="R10" s="454"/>
      <c r="S10" s="454"/>
      <c r="T10" s="425"/>
    </row>
    <row r="11" spans="1:278">
      <c r="A11" s="449"/>
      <c r="B11" s="472"/>
      <c r="C11" s="452"/>
      <c r="D11" s="452"/>
      <c r="E11" s="431"/>
      <c r="F11" s="431"/>
      <c r="G11" s="431"/>
      <c r="H11" s="434"/>
      <c r="I11" s="437"/>
      <c r="J11" s="443"/>
      <c r="K11" s="446"/>
      <c r="L11" s="446"/>
      <c r="M11" s="440"/>
      <c r="N11" s="446"/>
      <c r="O11" s="426"/>
      <c r="P11" s="426"/>
      <c r="Q11" s="426"/>
      <c r="R11" s="426"/>
      <c r="S11" s="426"/>
      <c r="T11" s="426"/>
    </row>
    <row r="12" spans="1:278">
      <c r="A12" s="449"/>
      <c r="B12" s="472"/>
      <c r="C12" s="452"/>
      <c r="D12" s="452"/>
      <c r="E12" s="431"/>
      <c r="F12" s="431"/>
      <c r="G12" s="431"/>
      <c r="H12" s="434"/>
      <c r="I12" s="437"/>
      <c r="J12" s="443"/>
      <c r="K12" s="446"/>
      <c r="L12" s="446"/>
      <c r="M12" s="440"/>
      <c r="N12" s="446"/>
      <c r="O12" s="426"/>
      <c r="P12" s="426"/>
      <c r="Q12" s="426"/>
      <c r="R12" s="426"/>
      <c r="S12" s="426"/>
      <c r="T12" s="426"/>
    </row>
    <row r="13" spans="1:278">
      <c r="A13" s="449"/>
      <c r="B13" s="472"/>
      <c r="C13" s="452"/>
      <c r="D13" s="452"/>
      <c r="E13" s="431"/>
      <c r="F13" s="431"/>
      <c r="G13" s="431"/>
      <c r="H13" s="434"/>
      <c r="I13" s="437"/>
      <c r="J13" s="443"/>
      <c r="K13" s="446"/>
      <c r="L13" s="446"/>
      <c r="M13" s="440"/>
      <c r="N13" s="446"/>
      <c r="O13" s="426"/>
      <c r="P13" s="426"/>
      <c r="Q13" s="426"/>
      <c r="R13" s="426"/>
      <c r="S13" s="426"/>
      <c r="T13" s="426"/>
    </row>
    <row r="14" spans="1:278" ht="15.75" thickBot="1">
      <c r="A14" s="450"/>
      <c r="B14" s="473"/>
      <c r="C14" s="453"/>
      <c r="D14" s="453"/>
      <c r="E14" s="432"/>
      <c r="F14" s="432"/>
      <c r="G14" s="432"/>
      <c r="H14" s="435"/>
      <c r="I14" s="438"/>
      <c r="J14" s="444"/>
      <c r="K14" s="447"/>
      <c r="L14" s="447"/>
      <c r="M14" s="441"/>
      <c r="N14" s="447"/>
      <c r="O14" s="427"/>
      <c r="P14" s="427"/>
      <c r="Q14" s="427"/>
      <c r="R14" s="427"/>
      <c r="S14" s="427"/>
      <c r="T14" s="427"/>
    </row>
    <row r="15" spans="1:278">
      <c r="A15" s="448">
        <f>'Mapa Final'!A11</f>
        <v>2</v>
      </c>
      <c r="B15" s="428" t="str">
        <f>'Mapa Final'!B11</f>
        <v>Interés indebido en la preparación de estudios y documentos precontractuales  para la  adquisición de bienes y servicios</v>
      </c>
      <c r="C15" s="451" t="str">
        <f>'Mapa Final'!C11</f>
        <v>Reputacional(Corrupción)</v>
      </c>
      <c r="D15" s="451" t="str">
        <f>'Mapa Final'!D11</f>
        <v>Desconocimiento de normas. Falta de seguimiento y control. Conflicto de intereses</v>
      </c>
      <c r="E15" s="430">
        <f>'Mapa Final'!E11</f>
        <v>0</v>
      </c>
      <c r="F15" s="430" t="str">
        <f>'Mapa Final'!F11</f>
        <v>Interés indebido en la preparación de estudios y documentos precontractuales  para la  adquisición de bienes y servicios</v>
      </c>
      <c r="G15" s="430" t="str">
        <f>'Mapa Final'!G11</f>
        <v>Fraude Interno</v>
      </c>
      <c r="H15" s="433" t="str">
        <f>'Mapa Final'!I11</f>
        <v>Media</v>
      </c>
      <c r="I15" s="436" t="str">
        <f>'Mapa Final'!L11</f>
        <v>Mayor</v>
      </c>
      <c r="J15" s="442" t="str">
        <f>'Mapa Final'!N11</f>
        <v xml:space="preserve">Alto </v>
      </c>
      <c r="K15" s="445" t="str">
        <f>'Mapa Final'!AA11</f>
        <v>Baja</v>
      </c>
      <c r="L15" s="445" t="str">
        <f>'Mapa Final'!AE11</f>
        <v>Mayor</v>
      </c>
      <c r="M15" s="439" t="str">
        <f>'Mapa Final'!AG11</f>
        <v xml:space="preserve">Alto </v>
      </c>
      <c r="N15" s="445" t="str">
        <f>'Mapa Final'!AH11</f>
        <v>Evitar</v>
      </c>
      <c r="O15" s="455"/>
      <c r="P15" s="425"/>
      <c r="Q15" s="425"/>
      <c r="R15" s="454"/>
      <c r="S15" s="454"/>
      <c r="T15" s="425"/>
    </row>
    <row r="16" spans="1:278">
      <c r="A16" s="449"/>
      <c r="B16" s="472"/>
      <c r="C16" s="452"/>
      <c r="D16" s="452"/>
      <c r="E16" s="431"/>
      <c r="F16" s="431"/>
      <c r="G16" s="431"/>
      <c r="H16" s="434"/>
      <c r="I16" s="437"/>
      <c r="J16" s="443"/>
      <c r="K16" s="446"/>
      <c r="L16" s="446"/>
      <c r="M16" s="440"/>
      <c r="N16" s="446"/>
      <c r="O16" s="426"/>
      <c r="P16" s="426"/>
      <c r="Q16" s="426"/>
      <c r="R16" s="426"/>
      <c r="S16" s="426"/>
      <c r="T16" s="426"/>
    </row>
    <row r="17" spans="1:20">
      <c r="A17" s="449"/>
      <c r="B17" s="472"/>
      <c r="C17" s="452"/>
      <c r="D17" s="452"/>
      <c r="E17" s="431"/>
      <c r="F17" s="431"/>
      <c r="G17" s="431"/>
      <c r="H17" s="434"/>
      <c r="I17" s="437"/>
      <c r="J17" s="443"/>
      <c r="K17" s="446"/>
      <c r="L17" s="446"/>
      <c r="M17" s="440"/>
      <c r="N17" s="446"/>
      <c r="O17" s="426"/>
      <c r="P17" s="426"/>
      <c r="Q17" s="426"/>
      <c r="R17" s="426"/>
      <c r="S17" s="426"/>
      <c r="T17" s="426"/>
    </row>
    <row r="18" spans="1:20">
      <c r="A18" s="449"/>
      <c r="B18" s="472"/>
      <c r="C18" s="452"/>
      <c r="D18" s="452"/>
      <c r="E18" s="431"/>
      <c r="F18" s="431"/>
      <c r="G18" s="431"/>
      <c r="H18" s="434"/>
      <c r="I18" s="437"/>
      <c r="J18" s="443"/>
      <c r="K18" s="446"/>
      <c r="L18" s="446"/>
      <c r="M18" s="440"/>
      <c r="N18" s="446"/>
      <c r="O18" s="426"/>
      <c r="P18" s="426"/>
      <c r="Q18" s="426"/>
      <c r="R18" s="426"/>
      <c r="S18" s="426"/>
      <c r="T18" s="426"/>
    </row>
    <row r="19" spans="1:20" ht="15.75" thickBot="1">
      <c r="A19" s="450"/>
      <c r="B19" s="473"/>
      <c r="C19" s="453"/>
      <c r="D19" s="453"/>
      <c r="E19" s="432"/>
      <c r="F19" s="432"/>
      <c r="G19" s="432"/>
      <c r="H19" s="435"/>
      <c r="I19" s="438"/>
      <c r="J19" s="444"/>
      <c r="K19" s="447"/>
      <c r="L19" s="447"/>
      <c r="M19" s="441"/>
      <c r="N19" s="447"/>
      <c r="O19" s="427"/>
      <c r="P19" s="427"/>
      <c r="Q19" s="427"/>
      <c r="R19" s="427"/>
      <c r="S19" s="427"/>
      <c r="T19" s="427"/>
    </row>
    <row r="20" spans="1:20">
      <c r="A20" s="448">
        <f>'Mapa Final'!A16</f>
        <v>0</v>
      </c>
      <c r="B20" s="428">
        <f>'Mapa Final'!B16</f>
        <v>0</v>
      </c>
      <c r="C20" s="451">
        <f>'Mapa Final'!C16</f>
        <v>0</v>
      </c>
      <c r="D20" s="451">
        <f>'Mapa Final'!D16</f>
        <v>0</v>
      </c>
      <c r="E20" s="430">
        <f>'Mapa Final'!E16</f>
        <v>0</v>
      </c>
      <c r="F20" s="430">
        <f>'Mapa Final'!F16</f>
        <v>0</v>
      </c>
      <c r="G20" s="430">
        <f>'Mapa Final'!G16</f>
        <v>0</v>
      </c>
      <c r="H20" s="433" t="str">
        <f>'Mapa Final'!I16</f>
        <v>Muy Baja</v>
      </c>
      <c r="I20" s="436" t="b">
        <f>'Mapa Final'!L16</f>
        <v>0</v>
      </c>
      <c r="J20" s="442" t="e">
        <f>'Mapa Final'!N16</f>
        <v>#N/A</v>
      </c>
      <c r="K20" s="445" t="e">
        <f>'Mapa Final'!AA16</f>
        <v>#DIV/0!</v>
      </c>
      <c r="L20" s="445" t="e">
        <f>'Mapa Final'!AE16</f>
        <v>#DIV/0!</v>
      </c>
      <c r="M20" s="439" t="e">
        <f>'Mapa Final'!AG16</f>
        <v>#DIV/0!</v>
      </c>
      <c r="N20" s="445">
        <f>'Mapa Final'!AH16</f>
        <v>0</v>
      </c>
      <c r="O20" s="425"/>
      <c r="P20" s="425"/>
      <c r="Q20" s="425"/>
      <c r="R20" s="425"/>
      <c r="S20" s="425"/>
      <c r="T20" s="425"/>
    </row>
    <row r="21" spans="1:20">
      <c r="A21" s="449"/>
      <c r="B21" s="472"/>
      <c r="C21" s="452"/>
      <c r="D21" s="452"/>
      <c r="E21" s="431"/>
      <c r="F21" s="431"/>
      <c r="G21" s="431"/>
      <c r="H21" s="434"/>
      <c r="I21" s="437"/>
      <c r="J21" s="443"/>
      <c r="K21" s="446"/>
      <c r="L21" s="446"/>
      <c r="M21" s="440"/>
      <c r="N21" s="446"/>
      <c r="O21" s="426"/>
      <c r="P21" s="426"/>
      <c r="Q21" s="426"/>
      <c r="R21" s="426"/>
      <c r="S21" s="426"/>
      <c r="T21" s="426"/>
    </row>
    <row r="22" spans="1:20">
      <c r="A22" s="449"/>
      <c r="B22" s="472"/>
      <c r="C22" s="452"/>
      <c r="D22" s="452"/>
      <c r="E22" s="431"/>
      <c r="F22" s="431"/>
      <c r="G22" s="431"/>
      <c r="H22" s="434"/>
      <c r="I22" s="437"/>
      <c r="J22" s="443"/>
      <c r="K22" s="446"/>
      <c r="L22" s="446"/>
      <c r="M22" s="440"/>
      <c r="N22" s="446"/>
      <c r="O22" s="426"/>
      <c r="P22" s="426"/>
      <c r="Q22" s="426"/>
      <c r="R22" s="426"/>
      <c r="S22" s="426"/>
      <c r="T22" s="426"/>
    </row>
    <row r="23" spans="1:20">
      <c r="A23" s="449"/>
      <c r="B23" s="472"/>
      <c r="C23" s="452"/>
      <c r="D23" s="452"/>
      <c r="E23" s="431"/>
      <c r="F23" s="431"/>
      <c r="G23" s="431"/>
      <c r="H23" s="434"/>
      <c r="I23" s="437"/>
      <c r="J23" s="443"/>
      <c r="K23" s="446"/>
      <c r="L23" s="446"/>
      <c r="M23" s="440"/>
      <c r="N23" s="446"/>
      <c r="O23" s="426"/>
      <c r="P23" s="426"/>
      <c r="Q23" s="426"/>
      <c r="R23" s="426"/>
      <c r="S23" s="426"/>
      <c r="T23" s="426"/>
    </row>
    <row r="24" spans="1:20" ht="15.75" thickBot="1">
      <c r="A24" s="450"/>
      <c r="B24" s="473"/>
      <c r="C24" s="453"/>
      <c r="D24" s="453"/>
      <c r="E24" s="432"/>
      <c r="F24" s="432"/>
      <c r="G24" s="432"/>
      <c r="H24" s="435"/>
      <c r="I24" s="438"/>
      <c r="J24" s="444"/>
      <c r="K24" s="447"/>
      <c r="L24" s="447"/>
      <c r="M24" s="441"/>
      <c r="N24" s="447"/>
      <c r="O24" s="427"/>
      <c r="P24" s="427"/>
      <c r="Q24" s="427"/>
      <c r="R24" s="427"/>
      <c r="S24" s="427"/>
      <c r="T24" s="427"/>
    </row>
    <row r="25" spans="1:20">
      <c r="A25" s="448">
        <f>'Mapa Final'!A21</f>
        <v>0</v>
      </c>
      <c r="B25" s="428">
        <f>'Mapa Final'!B21</f>
        <v>0</v>
      </c>
      <c r="C25" s="451">
        <f>'Mapa Final'!C21</f>
        <v>0</v>
      </c>
      <c r="D25" s="451">
        <f>'Mapa Final'!D21</f>
        <v>0</v>
      </c>
      <c r="E25" s="430">
        <f>'Mapa Final'!E21</f>
        <v>0</v>
      </c>
      <c r="F25" s="430">
        <f>'Mapa Final'!F21</f>
        <v>0</v>
      </c>
      <c r="G25" s="430">
        <f>'Mapa Final'!G21</f>
        <v>0</v>
      </c>
      <c r="H25" s="433" t="str">
        <f>'Mapa Final'!I21</f>
        <v>Muy Baja</v>
      </c>
      <c r="I25" s="436" t="b">
        <f>'Mapa Final'!L21</f>
        <v>0</v>
      </c>
      <c r="J25" s="442" t="e">
        <f>'Mapa Final'!N21</f>
        <v>#N/A</v>
      </c>
      <c r="K25" s="445" t="e">
        <f>'Mapa Final'!AA21</f>
        <v>#DIV/0!</v>
      </c>
      <c r="L25" s="445" t="e">
        <f>'Mapa Final'!AE21</f>
        <v>#DIV/0!</v>
      </c>
      <c r="M25" s="439" t="e">
        <f>'Mapa Final'!AG21</f>
        <v>#DIV/0!</v>
      </c>
      <c r="N25" s="445">
        <f>'Mapa Final'!AH21</f>
        <v>0</v>
      </c>
      <c r="O25" s="425"/>
      <c r="P25" s="425"/>
      <c r="Q25" s="425"/>
      <c r="R25" s="425"/>
      <c r="S25" s="425"/>
      <c r="T25" s="425"/>
    </row>
    <row r="26" spans="1:20">
      <c r="A26" s="449"/>
      <c r="B26" s="472"/>
      <c r="C26" s="452"/>
      <c r="D26" s="452"/>
      <c r="E26" s="431"/>
      <c r="F26" s="431"/>
      <c r="G26" s="431"/>
      <c r="H26" s="434"/>
      <c r="I26" s="437"/>
      <c r="J26" s="443"/>
      <c r="K26" s="446"/>
      <c r="L26" s="446"/>
      <c r="M26" s="440"/>
      <c r="N26" s="446"/>
      <c r="O26" s="426"/>
      <c r="P26" s="426"/>
      <c r="Q26" s="426"/>
      <c r="R26" s="426"/>
      <c r="S26" s="426"/>
      <c r="T26" s="426"/>
    </row>
    <row r="27" spans="1:20">
      <c r="A27" s="449"/>
      <c r="B27" s="472"/>
      <c r="C27" s="452"/>
      <c r="D27" s="452"/>
      <c r="E27" s="431"/>
      <c r="F27" s="431"/>
      <c r="G27" s="431"/>
      <c r="H27" s="434"/>
      <c r="I27" s="437"/>
      <c r="J27" s="443"/>
      <c r="K27" s="446"/>
      <c r="L27" s="446"/>
      <c r="M27" s="440"/>
      <c r="N27" s="446"/>
      <c r="O27" s="426"/>
      <c r="P27" s="426"/>
      <c r="Q27" s="426"/>
      <c r="R27" s="426"/>
      <c r="S27" s="426"/>
      <c r="T27" s="426"/>
    </row>
    <row r="28" spans="1:20">
      <c r="A28" s="449"/>
      <c r="B28" s="472"/>
      <c r="C28" s="452"/>
      <c r="D28" s="452"/>
      <c r="E28" s="431"/>
      <c r="F28" s="431"/>
      <c r="G28" s="431"/>
      <c r="H28" s="434"/>
      <c r="I28" s="437"/>
      <c r="J28" s="443"/>
      <c r="K28" s="446"/>
      <c r="L28" s="446"/>
      <c r="M28" s="440"/>
      <c r="N28" s="446"/>
      <c r="O28" s="426"/>
      <c r="P28" s="426"/>
      <c r="Q28" s="426"/>
      <c r="R28" s="426"/>
      <c r="S28" s="426"/>
      <c r="T28" s="426"/>
    </row>
    <row r="29" spans="1:20" ht="15.75" thickBot="1">
      <c r="A29" s="450"/>
      <c r="B29" s="473"/>
      <c r="C29" s="453"/>
      <c r="D29" s="453"/>
      <c r="E29" s="432"/>
      <c r="F29" s="432"/>
      <c r="G29" s="432"/>
      <c r="H29" s="435"/>
      <c r="I29" s="438"/>
      <c r="J29" s="444"/>
      <c r="K29" s="447"/>
      <c r="L29" s="447"/>
      <c r="M29" s="441"/>
      <c r="N29" s="447"/>
      <c r="O29" s="427"/>
      <c r="P29" s="427"/>
      <c r="Q29" s="427"/>
      <c r="R29" s="427"/>
      <c r="S29" s="427"/>
      <c r="T29" s="427"/>
    </row>
  </sheetData>
  <mergeCells count="99">
    <mergeCell ref="P7:Q7"/>
    <mergeCell ref="R7:S7"/>
    <mergeCell ref="T7:T8"/>
    <mergeCell ref="A9:N9"/>
    <mergeCell ref="R1:T3"/>
    <mergeCell ref="A4:C4"/>
    <mergeCell ref="D4:N4"/>
    <mergeCell ref="O4:Q4"/>
    <mergeCell ref="A5:C5"/>
    <mergeCell ref="D5:N5"/>
    <mergeCell ref="A6:C6"/>
    <mergeCell ref="D6:N6"/>
    <mergeCell ref="A7:F7"/>
    <mergeCell ref="H7:J7"/>
    <mergeCell ref="K7:M7"/>
    <mergeCell ref="N7:N8"/>
    <mergeCell ref="A1:C2"/>
    <mergeCell ref="D1:Q3"/>
    <mergeCell ref="O7:O8"/>
    <mergeCell ref="S10:S14"/>
    <mergeCell ref="T10:T14"/>
    <mergeCell ref="N10:N14"/>
    <mergeCell ref="O10:O14"/>
    <mergeCell ref="P10:P14"/>
    <mergeCell ref="Q10:Q14"/>
    <mergeCell ref="R10:R14"/>
    <mergeCell ref="A10:A14"/>
    <mergeCell ref="C10:C14"/>
    <mergeCell ref="D10:D14"/>
    <mergeCell ref="E10:E14"/>
    <mergeCell ref="F10:F14"/>
    <mergeCell ref="B10:B14"/>
    <mergeCell ref="M10:M14"/>
    <mergeCell ref="G10:G14"/>
    <mergeCell ref="H10:H14"/>
    <mergeCell ref="I10:I14"/>
    <mergeCell ref="J10:J14"/>
    <mergeCell ref="K10:K14"/>
    <mergeCell ref="L10:L14"/>
    <mergeCell ref="O20:O24"/>
    <mergeCell ref="P20:P24"/>
    <mergeCell ref="Q20:Q24"/>
    <mergeCell ref="R20:R24"/>
    <mergeCell ref="A15:A19"/>
    <mergeCell ref="C15:C19"/>
    <mergeCell ref="D15:D19"/>
    <mergeCell ref="E15:E19"/>
    <mergeCell ref="F15:F19"/>
    <mergeCell ref="B15:B19"/>
    <mergeCell ref="G15:G19"/>
    <mergeCell ref="H15:H19"/>
    <mergeCell ref="I15:I19"/>
    <mergeCell ref="R15:R19"/>
    <mergeCell ref="S15:S19"/>
    <mergeCell ref="T15:T19"/>
    <mergeCell ref="A20:A24"/>
    <mergeCell ref="C20:C24"/>
    <mergeCell ref="D20:D24"/>
    <mergeCell ref="E20:E24"/>
    <mergeCell ref="F20:F24"/>
    <mergeCell ref="J15:J19"/>
    <mergeCell ref="K15:K19"/>
    <mergeCell ref="L15:L19"/>
    <mergeCell ref="M15:M19"/>
    <mergeCell ref="N15:N19"/>
    <mergeCell ref="O15:O19"/>
    <mergeCell ref="S20:S24"/>
    <mergeCell ref="T20:T24"/>
    <mergeCell ref="A25:A29"/>
    <mergeCell ref="C25:C29"/>
    <mergeCell ref="D25:D29"/>
    <mergeCell ref="E25:E29"/>
    <mergeCell ref="F25:F29"/>
    <mergeCell ref="B25:B29"/>
    <mergeCell ref="R25:R29"/>
    <mergeCell ref="S25:S29"/>
    <mergeCell ref="T25:T29"/>
    <mergeCell ref="J25:J29"/>
    <mergeCell ref="K25:K29"/>
    <mergeCell ref="L25:L29"/>
    <mergeCell ref="M25:M29"/>
    <mergeCell ref="N25:N29"/>
    <mergeCell ref="O25:O29"/>
    <mergeCell ref="P15:P19"/>
    <mergeCell ref="B20:B24"/>
    <mergeCell ref="P25:P29"/>
    <mergeCell ref="Q25:Q29"/>
    <mergeCell ref="G25:G29"/>
    <mergeCell ref="H25:H29"/>
    <mergeCell ref="I25:I29"/>
    <mergeCell ref="M20:M24"/>
    <mergeCell ref="G20:G24"/>
    <mergeCell ref="H20:H24"/>
    <mergeCell ref="I20:I24"/>
    <mergeCell ref="J20:J24"/>
    <mergeCell ref="K20:K24"/>
    <mergeCell ref="L20:L24"/>
    <mergeCell ref="Q15:Q19"/>
    <mergeCell ref="N20:N24"/>
  </mergeCells>
  <conditionalFormatting sqref="D8:G8 H7 H30:J1048576 A7:B7">
    <cfRule type="containsText" dxfId="307" priority="669" operator="containsText" text="3- Moderado">
      <formula>NOT(ISERROR(SEARCH("3- Moderado",A7)))</formula>
    </cfRule>
    <cfRule type="containsText" dxfId="306" priority="670" operator="containsText" text="6- Moderado">
      <formula>NOT(ISERROR(SEARCH("6- Moderado",A7)))</formula>
    </cfRule>
    <cfRule type="containsText" dxfId="305" priority="671" operator="containsText" text="4- Moderado">
      <formula>NOT(ISERROR(SEARCH("4- Moderado",A7)))</formula>
    </cfRule>
    <cfRule type="containsText" dxfId="304" priority="672" operator="containsText" text="3- Bajo">
      <formula>NOT(ISERROR(SEARCH("3- Bajo",A7)))</formula>
    </cfRule>
    <cfRule type="containsText" dxfId="303" priority="673" operator="containsText" text="4- Bajo">
      <formula>NOT(ISERROR(SEARCH("4- Bajo",A7)))</formula>
    </cfRule>
    <cfRule type="containsText" dxfId="302" priority="674" operator="containsText" text="1- Bajo">
      <formula>NOT(ISERROR(SEARCH("1- Bajo",A7)))</formula>
    </cfRule>
  </conditionalFormatting>
  <conditionalFormatting sqref="H8:J8">
    <cfRule type="containsText" dxfId="301" priority="662" operator="containsText" text="3- Moderado">
      <formula>NOT(ISERROR(SEARCH("3- Moderado",H8)))</formula>
    </cfRule>
    <cfRule type="containsText" dxfId="300" priority="663" operator="containsText" text="6- Moderado">
      <formula>NOT(ISERROR(SEARCH("6- Moderado",H8)))</formula>
    </cfRule>
    <cfRule type="containsText" dxfId="299" priority="664" operator="containsText" text="4- Moderado">
      <formula>NOT(ISERROR(SEARCH("4- Moderado",H8)))</formula>
    </cfRule>
    <cfRule type="containsText" dxfId="298" priority="665" operator="containsText" text="3- Bajo">
      <formula>NOT(ISERROR(SEARCH("3- Bajo",H8)))</formula>
    </cfRule>
    <cfRule type="containsText" dxfId="297" priority="666" operator="containsText" text="4- Bajo">
      <formula>NOT(ISERROR(SEARCH("4- Bajo",H8)))</formula>
    </cfRule>
    <cfRule type="containsText" dxfId="296" priority="668" operator="containsText" text="1- Bajo">
      <formula>NOT(ISERROR(SEARCH("1- Bajo",H8)))</formula>
    </cfRule>
  </conditionalFormatting>
  <conditionalFormatting sqref="J8 J30:J1048576">
    <cfRule type="containsText" dxfId="295" priority="651" operator="containsText" text="25- Extremo">
      <formula>NOT(ISERROR(SEARCH("25- Extremo",J8)))</formula>
    </cfRule>
    <cfRule type="containsText" dxfId="294" priority="652" operator="containsText" text="20- Extremo">
      <formula>NOT(ISERROR(SEARCH("20- Extremo",J8)))</formula>
    </cfRule>
    <cfRule type="containsText" dxfId="293" priority="653" operator="containsText" text="15- Extremo">
      <formula>NOT(ISERROR(SEARCH("15- Extremo",J8)))</formula>
    </cfRule>
    <cfRule type="containsText" dxfId="292" priority="654" operator="containsText" text="10- Extremo">
      <formula>NOT(ISERROR(SEARCH("10- Extremo",J8)))</formula>
    </cfRule>
    <cfRule type="containsText" dxfId="291" priority="655" operator="containsText" text="5- Extremo">
      <formula>NOT(ISERROR(SEARCH("5- Extremo",J8)))</formula>
    </cfRule>
    <cfRule type="containsText" dxfId="290" priority="656" operator="containsText" text="12- Alto">
      <formula>NOT(ISERROR(SEARCH("12- Alto",J8)))</formula>
    </cfRule>
    <cfRule type="containsText" dxfId="289" priority="657" operator="containsText" text="10- Alto">
      <formula>NOT(ISERROR(SEARCH("10- Alto",J8)))</formula>
    </cfRule>
    <cfRule type="containsText" dxfId="288" priority="658" operator="containsText" text="9- Alto">
      <formula>NOT(ISERROR(SEARCH("9- Alto",J8)))</formula>
    </cfRule>
    <cfRule type="containsText" dxfId="287" priority="659" operator="containsText" text="8- Alto">
      <formula>NOT(ISERROR(SEARCH("8- Alto",J8)))</formula>
    </cfRule>
    <cfRule type="containsText" dxfId="286" priority="660" operator="containsText" text="5- Alto">
      <formula>NOT(ISERROR(SEARCH("5- Alto",J8)))</formula>
    </cfRule>
    <cfRule type="containsText" dxfId="285" priority="661" operator="containsText" text="4- Alto">
      <formula>NOT(ISERROR(SEARCH("4- Alto",J8)))</formula>
    </cfRule>
    <cfRule type="containsText" dxfId="284" priority="667" operator="containsText" text="2- Bajo">
      <formula>NOT(ISERROR(SEARCH("2- Bajo",J8)))</formula>
    </cfRule>
  </conditionalFormatting>
  <conditionalFormatting sqref="B10 B15 B20 B25">
    <cfRule type="containsText" dxfId="283" priority="633" operator="containsText" text="3- Moderado">
      <formula>NOT(ISERROR(SEARCH("3- Moderado",B10)))</formula>
    </cfRule>
    <cfRule type="containsText" dxfId="282" priority="634" operator="containsText" text="6- Moderado">
      <formula>NOT(ISERROR(SEARCH("6- Moderado",B10)))</formula>
    </cfRule>
    <cfRule type="containsText" dxfId="281" priority="635" operator="containsText" text="4- Moderado">
      <formula>NOT(ISERROR(SEARCH("4- Moderado",B10)))</formula>
    </cfRule>
    <cfRule type="containsText" dxfId="280" priority="636" operator="containsText" text="3- Bajo">
      <formula>NOT(ISERROR(SEARCH("3- Bajo",B10)))</formula>
    </cfRule>
    <cfRule type="containsText" dxfId="279" priority="637" operator="containsText" text="4- Bajo">
      <formula>NOT(ISERROR(SEARCH("4- Bajo",B10)))</formula>
    </cfRule>
    <cfRule type="containsText" dxfId="278" priority="638" operator="containsText" text="1- Bajo">
      <formula>NOT(ISERROR(SEARCH("1- Bajo",B10)))</formula>
    </cfRule>
  </conditionalFormatting>
  <conditionalFormatting sqref="K8">
    <cfRule type="containsText" dxfId="277" priority="621" operator="containsText" text="3- Moderado">
      <formula>NOT(ISERROR(SEARCH("3- Moderado",K8)))</formula>
    </cfRule>
    <cfRule type="containsText" dxfId="276" priority="622" operator="containsText" text="6- Moderado">
      <formula>NOT(ISERROR(SEARCH("6- Moderado",K8)))</formula>
    </cfRule>
    <cfRule type="containsText" dxfId="275" priority="623" operator="containsText" text="4- Moderado">
      <formula>NOT(ISERROR(SEARCH("4- Moderado",K8)))</formula>
    </cfRule>
    <cfRule type="containsText" dxfId="274" priority="624" operator="containsText" text="3- Bajo">
      <formula>NOT(ISERROR(SEARCH("3- Bajo",K8)))</formula>
    </cfRule>
    <cfRule type="containsText" dxfId="273" priority="625" operator="containsText" text="4- Bajo">
      <formula>NOT(ISERROR(SEARCH("4- Bajo",K8)))</formula>
    </cfRule>
    <cfRule type="containsText" dxfId="272" priority="626" operator="containsText" text="1- Bajo">
      <formula>NOT(ISERROR(SEARCH("1- Bajo",K8)))</formula>
    </cfRule>
  </conditionalFormatting>
  <conditionalFormatting sqref="L8">
    <cfRule type="containsText" dxfId="271" priority="615" operator="containsText" text="3- Moderado">
      <formula>NOT(ISERROR(SEARCH("3- Moderado",L8)))</formula>
    </cfRule>
    <cfRule type="containsText" dxfId="270" priority="616" operator="containsText" text="6- Moderado">
      <formula>NOT(ISERROR(SEARCH("6- Moderado",L8)))</formula>
    </cfRule>
    <cfRule type="containsText" dxfId="269" priority="617" operator="containsText" text="4- Moderado">
      <formula>NOT(ISERROR(SEARCH("4- Moderado",L8)))</formula>
    </cfRule>
    <cfRule type="containsText" dxfId="268" priority="618" operator="containsText" text="3- Bajo">
      <formula>NOT(ISERROR(SEARCH("3- Bajo",L8)))</formula>
    </cfRule>
    <cfRule type="containsText" dxfId="267" priority="619" operator="containsText" text="4- Bajo">
      <formula>NOT(ISERROR(SEARCH("4- Bajo",L8)))</formula>
    </cfRule>
    <cfRule type="containsText" dxfId="266" priority="620" operator="containsText" text="1- Bajo">
      <formula>NOT(ISERROR(SEARCH("1- Bajo",L8)))</formula>
    </cfRule>
  </conditionalFormatting>
  <conditionalFormatting sqref="M8">
    <cfRule type="containsText" dxfId="265" priority="609" operator="containsText" text="3- Moderado">
      <formula>NOT(ISERROR(SEARCH("3- Moderado",M8)))</formula>
    </cfRule>
    <cfRule type="containsText" dxfId="264" priority="610" operator="containsText" text="6- Moderado">
      <formula>NOT(ISERROR(SEARCH("6- Moderado",M8)))</formula>
    </cfRule>
    <cfRule type="containsText" dxfId="263" priority="611" operator="containsText" text="4- Moderado">
      <formula>NOT(ISERROR(SEARCH("4- Moderado",M8)))</formula>
    </cfRule>
    <cfRule type="containsText" dxfId="262" priority="612" operator="containsText" text="3- Bajo">
      <formula>NOT(ISERROR(SEARCH("3- Bajo",M8)))</formula>
    </cfRule>
    <cfRule type="containsText" dxfId="261" priority="613" operator="containsText" text="4- Bajo">
      <formula>NOT(ISERROR(SEARCH("4- Bajo",M8)))</formula>
    </cfRule>
    <cfRule type="containsText" dxfId="260" priority="614" operator="containsText" text="1- Bajo">
      <formula>NOT(ISERROR(SEARCH("1- Bajo",M8)))</formula>
    </cfRule>
  </conditionalFormatting>
  <conditionalFormatting sqref="K10:L10">
    <cfRule type="containsText" dxfId="259" priority="323" operator="containsText" text="3- Moderado">
      <formula>NOT(ISERROR(SEARCH("3- Moderado",K10)))</formula>
    </cfRule>
    <cfRule type="containsText" dxfId="258" priority="324" operator="containsText" text="6- Moderado">
      <formula>NOT(ISERROR(SEARCH("6- Moderado",K10)))</formula>
    </cfRule>
    <cfRule type="containsText" dxfId="257" priority="325" operator="containsText" text="4- Moderado">
      <formula>NOT(ISERROR(SEARCH("4- Moderado",K10)))</formula>
    </cfRule>
    <cfRule type="containsText" dxfId="256" priority="326" operator="containsText" text="3- Bajo">
      <formula>NOT(ISERROR(SEARCH("3- Bajo",K10)))</formula>
    </cfRule>
    <cfRule type="containsText" dxfId="255" priority="327" operator="containsText" text="4- Bajo">
      <formula>NOT(ISERROR(SEARCH("4- Bajo",K10)))</formula>
    </cfRule>
    <cfRule type="containsText" dxfId="254" priority="328" operator="containsText" text="1- Bajo">
      <formula>NOT(ISERROR(SEARCH("1- Bajo",K10)))</formula>
    </cfRule>
  </conditionalFormatting>
  <conditionalFormatting sqref="H10:I10">
    <cfRule type="containsText" dxfId="253" priority="317" operator="containsText" text="3- Moderado">
      <formula>NOT(ISERROR(SEARCH("3- Moderado",H10)))</formula>
    </cfRule>
    <cfRule type="containsText" dxfId="252" priority="318" operator="containsText" text="6- Moderado">
      <formula>NOT(ISERROR(SEARCH("6- Moderado",H10)))</formula>
    </cfRule>
    <cfRule type="containsText" dxfId="251" priority="319" operator="containsText" text="4- Moderado">
      <formula>NOT(ISERROR(SEARCH("4- Moderado",H10)))</formula>
    </cfRule>
    <cfRule type="containsText" dxfId="250" priority="320" operator="containsText" text="3- Bajo">
      <formula>NOT(ISERROR(SEARCH("3- Bajo",H10)))</formula>
    </cfRule>
    <cfRule type="containsText" dxfId="249" priority="321" operator="containsText" text="4- Bajo">
      <formula>NOT(ISERROR(SEARCH("4- Bajo",H10)))</formula>
    </cfRule>
    <cfRule type="containsText" dxfId="248" priority="322" operator="containsText" text="1- Bajo">
      <formula>NOT(ISERROR(SEARCH("1- Bajo",H10)))</formula>
    </cfRule>
  </conditionalFormatting>
  <conditionalFormatting sqref="A10 C10:E10">
    <cfRule type="containsText" dxfId="247" priority="311" operator="containsText" text="3- Moderado">
      <formula>NOT(ISERROR(SEARCH("3- Moderado",A10)))</formula>
    </cfRule>
    <cfRule type="containsText" dxfId="246" priority="312" operator="containsText" text="6- Moderado">
      <formula>NOT(ISERROR(SEARCH("6- Moderado",A10)))</formula>
    </cfRule>
    <cfRule type="containsText" dxfId="245" priority="313" operator="containsText" text="4- Moderado">
      <formula>NOT(ISERROR(SEARCH("4- Moderado",A10)))</formula>
    </cfRule>
    <cfRule type="containsText" dxfId="244" priority="314" operator="containsText" text="3- Bajo">
      <formula>NOT(ISERROR(SEARCH("3- Bajo",A10)))</formula>
    </cfRule>
    <cfRule type="containsText" dxfId="243" priority="315" operator="containsText" text="4- Bajo">
      <formula>NOT(ISERROR(SEARCH("4- Bajo",A10)))</formula>
    </cfRule>
    <cfRule type="containsText" dxfId="242" priority="316" operator="containsText" text="1- Bajo">
      <formula>NOT(ISERROR(SEARCH("1- Bajo",A10)))</formula>
    </cfRule>
  </conditionalFormatting>
  <conditionalFormatting sqref="F10:G10">
    <cfRule type="containsText" dxfId="241" priority="305" operator="containsText" text="3- Moderado">
      <formula>NOT(ISERROR(SEARCH("3- Moderado",F10)))</formula>
    </cfRule>
    <cfRule type="containsText" dxfId="240" priority="306" operator="containsText" text="6- Moderado">
      <formula>NOT(ISERROR(SEARCH("6- Moderado",F10)))</formula>
    </cfRule>
    <cfRule type="containsText" dxfId="239" priority="307" operator="containsText" text="4- Moderado">
      <formula>NOT(ISERROR(SEARCH("4- Moderado",F10)))</formula>
    </cfRule>
    <cfRule type="containsText" dxfId="238" priority="308" operator="containsText" text="3- Bajo">
      <formula>NOT(ISERROR(SEARCH("3- Bajo",F10)))</formula>
    </cfRule>
    <cfRule type="containsText" dxfId="237" priority="309" operator="containsText" text="4- Bajo">
      <formula>NOT(ISERROR(SEARCH("4- Bajo",F10)))</formula>
    </cfRule>
    <cfRule type="containsText" dxfId="236" priority="310" operator="containsText" text="1- Bajo">
      <formula>NOT(ISERROR(SEARCH("1- Bajo",F10)))</formula>
    </cfRule>
  </conditionalFormatting>
  <conditionalFormatting sqref="J10:J14">
    <cfRule type="containsText" dxfId="235" priority="300" operator="containsText" text="Bajo">
      <formula>NOT(ISERROR(SEARCH("Bajo",J10)))</formula>
    </cfRule>
    <cfRule type="containsText" dxfId="234" priority="301" operator="containsText" text="Moderado">
      <formula>NOT(ISERROR(SEARCH("Moderado",J10)))</formula>
    </cfRule>
    <cfRule type="containsText" dxfId="233" priority="302" operator="containsText" text="Alto">
      <formula>NOT(ISERROR(SEARCH("Alto",J10)))</formula>
    </cfRule>
    <cfRule type="containsText" dxfId="232" priority="303" operator="containsText" text="Extremo">
      <formula>NOT(ISERROR(SEARCH("Extremo",J10)))</formula>
    </cfRule>
    <cfRule type="colorScale" priority="304">
      <colorScale>
        <cfvo type="min"/>
        <cfvo type="max"/>
        <color rgb="FFFF7128"/>
        <color rgb="FFFFEF9C"/>
      </colorScale>
    </cfRule>
  </conditionalFormatting>
  <conditionalFormatting sqref="M10:M14">
    <cfRule type="containsText" dxfId="231" priority="275" operator="containsText" text="Moderado">
      <formula>NOT(ISERROR(SEARCH("Moderado",M10)))</formula>
    </cfRule>
    <cfRule type="containsText" dxfId="230" priority="295" operator="containsText" text="Bajo">
      <formula>NOT(ISERROR(SEARCH("Bajo",M10)))</formula>
    </cfRule>
    <cfRule type="containsText" dxfId="229" priority="296" operator="containsText" text="Moderado">
      <formula>NOT(ISERROR(SEARCH("Moderado",M10)))</formula>
    </cfRule>
    <cfRule type="containsText" dxfId="228" priority="297" operator="containsText" text="Alto">
      <formula>NOT(ISERROR(SEARCH("Alto",M10)))</formula>
    </cfRule>
    <cfRule type="containsText" dxfId="227" priority="298" operator="containsText" text="Extremo">
      <formula>NOT(ISERROR(SEARCH("Extremo",M10)))</formula>
    </cfRule>
    <cfRule type="colorScale" priority="299">
      <colorScale>
        <cfvo type="min"/>
        <cfvo type="max"/>
        <color rgb="FFFF7128"/>
        <color rgb="FFFFEF9C"/>
      </colorScale>
    </cfRule>
  </conditionalFormatting>
  <conditionalFormatting sqref="N10">
    <cfRule type="containsText" dxfId="226" priority="289" operator="containsText" text="3- Moderado">
      <formula>NOT(ISERROR(SEARCH("3- Moderado",N10)))</formula>
    </cfRule>
    <cfRule type="containsText" dxfId="225" priority="290" operator="containsText" text="6- Moderado">
      <formula>NOT(ISERROR(SEARCH("6- Moderado",N10)))</formula>
    </cfRule>
    <cfRule type="containsText" dxfId="224" priority="291" operator="containsText" text="4- Moderado">
      <formula>NOT(ISERROR(SEARCH("4- Moderado",N10)))</formula>
    </cfRule>
    <cfRule type="containsText" dxfId="223" priority="292" operator="containsText" text="3- Bajo">
      <formula>NOT(ISERROR(SEARCH("3- Bajo",N10)))</formula>
    </cfRule>
    <cfRule type="containsText" dxfId="222" priority="293" operator="containsText" text="4- Bajo">
      <formula>NOT(ISERROR(SEARCH("4- Bajo",N10)))</formula>
    </cfRule>
    <cfRule type="containsText" dxfId="221" priority="294" operator="containsText" text="1- Bajo">
      <formula>NOT(ISERROR(SEARCH("1- Bajo",N10)))</formula>
    </cfRule>
  </conditionalFormatting>
  <conditionalFormatting sqref="H10:H14">
    <cfRule type="containsText" dxfId="220" priority="276" operator="containsText" text="Muy Alta">
      <formula>NOT(ISERROR(SEARCH("Muy Alta",H10)))</formula>
    </cfRule>
    <cfRule type="containsText" dxfId="219" priority="277" operator="containsText" text="Alta">
      <formula>NOT(ISERROR(SEARCH("Alta",H10)))</formula>
    </cfRule>
    <cfRule type="containsText" dxfId="218" priority="278" operator="containsText" text="Muy Alta">
      <formula>NOT(ISERROR(SEARCH("Muy Alta",H10)))</formula>
    </cfRule>
    <cfRule type="containsText" dxfId="217" priority="283" operator="containsText" text="Muy Baja">
      <formula>NOT(ISERROR(SEARCH("Muy Baja",H10)))</formula>
    </cfRule>
    <cfRule type="containsText" dxfId="216" priority="284" operator="containsText" text="Baja">
      <formula>NOT(ISERROR(SEARCH("Baja",H10)))</formula>
    </cfRule>
    <cfRule type="containsText" dxfId="215" priority="285" operator="containsText" text="Media">
      <formula>NOT(ISERROR(SEARCH("Media",H10)))</formula>
    </cfRule>
    <cfRule type="containsText" dxfId="214" priority="286" operator="containsText" text="Alta">
      <formula>NOT(ISERROR(SEARCH("Alta",H10)))</formula>
    </cfRule>
    <cfRule type="containsText" dxfId="213" priority="288" operator="containsText" text="Muy Alta">
      <formula>NOT(ISERROR(SEARCH("Muy Alta",H10)))</formula>
    </cfRule>
  </conditionalFormatting>
  <conditionalFormatting sqref="I10:I14">
    <cfRule type="containsText" dxfId="212" priority="279" operator="containsText" text="Catastrófico">
      <formula>NOT(ISERROR(SEARCH("Catastrófico",I10)))</formula>
    </cfRule>
    <cfRule type="containsText" dxfId="211" priority="280" operator="containsText" text="Mayor">
      <formula>NOT(ISERROR(SEARCH("Mayor",I10)))</formula>
    </cfRule>
    <cfRule type="containsText" dxfId="210" priority="281" operator="containsText" text="Menor">
      <formula>NOT(ISERROR(SEARCH("Menor",I10)))</formula>
    </cfRule>
    <cfRule type="containsText" dxfId="209" priority="282" operator="containsText" text="Leve">
      <formula>NOT(ISERROR(SEARCH("Leve",I10)))</formula>
    </cfRule>
    <cfRule type="containsText" dxfId="208" priority="287" operator="containsText" text="Moderado">
      <formula>NOT(ISERROR(SEARCH("Moderado",I10)))</formula>
    </cfRule>
  </conditionalFormatting>
  <conditionalFormatting sqref="K10:K14">
    <cfRule type="containsText" dxfId="207" priority="274" operator="containsText" text="Media">
      <formula>NOT(ISERROR(SEARCH("Media",K10)))</formula>
    </cfRule>
  </conditionalFormatting>
  <conditionalFormatting sqref="L10:L14">
    <cfRule type="containsText" dxfId="206" priority="273" operator="containsText" text="Moderado">
      <formula>NOT(ISERROR(SEARCH("Moderado",L10)))</formula>
    </cfRule>
  </conditionalFormatting>
  <conditionalFormatting sqref="J10:J14">
    <cfRule type="containsText" dxfId="205" priority="272" operator="containsText" text="Moderado">
      <formula>NOT(ISERROR(SEARCH("Moderado",J10)))</formula>
    </cfRule>
  </conditionalFormatting>
  <conditionalFormatting sqref="J10:J14">
    <cfRule type="containsText" dxfId="204" priority="270" operator="containsText" text="Bajo">
      <formula>NOT(ISERROR(SEARCH("Bajo",J10)))</formula>
    </cfRule>
    <cfRule type="containsText" dxfId="203" priority="271" operator="containsText" text="Extremo">
      <formula>NOT(ISERROR(SEARCH("Extremo",J10)))</formula>
    </cfRule>
  </conditionalFormatting>
  <conditionalFormatting sqref="K10:K14">
    <cfRule type="containsText" dxfId="202" priority="268" operator="containsText" text="Baja">
      <formula>NOT(ISERROR(SEARCH("Baja",K10)))</formula>
    </cfRule>
    <cfRule type="containsText" dxfId="201" priority="269" operator="containsText" text="Muy Baja">
      <formula>NOT(ISERROR(SEARCH("Muy Baja",K10)))</formula>
    </cfRule>
  </conditionalFormatting>
  <conditionalFormatting sqref="K10:K14">
    <cfRule type="containsText" dxfId="200" priority="266" operator="containsText" text="Muy Alta">
      <formula>NOT(ISERROR(SEARCH("Muy Alta",K10)))</formula>
    </cfRule>
    <cfRule type="containsText" dxfId="199" priority="267" operator="containsText" text="Alta">
      <formula>NOT(ISERROR(SEARCH("Alta",K10)))</formula>
    </cfRule>
  </conditionalFormatting>
  <conditionalFormatting sqref="L10:L14">
    <cfRule type="containsText" dxfId="198" priority="262" operator="containsText" text="Catastrófico">
      <formula>NOT(ISERROR(SEARCH("Catastrófico",L10)))</formula>
    </cfRule>
    <cfRule type="containsText" dxfId="197" priority="263" operator="containsText" text="Mayor">
      <formula>NOT(ISERROR(SEARCH("Mayor",L10)))</formula>
    </cfRule>
    <cfRule type="containsText" dxfId="196" priority="264" operator="containsText" text="Menor">
      <formula>NOT(ISERROR(SEARCH("Menor",L10)))</formula>
    </cfRule>
    <cfRule type="containsText" dxfId="195" priority="265" operator="containsText" text="Leve">
      <formula>NOT(ISERROR(SEARCH("Leve",L10)))</formula>
    </cfRule>
  </conditionalFormatting>
  <conditionalFormatting sqref="K15:L15">
    <cfRule type="containsText" dxfId="194" priority="256" operator="containsText" text="3- Moderado">
      <formula>NOT(ISERROR(SEARCH("3- Moderado",K15)))</formula>
    </cfRule>
    <cfRule type="containsText" dxfId="193" priority="257" operator="containsText" text="6- Moderado">
      <formula>NOT(ISERROR(SEARCH("6- Moderado",K15)))</formula>
    </cfRule>
    <cfRule type="containsText" dxfId="192" priority="258" operator="containsText" text="4- Moderado">
      <formula>NOT(ISERROR(SEARCH("4- Moderado",K15)))</formula>
    </cfRule>
    <cfRule type="containsText" dxfId="191" priority="259" operator="containsText" text="3- Bajo">
      <formula>NOT(ISERROR(SEARCH("3- Bajo",K15)))</formula>
    </cfRule>
    <cfRule type="containsText" dxfId="190" priority="260" operator="containsText" text="4- Bajo">
      <formula>NOT(ISERROR(SEARCH("4- Bajo",K15)))</formula>
    </cfRule>
    <cfRule type="containsText" dxfId="189" priority="261" operator="containsText" text="1- Bajo">
      <formula>NOT(ISERROR(SEARCH("1- Bajo",K15)))</formula>
    </cfRule>
  </conditionalFormatting>
  <conditionalFormatting sqref="H15:I15">
    <cfRule type="containsText" dxfId="188" priority="250" operator="containsText" text="3- Moderado">
      <formula>NOT(ISERROR(SEARCH("3- Moderado",H15)))</formula>
    </cfRule>
    <cfRule type="containsText" dxfId="187" priority="251" operator="containsText" text="6- Moderado">
      <formula>NOT(ISERROR(SEARCH("6- Moderado",H15)))</formula>
    </cfRule>
    <cfRule type="containsText" dxfId="186" priority="252" operator="containsText" text="4- Moderado">
      <formula>NOT(ISERROR(SEARCH("4- Moderado",H15)))</formula>
    </cfRule>
    <cfRule type="containsText" dxfId="185" priority="253" operator="containsText" text="3- Bajo">
      <formula>NOT(ISERROR(SEARCH("3- Bajo",H15)))</formula>
    </cfRule>
    <cfRule type="containsText" dxfId="184" priority="254" operator="containsText" text="4- Bajo">
      <formula>NOT(ISERROR(SEARCH("4- Bajo",H15)))</formula>
    </cfRule>
    <cfRule type="containsText" dxfId="183" priority="255" operator="containsText" text="1- Bajo">
      <formula>NOT(ISERROR(SEARCH("1- Bajo",H15)))</formula>
    </cfRule>
  </conditionalFormatting>
  <conditionalFormatting sqref="A15 C15:E15">
    <cfRule type="containsText" dxfId="182" priority="244" operator="containsText" text="3- Moderado">
      <formula>NOT(ISERROR(SEARCH("3- Moderado",A15)))</formula>
    </cfRule>
    <cfRule type="containsText" dxfId="181" priority="245" operator="containsText" text="6- Moderado">
      <formula>NOT(ISERROR(SEARCH("6- Moderado",A15)))</formula>
    </cfRule>
    <cfRule type="containsText" dxfId="180" priority="246" operator="containsText" text="4- Moderado">
      <formula>NOT(ISERROR(SEARCH("4- Moderado",A15)))</formula>
    </cfRule>
    <cfRule type="containsText" dxfId="179" priority="247" operator="containsText" text="3- Bajo">
      <formula>NOT(ISERROR(SEARCH("3- Bajo",A15)))</formula>
    </cfRule>
    <cfRule type="containsText" dxfId="178" priority="248" operator="containsText" text="4- Bajo">
      <formula>NOT(ISERROR(SEARCH("4- Bajo",A15)))</formula>
    </cfRule>
    <cfRule type="containsText" dxfId="177" priority="249" operator="containsText" text="1- Bajo">
      <formula>NOT(ISERROR(SEARCH("1- Bajo",A15)))</formula>
    </cfRule>
  </conditionalFormatting>
  <conditionalFormatting sqref="F15:G15">
    <cfRule type="containsText" dxfId="176" priority="238" operator="containsText" text="3- Moderado">
      <formula>NOT(ISERROR(SEARCH("3- Moderado",F15)))</formula>
    </cfRule>
    <cfRule type="containsText" dxfId="175" priority="239" operator="containsText" text="6- Moderado">
      <formula>NOT(ISERROR(SEARCH("6- Moderado",F15)))</formula>
    </cfRule>
    <cfRule type="containsText" dxfId="174" priority="240" operator="containsText" text="4- Moderado">
      <formula>NOT(ISERROR(SEARCH("4- Moderado",F15)))</formula>
    </cfRule>
    <cfRule type="containsText" dxfId="173" priority="241" operator="containsText" text="3- Bajo">
      <formula>NOT(ISERROR(SEARCH("3- Bajo",F15)))</formula>
    </cfRule>
    <cfRule type="containsText" dxfId="172" priority="242" operator="containsText" text="4- Bajo">
      <formula>NOT(ISERROR(SEARCH("4- Bajo",F15)))</formula>
    </cfRule>
    <cfRule type="containsText" dxfId="171" priority="243" operator="containsText" text="1- Bajo">
      <formula>NOT(ISERROR(SEARCH("1- Bajo",F15)))</formula>
    </cfRule>
  </conditionalFormatting>
  <conditionalFormatting sqref="J15:J19">
    <cfRule type="containsText" dxfId="170" priority="233" operator="containsText" text="Bajo">
      <formula>NOT(ISERROR(SEARCH("Bajo",J15)))</formula>
    </cfRule>
    <cfRule type="containsText" dxfId="169" priority="234" operator="containsText" text="Moderado">
      <formula>NOT(ISERROR(SEARCH("Moderado",J15)))</formula>
    </cfRule>
    <cfRule type="containsText" dxfId="168" priority="235" operator="containsText" text="Alto">
      <formula>NOT(ISERROR(SEARCH("Alto",J15)))</formula>
    </cfRule>
    <cfRule type="containsText" dxfId="167" priority="236" operator="containsText" text="Extremo">
      <formula>NOT(ISERROR(SEARCH("Extremo",J15)))</formula>
    </cfRule>
    <cfRule type="colorScale" priority="237">
      <colorScale>
        <cfvo type="min"/>
        <cfvo type="max"/>
        <color rgb="FFFF7128"/>
        <color rgb="FFFFEF9C"/>
      </colorScale>
    </cfRule>
  </conditionalFormatting>
  <conditionalFormatting sqref="M15:M19">
    <cfRule type="containsText" dxfId="166" priority="208" operator="containsText" text="Moderado">
      <formula>NOT(ISERROR(SEARCH("Moderado",M15)))</formula>
    </cfRule>
    <cfRule type="containsText" dxfId="165" priority="228" operator="containsText" text="Bajo">
      <formula>NOT(ISERROR(SEARCH("Bajo",M15)))</formula>
    </cfRule>
    <cfRule type="containsText" dxfId="164" priority="229" operator="containsText" text="Moderado">
      <formula>NOT(ISERROR(SEARCH("Moderado",M15)))</formula>
    </cfRule>
    <cfRule type="containsText" dxfId="163" priority="230" operator="containsText" text="Alto">
      <formula>NOT(ISERROR(SEARCH("Alto",M15)))</formula>
    </cfRule>
    <cfRule type="containsText" dxfId="162" priority="231" operator="containsText" text="Extremo">
      <formula>NOT(ISERROR(SEARCH("Extremo",M15)))</formula>
    </cfRule>
    <cfRule type="colorScale" priority="232">
      <colorScale>
        <cfvo type="min"/>
        <cfvo type="max"/>
        <color rgb="FFFF7128"/>
        <color rgb="FFFFEF9C"/>
      </colorScale>
    </cfRule>
  </conditionalFormatting>
  <conditionalFormatting sqref="N15">
    <cfRule type="containsText" dxfId="161" priority="222" operator="containsText" text="3- Moderado">
      <formula>NOT(ISERROR(SEARCH("3- Moderado",N15)))</formula>
    </cfRule>
    <cfRule type="containsText" dxfId="160" priority="223" operator="containsText" text="6- Moderado">
      <formula>NOT(ISERROR(SEARCH("6- Moderado",N15)))</formula>
    </cfRule>
    <cfRule type="containsText" dxfId="159" priority="224" operator="containsText" text="4- Moderado">
      <formula>NOT(ISERROR(SEARCH("4- Moderado",N15)))</formula>
    </cfRule>
    <cfRule type="containsText" dxfId="158" priority="225" operator="containsText" text="3- Bajo">
      <formula>NOT(ISERROR(SEARCH("3- Bajo",N15)))</formula>
    </cfRule>
    <cfRule type="containsText" dxfId="157" priority="226" operator="containsText" text="4- Bajo">
      <formula>NOT(ISERROR(SEARCH("4- Bajo",N15)))</formula>
    </cfRule>
    <cfRule type="containsText" dxfId="156" priority="227" operator="containsText" text="1- Bajo">
      <formula>NOT(ISERROR(SEARCH("1- Bajo",N15)))</formula>
    </cfRule>
  </conditionalFormatting>
  <conditionalFormatting sqref="H15:H19">
    <cfRule type="containsText" dxfId="155" priority="209" operator="containsText" text="Muy Alta">
      <formula>NOT(ISERROR(SEARCH("Muy Alta",H15)))</formula>
    </cfRule>
    <cfRule type="containsText" dxfId="154" priority="210" operator="containsText" text="Alta">
      <formula>NOT(ISERROR(SEARCH("Alta",H15)))</formula>
    </cfRule>
    <cfRule type="containsText" dxfId="153" priority="211" operator="containsText" text="Muy Alta">
      <formula>NOT(ISERROR(SEARCH("Muy Alta",H15)))</formula>
    </cfRule>
    <cfRule type="containsText" dxfId="152" priority="216" operator="containsText" text="Muy Baja">
      <formula>NOT(ISERROR(SEARCH("Muy Baja",H15)))</formula>
    </cfRule>
    <cfRule type="containsText" dxfId="151" priority="217" operator="containsText" text="Baja">
      <formula>NOT(ISERROR(SEARCH("Baja",H15)))</formula>
    </cfRule>
    <cfRule type="containsText" dxfId="150" priority="218" operator="containsText" text="Media">
      <formula>NOT(ISERROR(SEARCH("Media",H15)))</formula>
    </cfRule>
    <cfRule type="containsText" dxfId="149" priority="219" operator="containsText" text="Alta">
      <formula>NOT(ISERROR(SEARCH("Alta",H15)))</formula>
    </cfRule>
    <cfRule type="containsText" dxfId="148" priority="221" operator="containsText" text="Muy Alta">
      <formula>NOT(ISERROR(SEARCH("Muy Alta",H15)))</formula>
    </cfRule>
  </conditionalFormatting>
  <conditionalFormatting sqref="I15:I19">
    <cfRule type="containsText" dxfId="147" priority="212" operator="containsText" text="Catastrófico">
      <formula>NOT(ISERROR(SEARCH("Catastrófico",I15)))</formula>
    </cfRule>
    <cfRule type="containsText" dxfId="146" priority="213" operator="containsText" text="Mayor">
      <formula>NOT(ISERROR(SEARCH("Mayor",I15)))</formula>
    </cfRule>
    <cfRule type="containsText" dxfId="145" priority="214" operator="containsText" text="Menor">
      <formula>NOT(ISERROR(SEARCH("Menor",I15)))</formula>
    </cfRule>
    <cfRule type="containsText" dxfId="144" priority="215" operator="containsText" text="Leve">
      <formula>NOT(ISERROR(SEARCH("Leve",I15)))</formula>
    </cfRule>
    <cfRule type="containsText" dxfId="143" priority="220" operator="containsText" text="Moderado">
      <formula>NOT(ISERROR(SEARCH("Moderado",I15)))</formula>
    </cfRule>
  </conditionalFormatting>
  <conditionalFormatting sqref="K15:K19">
    <cfRule type="containsText" dxfId="142" priority="207" operator="containsText" text="Media">
      <formula>NOT(ISERROR(SEARCH("Media",K15)))</formula>
    </cfRule>
  </conditionalFormatting>
  <conditionalFormatting sqref="L15:L19">
    <cfRule type="containsText" dxfId="141" priority="206" operator="containsText" text="Moderado">
      <formula>NOT(ISERROR(SEARCH("Moderado",L15)))</formula>
    </cfRule>
  </conditionalFormatting>
  <conditionalFormatting sqref="J15:J19">
    <cfRule type="containsText" dxfId="140" priority="205" operator="containsText" text="Moderado">
      <formula>NOT(ISERROR(SEARCH("Moderado",J15)))</formula>
    </cfRule>
  </conditionalFormatting>
  <conditionalFormatting sqref="J15:J19">
    <cfRule type="containsText" dxfId="139" priority="203" operator="containsText" text="Bajo">
      <formula>NOT(ISERROR(SEARCH("Bajo",J15)))</formula>
    </cfRule>
    <cfRule type="containsText" dxfId="138" priority="204" operator="containsText" text="Extremo">
      <formula>NOT(ISERROR(SEARCH("Extremo",J15)))</formula>
    </cfRule>
  </conditionalFormatting>
  <conditionalFormatting sqref="K15:K19">
    <cfRule type="containsText" dxfId="137" priority="201" operator="containsText" text="Baja">
      <formula>NOT(ISERROR(SEARCH("Baja",K15)))</formula>
    </cfRule>
    <cfRule type="containsText" dxfId="136" priority="202" operator="containsText" text="Muy Baja">
      <formula>NOT(ISERROR(SEARCH("Muy Baja",K15)))</formula>
    </cfRule>
  </conditionalFormatting>
  <conditionalFormatting sqref="K15:K19">
    <cfRule type="containsText" dxfId="135" priority="199" operator="containsText" text="Muy Alta">
      <formula>NOT(ISERROR(SEARCH("Muy Alta",K15)))</formula>
    </cfRule>
    <cfRule type="containsText" dxfId="134" priority="200" operator="containsText" text="Alta">
      <formula>NOT(ISERROR(SEARCH("Alta",K15)))</formula>
    </cfRule>
  </conditionalFormatting>
  <conditionalFormatting sqref="L15:L19">
    <cfRule type="containsText" dxfId="133" priority="195" operator="containsText" text="Catastrófico">
      <formula>NOT(ISERROR(SEARCH("Catastrófico",L15)))</formula>
    </cfRule>
    <cfRule type="containsText" dxfId="132" priority="196" operator="containsText" text="Mayor">
      <formula>NOT(ISERROR(SEARCH("Mayor",L15)))</formula>
    </cfRule>
    <cfRule type="containsText" dxfId="131" priority="197" operator="containsText" text="Menor">
      <formula>NOT(ISERROR(SEARCH("Menor",L15)))</formula>
    </cfRule>
    <cfRule type="containsText" dxfId="130" priority="198" operator="containsText" text="Leve">
      <formula>NOT(ISERROR(SEARCH("Leve",L15)))</formula>
    </cfRule>
  </conditionalFormatting>
  <conditionalFormatting sqref="K20:L20">
    <cfRule type="containsText" dxfId="129" priority="189" operator="containsText" text="3- Moderado">
      <formula>NOT(ISERROR(SEARCH("3- Moderado",K20)))</formula>
    </cfRule>
    <cfRule type="containsText" dxfId="128" priority="190" operator="containsText" text="6- Moderado">
      <formula>NOT(ISERROR(SEARCH("6- Moderado",K20)))</formula>
    </cfRule>
    <cfRule type="containsText" dxfId="127" priority="191" operator="containsText" text="4- Moderado">
      <formula>NOT(ISERROR(SEARCH("4- Moderado",K20)))</formula>
    </cfRule>
    <cfRule type="containsText" dxfId="126" priority="192" operator="containsText" text="3- Bajo">
      <formula>NOT(ISERROR(SEARCH("3- Bajo",K20)))</formula>
    </cfRule>
    <cfRule type="containsText" dxfId="125" priority="193" operator="containsText" text="4- Bajo">
      <formula>NOT(ISERROR(SEARCH("4- Bajo",K20)))</formula>
    </cfRule>
    <cfRule type="containsText" dxfId="124" priority="194" operator="containsText" text="1- Bajo">
      <formula>NOT(ISERROR(SEARCH("1- Bajo",K20)))</formula>
    </cfRule>
  </conditionalFormatting>
  <conditionalFormatting sqref="H20:I20">
    <cfRule type="containsText" dxfId="123" priority="183" operator="containsText" text="3- Moderado">
      <formula>NOT(ISERROR(SEARCH("3- Moderado",H20)))</formula>
    </cfRule>
    <cfRule type="containsText" dxfId="122" priority="184" operator="containsText" text="6- Moderado">
      <formula>NOT(ISERROR(SEARCH("6- Moderado",H20)))</formula>
    </cfRule>
    <cfRule type="containsText" dxfId="121" priority="185" operator="containsText" text="4- Moderado">
      <formula>NOT(ISERROR(SEARCH("4- Moderado",H20)))</formula>
    </cfRule>
    <cfRule type="containsText" dxfId="120" priority="186" operator="containsText" text="3- Bajo">
      <formula>NOT(ISERROR(SEARCH("3- Bajo",H20)))</formula>
    </cfRule>
    <cfRule type="containsText" dxfId="119" priority="187" operator="containsText" text="4- Bajo">
      <formula>NOT(ISERROR(SEARCH("4- Bajo",H20)))</formula>
    </cfRule>
    <cfRule type="containsText" dxfId="118" priority="188" operator="containsText" text="1- Bajo">
      <formula>NOT(ISERROR(SEARCH("1- Bajo",H20)))</formula>
    </cfRule>
  </conditionalFormatting>
  <conditionalFormatting sqref="A20 C20:E20">
    <cfRule type="containsText" dxfId="117" priority="177" operator="containsText" text="3- Moderado">
      <formula>NOT(ISERROR(SEARCH("3- Moderado",A20)))</formula>
    </cfRule>
    <cfRule type="containsText" dxfId="116" priority="178" operator="containsText" text="6- Moderado">
      <formula>NOT(ISERROR(SEARCH("6- Moderado",A20)))</formula>
    </cfRule>
    <cfRule type="containsText" dxfId="115" priority="179" operator="containsText" text="4- Moderado">
      <formula>NOT(ISERROR(SEARCH("4- Moderado",A20)))</formula>
    </cfRule>
    <cfRule type="containsText" dxfId="114" priority="180" operator="containsText" text="3- Bajo">
      <formula>NOT(ISERROR(SEARCH("3- Bajo",A20)))</formula>
    </cfRule>
    <cfRule type="containsText" dxfId="113" priority="181" operator="containsText" text="4- Bajo">
      <formula>NOT(ISERROR(SEARCH("4- Bajo",A20)))</formula>
    </cfRule>
    <cfRule type="containsText" dxfId="112" priority="182" operator="containsText" text="1- Bajo">
      <formula>NOT(ISERROR(SEARCH("1- Bajo",A20)))</formula>
    </cfRule>
  </conditionalFormatting>
  <conditionalFormatting sqref="F20:G20">
    <cfRule type="containsText" dxfId="111" priority="171" operator="containsText" text="3- Moderado">
      <formula>NOT(ISERROR(SEARCH("3- Moderado",F20)))</formula>
    </cfRule>
    <cfRule type="containsText" dxfId="110" priority="172" operator="containsText" text="6- Moderado">
      <formula>NOT(ISERROR(SEARCH("6- Moderado",F20)))</formula>
    </cfRule>
    <cfRule type="containsText" dxfId="109" priority="173" operator="containsText" text="4- Moderado">
      <formula>NOT(ISERROR(SEARCH("4- Moderado",F20)))</formula>
    </cfRule>
    <cfRule type="containsText" dxfId="108" priority="174" operator="containsText" text="3- Bajo">
      <formula>NOT(ISERROR(SEARCH("3- Bajo",F20)))</formula>
    </cfRule>
    <cfRule type="containsText" dxfId="107" priority="175" operator="containsText" text="4- Bajo">
      <formula>NOT(ISERROR(SEARCH("4- Bajo",F20)))</formula>
    </cfRule>
    <cfRule type="containsText" dxfId="106" priority="176" operator="containsText" text="1- Bajo">
      <formula>NOT(ISERROR(SEARCH("1- Bajo",F20)))</formula>
    </cfRule>
  </conditionalFormatting>
  <conditionalFormatting sqref="J20:J24">
    <cfRule type="containsText" dxfId="105" priority="166" operator="containsText" text="Bajo">
      <formula>NOT(ISERROR(SEARCH("Bajo",J20)))</formula>
    </cfRule>
    <cfRule type="containsText" dxfId="104" priority="167" operator="containsText" text="Moderado">
      <formula>NOT(ISERROR(SEARCH("Moderado",J20)))</formula>
    </cfRule>
    <cfRule type="containsText" dxfId="103" priority="168" operator="containsText" text="Alto">
      <formula>NOT(ISERROR(SEARCH("Alto",J20)))</formula>
    </cfRule>
    <cfRule type="containsText" dxfId="102" priority="169" operator="containsText" text="Extremo">
      <formula>NOT(ISERROR(SEARCH("Extremo",J20)))</formula>
    </cfRule>
    <cfRule type="colorScale" priority="170">
      <colorScale>
        <cfvo type="min"/>
        <cfvo type="max"/>
        <color rgb="FFFF7128"/>
        <color rgb="FFFFEF9C"/>
      </colorScale>
    </cfRule>
  </conditionalFormatting>
  <conditionalFormatting sqref="M20:M24">
    <cfRule type="containsText" dxfId="101" priority="141" operator="containsText" text="Moderado">
      <formula>NOT(ISERROR(SEARCH("Moderado",M20)))</formula>
    </cfRule>
    <cfRule type="containsText" dxfId="100" priority="161" operator="containsText" text="Bajo">
      <formula>NOT(ISERROR(SEARCH("Bajo",M20)))</formula>
    </cfRule>
    <cfRule type="containsText" dxfId="99" priority="162" operator="containsText" text="Moderado">
      <formula>NOT(ISERROR(SEARCH("Moderado",M20)))</formula>
    </cfRule>
    <cfRule type="containsText" dxfId="98" priority="163" operator="containsText" text="Alto">
      <formula>NOT(ISERROR(SEARCH("Alto",M20)))</formula>
    </cfRule>
    <cfRule type="containsText" dxfId="97" priority="164" operator="containsText" text="Extremo">
      <formula>NOT(ISERROR(SEARCH("Extremo",M20)))</formula>
    </cfRule>
    <cfRule type="colorScale" priority="165">
      <colorScale>
        <cfvo type="min"/>
        <cfvo type="max"/>
        <color rgb="FFFF7128"/>
        <color rgb="FFFFEF9C"/>
      </colorScale>
    </cfRule>
  </conditionalFormatting>
  <conditionalFormatting sqref="N20">
    <cfRule type="containsText" dxfId="96" priority="155" operator="containsText" text="3- Moderado">
      <formula>NOT(ISERROR(SEARCH("3- Moderado",N20)))</formula>
    </cfRule>
    <cfRule type="containsText" dxfId="95" priority="156" operator="containsText" text="6- Moderado">
      <formula>NOT(ISERROR(SEARCH("6- Moderado",N20)))</formula>
    </cfRule>
    <cfRule type="containsText" dxfId="94" priority="157" operator="containsText" text="4- Moderado">
      <formula>NOT(ISERROR(SEARCH("4- Moderado",N20)))</formula>
    </cfRule>
    <cfRule type="containsText" dxfId="93" priority="158" operator="containsText" text="3- Bajo">
      <formula>NOT(ISERROR(SEARCH("3- Bajo",N20)))</formula>
    </cfRule>
    <cfRule type="containsText" dxfId="92" priority="159" operator="containsText" text="4- Bajo">
      <formula>NOT(ISERROR(SEARCH("4- Bajo",N20)))</formula>
    </cfRule>
    <cfRule type="containsText" dxfId="91" priority="160" operator="containsText" text="1- Bajo">
      <formula>NOT(ISERROR(SEARCH("1- Bajo",N20)))</formula>
    </cfRule>
  </conditionalFormatting>
  <conditionalFormatting sqref="H20:H24">
    <cfRule type="containsText" dxfId="90" priority="142" operator="containsText" text="Muy Alta">
      <formula>NOT(ISERROR(SEARCH("Muy Alta",H20)))</formula>
    </cfRule>
    <cfRule type="containsText" dxfId="89" priority="143" operator="containsText" text="Alta">
      <formula>NOT(ISERROR(SEARCH("Alta",H20)))</formula>
    </cfRule>
    <cfRule type="containsText" dxfId="88" priority="144" operator="containsText" text="Muy Alta">
      <formula>NOT(ISERROR(SEARCH("Muy Alta",H20)))</formula>
    </cfRule>
    <cfRule type="containsText" dxfId="87" priority="149" operator="containsText" text="Muy Baja">
      <formula>NOT(ISERROR(SEARCH("Muy Baja",H20)))</formula>
    </cfRule>
    <cfRule type="containsText" dxfId="86" priority="150" operator="containsText" text="Baja">
      <formula>NOT(ISERROR(SEARCH("Baja",H20)))</formula>
    </cfRule>
    <cfRule type="containsText" dxfId="85" priority="151" operator="containsText" text="Media">
      <formula>NOT(ISERROR(SEARCH("Media",H20)))</formula>
    </cfRule>
    <cfRule type="containsText" dxfId="84" priority="152" operator="containsText" text="Alta">
      <formula>NOT(ISERROR(SEARCH("Alta",H20)))</formula>
    </cfRule>
    <cfRule type="containsText" dxfId="83" priority="154" operator="containsText" text="Muy Alta">
      <formula>NOT(ISERROR(SEARCH("Muy Alta",H20)))</formula>
    </cfRule>
  </conditionalFormatting>
  <conditionalFormatting sqref="I20:I24">
    <cfRule type="containsText" dxfId="82" priority="145" operator="containsText" text="Catastrófico">
      <formula>NOT(ISERROR(SEARCH("Catastrófico",I20)))</formula>
    </cfRule>
    <cfRule type="containsText" dxfId="81" priority="146" operator="containsText" text="Mayor">
      <formula>NOT(ISERROR(SEARCH("Mayor",I20)))</formula>
    </cfRule>
    <cfRule type="containsText" dxfId="80" priority="147" operator="containsText" text="Menor">
      <formula>NOT(ISERROR(SEARCH("Menor",I20)))</formula>
    </cfRule>
    <cfRule type="containsText" dxfId="79" priority="148" operator="containsText" text="Leve">
      <formula>NOT(ISERROR(SEARCH("Leve",I20)))</formula>
    </cfRule>
    <cfRule type="containsText" dxfId="78" priority="153" operator="containsText" text="Moderado">
      <formula>NOT(ISERROR(SEARCH("Moderado",I20)))</formula>
    </cfRule>
  </conditionalFormatting>
  <conditionalFormatting sqref="K20:K24">
    <cfRule type="containsText" dxfId="77" priority="140" operator="containsText" text="Media">
      <formula>NOT(ISERROR(SEARCH("Media",K20)))</formula>
    </cfRule>
  </conditionalFormatting>
  <conditionalFormatting sqref="L20:L24">
    <cfRule type="containsText" dxfId="76" priority="139" operator="containsText" text="Moderado">
      <formula>NOT(ISERROR(SEARCH("Moderado",L20)))</formula>
    </cfRule>
  </conditionalFormatting>
  <conditionalFormatting sqref="J20:J24">
    <cfRule type="containsText" dxfId="75" priority="138" operator="containsText" text="Moderado">
      <formula>NOT(ISERROR(SEARCH("Moderado",J20)))</formula>
    </cfRule>
  </conditionalFormatting>
  <conditionalFormatting sqref="J20:J24">
    <cfRule type="containsText" dxfId="74" priority="136" operator="containsText" text="Bajo">
      <formula>NOT(ISERROR(SEARCH("Bajo",J20)))</formula>
    </cfRule>
    <cfRule type="containsText" dxfId="73" priority="137" operator="containsText" text="Extremo">
      <formula>NOT(ISERROR(SEARCH("Extremo",J20)))</formula>
    </cfRule>
  </conditionalFormatting>
  <conditionalFormatting sqref="K20:K24">
    <cfRule type="containsText" dxfId="72" priority="134" operator="containsText" text="Baja">
      <formula>NOT(ISERROR(SEARCH("Baja",K20)))</formula>
    </cfRule>
    <cfRule type="containsText" dxfId="71" priority="135" operator="containsText" text="Muy Baja">
      <formula>NOT(ISERROR(SEARCH("Muy Baja",K20)))</formula>
    </cfRule>
  </conditionalFormatting>
  <conditionalFormatting sqref="K20:K24">
    <cfRule type="containsText" dxfId="70" priority="132" operator="containsText" text="Muy Alta">
      <formula>NOT(ISERROR(SEARCH("Muy Alta",K20)))</formula>
    </cfRule>
    <cfRule type="containsText" dxfId="69" priority="133" operator="containsText" text="Alta">
      <formula>NOT(ISERROR(SEARCH("Alta",K20)))</formula>
    </cfRule>
  </conditionalFormatting>
  <conditionalFormatting sqref="L20:L24">
    <cfRule type="containsText" dxfId="68" priority="128" operator="containsText" text="Catastrófico">
      <formula>NOT(ISERROR(SEARCH("Catastrófico",L20)))</formula>
    </cfRule>
    <cfRule type="containsText" dxfId="67" priority="129" operator="containsText" text="Mayor">
      <formula>NOT(ISERROR(SEARCH("Mayor",L20)))</formula>
    </cfRule>
    <cfRule type="containsText" dxfId="66" priority="130" operator="containsText" text="Menor">
      <formula>NOT(ISERROR(SEARCH("Menor",L20)))</formula>
    </cfRule>
    <cfRule type="containsText" dxfId="65" priority="131" operator="containsText" text="Leve">
      <formula>NOT(ISERROR(SEARCH("Leve",L20)))</formula>
    </cfRule>
  </conditionalFormatting>
  <conditionalFormatting sqref="K25:L25">
    <cfRule type="containsText" dxfId="64" priority="122" operator="containsText" text="3- Moderado">
      <formula>NOT(ISERROR(SEARCH("3- Moderado",K25)))</formula>
    </cfRule>
    <cfRule type="containsText" dxfId="63" priority="123" operator="containsText" text="6- Moderado">
      <formula>NOT(ISERROR(SEARCH("6- Moderado",K25)))</formula>
    </cfRule>
    <cfRule type="containsText" dxfId="62" priority="124" operator="containsText" text="4- Moderado">
      <formula>NOT(ISERROR(SEARCH("4- Moderado",K25)))</formula>
    </cfRule>
    <cfRule type="containsText" dxfId="61" priority="125" operator="containsText" text="3- Bajo">
      <formula>NOT(ISERROR(SEARCH("3- Bajo",K25)))</formula>
    </cfRule>
    <cfRule type="containsText" dxfId="60" priority="126" operator="containsText" text="4- Bajo">
      <formula>NOT(ISERROR(SEARCH("4- Bajo",K25)))</formula>
    </cfRule>
    <cfRule type="containsText" dxfId="59" priority="127" operator="containsText" text="1- Bajo">
      <formula>NOT(ISERROR(SEARCH("1- Bajo",K25)))</formula>
    </cfRule>
  </conditionalFormatting>
  <conditionalFormatting sqref="H25:I25">
    <cfRule type="containsText" dxfId="58" priority="116" operator="containsText" text="3- Moderado">
      <formula>NOT(ISERROR(SEARCH("3- Moderado",H25)))</formula>
    </cfRule>
    <cfRule type="containsText" dxfId="57" priority="117" operator="containsText" text="6- Moderado">
      <formula>NOT(ISERROR(SEARCH("6- Moderado",H25)))</formula>
    </cfRule>
    <cfRule type="containsText" dxfId="56" priority="118" operator="containsText" text="4- Moderado">
      <formula>NOT(ISERROR(SEARCH("4- Moderado",H25)))</formula>
    </cfRule>
    <cfRule type="containsText" dxfId="55" priority="119" operator="containsText" text="3- Bajo">
      <formula>NOT(ISERROR(SEARCH("3- Bajo",H25)))</formula>
    </cfRule>
    <cfRule type="containsText" dxfId="54" priority="120" operator="containsText" text="4- Bajo">
      <formula>NOT(ISERROR(SEARCH("4- Bajo",H25)))</formula>
    </cfRule>
    <cfRule type="containsText" dxfId="53" priority="121" operator="containsText" text="1- Bajo">
      <formula>NOT(ISERROR(SEARCH("1- Bajo",H25)))</formula>
    </cfRule>
  </conditionalFormatting>
  <conditionalFormatting sqref="A25 C25:E25">
    <cfRule type="containsText" dxfId="52" priority="110" operator="containsText" text="3- Moderado">
      <formula>NOT(ISERROR(SEARCH("3- Moderado",A25)))</formula>
    </cfRule>
    <cfRule type="containsText" dxfId="51" priority="111" operator="containsText" text="6- Moderado">
      <formula>NOT(ISERROR(SEARCH("6- Moderado",A25)))</formula>
    </cfRule>
    <cfRule type="containsText" dxfId="50" priority="112" operator="containsText" text="4- Moderado">
      <formula>NOT(ISERROR(SEARCH("4- Moderado",A25)))</formula>
    </cfRule>
    <cfRule type="containsText" dxfId="49" priority="113" operator="containsText" text="3- Bajo">
      <formula>NOT(ISERROR(SEARCH("3- Bajo",A25)))</formula>
    </cfRule>
    <cfRule type="containsText" dxfId="48" priority="114" operator="containsText" text="4- Bajo">
      <formula>NOT(ISERROR(SEARCH("4- Bajo",A25)))</formula>
    </cfRule>
    <cfRule type="containsText" dxfId="47" priority="115" operator="containsText" text="1- Bajo">
      <formula>NOT(ISERROR(SEARCH("1- Bajo",A25)))</formula>
    </cfRule>
  </conditionalFormatting>
  <conditionalFormatting sqref="F25:G25">
    <cfRule type="containsText" dxfId="46" priority="104" operator="containsText" text="3- Moderado">
      <formula>NOT(ISERROR(SEARCH("3- Moderado",F25)))</formula>
    </cfRule>
    <cfRule type="containsText" dxfId="45" priority="105" operator="containsText" text="6- Moderado">
      <formula>NOT(ISERROR(SEARCH("6- Moderado",F25)))</formula>
    </cfRule>
    <cfRule type="containsText" dxfId="44" priority="106" operator="containsText" text="4- Moderado">
      <formula>NOT(ISERROR(SEARCH("4- Moderado",F25)))</formula>
    </cfRule>
    <cfRule type="containsText" dxfId="43" priority="107" operator="containsText" text="3- Bajo">
      <formula>NOT(ISERROR(SEARCH("3- Bajo",F25)))</formula>
    </cfRule>
    <cfRule type="containsText" dxfId="42" priority="108" operator="containsText" text="4- Bajo">
      <formula>NOT(ISERROR(SEARCH("4- Bajo",F25)))</formula>
    </cfRule>
    <cfRule type="containsText" dxfId="41" priority="109" operator="containsText" text="1- Bajo">
      <formula>NOT(ISERROR(SEARCH("1- Bajo",F25)))</formula>
    </cfRule>
  </conditionalFormatting>
  <conditionalFormatting sqref="J25:J29">
    <cfRule type="containsText" dxfId="40" priority="99" operator="containsText" text="Bajo">
      <formula>NOT(ISERROR(SEARCH("Bajo",J25)))</formula>
    </cfRule>
    <cfRule type="containsText" dxfId="39" priority="100" operator="containsText" text="Moderado">
      <formula>NOT(ISERROR(SEARCH("Moderado",J25)))</formula>
    </cfRule>
    <cfRule type="containsText" dxfId="38" priority="101" operator="containsText" text="Alto">
      <formula>NOT(ISERROR(SEARCH("Alto",J25)))</formula>
    </cfRule>
    <cfRule type="containsText" dxfId="37" priority="102" operator="containsText" text="Extremo">
      <formula>NOT(ISERROR(SEARCH("Extremo",J25)))</formula>
    </cfRule>
    <cfRule type="colorScale" priority="103">
      <colorScale>
        <cfvo type="min"/>
        <cfvo type="max"/>
        <color rgb="FFFF7128"/>
        <color rgb="FFFFEF9C"/>
      </colorScale>
    </cfRule>
  </conditionalFormatting>
  <conditionalFormatting sqref="M25:M29">
    <cfRule type="containsText" dxfId="36" priority="74" operator="containsText" text="Moderado">
      <formula>NOT(ISERROR(SEARCH("Moderado",M25)))</formula>
    </cfRule>
    <cfRule type="containsText" dxfId="35" priority="94" operator="containsText" text="Bajo">
      <formula>NOT(ISERROR(SEARCH("Bajo",M25)))</formula>
    </cfRule>
    <cfRule type="containsText" dxfId="34" priority="95" operator="containsText" text="Moderado">
      <formula>NOT(ISERROR(SEARCH("Moderado",M25)))</formula>
    </cfRule>
    <cfRule type="containsText" dxfId="33" priority="96" operator="containsText" text="Alto">
      <formula>NOT(ISERROR(SEARCH("Alto",M25)))</formula>
    </cfRule>
    <cfRule type="containsText" dxfId="32" priority="97" operator="containsText" text="Extremo">
      <formula>NOT(ISERROR(SEARCH("Extremo",M25)))</formula>
    </cfRule>
    <cfRule type="colorScale" priority="98">
      <colorScale>
        <cfvo type="min"/>
        <cfvo type="max"/>
        <color rgb="FFFF7128"/>
        <color rgb="FFFFEF9C"/>
      </colorScale>
    </cfRule>
  </conditionalFormatting>
  <conditionalFormatting sqref="N25">
    <cfRule type="containsText" dxfId="31" priority="88" operator="containsText" text="3- Moderado">
      <formula>NOT(ISERROR(SEARCH("3- Moderado",N25)))</formula>
    </cfRule>
    <cfRule type="containsText" dxfId="30" priority="89" operator="containsText" text="6- Moderado">
      <formula>NOT(ISERROR(SEARCH("6- Moderado",N25)))</formula>
    </cfRule>
    <cfRule type="containsText" dxfId="29" priority="90" operator="containsText" text="4- Moderado">
      <formula>NOT(ISERROR(SEARCH("4- Moderado",N25)))</formula>
    </cfRule>
    <cfRule type="containsText" dxfId="28" priority="91" operator="containsText" text="3- Bajo">
      <formula>NOT(ISERROR(SEARCH("3- Bajo",N25)))</formula>
    </cfRule>
    <cfRule type="containsText" dxfId="27" priority="92" operator="containsText" text="4- Bajo">
      <formula>NOT(ISERROR(SEARCH("4- Bajo",N25)))</formula>
    </cfRule>
    <cfRule type="containsText" dxfId="26" priority="93" operator="containsText" text="1- Bajo">
      <formula>NOT(ISERROR(SEARCH("1- Bajo",N25)))</formula>
    </cfRule>
  </conditionalFormatting>
  <conditionalFormatting sqref="H25:H29">
    <cfRule type="containsText" dxfId="25" priority="75" operator="containsText" text="Muy Alta">
      <formula>NOT(ISERROR(SEARCH("Muy Alta",H25)))</formula>
    </cfRule>
    <cfRule type="containsText" dxfId="24" priority="76" operator="containsText" text="Alta">
      <formula>NOT(ISERROR(SEARCH("Alta",H25)))</formula>
    </cfRule>
    <cfRule type="containsText" dxfId="23" priority="77" operator="containsText" text="Muy Alta">
      <formula>NOT(ISERROR(SEARCH("Muy Alta",H25)))</formula>
    </cfRule>
    <cfRule type="containsText" dxfId="22" priority="82" operator="containsText" text="Muy Baja">
      <formula>NOT(ISERROR(SEARCH("Muy Baja",H25)))</formula>
    </cfRule>
    <cfRule type="containsText" dxfId="21" priority="83" operator="containsText" text="Baja">
      <formula>NOT(ISERROR(SEARCH("Baja",H25)))</formula>
    </cfRule>
    <cfRule type="containsText" dxfId="20" priority="84" operator="containsText" text="Media">
      <formula>NOT(ISERROR(SEARCH("Media",H25)))</formula>
    </cfRule>
    <cfRule type="containsText" dxfId="19" priority="85" operator="containsText" text="Alta">
      <formula>NOT(ISERROR(SEARCH("Alta",H25)))</formula>
    </cfRule>
    <cfRule type="containsText" dxfId="18" priority="87" operator="containsText" text="Muy Alta">
      <formula>NOT(ISERROR(SEARCH("Muy Alta",H25)))</formula>
    </cfRule>
  </conditionalFormatting>
  <conditionalFormatting sqref="I25:I29">
    <cfRule type="containsText" dxfId="17" priority="78" operator="containsText" text="Catastrófico">
      <formula>NOT(ISERROR(SEARCH("Catastrófico",I25)))</formula>
    </cfRule>
    <cfRule type="containsText" dxfId="16" priority="79" operator="containsText" text="Mayor">
      <formula>NOT(ISERROR(SEARCH("Mayor",I25)))</formula>
    </cfRule>
    <cfRule type="containsText" dxfId="15" priority="80" operator="containsText" text="Menor">
      <formula>NOT(ISERROR(SEARCH("Menor",I25)))</formula>
    </cfRule>
    <cfRule type="containsText" dxfId="14" priority="81" operator="containsText" text="Leve">
      <formula>NOT(ISERROR(SEARCH("Leve",I25)))</formula>
    </cfRule>
    <cfRule type="containsText" dxfId="13" priority="86" operator="containsText" text="Moderado">
      <formula>NOT(ISERROR(SEARCH("Moderado",I25)))</formula>
    </cfRule>
  </conditionalFormatting>
  <conditionalFormatting sqref="K25:K29">
    <cfRule type="containsText" dxfId="12" priority="73" operator="containsText" text="Media">
      <formula>NOT(ISERROR(SEARCH("Media",K25)))</formula>
    </cfRule>
  </conditionalFormatting>
  <conditionalFormatting sqref="L25:L29">
    <cfRule type="containsText" dxfId="11" priority="72" operator="containsText" text="Moderado">
      <formula>NOT(ISERROR(SEARCH("Moderado",L25)))</formula>
    </cfRule>
  </conditionalFormatting>
  <conditionalFormatting sqref="J25:J29">
    <cfRule type="containsText" dxfId="10" priority="71" operator="containsText" text="Moderado">
      <formula>NOT(ISERROR(SEARCH("Moderado",J25)))</formula>
    </cfRule>
  </conditionalFormatting>
  <conditionalFormatting sqref="J25:J29">
    <cfRule type="containsText" dxfId="9" priority="69" operator="containsText" text="Bajo">
      <formula>NOT(ISERROR(SEARCH("Bajo",J25)))</formula>
    </cfRule>
    <cfRule type="containsText" dxfId="8" priority="70" operator="containsText" text="Extremo">
      <formula>NOT(ISERROR(SEARCH("Extremo",J25)))</formula>
    </cfRule>
  </conditionalFormatting>
  <conditionalFormatting sqref="K25:K29">
    <cfRule type="containsText" dxfId="7" priority="67" operator="containsText" text="Baja">
      <formula>NOT(ISERROR(SEARCH("Baja",K25)))</formula>
    </cfRule>
    <cfRule type="containsText" dxfId="6" priority="68" operator="containsText" text="Muy Baja">
      <formula>NOT(ISERROR(SEARCH("Muy Baja",K25)))</formula>
    </cfRule>
  </conditionalFormatting>
  <conditionalFormatting sqref="K25:K29">
    <cfRule type="containsText" dxfId="5" priority="65" operator="containsText" text="Muy Alta">
      <formula>NOT(ISERROR(SEARCH("Muy Alta",K25)))</formula>
    </cfRule>
    <cfRule type="containsText" dxfId="4" priority="66" operator="containsText" text="Alta">
      <formula>NOT(ISERROR(SEARCH("Alta",K25)))</formula>
    </cfRule>
  </conditionalFormatting>
  <conditionalFormatting sqref="L25:L29">
    <cfRule type="containsText" dxfId="3" priority="61" operator="containsText" text="Catastrófico">
      <formula>NOT(ISERROR(SEARCH("Catastrófico",L25)))</formula>
    </cfRule>
    <cfRule type="containsText" dxfId="2" priority="62" operator="containsText" text="Mayor">
      <formula>NOT(ISERROR(SEARCH("Mayor",L25)))</formula>
    </cfRule>
    <cfRule type="containsText" dxfId="1" priority="63" operator="containsText" text="Menor">
      <formula>NOT(ISERROR(SEARCH("Menor",L25)))</formula>
    </cfRule>
    <cfRule type="containsText" dxfId="0" priority="64" operator="containsText" text="Leve">
      <formula>NOT(ISERROR(SEARCH("Leve",L25)))</formula>
    </cfRule>
  </conditionalFormatting>
  <dataValidations disablePrompts="1" count="7">
    <dataValidation allowBlank="1" showInputMessage="1" showErrorMessage="1" prompt="Seleccionar el tipo de riesgo teniendo en cuenta que  factor organizaconal afecta. Ver explicacion en hoja " sqref="E8" xr:uid="{44441922-0E16-4C57-8FC2-466029F1D955}"/>
    <dataValidation allowBlank="1" showInputMessage="1" showErrorMessage="1" prompt="Registrar qué factor  que ocasina el riesgo: un facot identtficado el contexto._x000a_O  personas, recursos, estilo de direccion , factores externos, , codiciones ambientales" sqref="F8:G8" xr:uid="{07DE9C67-ECC4-42F3-A3C8-01CDA8E71E1F}"/>
    <dataValidation allowBlank="1" showInputMessage="1" showErrorMessage="1" prompt="Que tan factible es que materialize el riesgo?" sqref="H8" xr:uid="{4D5E0DFF-F1F9-4682-88AA-6DE7F634DD2E}"/>
    <dataValidation allowBlank="1" showInputMessage="1" showErrorMessage="1" prompt="El grado de afectación puede ser " sqref="I8" xr:uid="{155768DD-4AD7-474F-8BAC-4B674E2AB28A}"/>
    <dataValidation allowBlank="1" showInputMessage="1" showErrorMessage="1" prompt="Describir las actividades que se van a desarrollar para el proyecto" sqref="O7" xr:uid="{79BA3C68-3643-47AC-928D-BD1EA969A7DD}"/>
    <dataValidation allowBlank="1" showInputMessage="1" showErrorMessage="1" prompt="Seleccionar si el responsable es el responsable de las acciones es el nivel central" sqref="P7:P8" xr:uid="{EDF92A4E-5E3F-4198-BFC5-7DA58BD4D919}"/>
    <dataValidation allowBlank="1" showInputMessage="1" showErrorMessage="1" prompt="seleccionar si el responsable de ejecutar las acciones es el nivel central" sqref="Q8" xr:uid="{B3E9CF0D-176C-465D-946D-7B6DBF7F9992}"/>
  </dataValidation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4909E1-C52A-46D0-895E-487421B516A7}">
  <sheetPr>
    <tabColor theme="8" tint="0.59999389629810485"/>
  </sheetPr>
  <dimension ref="A1:H48"/>
  <sheetViews>
    <sheetView topLeftCell="B31" zoomScale="78" zoomScaleNormal="78" workbookViewId="0">
      <selection activeCell="B49" sqref="A49:XFD49"/>
    </sheetView>
  </sheetViews>
  <sheetFormatPr baseColWidth="10" defaultColWidth="10.42578125" defaultRowHeight="14.25"/>
  <cols>
    <col min="1" max="1" width="44.42578125" style="116" customWidth="1"/>
    <col min="2" max="2" width="15.42578125" style="117" customWidth="1"/>
    <col min="3" max="3" width="39.42578125" style="87" customWidth="1"/>
    <col min="4" max="4" width="24.140625" style="117" customWidth="1"/>
    <col min="5" max="5" width="46.42578125" style="87" customWidth="1"/>
    <col min="6" max="16384" width="10.42578125" style="87"/>
  </cols>
  <sheetData>
    <row r="1" spans="1:8" ht="12.75" customHeight="1">
      <c r="A1" s="102"/>
      <c r="B1" s="241" t="s">
        <v>185</v>
      </c>
      <c r="C1" s="241"/>
      <c r="D1" s="241"/>
      <c r="E1" s="103"/>
      <c r="F1" s="102"/>
      <c r="G1" s="102"/>
      <c r="H1" s="102"/>
    </row>
    <row r="2" spans="1:8" ht="12.75" customHeight="1">
      <c r="A2" s="102"/>
      <c r="B2" s="241" t="s">
        <v>195</v>
      </c>
      <c r="C2" s="241"/>
      <c r="D2" s="241"/>
      <c r="E2" s="103"/>
      <c r="F2" s="102"/>
      <c r="G2" s="102"/>
      <c r="H2" s="102"/>
    </row>
    <row r="3" spans="1:8" ht="12.75" customHeight="1">
      <c r="A3" s="102"/>
      <c r="B3" s="172"/>
      <c r="C3" s="172"/>
      <c r="D3" s="172"/>
      <c r="E3" s="103"/>
      <c r="F3" s="102"/>
      <c r="G3" s="102"/>
      <c r="H3" s="102"/>
    </row>
    <row r="4" spans="1:8" ht="12.75" customHeight="1">
      <c r="A4" s="102"/>
      <c r="B4" s="172"/>
      <c r="C4" s="172"/>
      <c r="D4" s="172"/>
      <c r="E4" s="103"/>
      <c r="F4" s="102"/>
      <c r="G4" s="102"/>
      <c r="H4" s="102"/>
    </row>
    <row r="5" spans="1:8" ht="54.75" customHeight="1">
      <c r="A5" s="104" t="s">
        <v>329</v>
      </c>
      <c r="B5" s="242" t="s">
        <v>401</v>
      </c>
      <c r="C5" s="242"/>
      <c r="D5" s="104" t="s">
        <v>196</v>
      </c>
      <c r="E5" s="176" t="s">
        <v>405</v>
      </c>
    </row>
    <row r="6" spans="1:8" ht="16.7" customHeight="1">
      <c r="A6" s="93"/>
      <c r="B6" s="94"/>
      <c r="C6" s="94"/>
      <c r="D6" s="93"/>
      <c r="E6" s="92"/>
    </row>
    <row r="7" spans="1:8" ht="54.75" customHeight="1">
      <c r="A7" s="105" t="s">
        <v>330</v>
      </c>
      <c r="B7" s="242" t="s">
        <v>404</v>
      </c>
      <c r="C7" s="242"/>
      <c r="D7" s="242"/>
      <c r="E7" s="242"/>
    </row>
    <row r="8" spans="1:8" ht="13.35" customHeight="1">
      <c r="A8" s="106"/>
      <c r="B8" s="106"/>
      <c r="D8" s="107"/>
      <c r="E8" s="107"/>
    </row>
    <row r="9" spans="1:8" ht="21" customHeight="1">
      <c r="A9" s="106" t="s">
        <v>197</v>
      </c>
      <c r="B9" s="177" t="s">
        <v>331</v>
      </c>
      <c r="C9" s="178"/>
      <c r="D9" s="179"/>
      <c r="E9" s="179"/>
    </row>
    <row r="10" spans="1:8" ht="39" customHeight="1">
      <c r="A10" s="106"/>
      <c r="B10" s="243" t="s">
        <v>406</v>
      </c>
      <c r="C10" s="244"/>
      <c r="D10" s="244"/>
      <c r="E10" s="244"/>
    </row>
    <row r="11" spans="1:8" s="108" customFormat="1" ht="12.75">
      <c r="A11" s="246" t="s">
        <v>198</v>
      </c>
      <c r="B11" s="246"/>
      <c r="C11" s="246"/>
      <c r="D11" s="246"/>
      <c r="E11" s="246"/>
    </row>
    <row r="12" spans="1:8" s="108" customFormat="1" ht="12.75" customHeight="1">
      <c r="A12" s="109" t="s">
        <v>199</v>
      </c>
      <c r="B12" s="109" t="s">
        <v>200</v>
      </c>
      <c r="C12" s="110" t="s">
        <v>201</v>
      </c>
      <c r="D12" s="110" t="s">
        <v>202</v>
      </c>
      <c r="E12" s="110" t="s">
        <v>203</v>
      </c>
    </row>
    <row r="13" spans="1:8" s="108" customFormat="1" ht="12.75" customHeight="1">
      <c r="A13" s="109"/>
      <c r="B13" s="109"/>
      <c r="C13" s="110"/>
      <c r="D13" s="110"/>
      <c r="E13" s="110"/>
    </row>
    <row r="14" spans="1:8" s="108" customFormat="1" ht="45" customHeight="1">
      <c r="A14" s="181" t="s">
        <v>204</v>
      </c>
      <c r="B14" s="222">
        <v>1</v>
      </c>
      <c r="C14" s="226"/>
      <c r="D14" s="222">
        <v>1</v>
      </c>
      <c r="E14" s="227"/>
    </row>
    <row r="15" spans="1:8" s="108" customFormat="1" ht="30" customHeight="1">
      <c r="A15" s="181" t="s">
        <v>418</v>
      </c>
      <c r="B15" s="222">
        <v>2</v>
      </c>
      <c r="C15" s="226" t="s">
        <v>419</v>
      </c>
      <c r="D15" s="222">
        <v>2</v>
      </c>
      <c r="E15" s="228" t="s">
        <v>420</v>
      </c>
    </row>
    <row r="16" spans="1:8" s="108" customFormat="1" ht="30" customHeight="1">
      <c r="A16" s="181" t="s">
        <v>421</v>
      </c>
      <c r="B16" s="222">
        <v>3</v>
      </c>
      <c r="C16" s="226"/>
      <c r="D16" s="222">
        <v>3</v>
      </c>
      <c r="E16" s="228"/>
    </row>
    <row r="17" spans="1:5" s="108" customFormat="1" ht="41.1" customHeight="1">
      <c r="A17" s="181" t="s">
        <v>207</v>
      </c>
      <c r="B17" s="222">
        <v>4</v>
      </c>
      <c r="C17" s="226" t="s">
        <v>422</v>
      </c>
      <c r="D17" s="222">
        <v>4</v>
      </c>
      <c r="E17" s="227" t="s">
        <v>423</v>
      </c>
    </row>
    <row r="18" spans="1:5" s="108" customFormat="1" ht="21.75" customHeight="1">
      <c r="A18" s="181" t="s">
        <v>332</v>
      </c>
      <c r="B18" s="222">
        <v>5</v>
      </c>
      <c r="C18" s="226" t="s">
        <v>424</v>
      </c>
      <c r="D18" s="222">
        <v>5</v>
      </c>
      <c r="E18" s="228" t="s">
        <v>425</v>
      </c>
    </row>
    <row r="19" spans="1:5" s="108" customFormat="1" ht="48.75" customHeight="1">
      <c r="A19" s="181" t="s">
        <v>426</v>
      </c>
      <c r="B19" s="222">
        <v>6</v>
      </c>
      <c r="C19" s="226" t="s">
        <v>427</v>
      </c>
      <c r="D19" s="222">
        <v>6</v>
      </c>
      <c r="E19" s="227" t="s">
        <v>428</v>
      </c>
    </row>
    <row r="20" spans="1:5" s="108" customFormat="1" ht="46.5" customHeight="1">
      <c r="A20" s="181" t="s">
        <v>429</v>
      </c>
      <c r="B20" s="222">
        <v>7</v>
      </c>
      <c r="C20" s="226"/>
      <c r="D20" s="222">
        <v>7</v>
      </c>
      <c r="E20" s="228"/>
    </row>
    <row r="21" spans="1:5" s="108" customFormat="1" ht="12.75">
      <c r="A21" s="246" t="s">
        <v>205</v>
      </c>
      <c r="B21" s="246"/>
      <c r="C21" s="246"/>
      <c r="D21" s="246"/>
      <c r="E21" s="246"/>
    </row>
    <row r="22" spans="1:5" s="108" customFormat="1" ht="12.75" customHeight="1">
      <c r="A22" s="111" t="s">
        <v>430</v>
      </c>
      <c r="B22" s="112" t="s">
        <v>200</v>
      </c>
      <c r="C22" s="113" t="s">
        <v>431</v>
      </c>
      <c r="D22" s="113" t="s">
        <v>202</v>
      </c>
      <c r="E22" s="113" t="s">
        <v>432</v>
      </c>
    </row>
    <row r="23" spans="1:5" s="108" customFormat="1" ht="51.95" customHeight="1">
      <c r="A23" s="247" t="s">
        <v>433</v>
      </c>
      <c r="B23" s="222">
        <v>1</v>
      </c>
      <c r="C23" s="229" t="s">
        <v>434</v>
      </c>
      <c r="D23" s="222">
        <v>1</v>
      </c>
      <c r="E23" s="230" t="s">
        <v>435</v>
      </c>
    </row>
    <row r="24" spans="1:5" s="108" customFormat="1" ht="51.95" customHeight="1">
      <c r="A24" s="248"/>
      <c r="B24" s="222">
        <v>2</v>
      </c>
      <c r="C24" s="229" t="s">
        <v>436</v>
      </c>
      <c r="D24" s="222">
        <v>2</v>
      </c>
      <c r="E24" s="230" t="s">
        <v>437</v>
      </c>
    </row>
    <row r="25" spans="1:5" s="108" customFormat="1" ht="51.95" customHeight="1">
      <c r="A25" s="249"/>
      <c r="B25" s="222">
        <v>3</v>
      </c>
      <c r="C25" s="229" t="s">
        <v>438</v>
      </c>
      <c r="D25" s="222">
        <v>3</v>
      </c>
      <c r="E25" s="230" t="s">
        <v>439</v>
      </c>
    </row>
    <row r="26" spans="1:5" s="114" customFormat="1" ht="45.6" customHeight="1">
      <c r="A26" s="182" t="s">
        <v>206</v>
      </c>
      <c r="B26" s="222">
        <v>4</v>
      </c>
      <c r="C26" s="226" t="s">
        <v>440</v>
      </c>
      <c r="D26" s="222">
        <v>4</v>
      </c>
      <c r="E26" s="226" t="s">
        <v>440</v>
      </c>
    </row>
    <row r="27" spans="1:5" s="108" customFormat="1" ht="62.1" customHeight="1">
      <c r="A27" s="183" t="s">
        <v>441</v>
      </c>
      <c r="B27" s="222">
        <v>5</v>
      </c>
      <c r="C27" s="228" t="s">
        <v>442</v>
      </c>
      <c r="D27" s="222">
        <v>5</v>
      </c>
      <c r="E27" s="184" t="s">
        <v>443</v>
      </c>
    </row>
    <row r="28" spans="1:5" s="108" customFormat="1" ht="51.6" customHeight="1">
      <c r="A28" s="183" t="s">
        <v>444</v>
      </c>
      <c r="B28" s="222">
        <v>6</v>
      </c>
      <c r="C28" s="228" t="s">
        <v>445</v>
      </c>
      <c r="D28" s="222">
        <v>6</v>
      </c>
      <c r="E28" s="184" t="s">
        <v>446</v>
      </c>
    </row>
    <row r="29" spans="1:5" s="108" customFormat="1" ht="41.1" customHeight="1">
      <c r="A29" s="250" t="s">
        <v>207</v>
      </c>
      <c r="B29" s="222">
        <v>7</v>
      </c>
      <c r="C29" s="226" t="s">
        <v>447</v>
      </c>
      <c r="D29" s="222">
        <v>7</v>
      </c>
      <c r="E29" s="227" t="s">
        <v>448</v>
      </c>
    </row>
    <row r="30" spans="1:5" s="108" customFormat="1" ht="41.1" customHeight="1">
      <c r="A30" s="251"/>
      <c r="B30" s="222">
        <v>8</v>
      </c>
      <c r="C30" s="226" t="s">
        <v>449</v>
      </c>
      <c r="D30" s="222">
        <v>8</v>
      </c>
      <c r="E30" s="227" t="s">
        <v>450</v>
      </c>
    </row>
    <row r="31" spans="1:5" s="108" customFormat="1" ht="54" customHeight="1">
      <c r="A31" s="251"/>
      <c r="B31" s="222">
        <v>9</v>
      </c>
      <c r="C31" s="226" t="s">
        <v>451</v>
      </c>
      <c r="D31" s="222">
        <v>9</v>
      </c>
      <c r="E31" s="227" t="s">
        <v>452</v>
      </c>
    </row>
    <row r="32" spans="1:5" s="108" customFormat="1" ht="41.1" customHeight="1">
      <c r="A32" s="252"/>
      <c r="B32" s="222">
        <v>10</v>
      </c>
      <c r="C32" s="226" t="s">
        <v>453</v>
      </c>
      <c r="D32" s="222">
        <v>10</v>
      </c>
      <c r="E32" s="227" t="s">
        <v>454</v>
      </c>
    </row>
    <row r="33" spans="1:5" s="108" customFormat="1" ht="33.950000000000003" customHeight="1">
      <c r="A33" s="183" t="s">
        <v>455</v>
      </c>
      <c r="B33" s="222">
        <v>11</v>
      </c>
      <c r="C33" s="228" t="s">
        <v>456</v>
      </c>
      <c r="D33" s="222">
        <v>11</v>
      </c>
      <c r="E33" s="184" t="s">
        <v>457</v>
      </c>
    </row>
    <row r="34" spans="1:5" s="108" customFormat="1" ht="29.1" customHeight="1">
      <c r="A34" s="183" t="s">
        <v>333</v>
      </c>
      <c r="B34" s="222">
        <v>12</v>
      </c>
      <c r="C34" s="228" t="s">
        <v>458</v>
      </c>
      <c r="D34" s="222">
        <v>12</v>
      </c>
      <c r="E34" s="184" t="s">
        <v>459</v>
      </c>
    </row>
    <row r="35" spans="1:5" s="108" customFormat="1" ht="50.1" customHeight="1">
      <c r="A35" s="183" t="s">
        <v>208</v>
      </c>
      <c r="B35" s="222">
        <v>13</v>
      </c>
      <c r="C35" s="231" t="s">
        <v>460</v>
      </c>
      <c r="D35" s="222">
        <v>13</v>
      </c>
      <c r="E35" s="184" t="s">
        <v>461</v>
      </c>
    </row>
    <row r="36" spans="1:5" s="108" customFormat="1" ht="39.950000000000003" customHeight="1">
      <c r="A36" s="183" t="s">
        <v>209</v>
      </c>
      <c r="B36" s="222">
        <v>14</v>
      </c>
      <c r="C36" s="228" t="s">
        <v>462</v>
      </c>
      <c r="D36" s="222">
        <v>14</v>
      </c>
      <c r="E36" s="184" t="s">
        <v>463</v>
      </c>
    </row>
    <row r="37" spans="1:5" s="108" customFormat="1" ht="29.25" customHeight="1">
      <c r="A37" s="183" t="s">
        <v>429</v>
      </c>
      <c r="B37" s="222">
        <v>15</v>
      </c>
      <c r="C37" s="226" t="s">
        <v>464</v>
      </c>
      <c r="D37" s="222">
        <v>15</v>
      </c>
      <c r="E37" s="115" t="s">
        <v>465</v>
      </c>
    </row>
    <row r="44" spans="1:5">
      <c r="A44" s="245" t="s">
        <v>332</v>
      </c>
    </row>
    <row r="45" spans="1:5">
      <c r="A45" s="245"/>
    </row>
    <row r="46" spans="1:5">
      <c r="A46" s="245"/>
    </row>
    <row r="47" spans="1:5">
      <c r="A47" s="245"/>
    </row>
    <row r="48" spans="1:5">
      <c r="A48" s="245"/>
    </row>
  </sheetData>
  <mergeCells count="10">
    <mergeCell ref="A44:A48"/>
    <mergeCell ref="A21:E21"/>
    <mergeCell ref="A23:A25"/>
    <mergeCell ref="A29:A32"/>
    <mergeCell ref="A11:E11"/>
    <mergeCell ref="B1:D1"/>
    <mergeCell ref="B2:D2"/>
    <mergeCell ref="B5:C5"/>
    <mergeCell ref="B7:E7"/>
    <mergeCell ref="B10:E10"/>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4424E3-4C7B-4587-B36C-90FD06C34BCE}">
  <sheetPr>
    <tabColor rgb="FF002060"/>
  </sheetPr>
  <dimension ref="A1:F9"/>
  <sheetViews>
    <sheetView zoomScale="85" zoomScaleNormal="85" workbookViewId="0">
      <selection activeCell="A6" sqref="A6:XFD8"/>
    </sheetView>
  </sheetViews>
  <sheetFormatPr baseColWidth="10" defaultColWidth="10.42578125" defaultRowHeight="18.75"/>
  <cols>
    <col min="1" max="1" width="52.140625" style="100" customWidth="1"/>
    <col min="2" max="2" width="5.42578125" style="101" customWidth="1"/>
    <col min="3" max="5" width="5.42578125" style="99" customWidth="1"/>
    <col min="6" max="6" width="44.42578125" style="100" customWidth="1"/>
  </cols>
  <sheetData>
    <row r="1" spans="1:6" ht="22.5" customHeight="1">
      <c r="A1" s="253" t="s">
        <v>185</v>
      </c>
      <c r="B1" s="253"/>
      <c r="C1" s="253"/>
      <c r="D1" s="253"/>
      <c r="E1" s="253"/>
      <c r="F1" s="253"/>
    </row>
    <row r="2" spans="1:6">
      <c r="A2" s="254" t="s">
        <v>186</v>
      </c>
      <c r="B2" s="254"/>
      <c r="C2" s="254"/>
      <c r="D2" s="254"/>
      <c r="E2" s="254"/>
      <c r="F2" s="254"/>
    </row>
    <row r="3" spans="1:6">
      <c r="A3" s="255" t="s">
        <v>187</v>
      </c>
      <c r="B3" s="256"/>
      <c r="C3" s="256"/>
      <c r="D3" s="256"/>
      <c r="E3" s="256"/>
      <c r="F3" s="257"/>
    </row>
    <row r="4" spans="1:6" ht="28.5" customHeight="1">
      <c r="A4" s="258" t="s">
        <v>188</v>
      </c>
      <c r="B4" s="260" t="s">
        <v>189</v>
      </c>
      <c r="C4" s="261"/>
      <c r="D4" s="261"/>
      <c r="E4" s="262"/>
      <c r="F4" s="96" t="s">
        <v>190</v>
      </c>
    </row>
    <row r="5" spans="1:6" ht="46.5" customHeight="1">
      <c r="A5" s="259"/>
      <c r="B5" s="97" t="s">
        <v>191</v>
      </c>
      <c r="C5" s="97" t="s">
        <v>192</v>
      </c>
      <c r="D5" s="97" t="s">
        <v>193</v>
      </c>
      <c r="E5" s="97" t="s">
        <v>194</v>
      </c>
      <c r="F5" s="98"/>
    </row>
    <row r="6" spans="1:6" ht="25.5">
      <c r="A6" s="232" t="s">
        <v>466</v>
      </c>
      <c r="B6" s="233"/>
      <c r="C6" s="234"/>
      <c r="D6" s="232">
        <v>2</v>
      </c>
      <c r="E6" s="232"/>
      <c r="F6" s="232" t="s">
        <v>467</v>
      </c>
    </row>
    <row r="7" spans="1:6" ht="25.5">
      <c r="A7" s="232" t="s">
        <v>468</v>
      </c>
      <c r="B7" s="233"/>
      <c r="C7" s="235"/>
      <c r="D7" s="232" t="s">
        <v>469</v>
      </c>
      <c r="E7" s="232" t="s">
        <v>469</v>
      </c>
      <c r="F7" s="232" t="s">
        <v>470</v>
      </c>
    </row>
    <row r="8" spans="1:6" ht="25.5">
      <c r="A8" s="232" t="s">
        <v>471</v>
      </c>
      <c r="B8" s="233"/>
      <c r="C8" s="235"/>
      <c r="D8" s="232">
        <v>9</v>
      </c>
      <c r="E8" s="232">
        <v>9</v>
      </c>
      <c r="F8" s="232" t="s">
        <v>472</v>
      </c>
    </row>
    <row r="9" spans="1:6">
      <c r="A9" s="180"/>
      <c r="B9" s="185"/>
      <c r="C9" s="185"/>
      <c r="D9" s="185"/>
      <c r="E9" s="185"/>
      <c r="F9" s="184"/>
    </row>
  </sheetData>
  <mergeCells count="5">
    <mergeCell ref="A1:F1"/>
    <mergeCell ref="A2:F2"/>
    <mergeCell ref="A3:F3"/>
    <mergeCell ref="A4:A5"/>
    <mergeCell ref="B4:E4"/>
  </mergeCells>
  <dataValidations count="2">
    <dataValidation allowBlank="1" showInputMessage="1" showErrorMessage="1" prompt="Escribir&quot; Plan de Acción &quot;si se va a documentar en este Plan de Acción o   escribir en el &quot;Plan o  acciones de  riesgos&quot;   si la debilidad o la amenaza ya están documentadas en riesgos o se van a documentar alli" sqref="F4 J5" xr:uid="{B221F55A-BC8C-40B8-80F6-815FEEF14A72}"/>
    <dataValidation allowBlank="1" showInputMessage="1" showErrorMessage="1" prompt="Proponer y escribir en una frase la estrategia para gestionar la debilidad, la oportunidad, la amenaza o la fortaleza.Usar verbo de acción en infinitivo._x000a_" sqref="G1 A4" xr:uid="{45346E4C-D87D-4CF8-99B3-3BA499EB1763}"/>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43AB46-F936-467C-996B-3A74F10E98FB}">
  <sheetPr>
    <tabColor theme="7" tint="0.39997558519241921"/>
  </sheetPr>
  <dimension ref="B1:H41"/>
  <sheetViews>
    <sheetView topLeftCell="A19" zoomScale="70" zoomScaleNormal="70" workbookViewId="0">
      <selection activeCell="E33" sqref="E33:F33"/>
    </sheetView>
  </sheetViews>
  <sheetFormatPr baseColWidth="10" defaultColWidth="11.42578125" defaultRowHeight="15"/>
  <cols>
    <col min="1" max="1" width="2.85546875" style="7" customWidth="1"/>
    <col min="2" max="3" width="24.7109375" style="7" customWidth="1"/>
    <col min="4" max="4" width="16" style="7" customWidth="1"/>
    <col min="5" max="5" width="24.7109375" style="7" customWidth="1"/>
    <col min="6" max="6" width="27.7109375" style="7" customWidth="1"/>
    <col min="7" max="8" width="24.7109375" style="7" customWidth="1"/>
    <col min="9" max="16384" width="11.42578125" style="7"/>
  </cols>
  <sheetData>
    <row r="1" spans="2:8" ht="15.75" thickBot="1"/>
    <row r="2" spans="2:8" ht="18">
      <c r="B2" s="288" t="s">
        <v>69</v>
      </c>
      <c r="C2" s="289"/>
      <c r="D2" s="289"/>
      <c r="E2" s="289"/>
      <c r="F2" s="289"/>
      <c r="G2" s="289"/>
      <c r="H2" s="290"/>
    </row>
    <row r="3" spans="2:8" ht="16.5">
      <c r="B3" s="291" t="s">
        <v>70</v>
      </c>
      <c r="C3" s="292"/>
      <c r="D3" s="292"/>
      <c r="E3" s="292"/>
      <c r="F3" s="292"/>
      <c r="G3" s="292"/>
      <c r="H3" s="293"/>
    </row>
    <row r="4" spans="2:8" ht="88.5" customHeight="1">
      <c r="B4" s="294" t="s">
        <v>397</v>
      </c>
      <c r="C4" s="295"/>
      <c r="D4" s="295"/>
      <c r="E4" s="295"/>
      <c r="F4" s="295"/>
      <c r="G4" s="295"/>
      <c r="H4" s="296"/>
    </row>
    <row r="5" spans="2:8" ht="16.5">
      <c r="B5" s="8"/>
      <c r="C5" s="9"/>
      <c r="D5" s="9"/>
      <c r="E5" s="9"/>
      <c r="F5" s="9"/>
      <c r="G5" s="9"/>
      <c r="H5" s="10"/>
    </row>
    <row r="6" spans="2:8" ht="16.5" customHeight="1">
      <c r="B6" s="297" t="s">
        <v>334</v>
      </c>
      <c r="C6" s="298"/>
      <c r="D6" s="298"/>
      <c r="E6" s="298"/>
      <c r="F6" s="298"/>
      <c r="G6" s="298"/>
      <c r="H6" s="299"/>
    </row>
    <row r="7" spans="2:8" ht="44.25" customHeight="1">
      <c r="B7" s="297"/>
      <c r="C7" s="298"/>
      <c r="D7" s="298"/>
      <c r="E7" s="298"/>
      <c r="F7" s="298"/>
      <c r="G7" s="298"/>
      <c r="H7" s="299"/>
    </row>
    <row r="8" spans="2:8" ht="15.75" thickBot="1">
      <c r="B8" s="11"/>
      <c r="C8" s="12"/>
      <c r="D8" s="13"/>
      <c r="E8" s="14"/>
      <c r="F8" s="14"/>
      <c r="G8" s="15"/>
      <c r="H8" s="16"/>
    </row>
    <row r="9" spans="2:8">
      <c r="B9" s="11"/>
      <c r="C9" s="284" t="s">
        <v>71</v>
      </c>
      <c r="D9" s="285"/>
      <c r="E9" s="286" t="s">
        <v>72</v>
      </c>
      <c r="F9" s="287"/>
      <c r="G9" s="12"/>
      <c r="H9" s="16"/>
    </row>
    <row r="10" spans="2:8" ht="35.25" customHeight="1">
      <c r="B10" s="11"/>
      <c r="C10" s="280" t="s">
        <v>73</v>
      </c>
      <c r="D10" s="281"/>
      <c r="E10" s="282" t="s">
        <v>74</v>
      </c>
      <c r="F10" s="283"/>
      <c r="G10" s="12"/>
      <c r="H10" s="16"/>
    </row>
    <row r="11" spans="2:8" ht="17.25" customHeight="1">
      <c r="B11" s="11"/>
      <c r="C11" s="280" t="s">
        <v>75</v>
      </c>
      <c r="D11" s="281"/>
      <c r="E11" s="282" t="s">
        <v>76</v>
      </c>
      <c r="F11" s="283"/>
      <c r="G11" s="12"/>
      <c r="H11" s="16"/>
    </row>
    <row r="12" spans="2:8" ht="19.5" customHeight="1">
      <c r="B12" s="11"/>
      <c r="C12" s="280" t="s">
        <v>77</v>
      </c>
      <c r="D12" s="281"/>
      <c r="E12" s="282" t="s">
        <v>78</v>
      </c>
      <c r="F12" s="283"/>
      <c r="G12" s="12"/>
      <c r="H12" s="16"/>
    </row>
    <row r="13" spans="2:8" ht="27" customHeight="1">
      <c r="B13" s="11"/>
      <c r="C13" s="280" t="s">
        <v>79</v>
      </c>
      <c r="D13" s="281"/>
      <c r="E13" s="282" t="s">
        <v>173</v>
      </c>
      <c r="F13" s="283"/>
      <c r="G13" s="12"/>
      <c r="H13" s="16"/>
    </row>
    <row r="14" spans="2:8" ht="34.5" customHeight="1">
      <c r="B14" s="11"/>
      <c r="C14" s="278" t="s">
        <v>8</v>
      </c>
      <c r="D14" s="279"/>
      <c r="E14" s="272" t="s">
        <v>366</v>
      </c>
      <c r="F14" s="273"/>
      <c r="G14" s="12"/>
      <c r="H14" s="16"/>
    </row>
    <row r="15" spans="2:8" ht="27.75" customHeight="1">
      <c r="B15" s="11"/>
      <c r="C15" s="278" t="s">
        <v>9</v>
      </c>
      <c r="D15" s="279"/>
      <c r="E15" s="272" t="s">
        <v>80</v>
      </c>
      <c r="F15" s="273"/>
      <c r="G15" s="12"/>
      <c r="H15" s="16"/>
    </row>
    <row r="16" spans="2:8" ht="28.5" customHeight="1">
      <c r="B16" s="11"/>
      <c r="C16" s="278" t="s">
        <v>10</v>
      </c>
      <c r="D16" s="279"/>
      <c r="E16" s="272" t="s">
        <v>81</v>
      </c>
      <c r="F16" s="273"/>
      <c r="G16" s="12"/>
      <c r="H16" s="16"/>
    </row>
    <row r="17" spans="2:8" ht="72.75" customHeight="1">
      <c r="B17" s="11"/>
      <c r="C17" s="278" t="s">
        <v>11</v>
      </c>
      <c r="D17" s="279"/>
      <c r="E17" s="272" t="s">
        <v>367</v>
      </c>
      <c r="F17" s="273"/>
      <c r="G17" s="12"/>
      <c r="H17" s="16"/>
    </row>
    <row r="18" spans="2:8" ht="64.5" customHeight="1">
      <c r="B18" s="11"/>
      <c r="C18" s="278" t="s">
        <v>12</v>
      </c>
      <c r="D18" s="279"/>
      <c r="E18" s="272" t="s">
        <v>391</v>
      </c>
      <c r="F18" s="273"/>
      <c r="G18" s="12"/>
      <c r="H18" s="16"/>
    </row>
    <row r="19" spans="2:8" ht="71.25" customHeight="1">
      <c r="B19" s="11"/>
      <c r="C19" s="278" t="s">
        <v>82</v>
      </c>
      <c r="D19" s="279"/>
      <c r="E19" s="272" t="s">
        <v>390</v>
      </c>
      <c r="F19" s="273"/>
      <c r="G19" s="12"/>
      <c r="H19" s="16"/>
    </row>
    <row r="20" spans="2:8" ht="55.5" customHeight="1">
      <c r="B20" s="11"/>
      <c r="C20" s="270" t="s">
        <v>83</v>
      </c>
      <c r="D20" s="271"/>
      <c r="E20" s="272" t="s">
        <v>389</v>
      </c>
      <c r="F20" s="273"/>
      <c r="G20" s="12"/>
      <c r="H20" s="16"/>
    </row>
    <row r="21" spans="2:8" ht="42" customHeight="1">
      <c r="B21" s="11"/>
      <c r="C21" s="270" t="s">
        <v>18</v>
      </c>
      <c r="D21" s="271"/>
      <c r="E21" s="272" t="s">
        <v>388</v>
      </c>
      <c r="F21" s="273"/>
      <c r="G21" s="12"/>
      <c r="H21" s="16"/>
    </row>
    <row r="22" spans="2:8" ht="59.25" customHeight="1">
      <c r="B22" s="11"/>
      <c r="C22" s="270" t="s">
        <v>20</v>
      </c>
      <c r="D22" s="271"/>
      <c r="E22" s="272" t="s">
        <v>335</v>
      </c>
      <c r="F22" s="273"/>
      <c r="G22" s="12"/>
      <c r="H22" s="16"/>
    </row>
    <row r="23" spans="2:8" ht="23.25" customHeight="1">
      <c r="B23" s="11"/>
      <c r="C23" s="270" t="s">
        <v>21</v>
      </c>
      <c r="D23" s="271"/>
      <c r="E23" s="272" t="s">
        <v>387</v>
      </c>
      <c r="F23" s="273"/>
      <c r="G23" s="12"/>
      <c r="H23" s="16"/>
    </row>
    <row r="24" spans="2:8" ht="30.75" customHeight="1">
      <c r="B24" s="11"/>
      <c r="C24" s="270" t="s">
        <v>84</v>
      </c>
      <c r="D24" s="271"/>
      <c r="E24" s="272" t="s">
        <v>392</v>
      </c>
      <c r="F24" s="273"/>
      <c r="G24" s="12"/>
      <c r="H24" s="16"/>
    </row>
    <row r="25" spans="2:8" ht="33" customHeight="1">
      <c r="B25" s="11"/>
      <c r="C25" s="270" t="s">
        <v>85</v>
      </c>
      <c r="D25" s="271"/>
      <c r="E25" s="272" t="s">
        <v>393</v>
      </c>
      <c r="F25" s="273"/>
      <c r="G25" s="12"/>
      <c r="H25" s="16"/>
    </row>
    <row r="26" spans="2:8" ht="30" customHeight="1">
      <c r="B26" s="11"/>
      <c r="C26" s="270" t="s">
        <v>86</v>
      </c>
      <c r="D26" s="271"/>
      <c r="E26" s="272" t="s">
        <v>386</v>
      </c>
      <c r="F26" s="273"/>
      <c r="G26" s="12"/>
      <c r="H26" s="16"/>
    </row>
    <row r="27" spans="2:8" ht="35.25" customHeight="1">
      <c r="B27" s="11"/>
      <c r="C27" s="270" t="s">
        <v>87</v>
      </c>
      <c r="D27" s="271"/>
      <c r="E27" s="272" t="s">
        <v>394</v>
      </c>
      <c r="F27" s="273"/>
      <c r="G27" s="12"/>
      <c r="H27" s="16"/>
    </row>
    <row r="28" spans="2:8" ht="31.5" customHeight="1">
      <c r="B28" s="11"/>
      <c r="C28" s="270" t="s">
        <v>88</v>
      </c>
      <c r="D28" s="271"/>
      <c r="E28" s="272" t="s">
        <v>395</v>
      </c>
      <c r="F28" s="273"/>
      <c r="G28" s="12"/>
      <c r="H28" s="16"/>
    </row>
    <row r="29" spans="2:8" ht="35.25" customHeight="1">
      <c r="B29" s="11"/>
      <c r="C29" s="270" t="s">
        <v>89</v>
      </c>
      <c r="D29" s="271"/>
      <c r="E29" s="272" t="s">
        <v>396</v>
      </c>
      <c r="F29" s="273"/>
      <c r="G29" s="12"/>
      <c r="H29" s="16"/>
    </row>
    <row r="30" spans="2:8" ht="59.25" customHeight="1">
      <c r="B30" s="11"/>
      <c r="C30" s="270" t="s">
        <v>90</v>
      </c>
      <c r="D30" s="271"/>
      <c r="E30" s="272" t="s">
        <v>398</v>
      </c>
      <c r="F30" s="273"/>
      <c r="G30" s="12"/>
      <c r="H30" s="16"/>
    </row>
    <row r="31" spans="2:8" ht="57" customHeight="1">
      <c r="B31" s="11"/>
      <c r="C31" s="270" t="s">
        <v>25</v>
      </c>
      <c r="D31" s="271"/>
      <c r="E31" s="272" t="s">
        <v>399</v>
      </c>
      <c r="F31" s="273"/>
      <c r="G31" s="12"/>
      <c r="H31" s="16"/>
    </row>
    <row r="32" spans="2:8" ht="82.5" customHeight="1">
      <c r="B32" s="11"/>
      <c r="C32" s="270" t="s">
        <v>91</v>
      </c>
      <c r="D32" s="271"/>
      <c r="E32" s="272" t="s">
        <v>92</v>
      </c>
      <c r="F32" s="273"/>
      <c r="G32" s="12"/>
      <c r="H32" s="16"/>
    </row>
    <row r="33" spans="2:8" ht="46.5" customHeight="1">
      <c r="B33" s="11"/>
      <c r="C33" s="270" t="s">
        <v>30</v>
      </c>
      <c r="D33" s="271"/>
      <c r="E33" s="272" t="s">
        <v>400</v>
      </c>
      <c r="F33" s="273"/>
      <c r="G33" s="12"/>
      <c r="H33" s="16"/>
    </row>
    <row r="34" spans="2:8" ht="6.75" customHeight="1" thickBot="1">
      <c r="B34" s="11"/>
      <c r="C34" s="274"/>
      <c r="D34" s="275"/>
      <c r="E34" s="276"/>
      <c r="F34" s="277"/>
      <c r="G34" s="12"/>
      <c r="H34" s="16"/>
    </row>
    <row r="35" spans="2:8" ht="15.75" thickTop="1">
      <c r="B35" s="11"/>
      <c r="C35" s="17"/>
      <c r="D35" s="17"/>
      <c r="E35" s="18"/>
      <c r="F35" s="18"/>
      <c r="G35" s="12"/>
      <c r="H35" s="16"/>
    </row>
    <row r="36" spans="2:8" ht="21" customHeight="1">
      <c r="B36" s="266" t="s">
        <v>336</v>
      </c>
      <c r="C36" s="269"/>
      <c r="D36" s="269"/>
      <c r="E36" s="269"/>
      <c r="F36" s="269"/>
      <c r="G36" s="269"/>
      <c r="H36" s="268"/>
    </row>
    <row r="37" spans="2:8" ht="20.25" customHeight="1">
      <c r="B37" s="266" t="s">
        <v>337</v>
      </c>
      <c r="C37" s="269"/>
      <c r="D37" s="269"/>
      <c r="E37" s="269"/>
      <c r="F37" s="269"/>
      <c r="G37" s="269"/>
      <c r="H37" s="268"/>
    </row>
    <row r="38" spans="2:8" ht="20.25" customHeight="1">
      <c r="B38" s="266" t="s">
        <v>338</v>
      </c>
      <c r="C38" s="269"/>
      <c r="D38" s="269"/>
      <c r="E38" s="269"/>
      <c r="F38" s="269"/>
      <c r="G38" s="269"/>
      <c r="H38" s="268"/>
    </row>
    <row r="39" spans="2:8" ht="21.75" customHeight="1">
      <c r="B39" s="266" t="s">
        <v>339</v>
      </c>
      <c r="C39" s="269"/>
      <c r="D39" s="269"/>
      <c r="E39" s="269"/>
      <c r="F39" s="269"/>
      <c r="G39" s="269"/>
      <c r="H39" s="268"/>
    </row>
    <row r="40" spans="2:8" ht="22.5" customHeight="1">
      <c r="B40" s="266" t="s">
        <v>376</v>
      </c>
      <c r="C40" s="267"/>
      <c r="D40" s="267"/>
      <c r="E40" s="267"/>
      <c r="F40" s="267"/>
      <c r="G40" s="267"/>
      <c r="H40" s="268"/>
    </row>
    <row r="41" spans="2:8" ht="32.25" customHeight="1" thickBot="1">
      <c r="B41" s="263" t="s">
        <v>377</v>
      </c>
      <c r="C41" s="264"/>
      <c r="D41" s="264"/>
      <c r="E41" s="264"/>
      <c r="F41" s="264"/>
      <c r="G41" s="264"/>
      <c r="H41" s="265"/>
    </row>
  </sheetData>
  <mergeCells count="62">
    <mergeCell ref="C9:D9"/>
    <mergeCell ref="E9:F9"/>
    <mergeCell ref="B2:H2"/>
    <mergeCell ref="B3:H3"/>
    <mergeCell ref="B4:H4"/>
    <mergeCell ref="B6:H7"/>
    <mergeCell ref="C10:D10"/>
    <mergeCell ref="E10:F10"/>
    <mergeCell ref="C11:D11"/>
    <mergeCell ref="E11:F11"/>
    <mergeCell ref="C12:D12"/>
    <mergeCell ref="E12:F12"/>
    <mergeCell ref="C13:D13"/>
    <mergeCell ref="E13:F13"/>
    <mergeCell ref="C14:D14"/>
    <mergeCell ref="E14:F14"/>
    <mergeCell ref="C15:D15"/>
    <mergeCell ref="E15:F15"/>
    <mergeCell ref="C16:D16"/>
    <mergeCell ref="E16:F16"/>
    <mergeCell ref="C17:D17"/>
    <mergeCell ref="E17:F17"/>
    <mergeCell ref="C18:D18"/>
    <mergeCell ref="E18:F18"/>
    <mergeCell ref="C19:D19"/>
    <mergeCell ref="E19:F19"/>
    <mergeCell ref="C20:D20"/>
    <mergeCell ref="E20:F20"/>
    <mergeCell ref="C21:D21"/>
    <mergeCell ref="E21:F21"/>
    <mergeCell ref="C22:D22"/>
    <mergeCell ref="E22:F22"/>
    <mergeCell ref="C23:D23"/>
    <mergeCell ref="E23:F23"/>
    <mergeCell ref="C24:D24"/>
    <mergeCell ref="E24:F24"/>
    <mergeCell ref="C25:D25"/>
    <mergeCell ref="E25:F25"/>
    <mergeCell ref="C26:D26"/>
    <mergeCell ref="E26:F26"/>
    <mergeCell ref="C27:D27"/>
    <mergeCell ref="E27:F27"/>
    <mergeCell ref="C28:D28"/>
    <mergeCell ref="E28:F28"/>
    <mergeCell ref="C29:D29"/>
    <mergeCell ref="E29:F29"/>
    <mergeCell ref="C30:D30"/>
    <mergeCell ref="E30:F30"/>
    <mergeCell ref="C31:D31"/>
    <mergeCell ref="E31:F31"/>
    <mergeCell ref="C32:D32"/>
    <mergeCell ref="E32:F32"/>
    <mergeCell ref="B37:H37"/>
    <mergeCell ref="B41:H41"/>
    <mergeCell ref="B40:H40"/>
    <mergeCell ref="B38:H38"/>
    <mergeCell ref="B39:H39"/>
    <mergeCell ref="C33:D33"/>
    <mergeCell ref="E33:F33"/>
    <mergeCell ref="C34:D34"/>
    <mergeCell ref="E34:F34"/>
    <mergeCell ref="B36:H36"/>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55CF7D-1872-4C37-9907-E47A51458B99}">
  <sheetPr>
    <tabColor theme="4" tint="-0.249977111117893"/>
  </sheetPr>
  <dimension ref="A1:KL25"/>
  <sheetViews>
    <sheetView topLeftCell="O4" zoomScale="89" zoomScaleNormal="89" workbookViewId="0">
      <selection activeCell="AM11" sqref="AM11"/>
    </sheetView>
  </sheetViews>
  <sheetFormatPr baseColWidth="10" defaultColWidth="11.42578125" defaultRowHeight="15"/>
  <cols>
    <col min="1" max="1" width="10.85546875" customWidth="1"/>
    <col min="2" max="2" width="20" customWidth="1"/>
    <col min="3" max="3" width="25.7109375" customWidth="1"/>
    <col min="4" max="4" width="28.28515625" customWidth="1"/>
    <col min="5" max="5" width="21.42578125" customWidth="1"/>
    <col min="6" max="6" width="30.7109375" customWidth="1"/>
    <col min="7" max="7" width="23.28515625" customWidth="1"/>
    <col min="8" max="8" width="12.140625" customWidth="1"/>
    <col min="9" max="9" width="13.28515625" customWidth="1"/>
    <col min="10" max="10" width="10.85546875"/>
    <col min="11" max="11" width="24.28515625" customWidth="1"/>
    <col min="12" max="12" width="22.85546875" customWidth="1"/>
    <col min="13" max="15" width="10.85546875"/>
    <col min="16" max="16" width="33.42578125" customWidth="1"/>
    <col min="17" max="17" width="13.140625" customWidth="1"/>
    <col min="18" max="20" width="10.85546875"/>
    <col min="21" max="21" width="14.42578125" customWidth="1"/>
    <col min="22" max="22" width="10.85546875"/>
    <col min="23" max="23" width="14" bestFit="1" customWidth="1"/>
    <col min="24" max="24" width="38.42578125" hidden="1" customWidth="1"/>
    <col min="25" max="25" width="44.85546875" hidden="1" customWidth="1"/>
    <col min="26" max="26" width="6.42578125" hidden="1" customWidth="1"/>
    <col min="27" max="27" width="11.85546875" customWidth="1"/>
    <col min="28" max="28" width="10.85546875" customWidth="1"/>
    <col min="29" max="29" width="39.42578125" hidden="1" customWidth="1"/>
    <col min="30" max="30" width="6.42578125" hidden="1" customWidth="1"/>
    <col min="31" max="31" width="13.42578125" customWidth="1"/>
    <col min="32" max="32" width="10.85546875"/>
    <col min="33" max="33" width="13.42578125" customWidth="1"/>
    <col min="34" max="34" width="21.140625" customWidth="1"/>
    <col min="35" max="35" width="10.85546875"/>
    <col min="36" max="36" width="15" customWidth="1"/>
    <col min="37" max="37" width="16.140625" customWidth="1"/>
    <col min="38" max="38" width="17.85546875" bestFit="1" customWidth="1"/>
    <col min="39" max="39" width="12" bestFit="1" customWidth="1"/>
    <col min="40" max="40" width="10.85546875"/>
    <col min="41" max="298" width="11.42578125" style="130"/>
    <col min="299" max="16384" width="11.42578125" style="165"/>
  </cols>
  <sheetData>
    <row r="1" spans="1:298" s="162" customFormat="1" ht="16.5" customHeight="1">
      <c r="A1" s="344"/>
      <c r="B1" s="345"/>
      <c r="C1" s="345"/>
      <c r="D1" s="334" t="s">
        <v>68</v>
      </c>
      <c r="E1" s="334"/>
      <c r="F1" s="334"/>
      <c r="G1" s="334"/>
      <c r="H1" s="334"/>
      <c r="I1" s="334"/>
      <c r="J1" s="334"/>
      <c r="K1" s="334"/>
      <c r="L1" s="334"/>
      <c r="M1" s="334"/>
      <c r="N1" s="334"/>
      <c r="O1" s="334"/>
      <c r="P1" s="334"/>
      <c r="Q1" s="334"/>
      <c r="R1" s="334"/>
      <c r="S1" s="334"/>
      <c r="T1" s="334"/>
      <c r="U1" s="334"/>
      <c r="V1" s="334"/>
      <c r="W1" s="334"/>
      <c r="X1" s="334"/>
      <c r="Y1" s="334"/>
      <c r="Z1" s="334"/>
      <c r="AA1" s="334"/>
      <c r="AB1" s="334"/>
      <c r="AC1" s="334"/>
      <c r="AD1" s="334"/>
      <c r="AE1" s="334"/>
      <c r="AF1" s="334"/>
      <c r="AG1" s="334"/>
      <c r="AH1" s="334"/>
      <c r="AI1" s="334"/>
      <c r="AJ1" s="334"/>
      <c r="AK1" s="334"/>
      <c r="AL1" s="336" t="s">
        <v>67</v>
      </c>
      <c r="AM1" s="336"/>
      <c r="AN1" s="336"/>
      <c r="AO1" s="161"/>
      <c r="AP1" s="161"/>
      <c r="AQ1" s="161"/>
      <c r="AR1" s="161"/>
      <c r="AS1" s="161"/>
      <c r="AT1" s="161"/>
      <c r="AU1" s="161"/>
      <c r="AV1" s="161"/>
      <c r="AW1" s="161"/>
      <c r="AX1" s="161"/>
      <c r="AY1" s="161"/>
      <c r="AZ1" s="161"/>
      <c r="BA1" s="161"/>
      <c r="BB1" s="161"/>
      <c r="BC1" s="161"/>
      <c r="BD1" s="161"/>
      <c r="BE1" s="161"/>
      <c r="BF1" s="161"/>
      <c r="BG1" s="161"/>
      <c r="BH1" s="161"/>
      <c r="BI1" s="161"/>
      <c r="BJ1" s="161"/>
      <c r="BK1" s="161"/>
      <c r="BL1" s="161"/>
      <c r="BM1" s="161"/>
      <c r="BN1" s="161"/>
      <c r="BO1" s="161"/>
      <c r="BP1" s="161"/>
      <c r="BQ1" s="161"/>
      <c r="BR1" s="161"/>
      <c r="BS1" s="161"/>
      <c r="BT1" s="161"/>
      <c r="BU1" s="161"/>
      <c r="BV1" s="161"/>
      <c r="BW1" s="161"/>
      <c r="BX1" s="161"/>
      <c r="BY1" s="161"/>
      <c r="BZ1" s="161"/>
      <c r="CA1" s="161"/>
      <c r="CB1" s="161"/>
      <c r="CC1" s="161"/>
      <c r="CD1" s="161"/>
      <c r="CE1" s="161"/>
      <c r="CF1" s="161"/>
      <c r="CG1" s="161"/>
      <c r="CH1" s="161"/>
      <c r="CI1" s="161"/>
      <c r="CJ1" s="161"/>
      <c r="CK1" s="161"/>
      <c r="CL1" s="161"/>
      <c r="CM1" s="161"/>
      <c r="CN1" s="161"/>
      <c r="CO1" s="161"/>
      <c r="CP1" s="161"/>
      <c r="CQ1" s="161"/>
      <c r="CR1" s="161"/>
      <c r="CS1" s="161"/>
      <c r="CT1" s="161"/>
      <c r="CU1" s="161"/>
      <c r="CV1" s="161"/>
      <c r="CW1" s="161"/>
      <c r="CX1" s="161"/>
      <c r="CY1" s="161"/>
      <c r="CZ1" s="161"/>
      <c r="DA1" s="161"/>
      <c r="DB1" s="161"/>
      <c r="DC1" s="161"/>
      <c r="DD1" s="161"/>
      <c r="DE1" s="161"/>
      <c r="DF1" s="161"/>
      <c r="DG1" s="161"/>
      <c r="DH1" s="161"/>
      <c r="DI1" s="161"/>
      <c r="DJ1" s="161"/>
      <c r="DK1" s="161"/>
      <c r="DL1" s="161"/>
      <c r="DM1" s="161"/>
      <c r="DN1" s="161"/>
      <c r="DO1" s="161"/>
      <c r="DP1" s="161"/>
      <c r="DQ1" s="161"/>
      <c r="DR1" s="161"/>
      <c r="DS1" s="161"/>
      <c r="DT1" s="161"/>
      <c r="DU1" s="161"/>
      <c r="DV1" s="161"/>
      <c r="DW1" s="161"/>
      <c r="DX1" s="161"/>
      <c r="DY1" s="161"/>
      <c r="DZ1" s="161"/>
      <c r="EA1" s="161"/>
      <c r="EB1" s="161"/>
      <c r="EC1" s="161"/>
      <c r="ED1" s="161"/>
      <c r="EE1" s="161"/>
      <c r="EF1" s="161"/>
      <c r="EG1" s="161"/>
      <c r="EH1" s="161"/>
      <c r="EI1" s="161"/>
      <c r="EJ1" s="161"/>
      <c r="EK1" s="161"/>
      <c r="EL1" s="161"/>
      <c r="EM1" s="161"/>
      <c r="EN1" s="161"/>
      <c r="EO1" s="161"/>
      <c r="EP1" s="161"/>
      <c r="EQ1" s="161"/>
      <c r="ER1" s="161"/>
      <c r="ES1" s="161"/>
      <c r="ET1" s="161"/>
      <c r="EU1" s="161"/>
      <c r="EV1" s="161"/>
      <c r="EW1" s="161"/>
      <c r="EX1" s="161"/>
      <c r="EY1" s="161"/>
      <c r="EZ1" s="161"/>
      <c r="FA1" s="161"/>
      <c r="FB1" s="161"/>
      <c r="FC1" s="161"/>
      <c r="FD1" s="161"/>
      <c r="FE1" s="161"/>
      <c r="FF1" s="161"/>
      <c r="FG1" s="161"/>
      <c r="FH1" s="161"/>
      <c r="FI1" s="161"/>
      <c r="FJ1" s="161"/>
      <c r="FK1" s="161"/>
      <c r="FL1" s="161"/>
      <c r="FM1" s="161"/>
      <c r="FN1" s="161"/>
      <c r="FO1" s="161"/>
      <c r="FP1" s="161"/>
      <c r="FQ1" s="161"/>
      <c r="FR1" s="161"/>
      <c r="FS1" s="161"/>
      <c r="FT1" s="161"/>
      <c r="FU1" s="161"/>
      <c r="FV1" s="161"/>
      <c r="FW1" s="161"/>
      <c r="FX1" s="161"/>
      <c r="FY1" s="161"/>
      <c r="FZ1" s="161"/>
      <c r="GA1" s="161"/>
      <c r="GB1" s="161"/>
      <c r="GC1" s="161"/>
      <c r="GD1" s="161"/>
      <c r="GE1" s="161"/>
      <c r="GF1" s="161"/>
      <c r="GG1" s="161"/>
      <c r="GH1" s="161"/>
      <c r="GI1" s="161"/>
      <c r="GJ1" s="161"/>
      <c r="GK1" s="161"/>
      <c r="GL1" s="161"/>
      <c r="GM1" s="161"/>
      <c r="GN1" s="161"/>
      <c r="GO1" s="161"/>
      <c r="GP1" s="161"/>
      <c r="GQ1" s="161"/>
      <c r="GR1" s="161"/>
      <c r="GS1" s="161"/>
      <c r="GT1" s="161"/>
      <c r="GU1" s="161"/>
      <c r="GV1" s="161"/>
      <c r="GW1" s="161"/>
      <c r="GX1" s="161"/>
      <c r="GY1" s="161"/>
      <c r="GZ1" s="161"/>
      <c r="HA1" s="161"/>
      <c r="HB1" s="161"/>
      <c r="HC1" s="161"/>
      <c r="HD1" s="161"/>
      <c r="HE1" s="161"/>
      <c r="HF1" s="161"/>
      <c r="HG1" s="161"/>
      <c r="HH1" s="161"/>
      <c r="HI1" s="161"/>
      <c r="HJ1" s="161"/>
      <c r="HK1" s="161"/>
      <c r="HL1" s="161"/>
      <c r="HM1" s="161"/>
      <c r="HN1" s="161"/>
      <c r="HO1" s="161"/>
      <c r="HP1" s="161"/>
      <c r="HQ1" s="161"/>
      <c r="HR1" s="161"/>
      <c r="HS1" s="161"/>
      <c r="HT1" s="161"/>
      <c r="HU1" s="161"/>
      <c r="HV1" s="161"/>
      <c r="HW1" s="161"/>
      <c r="HX1" s="161"/>
      <c r="HY1" s="161"/>
      <c r="HZ1" s="161"/>
      <c r="IA1" s="161"/>
      <c r="IB1" s="161"/>
      <c r="IC1" s="161"/>
      <c r="ID1" s="161"/>
      <c r="IE1" s="161"/>
      <c r="IF1" s="161"/>
      <c r="IG1" s="161"/>
      <c r="IH1" s="161"/>
      <c r="II1" s="161"/>
      <c r="IJ1" s="161"/>
      <c r="IK1" s="161"/>
      <c r="IL1" s="161"/>
      <c r="IM1" s="161"/>
      <c r="IN1" s="161"/>
      <c r="IO1" s="161"/>
      <c r="IP1" s="161"/>
      <c r="IQ1" s="161"/>
      <c r="IR1" s="161"/>
      <c r="IS1" s="161"/>
      <c r="IT1" s="161"/>
      <c r="IU1" s="161"/>
      <c r="IV1" s="161"/>
      <c r="IW1" s="161"/>
      <c r="IX1" s="161"/>
      <c r="IY1" s="161"/>
      <c r="IZ1" s="161"/>
      <c r="JA1" s="161"/>
      <c r="JB1" s="161"/>
      <c r="JC1" s="161"/>
      <c r="JD1" s="161"/>
      <c r="JE1" s="161"/>
      <c r="JF1" s="161"/>
      <c r="JG1" s="161"/>
      <c r="JH1" s="161"/>
      <c r="JI1" s="161"/>
      <c r="JJ1" s="161"/>
      <c r="JK1" s="161"/>
      <c r="JL1" s="161"/>
      <c r="JM1" s="161"/>
      <c r="JN1" s="161"/>
      <c r="JO1" s="161"/>
      <c r="JP1" s="161"/>
      <c r="JQ1" s="161"/>
      <c r="JR1" s="161"/>
      <c r="JS1" s="161"/>
      <c r="JT1" s="161"/>
      <c r="JU1" s="161"/>
      <c r="JV1" s="161"/>
      <c r="JW1" s="161"/>
      <c r="JX1" s="161"/>
      <c r="JY1" s="161"/>
      <c r="JZ1" s="161"/>
      <c r="KA1" s="161"/>
      <c r="KB1" s="161"/>
      <c r="KC1" s="161"/>
      <c r="KD1" s="161"/>
      <c r="KE1" s="161"/>
      <c r="KF1" s="161"/>
      <c r="KG1" s="161"/>
      <c r="KH1" s="161"/>
      <c r="KI1" s="161"/>
      <c r="KJ1" s="161"/>
      <c r="KK1" s="161"/>
      <c r="KL1" s="161"/>
    </row>
    <row r="2" spans="1:298" s="162" customFormat="1" ht="39.75" customHeight="1">
      <c r="A2" s="346"/>
      <c r="B2" s="347"/>
      <c r="C2" s="347"/>
      <c r="D2" s="335"/>
      <c r="E2" s="335"/>
      <c r="F2" s="335"/>
      <c r="G2" s="335"/>
      <c r="H2" s="335"/>
      <c r="I2" s="335"/>
      <c r="J2" s="335"/>
      <c r="K2" s="335"/>
      <c r="L2" s="335"/>
      <c r="M2" s="335"/>
      <c r="N2" s="335"/>
      <c r="O2" s="335"/>
      <c r="P2" s="335"/>
      <c r="Q2" s="335"/>
      <c r="R2" s="335"/>
      <c r="S2" s="335"/>
      <c r="T2" s="335"/>
      <c r="U2" s="335"/>
      <c r="V2" s="335"/>
      <c r="W2" s="335"/>
      <c r="X2" s="335"/>
      <c r="Y2" s="335"/>
      <c r="Z2" s="335"/>
      <c r="AA2" s="335"/>
      <c r="AB2" s="335"/>
      <c r="AC2" s="335"/>
      <c r="AD2" s="335"/>
      <c r="AE2" s="335"/>
      <c r="AF2" s="335"/>
      <c r="AG2" s="335"/>
      <c r="AH2" s="335"/>
      <c r="AI2" s="335"/>
      <c r="AJ2" s="335"/>
      <c r="AK2" s="335"/>
      <c r="AL2" s="336"/>
      <c r="AM2" s="336"/>
      <c r="AN2" s="336"/>
      <c r="AO2" s="161"/>
      <c r="AP2" s="161"/>
      <c r="AQ2" s="161"/>
      <c r="AR2" s="161"/>
      <c r="AS2" s="161"/>
      <c r="AT2" s="161"/>
      <c r="AU2" s="161"/>
      <c r="AV2" s="161"/>
      <c r="AW2" s="161"/>
      <c r="AX2" s="161"/>
      <c r="AY2" s="161"/>
      <c r="AZ2" s="161"/>
      <c r="BA2" s="161"/>
      <c r="BB2" s="161"/>
      <c r="BC2" s="161"/>
      <c r="BD2" s="161"/>
      <c r="BE2" s="161"/>
      <c r="BF2" s="161"/>
      <c r="BG2" s="161"/>
      <c r="BH2" s="161"/>
      <c r="BI2" s="161"/>
      <c r="BJ2" s="161"/>
      <c r="BK2" s="161"/>
      <c r="BL2" s="161"/>
      <c r="BM2" s="161"/>
      <c r="BN2" s="161"/>
      <c r="BO2" s="161"/>
      <c r="BP2" s="161"/>
      <c r="BQ2" s="161"/>
      <c r="BR2" s="161"/>
      <c r="BS2" s="161"/>
      <c r="BT2" s="161"/>
      <c r="BU2" s="161"/>
      <c r="BV2" s="161"/>
      <c r="BW2" s="161"/>
      <c r="BX2" s="161"/>
      <c r="BY2" s="161"/>
      <c r="BZ2" s="161"/>
      <c r="CA2" s="161"/>
      <c r="CB2" s="161"/>
      <c r="CC2" s="161"/>
      <c r="CD2" s="161"/>
      <c r="CE2" s="161"/>
      <c r="CF2" s="161"/>
      <c r="CG2" s="161"/>
      <c r="CH2" s="161"/>
      <c r="CI2" s="161"/>
      <c r="CJ2" s="161"/>
      <c r="CK2" s="161"/>
      <c r="CL2" s="161"/>
      <c r="CM2" s="161"/>
      <c r="CN2" s="161"/>
      <c r="CO2" s="161"/>
      <c r="CP2" s="161"/>
      <c r="CQ2" s="161"/>
      <c r="CR2" s="161"/>
      <c r="CS2" s="161"/>
      <c r="CT2" s="161"/>
      <c r="CU2" s="161"/>
      <c r="CV2" s="161"/>
      <c r="CW2" s="161"/>
      <c r="CX2" s="161"/>
      <c r="CY2" s="161"/>
      <c r="CZ2" s="161"/>
      <c r="DA2" s="161"/>
      <c r="DB2" s="161"/>
      <c r="DC2" s="161"/>
      <c r="DD2" s="161"/>
      <c r="DE2" s="161"/>
      <c r="DF2" s="161"/>
      <c r="DG2" s="161"/>
      <c r="DH2" s="161"/>
      <c r="DI2" s="161"/>
      <c r="DJ2" s="161"/>
      <c r="DK2" s="161"/>
      <c r="DL2" s="161"/>
      <c r="DM2" s="161"/>
      <c r="DN2" s="161"/>
      <c r="DO2" s="161"/>
      <c r="DP2" s="161"/>
      <c r="DQ2" s="161"/>
      <c r="DR2" s="161"/>
      <c r="DS2" s="161"/>
      <c r="DT2" s="161"/>
      <c r="DU2" s="161"/>
      <c r="DV2" s="161"/>
      <c r="DW2" s="161"/>
      <c r="DX2" s="161"/>
      <c r="DY2" s="161"/>
      <c r="DZ2" s="161"/>
      <c r="EA2" s="161"/>
      <c r="EB2" s="161"/>
      <c r="EC2" s="161"/>
      <c r="ED2" s="161"/>
      <c r="EE2" s="161"/>
      <c r="EF2" s="161"/>
      <c r="EG2" s="161"/>
      <c r="EH2" s="161"/>
      <c r="EI2" s="161"/>
      <c r="EJ2" s="161"/>
      <c r="EK2" s="161"/>
      <c r="EL2" s="161"/>
      <c r="EM2" s="161"/>
      <c r="EN2" s="161"/>
      <c r="EO2" s="161"/>
      <c r="EP2" s="161"/>
      <c r="EQ2" s="161"/>
      <c r="ER2" s="161"/>
      <c r="ES2" s="161"/>
      <c r="ET2" s="161"/>
      <c r="EU2" s="161"/>
      <c r="EV2" s="161"/>
      <c r="EW2" s="161"/>
      <c r="EX2" s="161"/>
      <c r="EY2" s="161"/>
      <c r="EZ2" s="161"/>
      <c r="FA2" s="161"/>
      <c r="FB2" s="161"/>
      <c r="FC2" s="161"/>
      <c r="FD2" s="161"/>
      <c r="FE2" s="161"/>
      <c r="FF2" s="161"/>
      <c r="FG2" s="161"/>
      <c r="FH2" s="161"/>
      <c r="FI2" s="161"/>
      <c r="FJ2" s="161"/>
      <c r="FK2" s="161"/>
      <c r="FL2" s="161"/>
      <c r="FM2" s="161"/>
      <c r="FN2" s="161"/>
      <c r="FO2" s="161"/>
      <c r="FP2" s="161"/>
      <c r="FQ2" s="161"/>
      <c r="FR2" s="161"/>
      <c r="FS2" s="161"/>
      <c r="FT2" s="161"/>
      <c r="FU2" s="161"/>
      <c r="FV2" s="161"/>
      <c r="FW2" s="161"/>
      <c r="FX2" s="161"/>
      <c r="FY2" s="161"/>
      <c r="FZ2" s="161"/>
      <c r="GA2" s="161"/>
      <c r="GB2" s="161"/>
      <c r="GC2" s="161"/>
      <c r="GD2" s="161"/>
      <c r="GE2" s="161"/>
      <c r="GF2" s="161"/>
      <c r="GG2" s="161"/>
      <c r="GH2" s="161"/>
      <c r="GI2" s="161"/>
      <c r="GJ2" s="161"/>
      <c r="GK2" s="161"/>
      <c r="GL2" s="161"/>
      <c r="GM2" s="161"/>
      <c r="GN2" s="161"/>
      <c r="GO2" s="161"/>
      <c r="GP2" s="161"/>
      <c r="GQ2" s="161"/>
      <c r="GR2" s="161"/>
      <c r="GS2" s="161"/>
      <c r="GT2" s="161"/>
      <c r="GU2" s="161"/>
      <c r="GV2" s="161"/>
      <c r="GW2" s="161"/>
      <c r="GX2" s="161"/>
      <c r="GY2" s="161"/>
      <c r="GZ2" s="161"/>
      <c r="HA2" s="161"/>
      <c r="HB2" s="161"/>
      <c r="HC2" s="161"/>
      <c r="HD2" s="161"/>
      <c r="HE2" s="161"/>
      <c r="HF2" s="161"/>
      <c r="HG2" s="161"/>
      <c r="HH2" s="161"/>
      <c r="HI2" s="161"/>
      <c r="HJ2" s="161"/>
      <c r="HK2" s="161"/>
      <c r="HL2" s="161"/>
      <c r="HM2" s="161"/>
      <c r="HN2" s="161"/>
      <c r="HO2" s="161"/>
      <c r="HP2" s="161"/>
      <c r="HQ2" s="161"/>
      <c r="HR2" s="161"/>
      <c r="HS2" s="161"/>
      <c r="HT2" s="161"/>
      <c r="HU2" s="161"/>
      <c r="HV2" s="161"/>
      <c r="HW2" s="161"/>
      <c r="HX2" s="161"/>
      <c r="HY2" s="161"/>
      <c r="HZ2" s="161"/>
      <c r="IA2" s="161"/>
      <c r="IB2" s="161"/>
      <c r="IC2" s="161"/>
      <c r="ID2" s="161"/>
      <c r="IE2" s="161"/>
      <c r="IF2" s="161"/>
      <c r="IG2" s="161"/>
      <c r="IH2" s="161"/>
      <c r="II2" s="161"/>
      <c r="IJ2" s="161"/>
      <c r="IK2" s="161"/>
      <c r="IL2" s="161"/>
      <c r="IM2" s="161"/>
      <c r="IN2" s="161"/>
      <c r="IO2" s="161"/>
      <c r="IP2" s="161"/>
      <c r="IQ2" s="161"/>
      <c r="IR2" s="161"/>
      <c r="IS2" s="161"/>
      <c r="IT2" s="161"/>
      <c r="IU2" s="161"/>
      <c r="IV2" s="161"/>
      <c r="IW2" s="161"/>
      <c r="IX2" s="161"/>
      <c r="IY2" s="161"/>
      <c r="IZ2" s="161"/>
      <c r="JA2" s="161"/>
      <c r="JB2" s="161"/>
      <c r="JC2" s="161"/>
      <c r="JD2" s="161"/>
      <c r="JE2" s="161"/>
      <c r="JF2" s="161"/>
      <c r="JG2" s="161"/>
      <c r="JH2" s="161"/>
      <c r="JI2" s="161"/>
      <c r="JJ2" s="161"/>
      <c r="JK2" s="161"/>
      <c r="JL2" s="161"/>
      <c r="JM2" s="161"/>
      <c r="JN2" s="161"/>
      <c r="JO2" s="161"/>
      <c r="JP2" s="161"/>
      <c r="JQ2" s="161"/>
      <c r="JR2" s="161"/>
      <c r="JS2" s="161"/>
      <c r="JT2" s="161"/>
      <c r="JU2" s="161"/>
      <c r="JV2" s="161"/>
      <c r="JW2" s="161"/>
      <c r="JX2" s="161"/>
      <c r="JY2" s="161"/>
      <c r="JZ2" s="161"/>
      <c r="KA2" s="161"/>
      <c r="KB2" s="161"/>
      <c r="KC2" s="161"/>
      <c r="KD2" s="161"/>
      <c r="KE2" s="161"/>
      <c r="KF2" s="161"/>
      <c r="KG2" s="161"/>
      <c r="KH2" s="161"/>
      <c r="KI2" s="161"/>
      <c r="KJ2" s="161"/>
      <c r="KK2" s="161"/>
      <c r="KL2" s="161"/>
    </row>
    <row r="3" spans="1:298" s="162" customFormat="1" ht="16.5">
      <c r="A3" s="2"/>
      <c r="B3" s="2"/>
      <c r="C3" s="3"/>
      <c r="D3" s="335"/>
      <c r="E3" s="335"/>
      <c r="F3" s="335"/>
      <c r="G3" s="335"/>
      <c r="H3" s="335"/>
      <c r="I3" s="335"/>
      <c r="J3" s="335"/>
      <c r="K3" s="335"/>
      <c r="L3" s="335"/>
      <c r="M3" s="335"/>
      <c r="N3" s="335"/>
      <c r="O3" s="335"/>
      <c r="P3" s="335"/>
      <c r="Q3" s="335"/>
      <c r="R3" s="335"/>
      <c r="S3" s="335"/>
      <c r="T3" s="335"/>
      <c r="U3" s="335"/>
      <c r="V3" s="335"/>
      <c r="W3" s="335"/>
      <c r="X3" s="335"/>
      <c r="Y3" s="335"/>
      <c r="Z3" s="335"/>
      <c r="AA3" s="335"/>
      <c r="AB3" s="335"/>
      <c r="AC3" s="335"/>
      <c r="AD3" s="335"/>
      <c r="AE3" s="335"/>
      <c r="AF3" s="335"/>
      <c r="AG3" s="335"/>
      <c r="AH3" s="335"/>
      <c r="AI3" s="335"/>
      <c r="AJ3" s="335"/>
      <c r="AK3" s="335"/>
      <c r="AL3" s="336"/>
      <c r="AM3" s="336"/>
      <c r="AN3" s="336"/>
      <c r="AO3" s="161"/>
      <c r="AP3" s="161"/>
      <c r="AQ3" s="161"/>
      <c r="AR3" s="161"/>
      <c r="AS3" s="161"/>
      <c r="AT3" s="161"/>
      <c r="AU3" s="161"/>
      <c r="AV3" s="161"/>
      <c r="AW3" s="161"/>
      <c r="AX3" s="161"/>
      <c r="AY3" s="161"/>
      <c r="AZ3" s="161"/>
      <c r="BA3" s="161"/>
      <c r="BB3" s="161"/>
      <c r="BC3" s="161"/>
      <c r="BD3" s="161"/>
      <c r="BE3" s="161"/>
      <c r="BF3" s="161"/>
      <c r="BG3" s="161"/>
      <c r="BH3" s="161"/>
      <c r="BI3" s="161"/>
      <c r="BJ3" s="161"/>
      <c r="BK3" s="161"/>
      <c r="BL3" s="161"/>
      <c r="BM3" s="161"/>
      <c r="BN3" s="161"/>
      <c r="BO3" s="161"/>
      <c r="BP3" s="161"/>
      <c r="BQ3" s="161"/>
      <c r="BR3" s="161"/>
      <c r="BS3" s="161"/>
      <c r="BT3" s="161"/>
      <c r="BU3" s="161"/>
      <c r="BV3" s="161"/>
      <c r="BW3" s="161"/>
      <c r="BX3" s="161"/>
      <c r="BY3" s="161"/>
      <c r="BZ3" s="161"/>
      <c r="CA3" s="161"/>
      <c r="CB3" s="161"/>
      <c r="CC3" s="161"/>
      <c r="CD3" s="161"/>
      <c r="CE3" s="161"/>
      <c r="CF3" s="161"/>
      <c r="CG3" s="161"/>
      <c r="CH3" s="161"/>
      <c r="CI3" s="161"/>
      <c r="CJ3" s="161"/>
      <c r="CK3" s="161"/>
      <c r="CL3" s="161"/>
      <c r="CM3" s="161"/>
      <c r="CN3" s="161"/>
      <c r="CO3" s="161"/>
      <c r="CP3" s="161"/>
      <c r="CQ3" s="161"/>
      <c r="CR3" s="161"/>
      <c r="CS3" s="161"/>
      <c r="CT3" s="161"/>
      <c r="CU3" s="161"/>
      <c r="CV3" s="161"/>
      <c r="CW3" s="161"/>
      <c r="CX3" s="161"/>
      <c r="CY3" s="161"/>
      <c r="CZ3" s="161"/>
      <c r="DA3" s="161"/>
      <c r="DB3" s="161"/>
      <c r="DC3" s="161"/>
      <c r="DD3" s="161"/>
      <c r="DE3" s="161"/>
      <c r="DF3" s="161"/>
      <c r="DG3" s="161"/>
      <c r="DH3" s="161"/>
      <c r="DI3" s="161"/>
      <c r="DJ3" s="161"/>
      <c r="DK3" s="161"/>
      <c r="DL3" s="161"/>
      <c r="DM3" s="161"/>
      <c r="DN3" s="161"/>
      <c r="DO3" s="161"/>
      <c r="DP3" s="161"/>
      <c r="DQ3" s="161"/>
      <c r="DR3" s="161"/>
      <c r="DS3" s="161"/>
      <c r="DT3" s="161"/>
      <c r="DU3" s="161"/>
      <c r="DV3" s="161"/>
      <c r="DW3" s="161"/>
      <c r="DX3" s="161"/>
      <c r="DY3" s="161"/>
      <c r="DZ3" s="161"/>
      <c r="EA3" s="161"/>
      <c r="EB3" s="161"/>
      <c r="EC3" s="161"/>
      <c r="ED3" s="161"/>
      <c r="EE3" s="161"/>
      <c r="EF3" s="161"/>
      <c r="EG3" s="161"/>
      <c r="EH3" s="161"/>
      <c r="EI3" s="161"/>
      <c r="EJ3" s="161"/>
      <c r="EK3" s="161"/>
      <c r="EL3" s="161"/>
      <c r="EM3" s="161"/>
      <c r="EN3" s="161"/>
      <c r="EO3" s="161"/>
      <c r="EP3" s="161"/>
      <c r="EQ3" s="161"/>
      <c r="ER3" s="161"/>
      <c r="ES3" s="161"/>
      <c r="ET3" s="161"/>
      <c r="EU3" s="161"/>
      <c r="EV3" s="161"/>
      <c r="EW3" s="161"/>
      <c r="EX3" s="161"/>
      <c r="EY3" s="161"/>
      <c r="EZ3" s="161"/>
      <c r="FA3" s="161"/>
      <c r="FB3" s="161"/>
      <c r="FC3" s="161"/>
      <c r="FD3" s="161"/>
      <c r="FE3" s="161"/>
      <c r="FF3" s="161"/>
      <c r="FG3" s="161"/>
      <c r="FH3" s="161"/>
      <c r="FI3" s="161"/>
      <c r="FJ3" s="161"/>
      <c r="FK3" s="161"/>
      <c r="FL3" s="161"/>
      <c r="FM3" s="161"/>
      <c r="FN3" s="161"/>
      <c r="FO3" s="161"/>
      <c r="FP3" s="161"/>
      <c r="FQ3" s="161"/>
      <c r="FR3" s="161"/>
      <c r="FS3" s="161"/>
      <c r="FT3" s="161"/>
      <c r="FU3" s="161"/>
      <c r="FV3" s="161"/>
      <c r="FW3" s="161"/>
      <c r="FX3" s="161"/>
      <c r="FY3" s="161"/>
      <c r="FZ3" s="161"/>
      <c r="GA3" s="161"/>
      <c r="GB3" s="161"/>
      <c r="GC3" s="161"/>
      <c r="GD3" s="161"/>
      <c r="GE3" s="161"/>
      <c r="GF3" s="161"/>
      <c r="GG3" s="161"/>
      <c r="GH3" s="161"/>
      <c r="GI3" s="161"/>
      <c r="GJ3" s="161"/>
      <c r="GK3" s="161"/>
      <c r="GL3" s="161"/>
      <c r="GM3" s="161"/>
      <c r="GN3" s="161"/>
      <c r="GO3" s="161"/>
      <c r="GP3" s="161"/>
      <c r="GQ3" s="161"/>
      <c r="GR3" s="161"/>
      <c r="GS3" s="161"/>
      <c r="GT3" s="161"/>
      <c r="GU3" s="161"/>
      <c r="GV3" s="161"/>
      <c r="GW3" s="161"/>
      <c r="GX3" s="161"/>
      <c r="GY3" s="161"/>
      <c r="GZ3" s="161"/>
      <c r="HA3" s="161"/>
      <c r="HB3" s="161"/>
      <c r="HC3" s="161"/>
      <c r="HD3" s="161"/>
      <c r="HE3" s="161"/>
      <c r="HF3" s="161"/>
      <c r="HG3" s="161"/>
      <c r="HH3" s="161"/>
      <c r="HI3" s="161"/>
      <c r="HJ3" s="161"/>
      <c r="HK3" s="161"/>
      <c r="HL3" s="161"/>
      <c r="HM3" s="161"/>
      <c r="HN3" s="161"/>
      <c r="HO3" s="161"/>
      <c r="HP3" s="161"/>
      <c r="HQ3" s="161"/>
      <c r="HR3" s="161"/>
      <c r="HS3" s="161"/>
      <c r="HT3" s="161"/>
      <c r="HU3" s="161"/>
      <c r="HV3" s="161"/>
      <c r="HW3" s="161"/>
      <c r="HX3" s="161"/>
      <c r="HY3" s="161"/>
      <c r="HZ3" s="161"/>
      <c r="IA3" s="161"/>
      <c r="IB3" s="161"/>
      <c r="IC3" s="161"/>
      <c r="ID3" s="161"/>
      <c r="IE3" s="161"/>
      <c r="IF3" s="161"/>
      <c r="IG3" s="161"/>
      <c r="IH3" s="161"/>
      <c r="II3" s="161"/>
      <c r="IJ3" s="161"/>
      <c r="IK3" s="161"/>
      <c r="IL3" s="161"/>
      <c r="IM3" s="161"/>
      <c r="IN3" s="161"/>
      <c r="IO3" s="161"/>
      <c r="IP3" s="161"/>
      <c r="IQ3" s="161"/>
      <c r="IR3" s="161"/>
      <c r="IS3" s="161"/>
      <c r="IT3" s="161"/>
      <c r="IU3" s="161"/>
      <c r="IV3" s="161"/>
      <c r="IW3" s="161"/>
      <c r="IX3" s="161"/>
      <c r="IY3" s="161"/>
      <c r="IZ3" s="161"/>
      <c r="JA3" s="161"/>
      <c r="JB3" s="161"/>
      <c r="JC3" s="161"/>
      <c r="JD3" s="161"/>
      <c r="JE3" s="161"/>
      <c r="JF3" s="161"/>
      <c r="JG3" s="161"/>
      <c r="JH3" s="161"/>
      <c r="JI3" s="161"/>
      <c r="JJ3" s="161"/>
      <c r="JK3" s="161"/>
      <c r="JL3" s="161"/>
      <c r="JM3" s="161"/>
      <c r="JN3" s="161"/>
      <c r="JO3" s="161"/>
      <c r="JP3" s="161"/>
      <c r="JQ3" s="161"/>
      <c r="JR3" s="161"/>
      <c r="JS3" s="161"/>
      <c r="JT3" s="161"/>
      <c r="JU3" s="161"/>
      <c r="JV3" s="161"/>
      <c r="JW3" s="161"/>
      <c r="JX3" s="161"/>
      <c r="JY3" s="161"/>
      <c r="JZ3" s="161"/>
      <c r="KA3" s="161"/>
      <c r="KB3" s="161"/>
      <c r="KC3" s="161"/>
      <c r="KD3" s="161"/>
      <c r="KE3" s="161"/>
      <c r="KF3" s="161"/>
      <c r="KG3" s="161"/>
      <c r="KH3" s="161"/>
      <c r="KI3" s="161"/>
      <c r="KJ3" s="161"/>
      <c r="KK3" s="161"/>
      <c r="KL3" s="161"/>
    </row>
    <row r="4" spans="1:298" s="162" customFormat="1" ht="26.25" customHeight="1">
      <c r="A4" s="337" t="s">
        <v>0</v>
      </c>
      <c r="B4" s="338"/>
      <c r="C4" s="339"/>
      <c r="D4" s="340" t="s">
        <v>407</v>
      </c>
      <c r="E4" s="341"/>
      <c r="F4" s="341"/>
      <c r="G4" s="341"/>
      <c r="H4" s="341"/>
      <c r="I4" s="341"/>
      <c r="J4" s="341"/>
      <c r="K4" s="341"/>
      <c r="L4" s="341"/>
      <c r="M4" s="341"/>
      <c r="N4" s="342"/>
      <c r="O4" s="343"/>
      <c r="P4" s="343"/>
      <c r="Q4" s="343"/>
      <c r="R4" s="1"/>
      <c r="S4" s="1"/>
      <c r="T4" s="1"/>
      <c r="U4" s="1"/>
      <c r="V4" s="1"/>
      <c r="W4" s="1"/>
      <c r="X4" s="1"/>
      <c r="Y4" s="1"/>
      <c r="Z4" s="1"/>
      <c r="AA4" s="1"/>
      <c r="AB4" s="1"/>
      <c r="AC4" s="1"/>
      <c r="AD4" s="1"/>
      <c r="AE4" s="1"/>
      <c r="AF4" s="1"/>
      <c r="AG4" s="1"/>
      <c r="AH4" s="1"/>
      <c r="AI4" s="1"/>
      <c r="AJ4" s="1"/>
      <c r="AK4" s="1"/>
      <c r="AL4" s="1"/>
      <c r="AM4" s="1"/>
      <c r="AN4" s="1"/>
      <c r="AO4" s="161"/>
      <c r="AP4" s="161"/>
      <c r="AQ4" s="161"/>
      <c r="AR4" s="161"/>
      <c r="AS4" s="161"/>
      <c r="AT4" s="161"/>
      <c r="AU4" s="161"/>
      <c r="AV4" s="161"/>
      <c r="AW4" s="161"/>
      <c r="AX4" s="161"/>
      <c r="AY4" s="161"/>
      <c r="AZ4" s="161"/>
      <c r="BA4" s="161"/>
      <c r="BB4" s="161"/>
      <c r="BC4" s="161"/>
      <c r="BD4" s="161"/>
      <c r="BE4" s="161"/>
      <c r="BF4" s="161"/>
      <c r="BG4" s="161"/>
      <c r="BH4" s="161"/>
      <c r="BI4" s="161"/>
      <c r="BJ4" s="161"/>
      <c r="BK4" s="161"/>
      <c r="BL4" s="161"/>
      <c r="BM4" s="161"/>
      <c r="BN4" s="161"/>
      <c r="BO4" s="161"/>
      <c r="BP4" s="161"/>
      <c r="BQ4" s="161"/>
      <c r="BR4" s="161"/>
      <c r="BS4" s="161"/>
      <c r="BT4" s="161"/>
      <c r="BU4" s="161"/>
      <c r="BV4" s="161"/>
      <c r="BW4" s="161"/>
      <c r="BX4" s="161"/>
      <c r="BY4" s="161"/>
      <c r="BZ4" s="161"/>
      <c r="CA4" s="161"/>
      <c r="CB4" s="161"/>
      <c r="CC4" s="161"/>
      <c r="CD4" s="161"/>
      <c r="CE4" s="161"/>
      <c r="CF4" s="161"/>
      <c r="CG4" s="161"/>
      <c r="CH4" s="161"/>
      <c r="CI4" s="161"/>
      <c r="CJ4" s="161"/>
      <c r="CK4" s="161"/>
      <c r="CL4" s="161"/>
      <c r="CM4" s="161"/>
      <c r="CN4" s="161"/>
      <c r="CO4" s="161"/>
      <c r="CP4" s="161"/>
      <c r="CQ4" s="161"/>
      <c r="CR4" s="161"/>
      <c r="CS4" s="161"/>
      <c r="CT4" s="161"/>
      <c r="CU4" s="161"/>
      <c r="CV4" s="161"/>
      <c r="CW4" s="161"/>
      <c r="CX4" s="161"/>
      <c r="CY4" s="161"/>
      <c r="CZ4" s="161"/>
      <c r="DA4" s="161"/>
      <c r="DB4" s="161"/>
      <c r="DC4" s="161"/>
      <c r="DD4" s="161"/>
      <c r="DE4" s="161"/>
      <c r="DF4" s="161"/>
      <c r="DG4" s="161"/>
      <c r="DH4" s="161"/>
      <c r="DI4" s="161"/>
      <c r="DJ4" s="161"/>
      <c r="DK4" s="161"/>
      <c r="DL4" s="161"/>
      <c r="DM4" s="161"/>
      <c r="DN4" s="161"/>
      <c r="DO4" s="161"/>
      <c r="DP4" s="161"/>
      <c r="DQ4" s="161"/>
      <c r="DR4" s="161"/>
      <c r="DS4" s="161"/>
      <c r="DT4" s="161"/>
      <c r="DU4" s="161"/>
      <c r="DV4" s="161"/>
      <c r="DW4" s="161"/>
      <c r="DX4" s="161"/>
      <c r="DY4" s="161"/>
      <c r="DZ4" s="161"/>
      <c r="EA4" s="161"/>
      <c r="EB4" s="161"/>
      <c r="EC4" s="161"/>
      <c r="ED4" s="161"/>
      <c r="EE4" s="161"/>
      <c r="EF4" s="161"/>
      <c r="EG4" s="161"/>
      <c r="EH4" s="161"/>
      <c r="EI4" s="161"/>
      <c r="EJ4" s="161"/>
      <c r="EK4" s="161"/>
      <c r="EL4" s="161"/>
      <c r="EM4" s="161"/>
      <c r="EN4" s="161"/>
      <c r="EO4" s="161"/>
      <c r="EP4" s="161"/>
      <c r="EQ4" s="161"/>
      <c r="ER4" s="161"/>
      <c r="ES4" s="161"/>
      <c r="ET4" s="161"/>
      <c r="EU4" s="161"/>
      <c r="EV4" s="161"/>
      <c r="EW4" s="161"/>
      <c r="EX4" s="161"/>
      <c r="EY4" s="161"/>
      <c r="EZ4" s="161"/>
      <c r="FA4" s="161"/>
      <c r="FB4" s="161"/>
      <c r="FC4" s="161"/>
      <c r="FD4" s="161"/>
      <c r="FE4" s="161"/>
      <c r="FF4" s="161"/>
      <c r="FG4" s="161"/>
      <c r="FH4" s="161"/>
      <c r="FI4" s="161"/>
      <c r="FJ4" s="161"/>
      <c r="FK4" s="161"/>
      <c r="FL4" s="161"/>
      <c r="FM4" s="161"/>
      <c r="FN4" s="161"/>
      <c r="FO4" s="161"/>
      <c r="FP4" s="161"/>
      <c r="FQ4" s="161"/>
      <c r="FR4" s="161"/>
      <c r="FS4" s="161"/>
      <c r="FT4" s="161"/>
      <c r="FU4" s="161"/>
      <c r="FV4" s="161"/>
      <c r="FW4" s="161"/>
      <c r="FX4" s="161"/>
      <c r="FY4" s="161"/>
      <c r="FZ4" s="161"/>
      <c r="GA4" s="161"/>
      <c r="GB4" s="161"/>
      <c r="GC4" s="161"/>
      <c r="GD4" s="161"/>
      <c r="GE4" s="161"/>
      <c r="GF4" s="161"/>
      <c r="GG4" s="161"/>
      <c r="GH4" s="161"/>
      <c r="GI4" s="161"/>
      <c r="GJ4" s="161"/>
      <c r="GK4" s="161"/>
      <c r="GL4" s="161"/>
      <c r="GM4" s="161"/>
      <c r="GN4" s="161"/>
      <c r="GO4" s="161"/>
      <c r="GP4" s="161"/>
      <c r="GQ4" s="161"/>
      <c r="GR4" s="161"/>
      <c r="GS4" s="161"/>
      <c r="GT4" s="161"/>
      <c r="GU4" s="161"/>
      <c r="GV4" s="161"/>
      <c r="GW4" s="161"/>
      <c r="GX4" s="161"/>
      <c r="GY4" s="161"/>
      <c r="GZ4" s="161"/>
      <c r="HA4" s="161"/>
      <c r="HB4" s="161"/>
      <c r="HC4" s="161"/>
      <c r="HD4" s="161"/>
      <c r="HE4" s="161"/>
      <c r="HF4" s="161"/>
      <c r="HG4" s="161"/>
      <c r="HH4" s="161"/>
      <c r="HI4" s="161"/>
      <c r="HJ4" s="161"/>
      <c r="HK4" s="161"/>
      <c r="HL4" s="161"/>
      <c r="HM4" s="161"/>
      <c r="HN4" s="161"/>
      <c r="HO4" s="161"/>
      <c r="HP4" s="161"/>
      <c r="HQ4" s="161"/>
      <c r="HR4" s="161"/>
      <c r="HS4" s="161"/>
      <c r="HT4" s="161"/>
      <c r="HU4" s="161"/>
      <c r="HV4" s="161"/>
      <c r="HW4" s="161"/>
      <c r="HX4" s="161"/>
      <c r="HY4" s="161"/>
      <c r="HZ4" s="161"/>
      <c r="IA4" s="161"/>
      <c r="IB4" s="161"/>
      <c r="IC4" s="161"/>
      <c r="ID4" s="161"/>
      <c r="IE4" s="161"/>
      <c r="IF4" s="161"/>
      <c r="IG4" s="161"/>
      <c r="IH4" s="161"/>
      <c r="II4" s="161"/>
      <c r="IJ4" s="161"/>
      <c r="IK4" s="161"/>
      <c r="IL4" s="161"/>
      <c r="IM4" s="161"/>
      <c r="IN4" s="161"/>
      <c r="IO4" s="161"/>
      <c r="IP4" s="161"/>
      <c r="IQ4" s="161"/>
      <c r="IR4" s="161"/>
      <c r="IS4" s="161"/>
      <c r="IT4" s="161"/>
      <c r="IU4" s="161"/>
      <c r="IV4" s="161"/>
      <c r="IW4" s="161"/>
      <c r="IX4" s="161"/>
      <c r="IY4" s="161"/>
      <c r="IZ4" s="161"/>
      <c r="JA4" s="161"/>
      <c r="JB4" s="161"/>
      <c r="JC4" s="161"/>
      <c r="JD4" s="161"/>
      <c r="JE4" s="161"/>
      <c r="JF4" s="161"/>
      <c r="JG4" s="161"/>
      <c r="JH4" s="161"/>
      <c r="JI4" s="161"/>
      <c r="JJ4" s="161"/>
      <c r="JK4" s="161"/>
      <c r="JL4" s="161"/>
      <c r="JM4" s="161"/>
      <c r="JN4" s="161"/>
      <c r="JO4" s="161"/>
      <c r="JP4" s="161"/>
      <c r="JQ4" s="161"/>
      <c r="JR4" s="161"/>
      <c r="JS4" s="161"/>
      <c r="JT4" s="161"/>
      <c r="JU4" s="161"/>
      <c r="JV4" s="161"/>
      <c r="JW4" s="161"/>
      <c r="JX4" s="161"/>
      <c r="JY4" s="161"/>
      <c r="JZ4" s="161"/>
      <c r="KA4" s="161"/>
      <c r="KB4" s="161"/>
      <c r="KC4" s="161"/>
      <c r="KD4" s="161"/>
      <c r="KE4" s="161"/>
      <c r="KF4" s="161"/>
      <c r="KG4" s="161"/>
      <c r="KH4" s="161"/>
      <c r="KI4" s="161"/>
      <c r="KJ4" s="161"/>
      <c r="KK4" s="161"/>
      <c r="KL4" s="161"/>
    </row>
    <row r="5" spans="1:298" s="162" customFormat="1" ht="44.25" customHeight="1">
      <c r="A5" s="337" t="s">
        <v>1</v>
      </c>
      <c r="B5" s="338"/>
      <c r="C5" s="339"/>
      <c r="D5" s="348" t="s">
        <v>408</v>
      </c>
      <c r="E5" s="349"/>
      <c r="F5" s="349"/>
      <c r="G5" s="349"/>
      <c r="H5" s="349"/>
      <c r="I5" s="349"/>
      <c r="J5" s="349"/>
      <c r="K5" s="349"/>
      <c r="L5" s="349"/>
      <c r="M5" s="349"/>
      <c r="N5" s="350"/>
      <c r="O5" s="1"/>
      <c r="P5" s="1"/>
      <c r="Q5" s="1"/>
      <c r="R5" s="1"/>
      <c r="S5" s="1"/>
      <c r="T5" s="1"/>
      <c r="U5" s="1"/>
      <c r="V5" s="1"/>
      <c r="W5" s="1"/>
      <c r="X5" s="1"/>
      <c r="Y5" s="1"/>
      <c r="Z5" s="1"/>
      <c r="AA5" s="1"/>
      <c r="AB5" s="1"/>
      <c r="AC5" s="1"/>
      <c r="AD5" s="1"/>
      <c r="AE5" s="1"/>
      <c r="AF5" s="1"/>
      <c r="AG5" s="1"/>
      <c r="AH5" s="1"/>
      <c r="AI5" s="1"/>
      <c r="AJ5" s="1"/>
      <c r="AK5" s="1"/>
      <c r="AL5" s="1"/>
      <c r="AM5" s="1"/>
      <c r="AN5" s="1"/>
      <c r="AO5" s="161"/>
      <c r="AP5" s="161"/>
      <c r="AQ5" s="161"/>
      <c r="AR5" s="161"/>
      <c r="AS5" s="161"/>
      <c r="AT5" s="161"/>
      <c r="AU5" s="161"/>
      <c r="AV5" s="161"/>
      <c r="AW5" s="161"/>
      <c r="AX5" s="161"/>
      <c r="AY5" s="161"/>
      <c r="AZ5" s="161"/>
      <c r="BA5" s="161"/>
      <c r="BB5" s="161"/>
      <c r="BC5" s="161"/>
      <c r="BD5" s="161"/>
      <c r="BE5" s="161"/>
      <c r="BF5" s="161"/>
      <c r="BG5" s="161"/>
      <c r="BH5" s="161"/>
      <c r="BI5" s="161"/>
      <c r="BJ5" s="161"/>
      <c r="BK5" s="161"/>
      <c r="BL5" s="161"/>
      <c r="BM5" s="161"/>
      <c r="BN5" s="161"/>
      <c r="BO5" s="161"/>
      <c r="BP5" s="161"/>
      <c r="BQ5" s="161"/>
      <c r="BR5" s="161"/>
      <c r="BS5" s="161"/>
      <c r="BT5" s="161"/>
      <c r="BU5" s="161"/>
      <c r="BV5" s="161"/>
      <c r="BW5" s="161"/>
      <c r="BX5" s="161"/>
      <c r="BY5" s="161"/>
      <c r="BZ5" s="161"/>
      <c r="CA5" s="161"/>
      <c r="CB5" s="161"/>
      <c r="CC5" s="161"/>
      <c r="CD5" s="161"/>
      <c r="CE5" s="161"/>
      <c r="CF5" s="161"/>
      <c r="CG5" s="161"/>
      <c r="CH5" s="161"/>
      <c r="CI5" s="161"/>
      <c r="CJ5" s="161"/>
      <c r="CK5" s="161"/>
      <c r="CL5" s="161"/>
      <c r="CM5" s="161"/>
      <c r="CN5" s="161"/>
      <c r="CO5" s="161"/>
      <c r="CP5" s="161"/>
      <c r="CQ5" s="161"/>
      <c r="CR5" s="161"/>
      <c r="CS5" s="161"/>
      <c r="CT5" s="161"/>
      <c r="CU5" s="161"/>
      <c r="CV5" s="161"/>
      <c r="CW5" s="161"/>
      <c r="CX5" s="161"/>
      <c r="CY5" s="161"/>
      <c r="CZ5" s="161"/>
      <c r="DA5" s="161"/>
      <c r="DB5" s="161"/>
      <c r="DC5" s="161"/>
      <c r="DD5" s="161"/>
      <c r="DE5" s="161"/>
      <c r="DF5" s="161"/>
      <c r="DG5" s="161"/>
      <c r="DH5" s="161"/>
      <c r="DI5" s="161"/>
      <c r="DJ5" s="161"/>
      <c r="DK5" s="161"/>
      <c r="DL5" s="161"/>
      <c r="DM5" s="161"/>
      <c r="DN5" s="161"/>
      <c r="DO5" s="161"/>
      <c r="DP5" s="161"/>
      <c r="DQ5" s="161"/>
      <c r="DR5" s="161"/>
      <c r="DS5" s="161"/>
      <c r="DT5" s="161"/>
      <c r="DU5" s="161"/>
      <c r="DV5" s="161"/>
      <c r="DW5" s="161"/>
      <c r="DX5" s="161"/>
      <c r="DY5" s="161"/>
      <c r="DZ5" s="161"/>
      <c r="EA5" s="161"/>
      <c r="EB5" s="161"/>
      <c r="EC5" s="161"/>
      <c r="ED5" s="161"/>
      <c r="EE5" s="161"/>
      <c r="EF5" s="161"/>
      <c r="EG5" s="161"/>
      <c r="EH5" s="161"/>
      <c r="EI5" s="161"/>
      <c r="EJ5" s="161"/>
      <c r="EK5" s="161"/>
      <c r="EL5" s="161"/>
      <c r="EM5" s="161"/>
      <c r="EN5" s="161"/>
      <c r="EO5" s="161"/>
      <c r="EP5" s="161"/>
      <c r="EQ5" s="161"/>
      <c r="ER5" s="161"/>
      <c r="ES5" s="161"/>
      <c r="ET5" s="161"/>
      <c r="EU5" s="161"/>
      <c r="EV5" s="161"/>
      <c r="EW5" s="161"/>
      <c r="EX5" s="161"/>
      <c r="EY5" s="161"/>
      <c r="EZ5" s="161"/>
      <c r="FA5" s="161"/>
      <c r="FB5" s="161"/>
      <c r="FC5" s="161"/>
      <c r="FD5" s="161"/>
      <c r="FE5" s="161"/>
      <c r="FF5" s="161"/>
      <c r="FG5" s="161"/>
      <c r="FH5" s="161"/>
      <c r="FI5" s="161"/>
      <c r="FJ5" s="161"/>
      <c r="FK5" s="161"/>
      <c r="FL5" s="161"/>
      <c r="FM5" s="161"/>
      <c r="FN5" s="161"/>
      <c r="FO5" s="161"/>
      <c r="FP5" s="161"/>
      <c r="FQ5" s="161"/>
      <c r="FR5" s="161"/>
      <c r="FS5" s="161"/>
      <c r="FT5" s="161"/>
      <c r="FU5" s="161"/>
      <c r="FV5" s="161"/>
      <c r="FW5" s="161"/>
      <c r="FX5" s="161"/>
      <c r="FY5" s="161"/>
      <c r="FZ5" s="161"/>
      <c r="GA5" s="161"/>
      <c r="GB5" s="161"/>
      <c r="GC5" s="161"/>
      <c r="GD5" s="161"/>
      <c r="GE5" s="161"/>
      <c r="GF5" s="161"/>
      <c r="GG5" s="161"/>
      <c r="GH5" s="161"/>
      <c r="GI5" s="161"/>
      <c r="GJ5" s="161"/>
      <c r="GK5" s="161"/>
      <c r="GL5" s="161"/>
      <c r="GM5" s="161"/>
      <c r="GN5" s="161"/>
      <c r="GO5" s="161"/>
      <c r="GP5" s="161"/>
      <c r="GQ5" s="161"/>
      <c r="GR5" s="161"/>
      <c r="GS5" s="161"/>
      <c r="GT5" s="161"/>
      <c r="GU5" s="161"/>
      <c r="GV5" s="161"/>
      <c r="GW5" s="161"/>
      <c r="GX5" s="161"/>
      <c r="GY5" s="161"/>
      <c r="GZ5" s="161"/>
      <c r="HA5" s="161"/>
      <c r="HB5" s="161"/>
      <c r="HC5" s="161"/>
      <c r="HD5" s="161"/>
      <c r="HE5" s="161"/>
      <c r="HF5" s="161"/>
      <c r="HG5" s="161"/>
      <c r="HH5" s="161"/>
      <c r="HI5" s="161"/>
      <c r="HJ5" s="161"/>
      <c r="HK5" s="161"/>
      <c r="HL5" s="161"/>
      <c r="HM5" s="161"/>
      <c r="HN5" s="161"/>
      <c r="HO5" s="161"/>
      <c r="HP5" s="161"/>
      <c r="HQ5" s="161"/>
      <c r="HR5" s="161"/>
      <c r="HS5" s="161"/>
      <c r="HT5" s="161"/>
      <c r="HU5" s="161"/>
      <c r="HV5" s="161"/>
      <c r="HW5" s="161"/>
      <c r="HX5" s="161"/>
      <c r="HY5" s="161"/>
      <c r="HZ5" s="161"/>
      <c r="IA5" s="161"/>
      <c r="IB5" s="161"/>
      <c r="IC5" s="161"/>
      <c r="ID5" s="161"/>
      <c r="IE5" s="161"/>
      <c r="IF5" s="161"/>
      <c r="IG5" s="161"/>
      <c r="IH5" s="161"/>
      <c r="II5" s="161"/>
      <c r="IJ5" s="161"/>
      <c r="IK5" s="161"/>
      <c r="IL5" s="161"/>
      <c r="IM5" s="161"/>
      <c r="IN5" s="161"/>
      <c r="IO5" s="161"/>
      <c r="IP5" s="161"/>
      <c r="IQ5" s="161"/>
      <c r="IR5" s="161"/>
      <c r="IS5" s="161"/>
      <c r="IT5" s="161"/>
      <c r="IU5" s="161"/>
      <c r="IV5" s="161"/>
      <c r="IW5" s="161"/>
      <c r="IX5" s="161"/>
      <c r="IY5" s="161"/>
      <c r="IZ5" s="161"/>
      <c r="JA5" s="161"/>
      <c r="JB5" s="161"/>
      <c r="JC5" s="161"/>
      <c r="JD5" s="161"/>
      <c r="JE5" s="161"/>
      <c r="JF5" s="161"/>
      <c r="JG5" s="161"/>
      <c r="JH5" s="161"/>
      <c r="JI5" s="161"/>
      <c r="JJ5" s="161"/>
      <c r="JK5" s="161"/>
      <c r="JL5" s="161"/>
      <c r="JM5" s="161"/>
      <c r="JN5" s="161"/>
      <c r="JO5" s="161"/>
      <c r="JP5" s="161"/>
      <c r="JQ5" s="161"/>
      <c r="JR5" s="161"/>
      <c r="JS5" s="161"/>
      <c r="JT5" s="161"/>
      <c r="JU5" s="161"/>
      <c r="JV5" s="161"/>
      <c r="JW5" s="161"/>
      <c r="JX5" s="161"/>
      <c r="JY5" s="161"/>
      <c r="JZ5" s="161"/>
      <c r="KA5" s="161"/>
      <c r="KB5" s="161"/>
      <c r="KC5" s="161"/>
      <c r="KD5" s="161"/>
      <c r="KE5" s="161"/>
      <c r="KF5" s="161"/>
      <c r="KG5" s="161"/>
      <c r="KH5" s="161"/>
      <c r="KI5" s="161"/>
      <c r="KJ5" s="161"/>
      <c r="KK5" s="161"/>
      <c r="KL5" s="161"/>
    </row>
    <row r="6" spans="1:298" s="162" customFormat="1" ht="49.5" customHeight="1">
      <c r="A6" s="337" t="s">
        <v>2</v>
      </c>
      <c r="B6" s="338"/>
      <c r="C6" s="339"/>
      <c r="D6" s="348" t="s">
        <v>369</v>
      </c>
      <c r="E6" s="349"/>
      <c r="F6" s="349"/>
      <c r="G6" s="349"/>
      <c r="H6" s="349"/>
      <c r="I6" s="349"/>
      <c r="J6" s="349"/>
      <c r="K6" s="349"/>
      <c r="L6" s="349"/>
      <c r="M6" s="349"/>
      <c r="N6" s="350"/>
      <c r="O6" s="1"/>
      <c r="P6" s="1"/>
      <c r="Q6" s="1"/>
      <c r="R6" s="1"/>
      <c r="S6" s="1"/>
      <c r="T6" s="1"/>
      <c r="U6" s="1"/>
      <c r="V6" s="1"/>
      <c r="W6" s="1"/>
      <c r="X6" s="1"/>
      <c r="Y6" s="1"/>
      <c r="Z6" s="1"/>
      <c r="AA6" s="1"/>
      <c r="AB6" s="1"/>
      <c r="AC6" s="1"/>
      <c r="AD6" s="1"/>
      <c r="AE6" s="1"/>
      <c r="AF6" s="1"/>
      <c r="AG6" s="1"/>
      <c r="AH6" s="1"/>
      <c r="AI6" s="1"/>
      <c r="AJ6" s="1"/>
      <c r="AK6" s="1"/>
      <c r="AL6" s="1"/>
      <c r="AM6" s="1"/>
      <c r="AN6" s="1"/>
      <c r="AO6" s="161"/>
      <c r="AP6" s="161"/>
      <c r="AQ6" s="161"/>
      <c r="AR6" s="161"/>
      <c r="AS6" s="161"/>
      <c r="AT6" s="161"/>
      <c r="AU6" s="161"/>
      <c r="AV6" s="161"/>
      <c r="AW6" s="161"/>
      <c r="AX6" s="161"/>
      <c r="AY6" s="161"/>
      <c r="AZ6" s="161"/>
      <c r="BA6" s="161"/>
      <c r="BB6" s="161"/>
      <c r="BC6" s="161"/>
      <c r="BD6" s="161"/>
      <c r="BE6" s="161"/>
      <c r="BF6" s="161"/>
      <c r="BG6" s="161"/>
      <c r="BH6" s="161"/>
      <c r="BI6" s="161"/>
      <c r="BJ6" s="161"/>
      <c r="BK6" s="161"/>
      <c r="BL6" s="161"/>
      <c r="BM6" s="161"/>
      <c r="BN6" s="161"/>
      <c r="BO6" s="161"/>
      <c r="BP6" s="161"/>
      <c r="BQ6" s="161"/>
      <c r="BR6" s="161"/>
      <c r="BS6" s="161"/>
      <c r="BT6" s="161"/>
      <c r="BU6" s="161"/>
      <c r="BV6" s="161"/>
      <c r="BW6" s="161"/>
      <c r="BX6" s="161"/>
      <c r="BY6" s="161"/>
      <c r="BZ6" s="161"/>
      <c r="CA6" s="161"/>
      <c r="CB6" s="161"/>
      <c r="CC6" s="161"/>
      <c r="CD6" s="161"/>
      <c r="CE6" s="161"/>
      <c r="CF6" s="161"/>
      <c r="CG6" s="161"/>
      <c r="CH6" s="161"/>
      <c r="CI6" s="161"/>
      <c r="CJ6" s="161"/>
      <c r="CK6" s="161"/>
      <c r="CL6" s="161"/>
      <c r="CM6" s="161"/>
      <c r="CN6" s="161"/>
      <c r="CO6" s="161"/>
      <c r="CP6" s="161"/>
      <c r="CQ6" s="161"/>
      <c r="CR6" s="161"/>
      <c r="CS6" s="161"/>
      <c r="CT6" s="161"/>
      <c r="CU6" s="161"/>
      <c r="CV6" s="161"/>
      <c r="CW6" s="161"/>
      <c r="CX6" s="161"/>
      <c r="CY6" s="161"/>
      <c r="CZ6" s="161"/>
      <c r="DA6" s="161"/>
      <c r="DB6" s="161"/>
      <c r="DC6" s="161"/>
      <c r="DD6" s="161"/>
      <c r="DE6" s="161"/>
      <c r="DF6" s="161"/>
      <c r="DG6" s="161"/>
      <c r="DH6" s="161"/>
      <c r="DI6" s="161"/>
      <c r="DJ6" s="161"/>
      <c r="DK6" s="161"/>
      <c r="DL6" s="161"/>
      <c r="DM6" s="161"/>
      <c r="DN6" s="161"/>
      <c r="DO6" s="161"/>
      <c r="DP6" s="161"/>
      <c r="DQ6" s="161"/>
      <c r="DR6" s="161"/>
      <c r="DS6" s="161"/>
      <c r="DT6" s="161"/>
      <c r="DU6" s="161"/>
      <c r="DV6" s="161"/>
      <c r="DW6" s="161"/>
      <c r="DX6" s="161"/>
      <c r="DY6" s="161"/>
      <c r="DZ6" s="161"/>
      <c r="EA6" s="161"/>
      <c r="EB6" s="161"/>
      <c r="EC6" s="161"/>
      <c r="ED6" s="161"/>
      <c r="EE6" s="161"/>
      <c r="EF6" s="161"/>
      <c r="EG6" s="161"/>
      <c r="EH6" s="161"/>
      <c r="EI6" s="161"/>
      <c r="EJ6" s="161"/>
      <c r="EK6" s="161"/>
      <c r="EL6" s="161"/>
      <c r="EM6" s="161"/>
      <c r="EN6" s="161"/>
      <c r="EO6" s="161"/>
      <c r="EP6" s="161"/>
      <c r="EQ6" s="161"/>
      <c r="ER6" s="161"/>
      <c r="ES6" s="161"/>
      <c r="ET6" s="161"/>
      <c r="EU6" s="161"/>
      <c r="EV6" s="161"/>
      <c r="EW6" s="161"/>
      <c r="EX6" s="161"/>
      <c r="EY6" s="161"/>
      <c r="EZ6" s="161"/>
      <c r="FA6" s="161"/>
      <c r="FB6" s="161"/>
      <c r="FC6" s="161"/>
      <c r="FD6" s="161"/>
      <c r="FE6" s="161"/>
      <c r="FF6" s="161"/>
      <c r="FG6" s="161"/>
      <c r="FH6" s="161"/>
      <c r="FI6" s="161"/>
      <c r="FJ6" s="161"/>
      <c r="FK6" s="161"/>
      <c r="FL6" s="161"/>
      <c r="FM6" s="161"/>
      <c r="FN6" s="161"/>
      <c r="FO6" s="161"/>
      <c r="FP6" s="161"/>
      <c r="FQ6" s="161"/>
      <c r="FR6" s="161"/>
      <c r="FS6" s="161"/>
      <c r="FT6" s="161"/>
      <c r="FU6" s="161"/>
      <c r="FV6" s="161"/>
      <c r="FW6" s="161"/>
      <c r="FX6" s="161"/>
      <c r="FY6" s="161"/>
      <c r="FZ6" s="161"/>
      <c r="GA6" s="161"/>
      <c r="GB6" s="161"/>
      <c r="GC6" s="161"/>
      <c r="GD6" s="161"/>
      <c r="GE6" s="161"/>
      <c r="GF6" s="161"/>
      <c r="GG6" s="161"/>
      <c r="GH6" s="161"/>
      <c r="GI6" s="161"/>
      <c r="GJ6" s="161"/>
      <c r="GK6" s="161"/>
      <c r="GL6" s="161"/>
      <c r="GM6" s="161"/>
      <c r="GN6" s="161"/>
      <c r="GO6" s="161"/>
      <c r="GP6" s="161"/>
      <c r="GQ6" s="161"/>
      <c r="GR6" s="161"/>
      <c r="GS6" s="161"/>
      <c r="GT6" s="161"/>
      <c r="GU6" s="161"/>
      <c r="GV6" s="161"/>
      <c r="GW6" s="161"/>
      <c r="GX6" s="161"/>
      <c r="GY6" s="161"/>
      <c r="GZ6" s="161"/>
      <c r="HA6" s="161"/>
      <c r="HB6" s="161"/>
      <c r="HC6" s="161"/>
      <c r="HD6" s="161"/>
      <c r="HE6" s="161"/>
      <c r="HF6" s="161"/>
      <c r="HG6" s="161"/>
      <c r="HH6" s="161"/>
      <c r="HI6" s="161"/>
      <c r="HJ6" s="161"/>
      <c r="HK6" s="161"/>
      <c r="HL6" s="161"/>
      <c r="HM6" s="161"/>
      <c r="HN6" s="161"/>
      <c r="HO6" s="161"/>
      <c r="HP6" s="161"/>
      <c r="HQ6" s="161"/>
      <c r="HR6" s="161"/>
      <c r="HS6" s="161"/>
      <c r="HT6" s="161"/>
      <c r="HU6" s="161"/>
      <c r="HV6" s="161"/>
      <c r="HW6" s="161"/>
      <c r="HX6" s="161"/>
      <c r="HY6" s="161"/>
      <c r="HZ6" s="161"/>
      <c r="IA6" s="161"/>
      <c r="IB6" s="161"/>
      <c r="IC6" s="161"/>
      <c r="ID6" s="161"/>
      <c r="IE6" s="161"/>
      <c r="IF6" s="161"/>
      <c r="IG6" s="161"/>
      <c r="IH6" s="161"/>
      <c r="II6" s="161"/>
      <c r="IJ6" s="161"/>
      <c r="IK6" s="161"/>
      <c r="IL6" s="161"/>
      <c r="IM6" s="161"/>
      <c r="IN6" s="161"/>
      <c r="IO6" s="161"/>
      <c r="IP6" s="161"/>
      <c r="IQ6" s="161"/>
      <c r="IR6" s="161"/>
      <c r="IS6" s="161"/>
      <c r="IT6" s="161"/>
      <c r="IU6" s="161"/>
      <c r="IV6" s="161"/>
      <c r="IW6" s="161"/>
      <c r="IX6" s="161"/>
      <c r="IY6" s="161"/>
      <c r="IZ6" s="161"/>
      <c r="JA6" s="161"/>
      <c r="JB6" s="161"/>
      <c r="JC6" s="161"/>
      <c r="JD6" s="161"/>
      <c r="JE6" s="161"/>
      <c r="JF6" s="161"/>
      <c r="JG6" s="161"/>
      <c r="JH6" s="161"/>
      <c r="JI6" s="161"/>
      <c r="JJ6" s="161"/>
      <c r="JK6" s="161"/>
      <c r="JL6" s="161"/>
      <c r="JM6" s="161"/>
      <c r="JN6" s="161"/>
      <c r="JO6" s="161"/>
      <c r="JP6" s="161"/>
      <c r="JQ6" s="161"/>
      <c r="JR6" s="161"/>
      <c r="JS6" s="161"/>
      <c r="JT6" s="161"/>
      <c r="JU6" s="161"/>
      <c r="JV6" s="161"/>
      <c r="JW6" s="161"/>
      <c r="JX6" s="161"/>
      <c r="JY6" s="161"/>
      <c r="JZ6" s="161"/>
      <c r="KA6" s="161"/>
      <c r="KB6" s="161"/>
      <c r="KC6" s="161"/>
      <c r="KD6" s="161"/>
      <c r="KE6" s="161"/>
      <c r="KF6" s="161"/>
      <c r="KG6" s="161"/>
      <c r="KH6" s="161"/>
      <c r="KI6" s="161"/>
      <c r="KJ6" s="161"/>
      <c r="KK6" s="161"/>
      <c r="KL6" s="161"/>
    </row>
    <row r="7" spans="1:298" s="162" customFormat="1" ht="16.5">
      <c r="A7" s="331" t="s">
        <v>3</v>
      </c>
      <c r="B7" s="332"/>
      <c r="C7" s="332"/>
      <c r="D7" s="332"/>
      <c r="E7" s="332"/>
      <c r="F7" s="332"/>
      <c r="G7" s="332"/>
      <c r="H7" s="333"/>
      <c r="I7" s="331" t="s">
        <v>4</v>
      </c>
      <c r="J7" s="332"/>
      <c r="K7" s="332"/>
      <c r="L7" s="332"/>
      <c r="M7" s="332"/>
      <c r="N7" s="333"/>
      <c r="O7" s="331" t="s">
        <v>5</v>
      </c>
      <c r="P7" s="332"/>
      <c r="Q7" s="332"/>
      <c r="R7" s="332"/>
      <c r="S7" s="332"/>
      <c r="T7" s="332"/>
      <c r="U7" s="332"/>
      <c r="V7" s="332"/>
      <c r="W7" s="333"/>
      <c r="X7" s="331" t="s">
        <v>6</v>
      </c>
      <c r="Y7" s="332"/>
      <c r="Z7" s="332"/>
      <c r="AA7" s="332"/>
      <c r="AB7" s="332"/>
      <c r="AC7" s="332"/>
      <c r="AD7" s="332"/>
      <c r="AE7" s="332"/>
      <c r="AF7" s="332"/>
      <c r="AG7" s="332"/>
      <c r="AH7" s="333"/>
      <c r="AI7" s="331" t="s">
        <v>7</v>
      </c>
      <c r="AJ7" s="332"/>
      <c r="AK7" s="332"/>
      <c r="AL7" s="332"/>
      <c r="AM7" s="332"/>
      <c r="AN7" s="351"/>
      <c r="AO7" s="161"/>
      <c r="AP7" s="161"/>
      <c r="AQ7" s="161"/>
      <c r="AR7" s="161"/>
      <c r="AS7" s="161"/>
      <c r="AT7" s="161"/>
      <c r="AU7" s="161"/>
      <c r="AV7" s="161"/>
      <c r="AW7" s="161"/>
      <c r="AX7" s="161"/>
      <c r="AY7" s="161"/>
      <c r="AZ7" s="161"/>
      <c r="BA7" s="161"/>
      <c r="BB7" s="161"/>
      <c r="BC7" s="161"/>
      <c r="BD7" s="161"/>
      <c r="BE7" s="161"/>
      <c r="BF7" s="161"/>
      <c r="BG7" s="161"/>
      <c r="BH7" s="161"/>
      <c r="BI7" s="161"/>
      <c r="BJ7" s="161"/>
      <c r="BK7" s="161"/>
      <c r="BL7" s="161"/>
      <c r="BM7" s="161"/>
      <c r="BN7" s="161"/>
      <c r="BO7" s="161"/>
      <c r="BP7" s="161"/>
      <c r="BQ7" s="161"/>
      <c r="BR7" s="161"/>
      <c r="BS7" s="161"/>
      <c r="BT7" s="161"/>
      <c r="BU7" s="161"/>
      <c r="BV7" s="161"/>
      <c r="BW7" s="161"/>
      <c r="BX7" s="161"/>
      <c r="BY7" s="161"/>
      <c r="BZ7" s="161"/>
      <c r="CA7" s="161"/>
      <c r="CB7" s="161"/>
      <c r="CC7" s="161"/>
      <c r="CD7" s="161"/>
      <c r="CE7" s="161"/>
      <c r="CF7" s="161"/>
      <c r="CG7" s="161"/>
      <c r="CH7" s="161"/>
      <c r="CI7" s="161"/>
      <c r="CJ7" s="161"/>
      <c r="CK7" s="161"/>
      <c r="CL7" s="161"/>
      <c r="CM7" s="161"/>
      <c r="CN7" s="161"/>
      <c r="CO7" s="161"/>
      <c r="CP7" s="161"/>
      <c r="CQ7" s="161"/>
      <c r="CR7" s="161"/>
      <c r="CS7" s="161"/>
      <c r="CT7" s="161"/>
      <c r="CU7" s="161"/>
      <c r="CV7" s="161"/>
      <c r="CW7" s="161"/>
      <c r="CX7" s="161"/>
      <c r="CY7" s="161"/>
      <c r="CZ7" s="161"/>
      <c r="DA7" s="161"/>
      <c r="DB7" s="161"/>
      <c r="DC7" s="161"/>
      <c r="DD7" s="161"/>
      <c r="DE7" s="161"/>
      <c r="DF7" s="161"/>
      <c r="DG7" s="161"/>
      <c r="DH7" s="161"/>
      <c r="DI7" s="161"/>
      <c r="DJ7" s="161"/>
      <c r="DK7" s="161"/>
      <c r="DL7" s="161"/>
      <c r="DM7" s="161"/>
      <c r="DN7" s="161"/>
      <c r="DO7" s="161"/>
      <c r="DP7" s="161"/>
      <c r="DQ7" s="161"/>
      <c r="DR7" s="161"/>
      <c r="DS7" s="161"/>
      <c r="DT7" s="161"/>
      <c r="DU7" s="161"/>
      <c r="DV7" s="161"/>
      <c r="DW7" s="161"/>
      <c r="DX7" s="161"/>
      <c r="DY7" s="161"/>
      <c r="DZ7" s="161"/>
      <c r="EA7" s="161"/>
      <c r="EB7" s="161"/>
      <c r="EC7" s="161"/>
      <c r="ED7" s="161"/>
      <c r="EE7" s="161"/>
      <c r="EF7" s="161"/>
      <c r="EG7" s="161"/>
      <c r="EH7" s="161"/>
      <c r="EI7" s="161"/>
      <c r="EJ7" s="161"/>
      <c r="EK7" s="161"/>
      <c r="EL7" s="161"/>
      <c r="EM7" s="161"/>
      <c r="EN7" s="161"/>
      <c r="EO7" s="161"/>
      <c r="EP7" s="161"/>
      <c r="EQ7" s="161"/>
      <c r="ER7" s="161"/>
      <c r="ES7" s="161"/>
      <c r="ET7" s="161"/>
      <c r="EU7" s="161"/>
      <c r="EV7" s="161"/>
      <c r="EW7" s="161"/>
      <c r="EX7" s="161"/>
      <c r="EY7" s="161"/>
      <c r="EZ7" s="161"/>
      <c r="FA7" s="161"/>
      <c r="FB7" s="161"/>
      <c r="FC7" s="161"/>
      <c r="FD7" s="161"/>
      <c r="FE7" s="161"/>
      <c r="FF7" s="161"/>
      <c r="FG7" s="161"/>
      <c r="FH7" s="161"/>
      <c r="FI7" s="161"/>
      <c r="FJ7" s="161"/>
      <c r="FK7" s="161"/>
      <c r="FL7" s="161"/>
      <c r="FM7" s="161"/>
      <c r="FN7" s="161"/>
      <c r="FO7" s="161"/>
      <c r="FP7" s="161"/>
      <c r="FQ7" s="161"/>
      <c r="FR7" s="161"/>
      <c r="FS7" s="161"/>
      <c r="FT7" s="161"/>
      <c r="FU7" s="161"/>
      <c r="FV7" s="161"/>
      <c r="FW7" s="161"/>
      <c r="FX7" s="161"/>
      <c r="FY7" s="161"/>
      <c r="FZ7" s="161"/>
      <c r="GA7" s="161"/>
      <c r="GB7" s="161"/>
      <c r="GC7" s="161"/>
      <c r="GD7" s="161"/>
      <c r="GE7" s="161"/>
      <c r="GF7" s="161"/>
      <c r="GG7" s="161"/>
      <c r="GH7" s="161"/>
      <c r="GI7" s="161"/>
      <c r="GJ7" s="161"/>
      <c r="GK7" s="161"/>
      <c r="GL7" s="161"/>
      <c r="GM7" s="161"/>
      <c r="GN7" s="161"/>
      <c r="GO7" s="161"/>
      <c r="GP7" s="161"/>
      <c r="GQ7" s="161"/>
      <c r="GR7" s="161"/>
      <c r="GS7" s="161"/>
      <c r="GT7" s="161"/>
      <c r="GU7" s="161"/>
      <c r="GV7" s="161"/>
      <c r="GW7" s="161"/>
      <c r="GX7" s="161"/>
      <c r="GY7" s="161"/>
      <c r="GZ7" s="161"/>
      <c r="HA7" s="161"/>
      <c r="HB7" s="161"/>
      <c r="HC7" s="161"/>
      <c r="HD7" s="161"/>
      <c r="HE7" s="161"/>
      <c r="HF7" s="161"/>
      <c r="HG7" s="161"/>
      <c r="HH7" s="161"/>
      <c r="HI7" s="161"/>
      <c r="HJ7" s="161"/>
      <c r="HK7" s="161"/>
      <c r="HL7" s="161"/>
      <c r="HM7" s="161"/>
      <c r="HN7" s="161"/>
      <c r="HO7" s="161"/>
      <c r="HP7" s="161"/>
      <c r="HQ7" s="161"/>
      <c r="HR7" s="161"/>
      <c r="HS7" s="161"/>
      <c r="HT7" s="161"/>
      <c r="HU7" s="161"/>
      <c r="HV7" s="161"/>
      <c r="HW7" s="161"/>
      <c r="HX7" s="161"/>
      <c r="HY7" s="161"/>
      <c r="HZ7" s="161"/>
      <c r="IA7" s="161"/>
      <c r="IB7" s="161"/>
      <c r="IC7" s="161"/>
      <c r="ID7" s="161"/>
      <c r="IE7" s="161"/>
      <c r="IF7" s="161"/>
      <c r="IG7" s="161"/>
      <c r="IH7" s="161"/>
      <c r="II7" s="161"/>
      <c r="IJ7" s="161"/>
      <c r="IK7" s="161"/>
      <c r="IL7" s="161"/>
      <c r="IM7" s="161"/>
      <c r="IN7" s="161"/>
      <c r="IO7" s="161"/>
      <c r="IP7" s="161"/>
      <c r="IQ7" s="161"/>
      <c r="IR7" s="161"/>
      <c r="IS7" s="161"/>
      <c r="IT7" s="161"/>
      <c r="IU7" s="161"/>
      <c r="IV7" s="161"/>
      <c r="IW7" s="161"/>
      <c r="IX7" s="161"/>
      <c r="IY7" s="161"/>
      <c r="IZ7" s="161"/>
      <c r="JA7" s="161"/>
      <c r="JB7" s="161"/>
      <c r="JC7" s="161"/>
      <c r="JD7" s="161"/>
      <c r="JE7" s="161"/>
      <c r="JF7" s="161"/>
      <c r="JG7" s="161"/>
      <c r="JH7" s="161"/>
      <c r="JI7" s="161"/>
      <c r="JJ7" s="161"/>
      <c r="JK7" s="161"/>
      <c r="JL7" s="161"/>
      <c r="JM7" s="161"/>
      <c r="JN7" s="161"/>
      <c r="JO7" s="161"/>
      <c r="JP7" s="161"/>
      <c r="JQ7" s="161"/>
      <c r="JR7" s="161"/>
      <c r="JS7" s="161"/>
      <c r="JT7" s="161"/>
      <c r="JU7" s="161"/>
      <c r="JV7" s="161"/>
      <c r="JW7" s="161"/>
      <c r="JX7" s="161"/>
      <c r="JY7" s="161"/>
      <c r="JZ7" s="161"/>
      <c r="KA7" s="161"/>
      <c r="KB7" s="161"/>
      <c r="KC7" s="161"/>
      <c r="KD7" s="161"/>
      <c r="KE7" s="161"/>
      <c r="KF7" s="161"/>
      <c r="KG7" s="161"/>
      <c r="KH7" s="161"/>
      <c r="KI7" s="161"/>
      <c r="KJ7" s="161"/>
      <c r="KK7" s="161"/>
      <c r="KL7" s="161"/>
    </row>
    <row r="8" spans="1:298" s="162" customFormat="1" ht="16.5" customHeight="1">
      <c r="A8" s="327" t="s">
        <v>37</v>
      </c>
      <c r="B8" s="303" t="s">
        <v>379</v>
      </c>
      <c r="C8" s="329" t="s">
        <v>8</v>
      </c>
      <c r="D8" s="324" t="s">
        <v>362</v>
      </c>
      <c r="E8" s="324" t="s">
        <v>10</v>
      </c>
      <c r="F8" s="330" t="s">
        <v>11</v>
      </c>
      <c r="G8" s="317" t="s">
        <v>12</v>
      </c>
      <c r="H8" s="324" t="s">
        <v>13</v>
      </c>
      <c r="I8" s="325" t="s">
        <v>14</v>
      </c>
      <c r="J8" s="326" t="s">
        <v>15</v>
      </c>
      <c r="K8" s="317" t="s">
        <v>16</v>
      </c>
      <c r="L8" s="317" t="s">
        <v>17</v>
      </c>
      <c r="M8" s="326" t="s">
        <v>15</v>
      </c>
      <c r="N8" s="324" t="s">
        <v>18</v>
      </c>
      <c r="O8" s="321" t="s">
        <v>19</v>
      </c>
      <c r="P8" s="316" t="s">
        <v>20</v>
      </c>
      <c r="Q8" s="317" t="s">
        <v>21</v>
      </c>
      <c r="R8" s="316" t="s">
        <v>22</v>
      </c>
      <c r="S8" s="316"/>
      <c r="T8" s="316"/>
      <c r="U8" s="316"/>
      <c r="V8" s="316"/>
      <c r="W8" s="316"/>
      <c r="X8" s="320" t="s">
        <v>284</v>
      </c>
      <c r="Y8" s="321" t="s">
        <v>245</v>
      </c>
      <c r="Z8" s="321" t="s">
        <v>15</v>
      </c>
      <c r="AA8" s="154"/>
      <c r="AB8" s="154"/>
      <c r="AC8" s="321" t="s">
        <v>23</v>
      </c>
      <c r="AD8" s="321" t="s">
        <v>15</v>
      </c>
      <c r="AE8" s="154"/>
      <c r="AF8" s="154"/>
      <c r="AG8" s="320" t="s">
        <v>24</v>
      </c>
      <c r="AH8" s="321" t="s">
        <v>25</v>
      </c>
      <c r="AI8" s="316" t="s">
        <v>7</v>
      </c>
      <c r="AJ8" s="316" t="s">
        <v>26</v>
      </c>
      <c r="AK8" s="316" t="s">
        <v>27</v>
      </c>
      <c r="AL8" s="316" t="s">
        <v>28</v>
      </c>
      <c r="AM8" s="318" t="s">
        <v>29</v>
      </c>
      <c r="AN8" s="318" t="s">
        <v>30</v>
      </c>
      <c r="AO8" s="161"/>
      <c r="AP8" s="161"/>
      <c r="AQ8" s="161"/>
      <c r="AR8" s="161"/>
      <c r="AS8" s="161"/>
      <c r="AT8" s="161"/>
      <c r="AU8" s="161"/>
      <c r="AV8" s="161"/>
      <c r="AW8" s="161"/>
      <c r="AX8" s="161"/>
      <c r="AY8" s="161"/>
      <c r="AZ8" s="161"/>
      <c r="BA8" s="161"/>
      <c r="BB8" s="161"/>
      <c r="BC8" s="161"/>
      <c r="BD8" s="161"/>
      <c r="BE8" s="161"/>
      <c r="BF8" s="161"/>
      <c r="BG8" s="161"/>
      <c r="BH8" s="161"/>
      <c r="BI8" s="161"/>
      <c r="BJ8" s="161"/>
      <c r="BK8" s="161"/>
      <c r="BL8" s="161"/>
      <c r="BM8" s="161"/>
      <c r="BN8" s="161"/>
      <c r="BO8" s="161"/>
      <c r="BP8" s="161"/>
      <c r="BQ8" s="161"/>
      <c r="BR8" s="161"/>
      <c r="BS8" s="161"/>
      <c r="BT8" s="161"/>
      <c r="BU8" s="161"/>
      <c r="BV8" s="161"/>
      <c r="BW8" s="161"/>
      <c r="BX8" s="161"/>
      <c r="BY8" s="161"/>
      <c r="BZ8" s="161"/>
      <c r="CA8" s="161"/>
      <c r="CB8" s="161"/>
      <c r="CC8" s="161"/>
      <c r="CD8" s="161"/>
      <c r="CE8" s="161"/>
      <c r="CF8" s="161"/>
      <c r="CG8" s="161"/>
      <c r="CH8" s="161"/>
      <c r="CI8" s="161"/>
      <c r="CJ8" s="161"/>
      <c r="CK8" s="161"/>
      <c r="CL8" s="161"/>
      <c r="CM8" s="161"/>
      <c r="CN8" s="161"/>
      <c r="CO8" s="161"/>
      <c r="CP8" s="161"/>
      <c r="CQ8" s="161"/>
      <c r="CR8" s="161"/>
      <c r="CS8" s="161"/>
      <c r="CT8" s="161"/>
      <c r="CU8" s="161"/>
      <c r="CV8" s="161"/>
      <c r="CW8" s="161"/>
      <c r="CX8" s="161"/>
      <c r="CY8" s="161"/>
      <c r="CZ8" s="161"/>
      <c r="DA8" s="161"/>
      <c r="DB8" s="161"/>
      <c r="DC8" s="161"/>
      <c r="DD8" s="161"/>
      <c r="DE8" s="161"/>
      <c r="DF8" s="161"/>
      <c r="DG8" s="161"/>
      <c r="DH8" s="161"/>
      <c r="DI8" s="161"/>
      <c r="DJ8" s="161"/>
      <c r="DK8" s="161"/>
      <c r="DL8" s="161"/>
      <c r="DM8" s="161"/>
      <c r="DN8" s="161"/>
      <c r="DO8" s="161"/>
      <c r="DP8" s="161"/>
      <c r="DQ8" s="161"/>
      <c r="DR8" s="161"/>
      <c r="DS8" s="161"/>
      <c r="DT8" s="161"/>
      <c r="DU8" s="161"/>
      <c r="DV8" s="161"/>
      <c r="DW8" s="161"/>
      <c r="DX8" s="161"/>
      <c r="DY8" s="161"/>
      <c r="DZ8" s="161"/>
      <c r="EA8" s="161"/>
      <c r="EB8" s="161"/>
      <c r="EC8" s="161"/>
      <c r="ED8" s="161"/>
      <c r="EE8" s="161"/>
      <c r="EF8" s="161"/>
      <c r="EG8" s="161"/>
      <c r="EH8" s="161"/>
      <c r="EI8" s="161"/>
      <c r="EJ8" s="161"/>
      <c r="EK8" s="161"/>
      <c r="EL8" s="161"/>
      <c r="EM8" s="161"/>
      <c r="EN8" s="161"/>
      <c r="EO8" s="161"/>
      <c r="EP8" s="161"/>
      <c r="EQ8" s="161"/>
      <c r="ER8" s="161"/>
      <c r="ES8" s="161"/>
      <c r="ET8" s="161"/>
      <c r="EU8" s="161"/>
      <c r="EV8" s="161"/>
      <c r="EW8" s="161"/>
      <c r="EX8" s="161"/>
      <c r="EY8" s="161"/>
      <c r="EZ8" s="161"/>
      <c r="FA8" s="161"/>
      <c r="FB8" s="161"/>
      <c r="FC8" s="161"/>
      <c r="FD8" s="161"/>
      <c r="FE8" s="161"/>
      <c r="FF8" s="161"/>
      <c r="FG8" s="161"/>
      <c r="FH8" s="161"/>
      <c r="FI8" s="161"/>
      <c r="FJ8" s="161"/>
      <c r="FK8" s="161"/>
      <c r="FL8" s="161"/>
      <c r="FM8" s="161"/>
      <c r="FN8" s="161"/>
      <c r="FO8" s="161"/>
      <c r="FP8" s="161"/>
      <c r="FQ8" s="161"/>
      <c r="FR8" s="161"/>
      <c r="FS8" s="161"/>
      <c r="FT8" s="161"/>
      <c r="FU8" s="161"/>
      <c r="FV8" s="161"/>
      <c r="FW8" s="161"/>
      <c r="FX8" s="161"/>
      <c r="FY8" s="161"/>
      <c r="FZ8" s="161"/>
      <c r="GA8" s="161"/>
      <c r="GB8" s="161"/>
      <c r="GC8" s="161"/>
      <c r="GD8" s="161"/>
      <c r="GE8" s="161"/>
      <c r="GF8" s="161"/>
      <c r="GG8" s="161"/>
      <c r="GH8" s="161"/>
      <c r="GI8" s="161"/>
      <c r="GJ8" s="161"/>
      <c r="GK8" s="161"/>
      <c r="GL8" s="161"/>
      <c r="GM8" s="161"/>
      <c r="GN8" s="161"/>
      <c r="GO8" s="161"/>
      <c r="GP8" s="161"/>
      <c r="GQ8" s="161"/>
      <c r="GR8" s="161"/>
      <c r="GS8" s="161"/>
      <c r="GT8" s="161"/>
      <c r="GU8" s="161"/>
      <c r="GV8" s="161"/>
      <c r="GW8" s="161"/>
      <c r="GX8" s="161"/>
      <c r="GY8" s="161"/>
      <c r="GZ8" s="161"/>
      <c r="HA8" s="161"/>
      <c r="HB8" s="161"/>
      <c r="HC8" s="161"/>
      <c r="HD8" s="161"/>
      <c r="HE8" s="161"/>
      <c r="HF8" s="161"/>
      <c r="HG8" s="161"/>
      <c r="HH8" s="161"/>
      <c r="HI8" s="161"/>
      <c r="HJ8" s="161"/>
      <c r="HK8" s="161"/>
      <c r="HL8" s="161"/>
      <c r="HM8" s="161"/>
      <c r="HN8" s="161"/>
      <c r="HO8" s="161"/>
      <c r="HP8" s="161"/>
      <c r="HQ8" s="161"/>
      <c r="HR8" s="161"/>
      <c r="HS8" s="161"/>
      <c r="HT8" s="161"/>
      <c r="HU8" s="161"/>
      <c r="HV8" s="161"/>
      <c r="HW8" s="161"/>
      <c r="HX8" s="161"/>
      <c r="HY8" s="161"/>
      <c r="HZ8" s="161"/>
      <c r="IA8" s="161"/>
      <c r="IB8" s="161"/>
      <c r="IC8" s="161"/>
      <c r="ID8" s="161"/>
      <c r="IE8" s="161"/>
      <c r="IF8" s="161"/>
      <c r="IG8" s="161"/>
      <c r="IH8" s="161"/>
      <c r="II8" s="161"/>
      <c r="IJ8" s="161"/>
      <c r="IK8" s="161"/>
      <c r="IL8" s="161"/>
      <c r="IM8" s="161"/>
      <c r="IN8" s="161"/>
      <c r="IO8" s="161"/>
      <c r="IP8" s="161"/>
      <c r="IQ8" s="161"/>
      <c r="IR8" s="161"/>
      <c r="IS8" s="161"/>
      <c r="IT8" s="161"/>
      <c r="IU8" s="161"/>
      <c r="IV8" s="161"/>
      <c r="IW8" s="161"/>
      <c r="IX8" s="161"/>
      <c r="IY8" s="161"/>
      <c r="IZ8" s="161"/>
      <c r="JA8" s="161"/>
      <c r="JB8" s="161"/>
      <c r="JC8" s="161"/>
      <c r="JD8" s="161"/>
      <c r="JE8" s="161"/>
      <c r="JF8" s="161"/>
      <c r="JG8" s="161"/>
      <c r="JH8" s="161"/>
      <c r="JI8" s="161"/>
      <c r="JJ8" s="161"/>
      <c r="JK8" s="161"/>
      <c r="JL8" s="161"/>
      <c r="JM8" s="161"/>
      <c r="JN8" s="161"/>
      <c r="JO8" s="161"/>
      <c r="JP8" s="161"/>
      <c r="JQ8" s="161"/>
      <c r="JR8" s="161"/>
      <c r="JS8" s="161"/>
      <c r="JT8" s="161"/>
      <c r="JU8" s="161"/>
      <c r="JV8" s="161"/>
      <c r="JW8" s="161"/>
      <c r="JX8" s="161"/>
      <c r="JY8" s="161"/>
      <c r="JZ8" s="161"/>
      <c r="KA8" s="161"/>
      <c r="KB8" s="161"/>
      <c r="KC8" s="161"/>
      <c r="KD8" s="161"/>
      <c r="KE8" s="161"/>
      <c r="KF8" s="161"/>
      <c r="KG8" s="161"/>
      <c r="KH8" s="161"/>
      <c r="KI8" s="161"/>
      <c r="KJ8" s="161"/>
      <c r="KK8" s="161"/>
      <c r="KL8" s="161"/>
    </row>
    <row r="9" spans="1:298" s="164" customFormat="1" ht="94.5" customHeight="1">
      <c r="A9" s="328"/>
      <c r="B9" s="304"/>
      <c r="C9" s="303"/>
      <c r="D9" s="317"/>
      <c r="E9" s="317"/>
      <c r="F9" s="303"/>
      <c r="G9" s="325"/>
      <c r="H9" s="317"/>
      <c r="I9" s="325"/>
      <c r="J9" s="326"/>
      <c r="K9" s="325"/>
      <c r="L9" s="325"/>
      <c r="M9" s="326"/>
      <c r="N9" s="317"/>
      <c r="O9" s="322"/>
      <c r="P9" s="317"/>
      <c r="Q9" s="325"/>
      <c r="R9" s="146" t="s">
        <v>31</v>
      </c>
      <c r="S9" s="146" t="s">
        <v>32</v>
      </c>
      <c r="T9" s="146" t="s">
        <v>33</v>
      </c>
      <c r="U9" s="146" t="s">
        <v>34</v>
      </c>
      <c r="V9" s="146" t="s">
        <v>35</v>
      </c>
      <c r="W9" s="146" t="s">
        <v>36</v>
      </c>
      <c r="X9" s="321"/>
      <c r="Y9" s="323"/>
      <c r="Z9" s="323"/>
      <c r="AA9" s="157" t="s">
        <v>273</v>
      </c>
      <c r="AB9" s="157" t="s">
        <v>15</v>
      </c>
      <c r="AC9" s="323"/>
      <c r="AD9" s="323"/>
      <c r="AE9" s="155" t="s">
        <v>23</v>
      </c>
      <c r="AF9" s="155" t="s">
        <v>15</v>
      </c>
      <c r="AG9" s="321"/>
      <c r="AH9" s="322"/>
      <c r="AI9" s="317"/>
      <c r="AJ9" s="317"/>
      <c r="AK9" s="317"/>
      <c r="AL9" s="317"/>
      <c r="AM9" s="319"/>
      <c r="AN9" s="319"/>
      <c r="AO9" s="163"/>
      <c r="AP9" s="163"/>
      <c r="AQ9" s="163"/>
      <c r="AR9" s="163"/>
      <c r="AS9" s="163"/>
      <c r="AT9" s="163"/>
      <c r="AU9" s="163"/>
      <c r="AV9" s="163"/>
      <c r="AW9" s="163"/>
      <c r="AX9" s="163"/>
      <c r="AY9" s="163"/>
      <c r="AZ9" s="163"/>
      <c r="BA9" s="163"/>
      <c r="BB9" s="163"/>
      <c r="BC9" s="163"/>
      <c r="BD9" s="163"/>
      <c r="BE9" s="163"/>
      <c r="BF9" s="163"/>
      <c r="BG9" s="163"/>
      <c r="BH9" s="163"/>
      <c r="BI9" s="163"/>
      <c r="BJ9" s="163"/>
      <c r="BK9" s="163"/>
      <c r="BL9" s="163"/>
      <c r="BM9" s="163"/>
      <c r="BN9" s="163"/>
      <c r="BO9" s="163"/>
      <c r="BP9" s="163"/>
      <c r="BQ9" s="163"/>
      <c r="BR9" s="163"/>
      <c r="BS9" s="163"/>
      <c r="BT9" s="163"/>
      <c r="BU9" s="163"/>
      <c r="BV9" s="163"/>
      <c r="BW9" s="163"/>
      <c r="BX9" s="163"/>
      <c r="BY9" s="163"/>
      <c r="BZ9" s="163"/>
      <c r="CA9" s="163"/>
      <c r="CB9" s="163"/>
      <c r="CC9" s="163"/>
      <c r="CD9" s="163"/>
      <c r="CE9" s="163"/>
      <c r="CF9" s="163"/>
      <c r="CG9" s="163"/>
      <c r="CH9" s="163"/>
      <c r="CI9" s="163"/>
      <c r="CJ9" s="163"/>
      <c r="CK9" s="163"/>
      <c r="CL9" s="163"/>
      <c r="CM9" s="163"/>
      <c r="CN9" s="163"/>
      <c r="CO9" s="163"/>
      <c r="CP9" s="163"/>
      <c r="CQ9" s="163"/>
      <c r="CR9" s="163"/>
      <c r="CS9" s="163"/>
      <c r="CT9" s="163"/>
      <c r="CU9" s="163"/>
      <c r="CV9" s="163"/>
      <c r="CW9" s="163"/>
      <c r="CX9" s="163"/>
      <c r="CY9" s="163"/>
      <c r="CZ9" s="163"/>
      <c r="DA9" s="163"/>
      <c r="DB9" s="163"/>
      <c r="DC9" s="163"/>
      <c r="DD9" s="163"/>
      <c r="DE9" s="163"/>
      <c r="DF9" s="163"/>
      <c r="DG9" s="163"/>
      <c r="DH9" s="163"/>
      <c r="DI9" s="163"/>
      <c r="DJ9" s="163"/>
      <c r="DK9" s="163"/>
      <c r="DL9" s="163"/>
      <c r="DM9" s="163"/>
      <c r="DN9" s="163"/>
      <c r="DO9" s="163"/>
      <c r="DP9" s="163"/>
      <c r="DQ9" s="163"/>
      <c r="DR9" s="163"/>
      <c r="DS9" s="163"/>
      <c r="DT9" s="163"/>
      <c r="DU9" s="163"/>
      <c r="DV9" s="163"/>
      <c r="DW9" s="163"/>
      <c r="DX9" s="163"/>
      <c r="DY9" s="163"/>
      <c r="DZ9" s="163"/>
      <c r="EA9" s="163"/>
      <c r="EB9" s="163"/>
      <c r="EC9" s="163"/>
      <c r="ED9" s="163"/>
      <c r="EE9" s="163"/>
      <c r="EF9" s="163"/>
      <c r="EG9" s="163"/>
      <c r="EH9" s="163"/>
      <c r="EI9" s="163"/>
      <c r="EJ9" s="163"/>
      <c r="EK9" s="163"/>
      <c r="EL9" s="163"/>
      <c r="EM9" s="163"/>
      <c r="EN9" s="163"/>
      <c r="EO9" s="163"/>
      <c r="EP9" s="163"/>
      <c r="EQ9" s="163"/>
      <c r="ER9" s="163"/>
      <c r="ES9" s="163"/>
      <c r="ET9" s="163"/>
      <c r="EU9" s="163"/>
      <c r="EV9" s="163"/>
      <c r="EW9" s="163"/>
      <c r="EX9" s="163"/>
      <c r="EY9" s="163"/>
      <c r="EZ9" s="163"/>
      <c r="FA9" s="163"/>
      <c r="FB9" s="163"/>
      <c r="FC9" s="163"/>
      <c r="FD9" s="163"/>
      <c r="FE9" s="163"/>
      <c r="FF9" s="163"/>
      <c r="FG9" s="163"/>
      <c r="FH9" s="163"/>
      <c r="FI9" s="163"/>
      <c r="FJ9" s="163"/>
      <c r="FK9" s="163"/>
      <c r="FL9" s="163"/>
      <c r="FM9" s="163"/>
      <c r="FN9" s="163"/>
      <c r="FO9" s="163"/>
      <c r="FP9" s="163"/>
      <c r="FQ9" s="163"/>
      <c r="FR9" s="163"/>
      <c r="FS9" s="163"/>
      <c r="FT9" s="163"/>
      <c r="FU9" s="163"/>
      <c r="FV9" s="163"/>
      <c r="FW9" s="163"/>
      <c r="FX9" s="163"/>
      <c r="FY9" s="163"/>
      <c r="FZ9" s="163"/>
      <c r="GA9" s="163"/>
      <c r="GB9" s="163"/>
      <c r="GC9" s="163"/>
      <c r="GD9" s="163"/>
      <c r="GE9" s="163"/>
      <c r="GF9" s="163"/>
      <c r="GG9" s="163"/>
      <c r="GH9" s="163"/>
      <c r="GI9" s="163"/>
      <c r="GJ9" s="163"/>
      <c r="GK9" s="163"/>
      <c r="GL9" s="163"/>
      <c r="GM9" s="163"/>
      <c r="GN9" s="163"/>
      <c r="GO9" s="163"/>
      <c r="GP9" s="163"/>
      <c r="GQ9" s="163"/>
      <c r="GR9" s="163"/>
      <c r="GS9" s="163"/>
      <c r="GT9" s="163"/>
      <c r="GU9" s="163"/>
      <c r="GV9" s="163"/>
      <c r="GW9" s="163"/>
      <c r="GX9" s="163"/>
      <c r="GY9" s="163"/>
      <c r="GZ9" s="163"/>
      <c r="HA9" s="163"/>
      <c r="HB9" s="163"/>
      <c r="HC9" s="163"/>
      <c r="HD9" s="163"/>
      <c r="HE9" s="163"/>
      <c r="HF9" s="163"/>
      <c r="HG9" s="163"/>
      <c r="HH9" s="163"/>
      <c r="HI9" s="163"/>
      <c r="HJ9" s="163"/>
      <c r="HK9" s="163"/>
      <c r="HL9" s="163"/>
      <c r="HM9" s="163"/>
      <c r="HN9" s="163"/>
      <c r="HO9" s="163"/>
      <c r="HP9" s="163"/>
      <c r="HQ9" s="163"/>
      <c r="HR9" s="163"/>
      <c r="HS9" s="163"/>
      <c r="HT9" s="163"/>
      <c r="HU9" s="163"/>
      <c r="HV9" s="163"/>
      <c r="HW9" s="163"/>
      <c r="HX9" s="163"/>
      <c r="HY9" s="163"/>
      <c r="HZ9" s="163"/>
      <c r="IA9" s="163"/>
      <c r="IB9" s="163"/>
      <c r="IC9" s="163"/>
      <c r="ID9" s="163"/>
      <c r="IE9" s="163"/>
      <c r="IF9" s="163"/>
      <c r="IG9" s="163"/>
      <c r="IH9" s="163"/>
      <c r="II9" s="163"/>
      <c r="IJ9" s="163"/>
      <c r="IK9" s="163"/>
      <c r="IL9" s="163"/>
      <c r="IM9" s="163"/>
      <c r="IN9" s="163"/>
      <c r="IO9" s="163"/>
      <c r="IP9" s="163"/>
      <c r="IQ9" s="163"/>
      <c r="IR9" s="163"/>
      <c r="IS9" s="163"/>
      <c r="IT9" s="163"/>
      <c r="IU9" s="163"/>
      <c r="IV9" s="163"/>
      <c r="IW9" s="163"/>
      <c r="IX9" s="163"/>
      <c r="IY9" s="163"/>
      <c r="IZ9" s="163"/>
      <c r="JA9" s="163"/>
      <c r="JB9" s="163"/>
      <c r="JC9" s="163"/>
      <c r="JD9" s="163"/>
      <c r="JE9" s="163"/>
      <c r="JF9" s="163"/>
      <c r="JG9" s="163"/>
      <c r="JH9" s="163"/>
      <c r="JI9" s="163"/>
      <c r="JJ9" s="163"/>
      <c r="JK9" s="163"/>
      <c r="JL9" s="163"/>
      <c r="JM9" s="163"/>
      <c r="JN9" s="163"/>
      <c r="JO9" s="163"/>
      <c r="JP9" s="163"/>
      <c r="JQ9" s="163"/>
      <c r="JR9" s="163"/>
      <c r="JS9" s="163"/>
      <c r="JT9" s="163"/>
      <c r="JU9" s="163"/>
      <c r="JV9" s="163"/>
      <c r="JW9" s="163"/>
      <c r="JX9" s="163"/>
      <c r="JY9" s="163"/>
      <c r="JZ9" s="163"/>
      <c r="KA9" s="163"/>
      <c r="KB9" s="163"/>
      <c r="KC9" s="163"/>
      <c r="KD9" s="163"/>
      <c r="KE9" s="163"/>
      <c r="KF9" s="163"/>
      <c r="KG9" s="163"/>
      <c r="KH9" s="163"/>
      <c r="KI9" s="163"/>
      <c r="KJ9" s="163"/>
      <c r="KK9" s="163"/>
      <c r="KL9" s="163"/>
    </row>
    <row r="10" spans="1:298" ht="42.75" customHeight="1">
      <c r="A10" s="207">
        <v>1</v>
      </c>
      <c r="B10" s="207" t="s">
        <v>409</v>
      </c>
      <c r="C10" s="210" t="s">
        <v>384</v>
      </c>
      <c r="D10" s="223" t="s">
        <v>410</v>
      </c>
      <c r="E10" s="210"/>
      <c r="F10" s="210" t="s">
        <v>409</v>
      </c>
      <c r="G10" s="210" t="s">
        <v>43</v>
      </c>
      <c r="H10" s="207">
        <v>200</v>
      </c>
      <c r="I10" s="211" t="str">
        <f>IF(H10&lt;=2,'Tabla probabilidad'!$B$5,IF(H10&lt;=24,'Tabla probabilidad'!$B$6,IF(H10&lt;=500,'Tabla probabilidad'!$B$7,IF(H10&lt;=5000,'Tabla probabilidad'!$B$8,IF(H10&gt;5000,'Tabla probabilidad'!$B$9)))))</f>
        <v>Media</v>
      </c>
      <c r="J10" s="208">
        <f>IF(H10&lt;=2,'Tabla probabilidad'!$D$5,IF(H10&lt;=24,'Tabla probabilidad'!$D$6,IF(H10&lt;=500,'Tabla probabilidad'!$D$7,IF(H10&lt;=5000,'Tabla probabilidad'!$D$8,IF(H10&gt;5000,'Tabla probabilidad'!$D$9)))))</f>
        <v>0.6</v>
      </c>
      <c r="K10" s="207" t="s">
        <v>308</v>
      </c>
      <c r="L10" s="207" t="str">
        <f>IF(K10="El riesgo afecta la imagen de alguna área de la organización","Leve",IF(K10="El riesgo afecta la imagen de la entidad internamente, de conocimiento general, nivel interno, alta dirección, contratista y/o de provedores","Menor",IF(K10="El riesgo afecta la imagen de la entidad con algunos usuarios de relevancia frente al logro de los objetivos","Moderado",IF(K10="El riesgo afecta la imagen de de la entidad con efecto publicitario sostenido a nivel del sector justicia","Mayor",IF(K10="El riesgo afecta la imagen de la entidad a nivel nacional, con efecto publicitarios sostenible a nivel país","Catastrófico",IF(K10="Impacto que afecte la ejecución presupuestal en un valor ≥0,5%.","Leve",IF(K10="Impacto que afecte la ejecución presupuestal en un valor ≥1%.","Menor",IF(K10="Impacto que afecte la ejecución presupuestal en un valor ≥5%.","Moderado",IF(K10="Impacto que afecte la ejecución presupuestal en un valor ≥20%.","Mayor",IF(K10="Impacto que afecte la ejecución presupuestal en un valor ≥50%.","Catastrófico",IF(K10="Incumplimiento máximo del 5% de la meta planeada","Leve",IF(K10="Incumplimiento máximo del 15% de la meta planeada","Menor",IF(K10="Incumplimiento máximo del 20% de la meta planeada","Moderado",IF(K10="Incumplimiento máximo del 50% de la meta planeada","Mayor",IF(K10="Incumplimiento máximo del 80% de la meta planeada","Catastrófico",IF(K10="Cualquier afectación a la violacion de los derechos de los ciudadanos se considera con consecuencias altas","Mayor",IF(K10="Cualquier afectación a la violacion de los derechos de los ciudadanos se considera con consecuencias desastrosas","Catastrófico",IF(K10="Afecta la Prestación del Servicio de Administración de Justicia en 5%","Leve",IF(K10="Afecta la Prestación del Servicio de Administración de Justicia en 10%","Menor",IF(K10="Afecta la Prestación del Servicio de Administración de Justicia en 15%","Moderado",IF(K10="Afecta la Prestación del Servicio de Administración de Justicia en 20%","Mayor",IF(K10="Afecta la Prestación del Servicio de Administración de Justicia en más del 50%","Catastrófico",IF(K10="Cualquier acto indebido de los servidores judiciales genera altas consecuencias para la entidad","Mayor",IF(K10="Cualquier acto indebido de los servidores judiciales genera consecuencias desastrosas para la entidad","Catastrófico",IF(K10="Si el hecho llegara a presentarse, tendría consecuencias o efectos mínimos sobre la entidad","Leve",IF(K10="Si el hecho llegara a presentarse, tendría bajo impacto o efecto sobre la entidad","Menor",IF(K10="Si el hecho llegara a presentarse, tendría medianas consecuencias o efectos sobre la entidad","Moderado",IF(K10="Si el hecho llegara a presentarse, tendría altas consecuencias o efectos sobre la entidad","Mayor",IF(K10="Si el hecho llegara a presentarse, tendría desastrosas consecuencias o efectos sobre la entidad","Catastrófico")))))))))))))))))))))))))))))</f>
        <v>Catastrófico</v>
      </c>
      <c r="M10" s="207" t="str">
        <f>IF(K10="El riesgo afecta la imagen de alguna área de la organización","20%",IF(K10="El riesgo afecta la imagen de la entidad internamente, de conocimiento general, nivel interno, alta dirección, contratista y/o de provedores","40%",IF(K10="El riesgo afecta la imagen de la entidad con algunos usuarios de relevancia frente al logro de los objetivos","60%",IF(K10="El riesgo afecta la imagen de de la entidad con efecto publicitario sostenido a nivel del sector justicia","80%",IF(K10="El riesgo afecta la imagen de la entidad a nivel nacional, con efecto publicitarios sostenible a nivel país","100%",IF(K10="Impacto que afecte la ejecución presupuestal en un valor ≥0,5%.","20%",IF(K10="Impacto que afecte la ejecución presupuestal en un valor ≥1%.","40%",IF(K10="Impacto que afecte la ejecución presupuestal en un valor ≥5%.","60%",IF(K10="Impacto que afecte la ejecución presupuestal en un valor ≥20%.","80%",IF(K10="Impacto que afecte la ejecución presupuestal en un valor ≥50%.","100%",IF(K10="Incumplimiento máximo del 5% de la meta planeada","20%",IF(K10="Incumplimiento máximo del 15% de la meta planeada","40%",IF(K10="Incumplimiento máximo del 20% de la meta planeada","60%",IF(K10="Incumplimiento máximo del 50% de la meta planeada","80%",IF(K10="Incumplimiento máximo del 80% de la meta planeada","100%",IF(K10="Cualquier afectación a la violacion de los derechos de los ciudadanos se considera con consecuencias altas","80%",IF(K10="Cualquier afectación a la violacion de los derechos de los ciudadanos se considera con consecuencias desastrosas","100%",IF(K10="Afecta la Prestación del Servicio de Administración de Justicia en 5%","20%",IF(K10="Afecta la Prestación del Servicio de Administración de Justicia en 10%","40%",IF(K10="Afecta la Prestación del Servicio de Administración de Justicia en 15%","60%",IF(K10="Afecta la Prestación del Servicio de Administración de Justicia en 20%","80%",IF(K10="Afecta la Prestación del Servicio de Administración de Justicia en más del 50%","100%",IF(K10="Cualquier acto indebido de los servidores judiciales genera altas consecuencias para la entidad","80%",IF(K10="Cualquier acto indebido de los servidores judiciales genera consecuencias desastrosas para la entidad","100%",IF(K10="Si el hecho llegara a presentarse, tendría consecuencias o efectos mínimos sobre la entidad","20%",IF(K10="Si el hecho llegara a presentarse, tendría bajo impacto o efecto sobre la entidad","40%",IF(K10="Si el hecho llegara a presentarse, tendría medianas consecuencias o efectos sobre la entidad","60%",IF(K10="Si el hecho llegara a presentarse, tendría altas consecuencias o efectos sobre la entidad","80%",IF(K10="Si el hecho llegara a presentarse, tendría desastrosas consecuencias o efectos sobre la entidad","100%")))))))))))))))))))))))))))))</f>
        <v>100%</v>
      </c>
      <c r="N10" s="207" t="str">
        <f>VLOOKUP((I10&amp;L10),Hoja1!$B$4:$C$28,2,0)</f>
        <v>Extremo</v>
      </c>
      <c r="O10" s="173">
        <v>1</v>
      </c>
      <c r="P10" s="166" t="s">
        <v>416</v>
      </c>
      <c r="Q10" s="173" t="str">
        <f t="shared" ref="Q10:Q25" si="0">IF(R10="Preventivo","Probabilidad",IF(R10="Detectivo","Probabilidad", IF(R10="Correctivo","Impacto")))</f>
        <v>Probabilidad</v>
      </c>
      <c r="R10" s="173" t="s">
        <v>52</v>
      </c>
      <c r="S10" s="173" t="s">
        <v>57</v>
      </c>
      <c r="T10" s="174">
        <f>VLOOKUP(R10&amp;S10,Hoja1!$Q$4:$R$9,2,0)</f>
        <v>0.45</v>
      </c>
      <c r="U10" s="173" t="s">
        <v>59</v>
      </c>
      <c r="V10" s="173" t="s">
        <v>62</v>
      </c>
      <c r="W10" s="173" t="s">
        <v>65</v>
      </c>
      <c r="X10" s="174">
        <f>IF(Q10="Probabilidad",($J$10*T10),IF(Q10="Impacto"," "))</f>
        <v>0.27</v>
      </c>
      <c r="Y10" s="174" t="str">
        <f>IF(Z10&lt;=20%,'Tabla probabilidad'!$B$5,IF(Z10&lt;=40%,'Tabla probabilidad'!$B$6,IF(Z10&lt;=60%,'Tabla probabilidad'!$B$7,IF(Z10&lt;=80%,'Tabla probabilidad'!$B$8,IF(Z10&lt;=100%,'Tabla probabilidad'!$B$9)))))</f>
        <v>Baja</v>
      </c>
      <c r="Z10" s="174">
        <f>IF(R10="Preventivo",(J10-(J10*T10)),IF(R10="Detectivo",(J10-(J10*T10)),IF(R10="Correctivo",(J10))))</f>
        <v>0.32999999999999996</v>
      </c>
      <c r="AA10" s="208" t="str">
        <f>IF(AB10&lt;=20%,'Tabla probabilidad'!$B$5,IF(AB10&lt;=40%,'Tabla probabilidad'!$B$6,IF(AB10&lt;=60%,'Tabla probabilidad'!$B$7,IF(AB10&lt;=80%,'Tabla probabilidad'!$B$8,IF(AB10&lt;=100%,'Tabla probabilidad'!$B$9)))))</f>
        <v>Baja</v>
      </c>
      <c r="AB10" s="208">
        <f>AVERAGE(Z10:Z10)</f>
        <v>0.32999999999999996</v>
      </c>
      <c r="AC10" s="174" t="str">
        <f t="shared" ref="AC10:AC25" si="1">IF(AD10&lt;=20%,"Leve",IF(AD10&lt;=40%,"Menor",IF(AD10&lt;=60%,"Moderado",IF(AD10&lt;=80%,"Mayor",IF(AD10&lt;=100%,"Catastrófico")))))</f>
        <v>Catastrófico</v>
      </c>
      <c r="AD10" s="174">
        <f>IF(Q10="Probabilidad",(($M$10-0)),IF(Q10="Impacto",($M$10-($M$10*T10))))</f>
        <v>1</v>
      </c>
      <c r="AE10" s="208" t="str">
        <f>IF(AF10&lt;=20%,"Leve",IF(AF10&lt;=40%,"Menor",IF(AF10&lt;=60%,"Moderado",IF(AF10&lt;=80%,"Mayor",IF(AF10&lt;=100%,"Catastrófico")))))</f>
        <v>Catastrófico</v>
      </c>
      <c r="AF10" s="208">
        <f>AVERAGE(AD10:AD10)</f>
        <v>1</v>
      </c>
      <c r="AG10" s="207" t="str">
        <f>VLOOKUP(AA10&amp;AE10,Hoja1!$B$4:$C$28,2,0)</f>
        <v>Extremo</v>
      </c>
      <c r="AH10" s="207" t="s">
        <v>287</v>
      </c>
      <c r="AI10" s="209"/>
      <c r="AJ10" s="209" t="s">
        <v>411</v>
      </c>
      <c r="AK10" s="224">
        <v>44562</v>
      </c>
      <c r="AL10" s="224">
        <v>44926</v>
      </c>
      <c r="AM10" s="225" t="s">
        <v>412</v>
      </c>
      <c r="AN10" s="207" t="s">
        <v>177</v>
      </c>
    </row>
    <row r="11" spans="1:298" ht="45" customHeight="1">
      <c r="A11" s="311">
        <v>2</v>
      </c>
      <c r="B11" s="300" t="s">
        <v>413</v>
      </c>
      <c r="C11" s="311" t="s">
        <v>384</v>
      </c>
      <c r="D11" s="313" t="s">
        <v>414</v>
      </c>
      <c r="E11" s="311"/>
      <c r="F11" s="311" t="s">
        <v>413</v>
      </c>
      <c r="G11" s="311" t="s">
        <v>43</v>
      </c>
      <c r="H11" s="311">
        <v>200</v>
      </c>
      <c r="I11" s="314" t="str">
        <f>IF(H11&lt;=2,'Tabla probabilidad'!$B$5,IF(H11&lt;=24,'Tabla probabilidad'!$B$6,IF(H11&lt;=500,'Tabla probabilidad'!$B$7,IF(H11&lt;=5000,'Tabla probabilidad'!$B$8,IF(H11&gt;5000,'Tabla probabilidad'!$B$9)))))</f>
        <v>Media</v>
      </c>
      <c r="J11" s="315">
        <f>IF(H11&lt;=2,'Tabla probabilidad'!$D$5,IF(H11&lt;=24,'Tabla probabilidad'!$D$6,IF(H11&lt;=500,'Tabla probabilidad'!$D$7,IF(H11&lt;=5000,'Tabla probabilidad'!$D$8,IF(H11&gt;5000,'Tabla probabilidad'!$D$9)))))</f>
        <v>0.6</v>
      </c>
      <c r="K11" s="311" t="s">
        <v>307</v>
      </c>
      <c r="L11" s="311" t="str">
        <f>IF(K11="El riesgo afecta la imagen de alguna área de la organización","Leve",IF(K11="El riesgo afecta la imagen de la entidad internamente, de conocimiento general, nivel interno, alta dirección, contratista y/o de provedores","Menor",IF(K11="El riesgo afecta la imagen de la entidad con algunos usuarios de relevancia frente al logro de los objetivos","Moderado",IF(K11="El riesgo afecta la imagen de de la entidad con efecto publicitario sostenido a nivel del sector justicia","Mayor",IF(K11="El riesgo afecta la imagen de la entidad a nivel nacional, con efecto publicitarios sostenible a nivel país","Catastrófico",IF(K11="Impacto que afecte la ejecución presupuestal en un valor ≥0,5%.","Leve",IF(K11="Impacto que afecte la ejecución presupuestal en un valor ≥1%.","Menor",IF(K11="Impacto que afecte la ejecución presupuestal en un valor ≥5%.","Moderado",IF(K11="Impacto que afecte la ejecución presupuestal en un valor ≥20%.","Mayor",IF(K11="Impacto que afecte la ejecución presupuestal en un valor ≥50%.","Catastrófico",IF(K11="Incumplimiento máximo del 5% de la meta planeada","Leve",IF(K11="Incumplimiento máximo del 15% de la meta planeada","Menor",IF(K11="Incumplimiento máximo del 20% de la meta planeada","Moderado",IF(K11="Incumplimiento máximo del 50% de la meta planeada","Mayor",IF(K11="Incumplimiento máximo del 80% de la meta planeada","Catastrófico",IF(K11="Cualquier afectación a la violacion de los derechos de los ciudadanos se considera con consecuencias altas","Mayor",IF(K11="Cualquier afectación a la violacion de los derechos de los ciudadanos se considera con consecuencias desastrosas","Catastrófico",IF(K11="Afecta la Prestación del Servicio de Administración de Justicia en 5%","Leve",IF(K11="Afecta la Prestación del Servicio de Administración de Justicia en 10%","Menor",IF(K11="Afecta la Prestación del Servicio de Administración de Justicia en 15%","Moderado",IF(K11="Afecta la Prestación del Servicio de Administración de Justicia en 20%","Mayor",IF(K11="Afecta la Prestación del Servicio de Administración de Justicia en más del 50%","Catastrófico",IF(K11="Cualquier acto indebido de los servidores judiciales genera altas consecuencias para la entidad","Mayor",IF(K11="Cualquier acto indebido de los servidores judiciales genera consecuencias desastrosas para la entidad","Catastrófico",IF(K11="Si el hecho llegara a presentarse, tendría consecuencias o efectos mínimos sobre la entidad","Leve",IF(K11="Si el hecho llegara a presentarse, tendría bajo impacto o efecto sobre la entidad","Menor",IF(K11="Si el hecho llegara a presentarse, tendría medianas consecuencias o efectos sobre la entidad","Moderado",IF(K11="Si el hecho llegara a presentarse, tendría altas consecuencias o efectos sobre la entidad","Mayor",IF(K11="Si el hecho llegara a presentarse, tendría desastrosas consecuencias o efectos sobre la entidad","Catastrófico")))))))))))))))))))))))))))))</f>
        <v>Mayor</v>
      </c>
      <c r="M11" s="311" t="str">
        <f>IF(K11="El riesgo afecta la imagen de alguna área de la organización","20%",IF(K11="El riesgo afecta la imagen de la entidad internamente, de conocimiento general, nivel interno, alta dirección, contratista y/o de provedores","40%",IF(K11="El riesgo afecta la imagen de la entidad con algunos usuarios de relevancia frente al logro de los objetivos","60%",IF(K11="El riesgo afecta la imagen de de la entidad con efecto publicitario sostenido a nivel del sector justicia","80%",IF(K11="El riesgo afecta la imagen de la entidad a nivel nacional, con efecto publicitarios sostenible a nivel país","100%",IF(K11="Impacto que afecte la ejecución presupuestal en un valor ≥0,5%.","20%",IF(K11="Impacto que afecte la ejecución presupuestal en un valor ≥1%.","40%",IF(K11="Impacto que afecte la ejecución presupuestal en un valor ≥5%.","60%",IF(K11="Impacto que afecte la ejecución presupuestal en un valor ≥20%.","80%",IF(K11="Impacto que afecte la ejecución presupuestal en un valor ≥50%.","100%",IF(K11="Incumplimiento máximo del 5% de la meta planeada","20%",IF(K11="Incumplimiento máximo del 15% de la meta planeada","40%",IF(K11="Incumplimiento máximo del 20% de la meta planeada","60%",IF(K11="Incumplimiento máximo del 50% de la meta planeada","80%",IF(K11="Incumplimiento máximo del 80% de la meta planeada","100%",IF(K11="Cualquier afectación a la violacion de los derechos de los ciudadanos se considera con consecuencias altas","80%",IF(K11="Cualquier afectación a la violacion de los derechos de los ciudadanos se considera con consecuencias desastrosas","100%",IF(K11="Afecta la Prestación del Servicio de Administración de Justicia en 5%","20%",IF(K11="Afecta la Prestación del Servicio de Administración de Justicia en 10%","40%",IF(K11="Afecta la Prestación del Servicio de Administración de Justicia en 15%","60%",IF(K11="Afecta la Prestación del Servicio de Administración de Justicia en 20%","80%",IF(K11="Afecta la Prestación del Servicio de Administración de Justicia en más del 50%","100%",IF(K11="Cualquier acto indebido de los servidores judiciales genera altas consecuencias para la entidad","80%",IF(K11="Cualquier acto indebido de los servidores judiciales genera consecuencias desastrosas para la entidad","100%",IF(K11="Si el hecho llegara a presentarse, tendría consecuencias o efectos mínimos sobre la entidad","20%",IF(K11="Si el hecho llegara a presentarse, tendría bajo impacto o efecto sobre la entidad","40%",IF(K11="Si el hecho llegara a presentarse, tendría medianas consecuencias o efectos sobre la entidad","60%",IF(K11="Si el hecho llegara a presentarse, tendría altas consecuencias o efectos sobre la entidad","80%",IF(K11="Si el hecho llegara a presentarse, tendría desastrosas consecuencias o efectos sobre la entidad","100%")))))))))))))))))))))))))))))</f>
        <v>80%</v>
      </c>
      <c r="N11" s="311" t="str">
        <f>VLOOKUP((I11&amp;L11),Hoja1!$B$4:$C$28,2,0)</f>
        <v xml:space="preserve">Alto </v>
      </c>
      <c r="O11" s="173">
        <v>1</v>
      </c>
      <c r="P11" s="166" t="s">
        <v>416</v>
      </c>
      <c r="Q11" s="173" t="str">
        <f t="shared" si="0"/>
        <v>Probabilidad</v>
      </c>
      <c r="R11" s="210" t="s">
        <v>52</v>
      </c>
      <c r="S11" s="210" t="s">
        <v>57</v>
      </c>
      <c r="T11" s="174">
        <f>VLOOKUP(R11&amp;S11,Hoja1!$Q$4:$R$9,2,0)</f>
        <v>0.45</v>
      </c>
      <c r="U11" s="210" t="s">
        <v>59</v>
      </c>
      <c r="V11" s="210" t="s">
        <v>62</v>
      </c>
      <c r="W11" s="210" t="s">
        <v>65</v>
      </c>
      <c r="X11" s="174">
        <f>IF(Q11="Probabilidad",($J$11*T11),IF(Q11="Impacto"," "))</f>
        <v>0.27</v>
      </c>
      <c r="Y11" s="174" t="str">
        <f>IF(Z11&lt;=20%,'Tabla probabilidad'!$B$5,IF(Z11&lt;=40%,'Tabla probabilidad'!$B$6,IF(Z11&lt;=60%,'Tabla probabilidad'!$B$7,IF(Z11&lt;=80%,'Tabla probabilidad'!$B$8,IF(Z11&lt;=100%,'Tabla probabilidad'!$B$9)))))</f>
        <v>Baja</v>
      </c>
      <c r="Z11" s="174">
        <f>IF(R11="Preventivo",(J11-(J11*T11)),IF(R11="Detectivo",(J11-(J11*T11)),IF(R11="Correctivo",(J11))))</f>
        <v>0.32999999999999996</v>
      </c>
      <c r="AA11" s="305" t="str">
        <f>IF(AB11&lt;=20%,'Tabla probabilidad'!$B$5,IF(AB11&lt;=40%,'Tabla probabilidad'!$B$6,IF(AB11&lt;=60%,'Tabla probabilidad'!$B$7,IF(AB11&lt;=80%,'Tabla probabilidad'!$B$8,IF(AB11&lt;=100%,'Tabla probabilidad'!$B$9)))))</f>
        <v>Baja</v>
      </c>
      <c r="AB11" s="305">
        <f>AVERAGE(Z11:Z15)</f>
        <v>0.32999999999999996</v>
      </c>
      <c r="AC11" s="174" t="str">
        <f t="shared" si="1"/>
        <v>Mayor</v>
      </c>
      <c r="AD11" s="174">
        <f>IF(Q11="Probabilidad",(($M$11-0)),IF(Q11="Impacto",($M$11-($M$11*T11))))</f>
        <v>0.8</v>
      </c>
      <c r="AE11" s="305" t="str">
        <f>IF(AF11&lt;=20%,"Leve",IF(AF11&lt;=40%,"Menor",IF(AF11&lt;=60%,"Moderado",IF(AF11&lt;=80%,"Mayor",IF(AF11&lt;=100%,"Catastrófico")))))</f>
        <v>Mayor</v>
      </c>
      <c r="AF11" s="305">
        <f>AVERAGE(AD11:AD15)</f>
        <v>0.8</v>
      </c>
      <c r="AG11" s="300" t="str">
        <f>VLOOKUP(AA11&amp;AE11,Hoja1!$B$4:$C$28,2,0)</f>
        <v xml:space="preserve">Alto </v>
      </c>
      <c r="AH11" s="300" t="s">
        <v>287</v>
      </c>
      <c r="AI11" s="308"/>
      <c r="AJ11" s="308" t="s">
        <v>411</v>
      </c>
      <c r="AK11" s="224">
        <v>44562</v>
      </c>
      <c r="AL11" s="224">
        <v>44926</v>
      </c>
      <c r="AM11" s="225" t="s">
        <v>412</v>
      </c>
      <c r="AN11" s="207" t="s">
        <v>177</v>
      </c>
    </row>
    <row r="12" spans="1:298" ht="15" hidden="1" customHeight="1">
      <c r="A12" s="311"/>
      <c r="B12" s="301"/>
      <c r="C12" s="311"/>
      <c r="D12" s="313"/>
      <c r="E12" s="311"/>
      <c r="F12" s="311"/>
      <c r="G12" s="311"/>
      <c r="H12" s="311"/>
      <c r="I12" s="314"/>
      <c r="J12" s="315"/>
      <c r="K12" s="311"/>
      <c r="L12" s="312"/>
      <c r="M12" s="312"/>
      <c r="N12" s="311"/>
      <c r="O12" s="173">
        <v>2</v>
      </c>
      <c r="P12" s="166"/>
      <c r="Q12" s="173" t="b">
        <f t="shared" si="0"/>
        <v>0</v>
      </c>
      <c r="R12" s="173"/>
      <c r="S12" s="173"/>
      <c r="T12" s="174" t="e">
        <f>VLOOKUP(R12&amp;S12,Hoja1!$Q$4:$R$9,2,0)</f>
        <v>#N/A</v>
      </c>
      <c r="U12" s="173"/>
      <c r="V12" s="173"/>
      <c r="W12" s="173"/>
      <c r="X12" s="174" t="b">
        <f t="shared" ref="X12:X15" si="2">IF(Q12="Probabilidad",($J$11*T12),IF(Q12="Impacto"," "))</f>
        <v>0</v>
      </c>
      <c r="Y12" s="174" t="b">
        <f>IF(Z12&lt;=20%,'Tabla probabilidad'!$B$5,IF(Z12&lt;=40%,'Tabla probabilidad'!$B$6,IF(Z12&lt;=60%,'Tabla probabilidad'!$B$7,IF(Z12&lt;=80%,'Tabla probabilidad'!$B$8,IF(Z12&lt;=100%,'Tabla probabilidad'!$B$9)))))</f>
        <v>0</v>
      </c>
      <c r="Z12" s="174" t="b">
        <f>IF(R12="Preventivo",(J11-(J11*T12)),IF(R12="Detectivo",(J11-(J11*T12)),IF(R12="Correctivo",(J11))))</f>
        <v>0</v>
      </c>
      <c r="AA12" s="306"/>
      <c r="AB12" s="306"/>
      <c r="AC12" s="174" t="b">
        <f t="shared" si="1"/>
        <v>0</v>
      </c>
      <c r="AD12" s="174" t="b">
        <f t="shared" ref="AD12:AD15" si="3">IF(Q12="Probabilidad",(($M$11-0)),IF(Q12="Impacto",($M$11-($M$11*T12))))</f>
        <v>0</v>
      </c>
      <c r="AE12" s="306"/>
      <c r="AF12" s="306"/>
      <c r="AG12" s="301"/>
      <c r="AH12" s="301"/>
      <c r="AI12" s="309"/>
      <c r="AJ12" s="309"/>
      <c r="AK12" s="224">
        <v>44197</v>
      </c>
      <c r="AL12" s="209" t="s">
        <v>412</v>
      </c>
      <c r="AM12" s="209"/>
      <c r="AN12" s="207" t="s">
        <v>177</v>
      </c>
    </row>
    <row r="13" spans="1:298" ht="15" hidden="1" customHeight="1">
      <c r="A13" s="311"/>
      <c r="B13" s="301"/>
      <c r="C13" s="311"/>
      <c r="D13" s="313"/>
      <c r="E13" s="311"/>
      <c r="F13" s="311"/>
      <c r="G13" s="311"/>
      <c r="H13" s="311"/>
      <c r="I13" s="314"/>
      <c r="J13" s="315"/>
      <c r="K13" s="311"/>
      <c r="L13" s="312"/>
      <c r="M13" s="312"/>
      <c r="N13" s="311"/>
      <c r="O13" s="173">
        <v>3</v>
      </c>
      <c r="P13" s="166"/>
      <c r="Q13" s="173" t="b">
        <f t="shared" si="0"/>
        <v>0</v>
      </c>
      <c r="R13" s="173"/>
      <c r="S13" s="173"/>
      <c r="T13" s="174" t="e">
        <f>VLOOKUP(R13&amp;S13,Hoja1!$Q$4:$R$9,2,0)</f>
        <v>#N/A</v>
      </c>
      <c r="U13" s="173"/>
      <c r="V13" s="173"/>
      <c r="W13" s="173"/>
      <c r="X13" s="174" t="b">
        <f t="shared" si="2"/>
        <v>0</v>
      </c>
      <c r="Y13" s="174" t="b">
        <f>IF(Z13&lt;=20%,'Tabla probabilidad'!$B$5,IF(Z13&lt;=40%,'Tabla probabilidad'!$B$6,IF(Z13&lt;=60%,'Tabla probabilidad'!$B$7,IF(Z13&lt;=80%,'Tabla probabilidad'!$B$8,IF(Z13&lt;=100%,'Tabla probabilidad'!$B$9)))))</f>
        <v>0</v>
      </c>
      <c r="Z13" s="174" t="b">
        <f>IF(R13="Preventivo",(J11-(J11*T13)),IF(R13="Detectivo",(J11-(J11*T13)),IF(R13="Correctivo",(J11))))</f>
        <v>0</v>
      </c>
      <c r="AA13" s="306"/>
      <c r="AB13" s="306"/>
      <c r="AC13" s="174" t="b">
        <f t="shared" si="1"/>
        <v>0</v>
      </c>
      <c r="AD13" s="174" t="b">
        <f t="shared" si="3"/>
        <v>0</v>
      </c>
      <c r="AE13" s="306"/>
      <c r="AF13" s="306"/>
      <c r="AG13" s="301"/>
      <c r="AH13" s="301"/>
      <c r="AI13" s="309"/>
      <c r="AJ13" s="309"/>
      <c r="AK13" s="224">
        <v>44197</v>
      </c>
      <c r="AL13" s="209" t="s">
        <v>412</v>
      </c>
      <c r="AM13" s="209"/>
      <c r="AN13" s="207" t="s">
        <v>177</v>
      </c>
    </row>
    <row r="14" spans="1:298" ht="15" hidden="1" customHeight="1">
      <c r="A14" s="311"/>
      <c r="B14" s="301"/>
      <c r="C14" s="311"/>
      <c r="D14" s="313"/>
      <c r="E14" s="311"/>
      <c r="F14" s="311"/>
      <c r="G14" s="311"/>
      <c r="H14" s="311"/>
      <c r="I14" s="314"/>
      <c r="J14" s="315"/>
      <c r="K14" s="311"/>
      <c r="L14" s="312"/>
      <c r="M14" s="312"/>
      <c r="N14" s="311"/>
      <c r="O14" s="173">
        <v>4</v>
      </c>
      <c r="P14" s="171"/>
      <c r="Q14" s="173" t="b">
        <f t="shared" si="0"/>
        <v>0</v>
      </c>
      <c r="R14" s="173"/>
      <c r="S14" s="173"/>
      <c r="T14" s="174" t="e">
        <f>VLOOKUP(R14&amp;S14,Hoja1!$Q$4:$R$9,2,0)</f>
        <v>#N/A</v>
      </c>
      <c r="U14" s="173"/>
      <c r="V14" s="173"/>
      <c r="W14" s="173"/>
      <c r="X14" s="174" t="b">
        <f t="shared" si="2"/>
        <v>0</v>
      </c>
      <c r="Y14" s="174" t="b">
        <f>IF(Z14&lt;=20%,'Tabla probabilidad'!$B$5,IF(Z14&lt;=40%,'Tabla probabilidad'!$B$6,IF(Z14&lt;=60%,'Tabla probabilidad'!$B$7,IF(Z14&lt;=80%,'Tabla probabilidad'!$B$8,IF(Z14&lt;=100%,'Tabla probabilidad'!$B$9)))))</f>
        <v>0</v>
      </c>
      <c r="Z14" s="174" t="b">
        <f>IF(R14="Preventivo",(J11-(J11*T14)),IF(R14="Detectivo",(J11-(J11*T14)),IF(R14="Correctivo",(J11))))</f>
        <v>0</v>
      </c>
      <c r="AA14" s="306"/>
      <c r="AB14" s="306"/>
      <c r="AC14" s="174" t="b">
        <f t="shared" si="1"/>
        <v>0</v>
      </c>
      <c r="AD14" s="174" t="b">
        <f t="shared" si="3"/>
        <v>0</v>
      </c>
      <c r="AE14" s="306"/>
      <c r="AF14" s="306"/>
      <c r="AG14" s="301"/>
      <c r="AH14" s="301"/>
      <c r="AI14" s="309"/>
      <c r="AJ14" s="309"/>
      <c r="AK14" s="224">
        <v>44197</v>
      </c>
      <c r="AL14" s="209" t="s">
        <v>412</v>
      </c>
      <c r="AM14" s="209"/>
      <c r="AN14" s="207" t="s">
        <v>177</v>
      </c>
    </row>
    <row r="15" spans="1:298" ht="15" hidden="1" customHeight="1">
      <c r="A15" s="311"/>
      <c r="B15" s="302"/>
      <c r="C15" s="311"/>
      <c r="D15" s="313"/>
      <c r="E15" s="311"/>
      <c r="F15" s="311"/>
      <c r="G15" s="311"/>
      <c r="H15" s="311"/>
      <c r="I15" s="314"/>
      <c r="J15" s="315"/>
      <c r="K15" s="311"/>
      <c r="L15" s="312"/>
      <c r="M15" s="312"/>
      <c r="N15" s="311"/>
      <c r="O15" s="173">
        <v>5</v>
      </c>
      <c r="P15" s="186"/>
      <c r="Q15" s="173" t="b">
        <f t="shared" si="0"/>
        <v>0</v>
      </c>
      <c r="R15" s="173"/>
      <c r="S15" s="173"/>
      <c r="T15" s="174" t="e">
        <f>VLOOKUP(R15&amp;S15,Hoja1!$Q$4:$R$9,2,0)</f>
        <v>#N/A</v>
      </c>
      <c r="U15" s="173"/>
      <c r="V15" s="173"/>
      <c r="W15" s="173"/>
      <c r="X15" s="174" t="b">
        <f t="shared" si="2"/>
        <v>0</v>
      </c>
      <c r="Y15" s="174" t="b">
        <f>IF(Z15&lt;=20%,'Tabla probabilidad'!$B$5,IF(Z15&lt;=40%,'Tabla probabilidad'!$B$6,IF(Z15&lt;=60%,'Tabla probabilidad'!$B$7,IF(Z15&lt;=80%,'Tabla probabilidad'!$B$8,IF(Z15&lt;=100%,'Tabla probabilidad'!$B$9)))))</f>
        <v>0</v>
      </c>
      <c r="Z15" s="174" t="b">
        <f>IF(R15="Preventivo",(J11-(J11*T15)),IF(R15="Detectivo",(J11-(J11*T15)),IF(R15="Correctivo",(J11))))</f>
        <v>0</v>
      </c>
      <c r="AA15" s="307"/>
      <c r="AB15" s="307"/>
      <c r="AC15" s="174" t="b">
        <f t="shared" si="1"/>
        <v>0</v>
      </c>
      <c r="AD15" s="174" t="b">
        <f t="shared" si="3"/>
        <v>0</v>
      </c>
      <c r="AE15" s="307"/>
      <c r="AF15" s="307"/>
      <c r="AG15" s="302"/>
      <c r="AH15" s="301"/>
      <c r="AI15" s="310"/>
      <c r="AJ15" s="310"/>
      <c r="AK15" s="224">
        <v>44197</v>
      </c>
      <c r="AL15" s="209" t="s">
        <v>412</v>
      </c>
      <c r="AM15" s="209"/>
      <c r="AN15" s="207" t="s">
        <v>177</v>
      </c>
    </row>
    <row r="16" spans="1:298">
      <c r="A16" s="311"/>
      <c r="B16" s="300"/>
      <c r="C16" s="311"/>
      <c r="D16" s="313"/>
      <c r="E16" s="311"/>
      <c r="F16" s="311"/>
      <c r="G16" s="311"/>
      <c r="H16" s="311"/>
      <c r="I16" s="314" t="str">
        <f>IF(H16&lt;=2,'Tabla probabilidad'!$B$5,IF(H16&lt;=24,'Tabla probabilidad'!$B$6,IF(H16&lt;=500,'Tabla probabilidad'!$B$7,IF(H16&lt;=5000,'Tabla probabilidad'!$B$8,IF(H16&gt;5000,'Tabla probabilidad'!$B$9)))))</f>
        <v>Muy Baja</v>
      </c>
      <c r="J16" s="315">
        <f>IF(H16&lt;=2,'Tabla probabilidad'!$D$5,IF(H16&lt;=24,'Tabla probabilidad'!$D$6,IF(H16&lt;=500,'Tabla probabilidad'!$D$7,IF(H16&lt;=5000,'Tabla probabilidad'!$D$8,IF(H16&gt;5000,'Tabla probabilidad'!$D$9)))))</f>
        <v>0.2</v>
      </c>
      <c r="K16" s="311"/>
      <c r="L16" s="311" t="b">
        <f>IF(K16="El riesgo afecta la imagen de alguna área de la organización","Leve",IF(K16="El riesgo afecta la imagen de la entidad internamente, de conocimiento general, nivel interno, alta dirección, contratista y/o de provedores","Menor",IF(K16="El riesgo afecta la imagen de la entidad con algunos usuarios de relevancia frente al logro de los objetivos","Moderado",IF(K16="El riesgo afecta la imagen de de la entidad con efecto publicitario sostenido a nivel del sector justicia","Mayor",IF(K16="El riesgo afecta la imagen de la entidad a nivel nacional, con efecto publicitarios sostenible a nivel país","Catastrófico",IF(K16="Impacto que afecte la ejecución presupuestal en un valor ≥0,5%.","Leve",IF(K16="Impacto que afecte la ejecución presupuestal en un valor ≥1%.","Menor",IF(K16="Impacto que afecte la ejecución presupuestal en un valor ≥5%.","Moderado",IF(K16="Impacto que afecte la ejecución presupuestal en un valor ≥20%.","Mayor",IF(K16="Impacto que afecte la ejecución presupuestal en un valor ≥50%.","Catastrófico",IF(K16="Incumplimiento máximo del 5% de la meta planeada","Leve",IF(K16="Incumplimiento máximo del 15% de la meta planeada","Menor",IF(K16="Incumplimiento máximo del 20% de la meta planeada","Moderado",IF(K16="Incumplimiento máximo del 50% de la meta planeada","Mayor",IF(K16="Incumplimiento máximo del 80% de la meta planeada","Catastrófico",IF(K16="Cualquier afectación a la violacion de los derechos de los ciudadanos se considera con consecuencias altas","Mayor",IF(K16="Cualquier afectación a la violacion de los derechos de los ciudadanos se considera con consecuencias desastrosas","Catastrófico",IF(K16="Afecta la Prestación del Servicio de Administración de Justicia en 5%","Leve",IF(K16="Afecta la Prestación del Servicio de Administración de Justicia en 10%","Menor",IF(K16="Afecta la Prestación del Servicio de Administración de Justicia en 15%","Moderado",IF(K16="Afecta la Prestación del Servicio de Administración de Justicia en 20%","Mayor",IF(K16="Afecta la Prestación del Servicio de Administración de Justicia en más del 50%","Catastrófico",IF(K16="Cualquier acto indebido de los servidores judiciales genera altas consecuencias para la entidad","Mayor",IF(K16="Cualquier acto indebido de los servidores judiciales genera consecuencias desastrosas para la entidad","Catastrófico",IF(K16="Si el hecho llegara a presentarse, tendría consecuencias o efectos mínimos sobre la entidad","Leve",IF(K16="Si el hecho llegara a presentarse, tendría bajo impacto o efecto sobre la entidad","Menor",IF(K16="Si el hecho llegara a presentarse, tendría medianas consecuencias o efectos sobre la entidad","Moderado",IF(K16="Si el hecho llegara a presentarse, tendría altas consecuencias o efectos sobre la entidad","Mayor",IF(K16="Si el hecho llegara a presentarse, tendría desastrosas consecuencias o efectos sobre la entidad","Catastrófico")))))))))))))))))))))))))))))</f>
        <v>0</v>
      </c>
      <c r="M16" s="311" t="b">
        <f>IF(K16="El riesgo afecta la imagen de alguna área de la organización","20%",IF(K16="El riesgo afecta la imagen de la entidad internamente, de conocimiento general, nivel interno, alta dirección, contratista y/o de provedores","40%",IF(K16="El riesgo afecta la imagen de la entidad con algunos usuarios de relevancia frente al logro de los objetivos","60%",IF(K16="El riesgo afecta la imagen de de la entidad con efecto publicitario sostenido a nivel del sector justicia","80%",IF(K16="El riesgo afecta la imagen de la entidad a nivel nacional, con efecto publicitarios sostenible a nivel país","100%",IF(K16="Impacto que afecte la ejecución presupuestal en un valor ≥0,5%.","20%",IF(K16="Impacto que afecte la ejecución presupuestal en un valor ≥1%.","40%",IF(K16="Impacto que afecte la ejecución presupuestal en un valor ≥5%.","60%",IF(K16="Impacto que afecte la ejecución presupuestal en un valor ≥20%.","80%",IF(K16="Impacto que afecte la ejecución presupuestal en un valor ≥50%.","100%",IF(K16="Incumplimiento máximo del 5% de la meta planeada","20%",IF(K16="Incumplimiento máximo del 15% de la meta planeada","40%",IF(K16="Incumplimiento máximo del 20% de la meta planeada","60%",IF(K16="Incumplimiento máximo del 50% de la meta planeada","80%",IF(K16="Incumplimiento máximo del 80% de la meta planeada","100%",IF(K16="Cualquier afectación a la violacion de los derechos de los ciudadanos se considera con consecuencias altas","80%",IF(K16="Cualquier afectación a la violacion de los derechos de los ciudadanos se considera con consecuencias desastrosas","100%",IF(K16="Afecta la Prestación del Servicio de Administración de Justicia en 5%","20%",IF(K16="Afecta la Prestación del Servicio de Administración de Justicia en 10%","40%",IF(K16="Afecta la Prestación del Servicio de Administración de Justicia en 15%","60%",IF(K16="Afecta la Prestación del Servicio de Administración de Justicia en 20%","80%",IF(K16="Afecta la Prestación del Servicio de Administración de Justicia en más del 50%","100%",IF(K16="Cualquier acto indebido de los servidores judiciales genera altas consecuencias para la entidad","80%",IF(K16="Cualquier acto indebido de los servidores judiciales genera consecuencias desastrosas para la entidad","100%",IF(K16="Si el hecho llegara a presentarse, tendría consecuencias o efectos mínimos sobre la entidad","20%",IF(K16="Si el hecho llegara a presentarse, tendría bajo impacto o efecto sobre la entidad","40%",IF(K16="Si el hecho llegara a presentarse, tendría medianas consecuencias o efectos sobre la entidad","60%",IF(K16="Si el hecho llegara a presentarse, tendría altas consecuencias o efectos sobre la entidad","80%",IF(K16="Si el hecho llegara a presentarse, tendría desastrosas consecuencias o efectos sobre la entidad","100%")))))))))))))))))))))))))))))</f>
        <v>0</v>
      </c>
      <c r="N16" s="311" t="e">
        <f>VLOOKUP((I16&amp;L16),Hoja1!$B$4:$C$28,2,0)</f>
        <v>#N/A</v>
      </c>
      <c r="O16" s="173">
        <v>1</v>
      </c>
      <c r="P16" s="166"/>
      <c r="Q16" s="173" t="b">
        <f t="shared" si="0"/>
        <v>0</v>
      </c>
      <c r="R16" s="173"/>
      <c r="S16" s="173"/>
      <c r="T16" s="174" t="e">
        <f>VLOOKUP(R16&amp;S16,Hoja1!$Q$4:$R$9,2,0)</f>
        <v>#N/A</v>
      </c>
      <c r="U16" s="173"/>
      <c r="V16" s="173"/>
      <c r="W16" s="173"/>
      <c r="X16" s="174" t="b">
        <f>IF(Q16="Probabilidad",($J$16*T16),IF(Q16="Impacto"," "))</f>
        <v>0</v>
      </c>
      <c r="Y16" s="174" t="b">
        <f>IF(Z16&lt;=20%,'Tabla probabilidad'!$B$5,IF(Z16&lt;=40%,'Tabla probabilidad'!$B$6,IF(Z16&lt;=60%,'Tabla probabilidad'!$B$7,IF(Z16&lt;=80%,'Tabla probabilidad'!$B$8,IF(Z16&lt;=100%,'Tabla probabilidad'!$B$9)))))</f>
        <v>0</v>
      </c>
      <c r="Z16" s="174" t="b">
        <f>IF(R16="Preventivo",(J16-(J16*T16)),IF(R16="Detectivo",(J16-(J16*T16)),IF(R16="Correctivo",(J16))))</f>
        <v>0</v>
      </c>
      <c r="AA16" s="305" t="e">
        <f>IF(AB16&lt;=20%,'Tabla probabilidad'!$B$5,IF(AB16&lt;=40%,'Tabla probabilidad'!$B$6,IF(AB16&lt;=60%,'Tabla probabilidad'!$B$7,IF(AB16&lt;=80%,'Tabla probabilidad'!$B$8,IF(AB16&lt;=100%,'Tabla probabilidad'!$B$9)))))</f>
        <v>#DIV/0!</v>
      </c>
      <c r="AB16" s="305" t="e">
        <f>AVERAGE(Z16:Z20)</f>
        <v>#DIV/0!</v>
      </c>
      <c r="AC16" s="174" t="b">
        <f t="shared" si="1"/>
        <v>0</v>
      </c>
      <c r="AD16" s="174" t="b">
        <f>IF(Q16="Probabilidad",(($M$16-0)),IF(Q16="Impacto",($M$16-($M$16*T16))))</f>
        <v>0</v>
      </c>
      <c r="AE16" s="305" t="e">
        <f>IF(AF16&lt;=20%,"Leve",IF(AF16&lt;=40%,"Menor",IF(AF16&lt;=60%,"Moderado",IF(AF16&lt;=80%,"Mayor",IF(AF16&lt;=100%,"Catastrófico")))))</f>
        <v>#DIV/0!</v>
      </c>
      <c r="AF16" s="305" t="e">
        <f>AVERAGE(AD16:AD20)</f>
        <v>#DIV/0!</v>
      </c>
      <c r="AG16" s="300" t="e">
        <f>VLOOKUP(AA16&amp;AE16,Hoja1!$B$4:$C$28,2,0)</f>
        <v>#DIV/0!</v>
      </c>
      <c r="AH16" s="300"/>
      <c r="AI16" s="308"/>
      <c r="AJ16" s="308"/>
      <c r="AK16" s="308"/>
      <c r="AL16" s="308"/>
      <c r="AM16" s="308"/>
      <c r="AN16" s="311"/>
    </row>
    <row r="17" spans="1:40">
      <c r="A17" s="311"/>
      <c r="B17" s="301"/>
      <c r="C17" s="311"/>
      <c r="D17" s="313"/>
      <c r="E17" s="311"/>
      <c r="F17" s="311"/>
      <c r="G17" s="311"/>
      <c r="H17" s="311"/>
      <c r="I17" s="314"/>
      <c r="J17" s="315"/>
      <c r="K17" s="311"/>
      <c r="L17" s="312"/>
      <c r="M17" s="312"/>
      <c r="N17" s="311"/>
      <c r="O17" s="173">
        <v>2</v>
      </c>
      <c r="P17" s="166"/>
      <c r="Q17" s="173" t="b">
        <f t="shared" si="0"/>
        <v>0</v>
      </c>
      <c r="R17" s="173"/>
      <c r="S17" s="173"/>
      <c r="T17" s="174" t="e">
        <f>VLOOKUP(R17&amp;S17,Hoja1!$Q$4:$R$9,2,0)</f>
        <v>#N/A</v>
      </c>
      <c r="U17" s="173"/>
      <c r="V17" s="173"/>
      <c r="W17" s="173"/>
      <c r="X17" s="174" t="b">
        <f>IF(Q17="Probabilidad",($J$16*T17),IF(Q17="Impacto"," "))</f>
        <v>0</v>
      </c>
      <c r="Y17" s="174" t="b">
        <f>IF(Z17&lt;=20%,'Tabla probabilidad'!$B$5,IF(Z17&lt;=40%,'Tabla probabilidad'!$B$6,IF(Z17&lt;=60%,'Tabla probabilidad'!$B$7,IF(Z17&lt;=80%,'Tabla probabilidad'!$B$8,IF(Z17&lt;=100%,'Tabla probabilidad'!$B$9)))))</f>
        <v>0</v>
      </c>
      <c r="Z17" s="174" t="b">
        <f>IF(R17="Preventivo",(J16-(J16*T17)),IF(R17="Detectivo",(J16-(J16*T17)),IF(R17="Correctivo",(J16))))</f>
        <v>0</v>
      </c>
      <c r="AA17" s="306"/>
      <c r="AB17" s="306"/>
      <c r="AC17" s="174" t="b">
        <f t="shared" si="1"/>
        <v>0</v>
      </c>
      <c r="AD17" s="174" t="b">
        <f t="shared" ref="AD17:AD20" si="4">IF(Q17="Probabilidad",(($M$16-0)),IF(Q17="Impacto",($M$16-($M$16*T17))))</f>
        <v>0</v>
      </c>
      <c r="AE17" s="306"/>
      <c r="AF17" s="306"/>
      <c r="AG17" s="301"/>
      <c r="AH17" s="301"/>
      <c r="AI17" s="309"/>
      <c r="AJ17" s="309"/>
      <c r="AK17" s="309"/>
      <c r="AL17" s="309"/>
      <c r="AM17" s="309"/>
      <c r="AN17" s="311"/>
    </row>
    <row r="18" spans="1:40">
      <c r="A18" s="311"/>
      <c r="B18" s="301"/>
      <c r="C18" s="311"/>
      <c r="D18" s="313"/>
      <c r="E18" s="311"/>
      <c r="F18" s="311"/>
      <c r="G18" s="311"/>
      <c r="H18" s="311"/>
      <c r="I18" s="314"/>
      <c r="J18" s="315"/>
      <c r="K18" s="311"/>
      <c r="L18" s="312"/>
      <c r="M18" s="312"/>
      <c r="N18" s="311"/>
      <c r="O18" s="173">
        <v>3</v>
      </c>
      <c r="P18" s="166"/>
      <c r="Q18" s="173" t="b">
        <f t="shared" si="0"/>
        <v>0</v>
      </c>
      <c r="R18" s="173"/>
      <c r="S18" s="173"/>
      <c r="T18" s="174" t="e">
        <f>VLOOKUP(R18&amp;S18,Hoja1!$Q$4:$R$9,2,0)</f>
        <v>#N/A</v>
      </c>
      <c r="U18" s="173"/>
      <c r="V18" s="173"/>
      <c r="W18" s="173"/>
      <c r="X18" s="174" t="b">
        <f>IF(Q18="Probabilidad",($J$16*T18),IF(Q18="Impacto"," "))</f>
        <v>0</v>
      </c>
      <c r="Y18" s="174" t="b">
        <f>IF(Z18&lt;=20%,'Tabla probabilidad'!$B$5,IF(Z18&lt;=40%,'Tabla probabilidad'!$B$6,IF(Z18&lt;=60%,'Tabla probabilidad'!$B$7,IF(Z18&lt;=80%,'Tabla probabilidad'!$B$8,IF(Z18&lt;=100%,'Tabla probabilidad'!$B$9)))))</f>
        <v>0</v>
      </c>
      <c r="Z18" s="174" t="b">
        <f>IF(R18="Preventivo",(J16-(J16*T18)),IF(R18="Detectivo",(J16-(J16*T18)),IF(R18="Correctivo",(J16))))</f>
        <v>0</v>
      </c>
      <c r="AA18" s="306"/>
      <c r="AB18" s="306"/>
      <c r="AC18" s="174" t="b">
        <f t="shared" si="1"/>
        <v>0</v>
      </c>
      <c r="AD18" s="174" t="b">
        <f t="shared" si="4"/>
        <v>0</v>
      </c>
      <c r="AE18" s="306"/>
      <c r="AF18" s="306"/>
      <c r="AG18" s="301"/>
      <c r="AH18" s="301"/>
      <c r="AI18" s="309"/>
      <c r="AJ18" s="309"/>
      <c r="AK18" s="309"/>
      <c r="AL18" s="309"/>
      <c r="AM18" s="309"/>
      <c r="AN18" s="311"/>
    </row>
    <row r="19" spans="1:40">
      <c r="A19" s="311"/>
      <c r="B19" s="301"/>
      <c r="C19" s="311"/>
      <c r="D19" s="313"/>
      <c r="E19" s="311"/>
      <c r="F19" s="311"/>
      <c r="G19" s="311"/>
      <c r="H19" s="311"/>
      <c r="I19" s="314"/>
      <c r="J19" s="315"/>
      <c r="K19" s="311"/>
      <c r="L19" s="312"/>
      <c r="M19" s="312"/>
      <c r="N19" s="311"/>
      <c r="O19" s="173">
        <v>4</v>
      </c>
      <c r="P19" s="171"/>
      <c r="Q19" s="173" t="b">
        <f t="shared" si="0"/>
        <v>0</v>
      </c>
      <c r="R19" s="173"/>
      <c r="S19" s="173"/>
      <c r="T19" s="174" t="e">
        <f>VLOOKUP(R19&amp;S19,Hoja1!$Q$4:$R$9,2,0)</f>
        <v>#N/A</v>
      </c>
      <c r="U19" s="173"/>
      <c r="V19" s="173"/>
      <c r="W19" s="173"/>
      <c r="X19" s="174" t="b">
        <f>IF(Q19="Probabilidad",($J$16*T19),IF(Q19="Impacto"," "))</f>
        <v>0</v>
      </c>
      <c r="Y19" s="174" t="b">
        <f>IF(Z19&lt;=20%,'Tabla probabilidad'!$B$5,IF(Z19&lt;=40%,'Tabla probabilidad'!$B$6,IF(Z19&lt;=60%,'Tabla probabilidad'!$B$7,IF(Z19&lt;=80%,'Tabla probabilidad'!$B$8,IF(Z19&lt;=100%,'Tabla probabilidad'!$B$9)))))</f>
        <v>0</v>
      </c>
      <c r="Z19" s="174" t="b">
        <f>IF(R19="Preventivo",(J16-(J16*T19)),IF(R19="Detectivo",(J16-(J16*T19)),IF(R19="Correctivo",(J16))))</f>
        <v>0</v>
      </c>
      <c r="AA19" s="306"/>
      <c r="AB19" s="306"/>
      <c r="AC19" s="174" t="b">
        <f t="shared" si="1"/>
        <v>0</v>
      </c>
      <c r="AD19" s="174" t="b">
        <f t="shared" si="4"/>
        <v>0</v>
      </c>
      <c r="AE19" s="306"/>
      <c r="AF19" s="306"/>
      <c r="AG19" s="301"/>
      <c r="AH19" s="301"/>
      <c r="AI19" s="309"/>
      <c r="AJ19" s="309"/>
      <c r="AK19" s="309"/>
      <c r="AL19" s="309"/>
      <c r="AM19" s="309"/>
      <c r="AN19" s="311"/>
    </row>
    <row r="20" spans="1:40">
      <c r="A20" s="311"/>
      <c r="B20" s="302"/>
      <c r="C20" s="311"/>
      <c r="D20" s="313"/>
      <c r="E20" s="311"/>
      <c r="F20" s="311"/>
      <c r="G20" s="311"/>
      <c r="H20" s="311"/>
      <c r="I20" s="314"/>
      <c r="J20" s="315"/>
      <c r="K20" s="311"/>
      <c r="L20" s="312"/>
      <c r="M20" s="312"/>
      <c r="N20" s="311"/>
      <c r="O20" s="173">
        <v>5</v>
      </c>
      <c r="P20" s="186"/>
      <c r="Q20" s="173" t="b">
        <f t="shared" si="0"/>
        <v>0</v>
      </c>
      <c r="R20" s="173"/>
      <c r="S20" s="173"/>
      <c r="T20" s="174" t="e">
        <f>VLOOKUP(R20&amp;S20,Hoja1!$Q$4:$R$9,2,0)</f>
        <v>#N/A</v>
      </c>
      <c r="U20" s="173"/>
      <c r="V20" s="173"/>
      <c r="W20" s="173"/>
      <c r="X20" s="174" t="b">
        <f>IF(Q20="Probabilidad",(#REF!*T20),IF(Q20="Impacto"," "))</f>
        <v>0</v>
      </c>
      <c r="Y20" s="174" t="b">
        <f>IF(Z20&lt;=20%,'Tabla probabilidad'!$B$5,IF(Z20&lt;=40%,'Tabla probabilidad'!$B$6,IF(Z20&lt;=60%,'Tabla probabilidad'!$B$7,IF(Z20&lt;=80%,'Tabla probabilidad'!$B$8,IF(Z20&lt;=100%,'Tabla probabilidad'!$B$9)))))</f>
        <v>0</v>
      </c>
      <c r="Z20" s="174" t="b">
        <f>IF(R20="Preventivo",(J16-(J16*T20)),IF(R20="Detectivo",(J16-(J16*T20)),IF(R20="Correctivo",(J16))))</f>
        <v>0</v>
      </c>
      <c r="AA20" s="307"/>
      <c r="AB20" s="307"/>
      <c r="AC20" s="174" t="b">
        <f t="shared" si="1"/>
        <v>0</v>
      </c>
      <c r="AD20" s="174" t="b">
        <f t="shared" si="4"/>
        <v>0</v>
      </c>
      <c r="AE20" s="307"/>
      <c r="AF20" s="307"/>
      <c r="AG20" s="302"/>
      <c r="AH20" s="301"/>
      <c r="AI20" s="310"/>
      <c r="AJ20" s="310"/>
      <c r="AK20" s="310"/>
      <c r="AL20" s="310"/>
      <c r="AM20" s="310"/>
      <c r="AN20" s="300"/>
    </row>
    <row r="21" spans="1:40">
      <c r="A21" s="311"/>
      <c r="B21" s="300"/>
      <c r="C21" s="311"/>
      <c r="D21" s="313"/>
      <c r="E21" s="311"/>
      <c r="F21" s="311"/>
      <c r="G21" s="311"/>
      <c r="H21" s="311"/>
      <c r="I21" s="314" t="str">
        <f>IF(H21&lt;=2,'Tabla probabilidad'!$B$5,IF(H21&lt;=24,'Tabla probabilidad'!$B$6,IF(H21&lt;=500,'Tabla probabilidad'!$B$7,IF(H21&lt;=5000,'Tabla probabilidad'!$B$8,IF(H21&gt;5000,'Tabla probabilidad'!$B$9)))))</f>
        <v>Muy Baja</v>
      </c>
      <c r="J21" s="315">
        <f>IF(H21&lt;=2,'Tabla probabilidad'!$D$5,IF(H21&lt;=24,'Tabla probabilidad'!$D$6,IF(H21&lt;=500,'Tabla probabilidad'!$D$7,IF(H21&lt;=5000,'Tabla probabilidad'!$D$8,IF(H21&gt;5000,'Tabla probabilidad'!$D$9)))))</f>
        <v>0.2</v>
      </c>
      <c r="K21" s="311"/>
      <c r="L21" s="311" t="b">
        <f>IF(K21="El riesgo afecta la imagen de alguna área de la organización","Leve",IF(K21="El riesgo afecta la imagen de la entidad internamente, de conocimiento general, nivel interno, alta dirección, contratista y/o de provedores","Menor",IF(K21="El riesgo afecta la imagen de la entidad con algunos usuarios de relevancia frente al logro de los objetivos","Moderado",IF(K21="El riesgo afecta la imagen de de la entidad con efecto publicitario sostenido a nivel del sector justicia","Mayor",IF(K21="El riesgo afecta la imagen de la entidad a nivel nacional, con efecto publicitarios sostenible a nivel país","Catastrófico",IF(K21="Impacto que afecte la ejecución presupuestal en un valor ≥0,5%.","Leve",IF(K21="Impacto que afecte la ejecución presupuestal en un valor ≥1%.","Menor",IF(K21="Impacto que afecte la ejecución presupuestal en un valor ≥5%.","Moderado",IF(K21="Impacto que afecte la ejecución presupuestal en un valor ≥20%.","Mayor",IF(K21="Impacto que afecte la ejecución presupuestal en un valor ≥50%.","Catastrófico",IF(K21="Incumplimiento máximo del 5% de la meta planeada","Leve",IF(K21="Incumplimiento máximo del 15% de la meta planeada","Menor",IF(K21="Incumplimiento máximo del 20% de la meta planeada","Moderado",IF(K21="Incumplimiento máximo del 50% de la meta planeada","Mayor",IF(K21="Incumplimiento máximo del 80% de la meta planeada","Catastrófico",IF(K21="Cualquier afectación a la violacion de los derechos de los ciudadanos se considera con consecuencias altas","Mayor",IF(K21="Cualquier afectación a la violacion de los derechos de los ciudadanos se considera con consecuencias desastrosas","Catastrófico",IF(K21="Afecta la Prestación del Servicio de Administración de Justicia en 5%","Leve",IF(K21="Afecta la Prestación del Servicio de Administración de Justicia en 10%","Menor",IF(K21="Afecta la Prestación del Servicio de Administración de Justicia en 15%","Moderado",IF(K21="Afecta la Prestación del Servicio de Administración de Justicia en 20%","Mayor",IF(K21="Afecta la Prestación del Servicio de Administración de Justicia en más del 50%","Catastrófico",IF(K21="Cualquier acto indebido de los servidores judiciales genera altas consecuencias para la entidad","Mayor",IF(K21="Cualquier acto indebido de los servidores judiciales genera consecuencias desastrosas para la entidad","Catastrófico",IF(K21="Si el hecho llegara a presentarse, tendría consecuencias o efectos mínimos sobre la entidad","Leve",IF(K21="Si el hecho llegara a presentarse, tendría bajo impacto o efecto sobre la entidad","Menor",IF(K21="Si el hecho llegara a presentarse, tendría medianas consecuencias o efectos sobre la entidad","Moderado",IF(K21="Si el hecho llegara a presentarse, tendría altas consecuencias o efectos sobre la entidad","Mayor",IF(K21="Si el hecho llegara a presentarse, tendría desastrosas consecuencias o efectos sobre la entidad","Catastrófico")))))))))))))))))))))))))))))</f>
        <v>0</v>
      </c>
      <c r="M21" s="311" t="b">
        <f>IF(K21="El riesgo afecta la imagen de alguna área de la organización","20%",IF(K21="El riesgo afecta la imagen de la entidad internamente, de conocimiento general, nivel interno, alta dirección, contratista y/o de provedores","40%",IF(K21="El riesgo afecta la imagen de la entidad con algunos usuarios de relevancia frente al logro de los objetivos","60%",IF(K21="El riesgo afecta la imagen de de la entidad con efecto publicitario sostenido a nivel del sector justicia","80%",IF(K21="El riesgo afecta la imagen de la entidad a nivel nacional, con efecto publicitarios sostenible a nivel país","100%",IF(K21="Impacto que afecte la ejecución presupuestal en un valor ≥0,5%.","20%",IF(K21="Impacto que afecte la ejecución presupuestal en un valor ≥1%.","40%",IF(K21="Impacto que afecte la ejecución presupuestal en un valor ≥5%.","60%",IF(K21="Impacto que afecte la ejecución presupuestal en un valor ≥20%.","80%",IF(K21="Impacto que afecte la ejecución presupuestal en un valor ≥50%.","100%",IF(K21="Incumplimiento máximo del 5% de la meta planeada","20%",IF(K21="Incumplimiento máximo del 15% de la meta planeada","40%",IF(K21="Incumplimiento máximo del 20% de la meta planeada","60%",IF(K21="Incumplimiento máximo del 50% de la meta planeada","80%",IF(K21="Incumplimiento máximo del 80% de la meta planeada","100%",IF(K21="Cualquier afectación a la violacion de los derechos de los ciudadanos se considera con consecuencias altas","80%",IF(K21="Cualquier afectación a la violacion de los derechos de los ciudadanos se considera con consecuencias desastrosas","100%",IF(K21="Afecta la Prestación del Servicio de Administración de Justicia en 5%","20%",IF(K21="Afecta la Prestación del Servicio de Administración de Justicia en 10%","40%",IF(K21="Afecta la Prestación del Servicio de Administración de Justicia en 15%","60%",IF(K21="Afecta la Prestación del Servicio de Administración de Justicia en 20%","80%",IF(K21="Afecta la Prestación del Servicio de Administración de Justicia en más del 50%","100%",IF(K21="Cualquier acto indebido de los servidores judiciales genera altas consecuencias para la entidad","80%",IF(K21="Cualquier acto indebido de los servidores judiciales genera consecuencias desastrosas para la entidad","100%",IF(K21="Si el hecho llegara a presentarse, tendría consecuencias o efectos mínimos sobre la entidad","20%",IF(K21="Si el hecho llegara a presentarse, tendría bajo impacto o efecto sobre la entidad","40%",IF(K21="Si el hecho llegara a presentarse, tendría medianas consecuencias o efectos sobre la entidad","60%",IF(K21="Si el hecho llegara a presentarse, tendría altas consecuencias o efectos sobre la entidad","80%",IF(K21="Si el hecho llegara a presentarse, tendría desastrosas consecuencias o efectos sobre la entidad","100%")))))))))))))))))))))))))))))</f>
        <v>0</v>
      </c>
      <c r="N21" s="311" t="e">
        <f>VLOOKUP((I21&amp;L21),Hoja1!$B$4:$C$28,2,0)</f>
        <v>#N/A</v>
      </c>
      <c r="O21" s="173">
        <v>1</v>
      </c>
      <c r="P21" s="166"/>
      <c r="Q21" s="173" t="b">
        <f t="shared" si="0"/>
        <v>0</v>
      </c>
      <c r="R21" s="173"/>
      <c r="S21" s="173"/>
      <c r="T21" s="174" t="e">
        <f>VLOOKUP(R21&amp;S21,Hoja1!$Q$4:$R$9,2,0)</f>
        <v>#N/A</v>
      </c>
      <c r="U21" s="173"/>
      <c r="V21" s="173"/>
      <c r="W21" s="173"/>
      <c r="X21" s="174" t="b">
        <f>IF(Q21="Probabilidad",($J$21*T21),IF(Q21="Impacto"," "))</f>
        <v>0</v>
      </c>
      <c r="Y21" s="174" t="b">
        <f>IF(Z21&lt;=20%,'Tabla probabilidad'!$B$5,IF(Z21&lt;=40%,'Tabla probabilidad'!$B$6,IF(Z21&lt;=60%,'Tabla probabilidad'!$B$7,IF(Z21&lt;=80%,'Tabla probabilidad'!$B$8,IF(Z21&lt;=100%,'Tabla probabilidad'!$B$9)))))</f>
        <v>0</v>
      </c>
      <c r="Z21" s="174" t="b">
        <f>IF(R21="Preventivo",(J21-(J21*T21)),IF(R21="Detectivo",(J21-(J21*T21)),IF(R21="Correctivo",(J21))))</f>
        <v>0</v>
      </c>
      <c r="AA21" s="305" t="e">
        <f>IF(AB21&lt;=20%,'Tabla probabilidad'!$B$5,IF(AB21&lt;=40%,'Tabla probabilidad'!$B$6,IF(AB21&lt;=60%,'Tabla probabilidad'!$B$7,IF(AB21&lt;=80%,'Tabla probabilidad'!$B$8,IF(AB21&lt;=100%,'Tabla probabilidad'!$B$9)))))</f>
        <v>#DIV/0!</v>
      </c>
      <c r="AB21" s="305" t="e">
        <f>AVERAGE(Z21:Z25)</f>
        <v>#DIV/0!</v>
      </c>
      <c r="AC21" s="174" t="b">
        <f t="shared" si="1"/>
        <v>0</v>
      </c>
      <c r="AD21" s="174" t="b">
        <f>IF(Q21="Probabilidad",(($M$21-0)),IF(Q21="Impacto",($M$21-($M$21*T21))))</f>
        <v>0</v>
      </c>
      <c r="AE21" s="305" t="e">
        <f>IF(AF21&lt;=20%,"Leve",IF(AF21&lt;=40%,"Menor",IF(AF21&lt;=60%,"Moderado",IF(AF21&lt;=80%,"Mayor",IF(AF21&lt;=100%,"Catastrófico")))))</f>
        <v>#DIV/0!</v>
      </c>
      <c r="AF21" s="305" t="e">
        <f>AVERAGE(AD21:AD25)</f>
        <v>#DIV/0!</v>
      </c>
      <c r="AG21" s="300" t="e">
        <f>VLOOKUP(AA21&amp;AE21,Hoja1!$B$4:$C$28,2,0)</f>
        <v>#DIV/0!</v>
      </c>
      <c r="AH21" s="311"/>
      <c r="AI21" s="308"/>
      <c r="AJ21" s="308"/>
      <c r="AK21" s="308"/>
      <c r="AL21" s="308"/>
      <c r="AM21" s="308"/>
      <c r="AN21" s="308"/>
    </row>
    <row r="22" spans="1:40">
      <c r="A22" s="311"/>
      <c r="B22" s="301"/>
      <c r="C22" s="311"/>
      <c r="D22" s="313"/>
      <c r="E22" s="311"/>
      <c r="F22" s="311"/>
      <c r="G22" s="311"/>
      <c r="H22" s="311"/>
      <c r="I22" s="314"/>
      <c r="J22" s="315"/>
      <c r="K22" s="311"/>
      <c r="L22" s="312"/>
      <c r="M22" s="312"/>
      <c r="N22" s="311"/>
      <c r="O22" s="173">
        <v>2</v>
      </c>
      <c r="P22" s="166"/>
      <c r="Q22" s="173" t="b">
        <f t="shared" si="0"/>
        <v>0</v>
      </c>
      <c r="R22" s="173"/>
      <c r="S22" s="173"/>
      <c r="T22" s="174" t="e">
        <f>VLOOKUP(R22&amp;S22,Hoja1!$Q$4:$R$9,2,0)</f>
        <v>#N/A</v>
      </c>
      <c r="U22" s="173"/>
      <c r="V22" s="173"/>
      <c r="W22" s="173"/>
      <c r="X22" s="174" t="b">
        <f t="shared" ref="X22:X25" si="5">IF(Q22="Probabilidad",($J$21*T22),IF(Q22="Impacto"," "))</f>
        <v>0</v>
      </c>
      <c r="Y22" s="174" t="b">
        <f>IF(Z22&lt;=20%,'Tabla probabilidad'!$B$5,IF(Z22&lt;=40%,'Tabla probabilidad'!$B$6,IF(Z22&lt;=60%,'Tabla probabilidad'!$B$7,IF(Z22&lt;=80%,'Tabla probabilidad'!$B$8,IF(Z22&lt;=100%,'Tabla probabilidad'!$B$9)))))</f>
        <v>0</v>
      </c>
      <c r="Z22" s="174" t="b">
        <f>IF(R22="Preventivo",(J21-(J21*T22)),IF(R22="Detectivo",(J21-(J21*T22)),IF(R22="Correctivo",(J21))))</f>
        <v>0</v>
      </c>
      <c r="AA22" s="306"/>
      <c r="AB22" s="306"/>
      <c r="AC22" s="174" t="b">
        <f t="shared" si="1"/>
        <v>0</v>
      </c>
      <c r="AD22" s="174" t="b">
        <f t="shared" ref="AD22:AD25" si="6">IF(Q22="Probabilidad",(($M$21-0)),IF(Q22="Impacto",($M$21-($M$21*T22))))</f>
        <v>0</v>
      </c>
      <c r="AE22" s="306"/>
      <c r="AF22" s="306"/>
      <c r="AG22" s="301"/>
      <c r="AH22" s="311"/>
      <c r="AI22" s="309"/>
      <c r="AJ22" s="309"/>
      <c r="AK22" s="309"/>
      <c r="AL22" s="309"/>
      <c r="AM22" s="309"/>
      <c r="AN22" s="309"/>
    </row>
    <row r="23" spans="1:40">
      <c r="A23" s="311"/>
      <c r="B23" s="301"/>
      <c r="C23" s="311"/>
      <c r="D23" s="313"/>
      <c r="E23" s="311"/>
      <c r="F23" s="311"/>
      <c r="G23" s="311"/>
      <c r="H23" s="311"/>
      <c r="I23" s="314"/>
      <c r="J23" s="315"/>
      <c r="K23" s="311"/>
      <c r="L23" s="312"/>
      <c r="M23" s="312"/>
      <c r="N23" s="311"/>
      <c r="O23" s="173">
        <v>3</v>
      </c>
      <c r="P23" s="166"/>
      <c r="Q23" s="173" t="b">
        <f t="shared" si="0"/>
        <v>0</v>
      </c>
      <c r="R23" s="173"/>
      <c r="S23" s="173"/>
      <c r="T23" s="174" t="e">
        <f>VLOOKUP(R23&amp;S23,Hoja1!$Q$4:$R$9,2,0)</f>
        <v>#N/A</v>
      </c>
      <c r="U23" s="173"/>
      <c r="V23" s="173"/>
      <c r="W23" s="173"/>
      <c r="X23" s="174" t="b">
        <f t="shared" si="5"/>
        <v>0</v>
      </c>
      <c r="Y23" s="174" t="b">
        <f>IF(Z23&lt;=20%,'Tabla probabilidad'!$B$5,IF(Z23&lt;=40%,'Tabla probabilidad'!$B$6,IF(Z23&lt;=60%,'Tabla probabilidad'!$B$7,IF(Z23&lt;=80%,'Tabla probabilidad'!$B$8,IF(Z23&lt;=100%,'Tabla probabilidad'!$B$9)))))</f>
        <v>0</v>
      </c>
      <c r="Z23" s="174" t="b">
        <f>IF(R23="Preventivo",(J21-(J21*T23)),IF(R23="Detectivo",(J21-(J21*T23)),IF(R23="Correctivo",(J21))))</f>
        <v>0</v>
      </c>
      <c r="AA23" s="306"/>
      <c r="AB23" s="306"/>
      <c r="AC23" s="174" t="b">
        <f t="shared" si="1"/>
        <v>0</v>
      </c>
      <c r="AD23" s="174" t="b">
        <f t="shared" si="6"/>
        <v>0</v>
      </c>
      <c r="AE23" s="306"/>
      <c r="AF23" s="306"/>
      <c r="AG23" s="301"/>
      <c r="AH23" s="311"/>
      <c r="AI23" s="309"/>
      <c r="AJ23" s="309"/>
      <c r="AK23" s="309"/>
      <c r="AL23" s="309"/>
      <c r="AM23" s="309"/>
      <c r="AN23" s="309"/>
    </row>
    <row r="24" spans="1:40">
      <c r="A24" s="311"/>
      <c r="B24" s="301"/>
      <c r="C24" s="311"/>
      <c r="D24" s="313"/>
      <c r="E24" s="311"/>
      <c r="F24" s="311"/>
      <c r="G24" s="311"/>
      <c r="H24" s="311"/>
      <c r="I24" s="314"/>
      <c r="J24" s="315"/>
      <c r="K24" s="311"/>
      <c r="L24" s="312"/>
      <c r="M24" s="312"/>
      <c r="N24" s="311"/>
      <c r="O24" s="173">
        <v>4</v>
      </c>
      <c r="P24" s="171"/>
      <c r="Q24" s="173" t="b">
        <f t="shared" si="0"/>
        <v>0</v>
      </c>
      <c r="R24" s="173"/>
      <c r="S24" s="173"/>
      <c r="T24" s="174" t="e">
        <f>VLOOKUP(R24&amp;S24,Hoja1!$Q$4:$R$9,2,0)</f>
        <v>#N/A</v>
      </c>
      <c r="U24" s="173"/>
      <c r="V24" s="173"/>
      <c r="W24" s="173"/>
      <c r="X24" s="174" t="b">
        <f t="shared" si="5"/>
        <v>0</v>
      </c>
      <c r="Y24" s="174" t="b">
        <f>IF(Z24&lt;=20%,'Tabla probabilidad'!$B$5,IF(Z24&lt;=40%,'Tabla probabilidad'!$B$6,IF(Z24&lt;=60%,'Tabla probabilidad'!$B$7,IF(Z24&lt;=80%,'Tabla probabilidad'!$B$8,IF(Z24&lt;=100%,'Tabla probabilidad'!$B$9)))))</f>
        <v>0</v>
      </c>
      <c r="Z24" s="174" t="b">
        <f>IF(R24="Preventivo",(J21-(J21*T24)),IF(R24="Detectivo",(J21-(J21*T24)),IF(R24="Correctivo",(J21))))</f>
        <v>0</v>
      </c>
      <c r="AA24" s="306"/>
      <c r="AB24" s="306"/>
      <c r="AC24" s="174" t="b">
        <f t="shared" si="1"/>
        <v>0</v>
      </c>
      <c r="AD24" s="174" t="b">
        <f t="shared" si="6"/>
        <v>0</v>
      </c>
      <c r="AE24" s="306"/>
      <c r="AF24" s="306"/>
      <c r="AG24" s="301"/>
      <c r="AH24" s="311"/>
      <c r="AI24" s="309"/>
      <c r="AJ24" s="309"/>
      <c r="AK24" s="309"/>
      <c r="AL24" s="309"/>
      <c r="AM24" s="309"/>
      <c r="AN24" s="309"/>
    </row>
    <row r="25" spans="1:40" ht="20.25" customHeight="1">
      <c r="A25" s="311"/>
      <c r="B25" s="302"/>
      <c r="C25" s="311"/>
      <c r="D25" s="313"/>
      <c r="E25" s="311"/>
      <c r="F25" s="311"/>
      <c r="G25" s="311"/>
      <c r="H25" s="311"/>
      <c r="I25" s="314"/>
      <c r="J25" s="315"/>
      <c r="K25" s="311"/>
      <c r="L25" s="312"/>
      <c r="M25" s="312"/>
      <c r="N25" s="311"/>
      <c r="O25" s="173">
        <v>5</v>
      </c>
      <c r="P25" s="186"/>
      <c r="Q25" s="173" t="b">
        <f t="shared" si="0"/>
        <v>0</v>
      </c>
      <c r="R25" s="173"/>
      <c r="S25" s="173"/>
      <c r="T25" s="174" t="e">
        <f>VLOOKUP(R25&amp;S25,Hoja1!$Q$4:$R$9,2,0)</f>
        <v>#N/A</v>
      </c>
      <c r="U25" s="173"/>
      <c r="V25" s="173"/>
      <c r="W25" s="173"/>
      <c r="X25" s="174" t="b">
        <f t="shared" si="5"/>
        <v>0</v>
      </c>
      <c r="Y25" s="174" t="b">
        <f>IF(Z25&lt;=20%,'Tabla probabilidad'!$B$5,IF(Z25&lt;=40%,'Tabla probabilidad'!$B$6,IF(Z25&lt;=60%,'Tabla probabilidad'!$B$7,IF(Z25&lt;=80%,'Tabla probabilidad'!$B$8,IF(Z25&lt;=100%,'Tabla probabilidad'!$B$9)))))</f>
        <v>0</v>
      </c>
      <c r="Z25" s="174" t="b">
        <f>IF(R25="Preventivo",(J21-(J21*T25)),IF(R25="Detectivo",(J21-(J21*T25)),IF(R25="Correctivo",(J21))))</f>
        <v>0</v>
      </c>
      <c r="AA25" s="307"/>
      <c r="AB25" s="307"/>
      <c r="AC25" s="174" t="b">
        <f t="shared" si="1"/>
        <v>0</v>
      </c>
      <c r="AD25" s="174" t="b">
        <f t="shared" si="6"/>
        <v>0</v>
      </c>
      <c r="AE25" s="307"/>
      <c r="AF25" s="307"/>
      <c r="AG25" s="302"/>
      <c r="AH25" s="311"/>
      <c r="AI25" s="310"/>
      <c r="AJ25" s="310"/>
      <c r="AK25" s="310"/>
      <c r="AL25" s="310"/>
      <c r="AM25" s="310"/>
      <c r="AN25" s="310"/>
    </row>
  </sheetData>
  <mergeCells count="120">
    <mergeCell ref="O7:W7"/>
    <mergeCell ref="D1:AK3"/>
    <mergeCell ref="AL1:AN3"/>
    <mergeCell ref="A4:C4"/>
    <mergeCell ref="D4:N4"/>
    <mergeCell ref="O4:Q4"/>
    <mergeCell ref="A1:C2"/>
    <mergeCell ref="A5:C5"/>
    <mergeCell ref="D5:N5"/>
    <mergeCell ref="A6:C6"/>
    <mergeCell ref="D6:N6"/>
    <mergeCell ref="A7:H7"/>
    <mergeCell ref="I7:N7"/>
    <mergeCell ref="AI7:AN7"/>
    <mergeCell ref="X7:AH7"/>
    <mergeCell ref="K8:K9"/>
    <mergeCell ref="L8:L9"/>
    <mergeCell ref="M8:M9"/>
    <mergeCell ref="A8:A9"/>
    <mergeCell ref="C8:C9"/>
    <mergeCell ref="D8:D9"/>
    <mergeCell ref="E8:E9"/>
    <mergeCell ref="F8:F9"/>
    <mergeCell ref="AK8:AK9"/>
    <mergeCell ref="G8:G9"/>
    <mergeCell ref="H8:H9"/>
    <mergeCell ref="I8:I9"/>
    <mergeCell ref="J8:J9"/>
    <mergeCell ref="O8:O9"/>
    <mergeCell ref="AL8:AL9"/>
    <mergeCell ref="AM8:AM9"/>
    <mergeCell ref="AN8:AN9"/>
    <mergeCell ref="AI8:AI9"/>
    <mergeCell ref="AJ8:AJ9"/>
    <mergeCell ref="AG8:AG9"/>
    <mergeCell ref="AH8:AH9"/>
    <mergeCell ref="Z8:Z9"/>
    <mergeCell ref="N8:N9"/>
    <mergeCell ref="X8:X9"/>
    <mergeCell ref="Q8:Q9"/>
    <mergeCell ref="R8:W8"/>
    <mergeCell ref="Y8:Y9"/>
    <mergeCell ref="AC8:AC9"/>
    <mergeCell ref="AD8:AD9"/>
    <mergeCell ref="P8:P9"/>
    <mergeCell ref="M11:M15"/>
    <mergeCell ref="N11:N15"/>
    <mergeCell ref="AA11:AA15"/>
    <mergeCell ref="AB11:AB15"/>
    <mergeCell ref="AE11:AE15"/>
    <mergeCell ref="AF11:AF15"/>
    <mergeCell ref="AG11:AG15"/>
    <mergeCell ref="A11:A15"/>
    <mergeCell ref="C11:C15"/>
    <mergeCell ref="D11:D15"/>
    <mergeCell ref="E11:E15"/>
    <mergeCell ref="F11:F15"/>
    <mergeCell ref="G11:G15"/>
    <mergeCell ref="H11:H15"/>
    <mergeCell ref="I11:I15"/>
    <mergeCell ref="J11:J15"/>
    <mergeCell ref="B11:B15"/>
    <mergeCell ref="A16:A20"/>
    <mergeCell ref="C16:C20"/>
    <mergeCell ref="D16:D20"/>
    <mergeCell ref="E16:E20"/>
    <mergeCell ref="F16:F20"/>
    <mergeCell ref="G16:G20"/>
    <mergeCell ref="H16:H20"/>
    <mergeCell ref="I16:I20"/>
    <mergeCell ref="J16:J20"/>
    <mergeCell ref="B16:B20"/>
    <mergeCell ref="AL16:AL20"/>
    <mergeCell ref="AG16:AG20"/>
    <mergeCell ref="AH16:AH20"/>
    <mergeCell ref="AI16:AI20"/>
    <mergeCell ref="AM16:AM20"/>
    <mergeCell ref="AN16:AN20"/>
    <mergeCell ref="A21:A25"/>
    <mergeCell ref="C21:C25"/>
    <mergeCell ref="D21:D25"/>
    <mergeCell ref="E21:E25"/>
    <mergeCell ref="F21:F25"/>
    <mergeCell ref="G21:G25"/>
    <mergeCell ref="H21:H25"/>
    <mergeCell ref="I21:I25"/>
    <mergeCell ref="J21:J25"/>
    <mergeCell ref="AH21:AH25"/>
    <mergeCell ref="AI21:AI25"/>
    <mergeCell ref="AJ21:AJ25"/>
    <mergeCell ref="AK21:AK25"/>
    <mergeCell ref="AL21:AL25"/>
    <mergeCell ref="AM21:AM25"/>
    <mergeCell ref="AN21:AN25"/>
    <mergeCell ref="K21:K25"/>
    <mergeCell ref="L21:L25"/>
    <mergeCell ref="B21:B25"/>
    <mergeCell ref="B8:B9"/>
    <mergeCell ref="AE21:AE25"/>
    <mergeCell ref="AF21:AF25"/>
    <mergeCell ref="AG21:AG25"/>
    <mergeCell ref="AJ16:AJ20"/>
    <mergeCell ref="AK16:AK20"/>
    <mergeCell ref="M21:M25"/>
    <mergeCell ref="N21:N25"/>
    <mergeCell ref="AA21:AA25"/>
    <mergeCell ref="AB21:AB25"/>
    <mergeCell ref="AH11:AH15"/>
    <mergeCell ref="AI11:AI15"/>
    <mergeCell ref="AJ11:AJ15"/>
    <mergeCell ref="K16:K20"/>
    <mergeCell ref="L16:L20"/>
    <mergeCell ref="M16:M20"/>
    <mergeCell ref="N16:N20"/>
    <mergeCell ref="AA16:AA20"/>
    <mergeCell ref="AB16:AB20"/>
    <mergeCell ref="AE16:AE20"/>
    <mergeCell ref="AF16:AF20"/>
    <mergeCell ref="K11:K15"/>
    <mergeCell ref="L11:L15"/>
  </mergeCells>
  <conditionalFormatting sqref="L10:L11 L16 L21">
    <cfRule type="containsText" dxfId="1461" priority="692" operator="containsText" text="Catastrófico">
      <formula>NOT(ISERROR(SEARCH("Catastrófico",L10)))</formula>
    </cfRule>
    <cfRule type="containsText" dxfId="1460" priority="693" operator="containsText" text="Mayor">
      <formula>NOT(ISERROR(SEARCH("Mayor",L10)))</formula>
    </cfRule>
    <cfRule type="containsText" dxfId="1459" priority="694" operator="containsText" text="Alta">
      <formula>NOT(ISERROR(SEARCH("Alta",L10)))</formula>
    </cfRule>
    <cfRule type="containsText" dxfId="1458" priority="695" operator="containsText" text="Moderado">
      <formula>NOT(ISERROR(SEARCH("Moderado",L10)))</formula>
    </cfRule>
    <cfRule type="containsText" dxfId="1457" priority="696" operator="containsText" text="Menor">
      <formula>NOT(ISERROR(SEARCH("Menor",L10)))</formula>
    </cfRule>
    <cfRule type="containsText" dxfId="1456" priority="697" operator="containsText" text="Leve">
      <formula>NOT(ISERROR(SEARCH("Leve",L10)))</formula>
    </cfRule>
  </conditionalFormatting>
  <conditionalFormatting sqref="M10:M11 M16 M21">
    <cfRule type="containsText" dxfId="1455" priority="681" operator="containsText" text="Catastrófico">
      <formula>NOT(ISERROR(SEARCH("Catastrófico",M10)))</formula>
    </cfRule>
    <cfRule type="containsText" dxfId="1454" priority="682" operator="containsText" text="Mayor">
      <formula>NOT(ISERROR(SEARCH("Mayor",M10)))</formula>
    </cfRule>
    <cfRule type="containsText" dxfId="1453" priority="683" operator="containsText" text="Alta">
      <formula>NOT(ISERROR(SEARCH("Alta",M10)))</formula>
    </cfRule>
    <cfRule type="containsText" dxfId="1452" priority="684" operator="containsText" text="Moderado">
      <formula>NOT(ISERROR(SEARCH("Moderado",M10)))</formula>
    </cfRule>
    <cfRule type="containsText" dxfId="1451" priority="685" operator="containsText" text="Menor">
      <formula>NOT(ISERROR(SEARCH("Menor",M10)))</formula>
    </cfRule>
    <cfRule type="containsText" dxfId="1450" priority="686" operator="containsText" text="Leve">
      <formula>NOT(ISERROR(SEARCH("Leve",M10)))</formula>
    </cfRule>
  </conditionalFormatting>
  <conditionalFormatting sqref="AA10:AA25">
    <cfRule type="containsText" dxfId="1449" priority="1" operator="containsText" text="Muy Baja">
      <formula>NOT(ISERROR(SEARCH("Muy Baja",AA10)))</formula>
    </cfRule>
    <cfRule type="containsText" dxfId="1448" priority="590" operator="containsText" text="Muy Alta">
      <formula>NOT(ISERROR(SEARCH("Muy Alta",AA10)))</formula>
    </cfRule>
    <cfRule type="containsText" dxfId="1447" priority="591" operator="containsText" text="Alta">
      <formula>NOT(ISERROR(SEARCH("Alta",AA10)))</formula>
    </cfRule>
    <cfRule type="containsText" dxfId="1446" priority="592" operator="containsText" text="Media">
      <formula>NOT(ISERROR(SEARCH("Media",AA10)))</formula>
    </cfRule>
    <cfRule type="containsText" dxfId="1445" priority="593" operator="containsText" text="Baja">
      <formula>NOT(ISERROR(SEARCH("Baja",AA10)))</formula>
    </cfRule>
    <cfRule type="containsText" dxfId="1444" priority="594" operator="containsText" text="Muy Baja">
      <formula>NOT(ISERROR(SEARCH("Muy Baja",AA10)))</formula>
    </cfRule>
  </conditionalFormatting>
  <conditionalFormatting sqref="I10">
    <cfRule type="containsText" dxfId="1443" priority="402" operator="containsText" text="Muy Baja">
      <formula>NOT(ISERROR(SEARCH("Muy Baja",I10)))</formula>
    </cfRule>
    <cfRule type="containsText" dxfId="1442" priority="403" operator="containsText" text="Baja">
      <formula>NOT(ISERROR(SEARCH("Baja",I10)))</formula>
    </cfRule>
    <cfRule type="containsText" dxfId="1441" priority="405" operator="containsText" text="Muy Alta">
      <formula>NOT(ISERROR(SEARCH("Muy Alta",I10)))</formula>
    </cfRule>
    <cfRule type="containsText" dxfId="1440" priority="406" operator="containsText" text="Alta">
      <formula>NOT(ISERROR(SEARCH("Alta",I10)))</formula>
    </cfRule>
    <cfRule type="containsText" dxfId="1439" priority="407" operator="containsText" text="Media">
      <formula>NOT(ISERROR(SEARCH("Media",I10)))</formula>
    </cfRule>
    <cfRule type="containsText" dxfId="1438" priority="408" operator="containsText" text="Media">
      <formula>NOT(ISERROR(SEARCH("Media",I10)))</formula>
    </cfRule>
    <cfRule type="containsText" dxfId="1437" priority="409" operator="containsText" text="Media">
      <formula>NOT(ISERROR(SEARCH("Media",I10)))</formula>
    </cfRule>
    <cfRule type="containsText" dxfId="1436" priority="410" operator="containsText" text="Muy Baja">
      <formula>NOT(ISERROR(SEARCH("Muy Baja",I10)))</formula>
    </cfRule>
    <cfRule type="containsText" dxfId="1435" priority="411" operator="containsText" text="Baja">
      <formula>NOT(ISERROR(SEARCH("Baja",I10)))</formula>
    </cfRule>
    <cfRule type="containsText" dxfId="1434" priority="412" operator="containsText" text="Muy Baja">
      <formula>NOT(ISERROR(SEARCH("Muy Baja",I10)))</formula>
    </cfRule>
    <cfRule type="containsText" dxfId="1433" priority="413" operator="containsText" text="Muy Baja">
      <formula>NOT(ISERROR(SEARCH("Muy Baja",I10)))</formula>
    </cfRule>
    <cfRule type="containsText" dxfId="1432" priority="414" operator="containsText" text="Muy Baja">
      <formula>NOT(ISERROR(SEARCH("Muy Baja",I10)))</formula>
    </cfRule>
    <cfRule type="containsText" dxfId="1431" priority="415" operator="containsText" text="Muy Baja'Tabla probabilidad'!">
      <formula>NOT(ISERROR(SEARCH("Muy Baja'Tabla probabilidad'!",I10)))</formula>
    </cfRule>
    <cfRule type="containsText" dxfId="1430" priority="416" operator="containsText" text="Muy bajo">
      <formula>NOT(ISERROR(SEARCH("Muy bajo",I10)))</formula>
    </cfRule>
    <cfRule type="containsText" dxfId="1429" priority="417" operator="containsText" text="Alta">
      <formula>NOT(ISERROR(SEARCH("Alta",I10)))</formula>
    </cfRule>
    <cfRule type="containsText" dxfId="1428" priority="418" operator="containsText" text="Media">
      <formula>NOT(ISERROR(SEARCH("Media",I10)))</formula>
    </cfRule>
    <cfRule type="containsText" dxfId="1427" priority="419" operator="containsText" text="Baja">
      <formula>NOT(ISERROR(SEARCH("Baja",I10)))</formula>
    </cfRule>
    <cfRule type="containsText" dxfId="1426" priority="420" operator="containsText" text="Muy baja">
      <formula>NOT(ISERROR(SEARCH("Muy baja",I10)))</formula>
    </cfRule>
    <cfRule type="cellIs" dxfId="1425" priority="423" operator="between">
      <formula>1</formula>
      <formula>2</formula>
    </cfRule>
    <cfRule type="cellIs" dxfId="1424" priority="424" operator="between">
      <formula>0</formula>
      <formula>2</formula>
    </cfRule>
  </conditionalFormatting>
  <conditionalFormatting sqref="I10">
    <cfRule type="containsText" dxfId="1423" priority="404" operator="containsText" text="Muy Alta">
      <formula>NOT(ISERROR(SEARCH("Muy Alta",I10)))</formula>
    </cfRule>
  </conditionalFormatting>
  <conditionalFormatting sqref="N10">
    <cfRule type="containsText" dxfId="1422" priority="277" operator="containsText" text="Extremo">
      <formula>NOT(ISERROR(SEARCH("Extremo",N10)))</formula>
    </cfRule>
    <cfRule type="containsText" dxfId="1421" priority="278" operator="containsText" text="Alto">
      <formula>NOT(ISERROR(SEARCH("Alto",N10)))</formula>
    </cfRule>
    <cfRule type="containsText" dxfId="1420" priority="279" operator="containsText" text="Bajo">
      <formula>NOT(ISERROR(SEARCH("Bajo",N10)))</formula>
    </cfRule>
    <cfRule type="containsText" dxfId="1419" priority="280" operator="containsText" text="Moderado">
      <formula>NOT(ISERROR(SEARCH("Moderado",N10)))</formula>
    </cfRule>
    <cfRule type="containsText" dxfId="1418" priority="281" operator="containsText" text="Extremo">
      <formula>NOT(ISERROR(SEARCH("Extremo",N10)))</formula>
    </cfRule>
  </conditionalFormatting>
  <conditionalFormatting sqref="Y10">
    <cfRule type="containsText" dxfId="1417" priority="236" operator="containsText" text="Muy Alta">
      <formula>NOT(ISERROR(SEARCH("Muy Alta",Y10)))</formula>
    </cfRule>
    <cfRule type="containsText" dxfId="1416" priority="237" operator="containsText" text="Alta">
      <formula>NOT(ISERROR(SEARCH("Alta",Y10)))</formula>
    </cfRule>
    <cfRule type="containsText" dxfId="1415" priority="238" operator="containsText" text="Media">
      <formula>NOT(ISERROR(SEARCH("Media",Y10)))</formula>
    </cfRule>
    <cfRule type="containsText" dxfId="1414" priority="239" operator="containsText" text="Muy Baja">
      <formula>NOT(ISERROR(SEARCH("Muy Baja",Y10)))</formula>
    </cfRule>
    <cfRule type="containsText" dxfId="1413" priority="240" operator="containsText" text="Baja">
      <formula>NOT(ISERROR(SEARCH("Baja",Y10)))</formula>
    </cfRule>
    <cfRule type="containsText" dxfId="1412" priority="241" operator="containsText" text="Muy Baja">
      <formula>NOT(ISERROR(SEARCH("Muy Baja",Y10)))</formula>
    </cfRule>
  </conditionalFormatting>
  <conditionalFormatting sqref="AC10">
    <cfRule type="containsText" dxfId="1411" priority="231" operator="containsText" text="Catastrófico">
      <formula>NOT(ISERROR(SEARCH("Catastrófico",AC10)))</formula>
    </cfRule>
    <cfRule type="containsText" dxfId="1410" priority="232" operator="containsText" text="Mayor">
      <formula>NOT(ISERROR(SEARCH("Mayor",AC10)))</formula>
    </cfRule>
    <cfRule type="containsText" dxfId="1409" priority="233" operator="containsText" text="Moderado">
      <formula>NOT(ISERROR(SEARCH("Moderado",AC10)))</formula>
    </cfRule>
    <cfRule type="containsText" dxfId="1408" priority="234" operator="containsText" text="Menor">
      <formula>NOT(ISERROR(SEARCH("Menor",AC10)))</formula>
    </cfRule>
    <cfRule type="containsText" dxfId="1407" priority="235" operator="containsText" text="Leve">
      <formula>NOT(ISERROR(SEARCH("Leve",AC10)))</formula>
    </cfRule>
  </conditionalFormatting>
  <conditionalFormatting sqref="AG10">
    <cfRule type="containsText" dxfId="1406" priority="222" operator="containsText" text="Extremo">
      <formula>NOT(ISERROR(SEARCH("Extremo",AG10)))</formula>
    </cfRule>
    <cfRule type="containsText" dxfId="1405" priority="223" operator="containsText" text="Alto">
      <formula>NOT(ISERROR(SEARCH("Alto",AG10)))</formula>
    </cfRule>
    <cfRule type="containsText" dxfId="1404" priority="224" operator="containsText" text="Moderado">
      <formula>NOT(ISERROR(SEARCH("Moderado",AG10)))</formula>
    </cfRule>
    <cfRule type="containsText" dxfId="1403" priority="225" operator="containsText" text="Menor">
      <formula>NOT(ISERROR(SEARCH("Menor",AG10)))</formula>
    </cfRule>
    <cfRule type="containsText" dxfId="1402" priority="226" operator="containsText" text="Bajo">
      <formula>NOT(ISERROR(SEARCH("Bajo",AG10)))</formula>
    </cfRule>
    <cfRule type="containsText" dxfId="1401" priority="227" operator="containsText" text="Moderado">
      <formula>NOT(ISERROR(SEARCH("Moderado",AG10)))</formula>
    </cfRule>
    <cfRule type="containsText" dxfId="1400" priority="228" operator="containsText" text="Extremo">
      <formula>NOT(ISERROR(SEARCH("Extremo",AG10)))</formula>
    </cfRule>
    <cfRule type="containsText" dxfId="1399" priority="229" operator="containsText" text="Baja">
      <formula>NOT(ISERROR(SEARCH("Baja",AG10)))</formula>
    </cfRule>
    <cfRule type="containsText" dxfId="1398" priority="230" operator="containsText" text="Alto">
      <formula>NOT(ISERROR(SEARCH("Alto",AG10)))</formula>
    </cfRule>
  </conditionalFormatting>
  <conditionalFormatting sqref="AE10">
    <cfRule type="containsText" dxfId="1397" priority="212" operator="containsText" text="Catastrófico">
      <formula>NOT(ISERROR(SEARCH("Catastrófico",AE10)))</formula>
    </cfRule>
    <cfRule type="containsText" dxfId="1396" priority="213" operator="containsText" text="Moderado">
      <formula>NOT(ISERROR(SEARCH("Moderado",AE10)))</formula>
    </cfRule>
    <cfRule type="containsText" dxfId="1395" priority="214" operator="containsText" text="Menor">
      <formula>NOT(ISERROR(SEARCH("Menor",AE10)))</formula>
    </cfRule>
    <cfRule type="containsText" dxfId="1394" priority="215" operator="containsText" text="Leve">
      <formula>NOT(ISERROR(SEARCH("Leve",AE10)))</formula>
    </cfRule>
    <cfRule type="containsText" dxfId="1393" priority="216" operator="containsText" text="Mayor">
      <formula>NOT(ISERROR(SEARCH("Mayor",AE10)))</formula>
    </cfRule>
  </conditionalFormatting>
  <conditionalFormatting sqref="N11">
    <cfRule type="containsText" dxfId="1392" priority="207" operator="containsText" text="Extremo">
      <formula>NOT(ISERROR(SEARCH("Extremo",N11)))</formula>
    </cfRule>
    <cfRule type="containsText" dxfId="1391" priority="208" operator="containsText" text="Alto">
      <formula>NOT(ISERROR(SEARCH("Alto",N11)))</formula>
    </cfRule>
    <cfRule type="containsText" dxfId="1390" priority="209" operator="containsText" text="Bajo">
      <formula>NOT(ISERROR(SEARCH("Bajo",N11)))</formula>
    </cfRule>
    <cfRule type="containsText" dxfId="1389" priority="210" operator="containsText" text="Moderado">
      <formula>NOT(ISERROR(SEARCH("Moderado",N11)))</formula>
    </cfRule>
    <cfRule type="containsText" dxfId="1388" priority="211" operator="containsText" text="Extremo">
      <formula>NOT(ISERROR(SEARCH("Extremo",N11)))</formula>
    </cfRule>
  </conditionalFormatting>
  <conditionalFormatting sqref="I11">
    <cfRule type="containsText" dxfId="1387" priority="184" operator="containsText" text="Muy Baja">
      <formula>NOT(ISERROR(SEARCH("Muy Baja",I11)))</formula>
    </cfRule>
    <cfRule type="containsText" dxfId="1386" priority="185" operator="containsText" text="Baja">
      <formula>NOT(ISERROR(SEARCH("Baja",I11)))</formula>
    </cfRule>
    <cfRule type="containsText" dxfId="1385" priority="187" operator="containsText" text="Muy Alta">
      <formula>NOT(ISERROR(SEARCH("Muy Alta",I11)))</formula>
    </cfRule>
    <cfRule type="containsText" dxfId="1384" priority="188" operator="containsText" text="Alta">
      <formula>NOT(ISERROR(SEARCH("Alta",I11)))</formula>
    </cfRule>
    <cfRule type="containsText" dxfId="1383" priority="189" operator="containsText" text="Media">
      <formula>NOT(ISERROR(SEARCH("Media",I11)))</formula>
    </cfRule>
    <cfRule type="containsText" dxfId="1382" priority="190" operator="containsText" text="Media">
      <formula>NOT(ISERROR(SEARCH("Media",I11)))</formula>
    </cfRule>
    <cfRule type="containsText" dxfId="1381" priority="191" operator="containsText" text="Media">
      <formula>NOT(ISERROR(SEARCH("Media",I11)))</formula>
    </cfRule>
    <cfRule type="containsText" dxfId="1380" priority="192" operator="containsText" text="Muy Baja">
      <formula>NOT(ISERROR(SEARCH("Muy Baja",I11)))</formula>
    </cfRule>
    <cfRule type="containsText" dxfId="1379" priority="193" operator="containsText" text="Baja">
      <formula>NOT(ISERROR(SEARCH("Baja",I11)))</formula>
    </cfRule>
    <cfRule type="containsText" dxfId="1378" priority="194" operator="containsText" text="Muy Baja">
      <formula>NOT(ISERROR(SEARCH("Muy Baja",I11)))</formula>
    </cfRule>
    <cfRule type="containsText" dxfId="1377" priority="195" operator="containsText" text="Muy Baja">
      <formula>NOT(ISERROR(SEARCH("Muy Baja",I11)))</formula>
    </cfRule>
    <cfRule type="containsText" dxfId="1376" priority="196" operator="containsText" text="Muy Baja">
      <formula>NOT(ISERROR(SEARCH("Muy Baja",I11)))</formula>
    </cfRule>
    <cfRule type="containsText" dxfId="1375" priority="197" operator="containsText" text="Muy Baja'Tabla probabilidad'!">
      <formula>NOT(ISERROR(SEARCH("Muy Baja'Tabla probabilidad'!",I11)))</formula>
    </cfRule>
    <cfRule type="containsText" dxfId="1374" priority="198" operator="containsText" text="Muy bajo">
      <formula>NOT(ISERROR(SEARCH("Muy bajo",I11)))</formula>
    </cfRule>
    <cfRule type="containsText" dxfId="1373" priority="199" operator="containsText" text="Alta">
      <formula>NOT(ISERROR(SEARCH("Alta",I11)))</formula>
    </cfRule>
    <cfRule type="containsText" dxfId="1372" priority="200" operator="containsText" text="Media">
      <formula>NOT(ISERROR(SEARCH("Media",I11)))</formula>
    </cfRule>
    <cfRule type="containsText" dxfId="1371" priority="201" operator="containsText" text="Baja">
      <formula>NOT(ISERROR(SEARCH("Baja",I11)))</formula>
    </cfRule>
    <cfRule type="containsText" dxfId="1370" priority="202" operator="containsText" text="Muy baja">
      <formula>NOT(ISERROR(SEARCH("Muy baja",I11)))</formula>
    </cfRule>
    <cfRule type="cellIs" dxfId="1369" priority="205" operator="between">
      <formula>1</formula>
      <formula>2</formula>
    </cfRule>
    <cfRule type="cellIs" dxfId="1368" priority="206" operator="between">
      <formula>0</formula>
      <formula>2</formula>
    </cfRule>
  </conditionalFormatting>
  <conditionalFormatting sqref="I11">
    <cfRule type="containsText" dxfId="1367" priority="186" operator="containsText" text="Muy Alta">
      <formula>NOT(ISERROR(SEARCH("Muy Alta",I11)))</formula>
    </cfRule>
  </conditionalFormatting>
  <conditionalFormatting sqref="Y11:Y15">
    <cfRule type="containsText" dxfId="1366" priority="166" operator="containsText" text="Muy Alta">
      <formula>NOT(ISERROR(SEARCH("Muy Alta",Y11)))</formula>
    </cfRule>
    <cfRule type="containsText" dxfId="1365" priority="167" operator="containsText" text="Alta">
      <formula>NOT(ISERROR(SEARCH("Alta",Y11)))</formula>
    </cfRule>
    <cfRule type="containsText" dxfId="1364" priority="168" operator="containsText" text="Media">
      <formula>NOT(ISERROR(SEARCH("Media",Y11)))</formula>
    </cfRule>
    <cfRule type="containsText" dxfId="1363" priority="169" operator="containsText" text="Muy Baja">
      <formula>NOT(ISERROR(SEARCH("Muy Baja",Y11)))</formula>
    </cfRule>
    <cfRule type="containsText" dxfId="1362" priority="170" operator="containsText" text="Baja">
      <formula>NOT(ISERROR(SEARCH("Baja",Y11)))</formula>
    </cfRule>
    <cfRule type="containsText" dxfId="1361" priority="171" operator="containsText" text="Muy Baja">
      <formula>NOT(ISERROR(SEARCH("Muy Baja",Y11)))</formula>
    </cfRule>
  </conditionalFormatting>
  <conditionalFormatting sqref="AC11:AC15">
    <cfRule type="containsText" dxfId="1360" priority="161" operator="containsText" text="Catastrófico">
      <formula>NOT(ISERROR(SEARCH("Catastrófico",AC11)))</formula>
    </cfRule>
    <cfRule type="containsText" dxfId="1359" priority="162" operator="containsText" text="Mayor">
      <formula>NOT(ISERROR(SEARCH("Mayor",AC11)))</formula>
    </cfRule>
    <cfRule type="containsText" dxfId="1358" priority="163" operator="containsText" text="Moderado">
      <formula>NOT(ISERROR(SEARCH("Moderado",AC11)))</formula>
    </cfRule>
    <cfRule type="containsText" dxfId="1357" priority="164" operator="containsText" text="Menor">
      <formula>NOT(ISERROR(SEARCH("Menor",AC11)))</formula>
    </cfRule>
    <cfRule type="containsText" dxfId="1356" priority="165" operator="containsText" text="Leve">
      <formula>NOT(ISERROR(SEARCH("Leve",AC11)))</formula>
    </cfRule>
  </conditionalFormatting>
  <conditionalFormatting sqref="AG11">
    <cfRule type="containsText" dxfId="1355" priority="152" operator="containsText" text="Extremo">
      <formula>NOT(ISERROR(SEARCH("Extremo",AG11)))</formula>
    </cfRule>
    <cfRule type="containsText" dxfId="1354" priority="153" operator="containsText" text="Alto">
      <formula>NOT(ISERROR(SEARCH("Alto",AG11)))</formula>
    </cfRule>
    <cfRule type="containsText" dxfId="1353" priority="154" operator="containsText" text="Moderado">
      <formula>NOT(ISERROR(SEARCH("Moderado",AG11)))</formula>
    </cfRule>
    <cfRule type="containsText" dxfId="1352" priority="155" operator="containsText" text="Menor">
      <formula>NOT(ISERROR(SEARCH("Menor",AG11)))</formula>
    </cfRule>
    <cfRule type="containsText" dxfId="1351" priority="156" operator="containsText" text="Bajo">
      <formula>NOT(ISERROR(SEARCH("Bajo",AG11)))</formula>
    </cfRule>
    <cfRule type="containsText" dxfId="1350" priority="157" operator="containsText" text="Moderado">
      <formula>NOT(ISERROR(SEARCH("Moderado",AG11)))</formula>
    </cfRule>
    <cfRule type="containsText" dxfId="1349" priority="158" operator="containsText" text="Extremo">
      <formula>NOT(ISERROR(SEARCH("Extremo",AG11)))</formula>
    </cfRule>
    <cfRule type="containsText" dxfId="1348" priority="159" operator="containsText" text="Baja">
      <formula>NOT(ISERROR(SEARCH("Baja",AG11)))</formula>
    </cfRule>
    <cfRule type="containsText" dxfId="1347" priority="160" operator="containsText" text="Alto">
      <formula>NOT(ISERROR(SEARCH("Alto",AG11)))</formula>
    </cfRule>
  </conditionalFormatting>
  <conditionalFormatting sqref="AE11:AE15">
    <cfRule type="containsText" dxfId="1346" priority="142" operator="containsText" text="Catastrófico">
      <formula>NOT(ISERROR(SEARCH("Catastrófico",AE11)))</formula>
    </cfRule>
    <cfRule type="containsText" dxfId="1345" priority="143" operator="containsText" text="Moderado">
      <formula>NOT(ISERROR(SEARCH("Moderado",AE11)))</formula>
    </cfRule>
    <cfRule type="containsText" dxfId="1344" priority="144" operator="containsText" text="Menor">
      <formula>NOT(ISERROR(SEARCH("Menor",AE11)))</formula>
    </cfRule>
    <cfRule type="containsText" dxfId="1343" priority="145" operator="containsText" text="Leve">
      <formula>NOT(ISERROR(SEARCH("Leve",AE11)))</formula>
    </cfRule>
    <cfRule type="containsText" dxfId="1342" priority="146" operator="containsText" text="Mayor">
      <formula>NOT(ISERROR(SEARCH("Mayor",AE11)))</formula>
    </cfRule>
  </conditionalFormatting>
  <conditionalFormatting sqref="N16">
    <cfRule type="containsText" dxfId="1341" priority="137" operator="containsText" text="Extremo">
      <formula>NOT(ISERROR(SEARCH("Extremo",N16)))</formula>
    </cfRule>
    <cfRule type="containsText" dxfId="1340" priority="138" operator="containsText" text="Alto">
      <formula>NOT(ISERROR(SEARCH("Alto",N16)))</formula>
    </cfRule>
    <cfRule type="containsText" dxfId="1339" priority="139" operator="containsText" text="Bajo">
      <formula>NOT(ISERROR(SEARCH("Bajo",N16)))</formula>
    </cfRule>
    <cfRule type="containsText" dxfId="1338" priority="140" operator="containsText" text="Moderado">
      <formula>NOT(ISERROR(SEARCH("Moderado",N16)))</formula>
    </cfRule>
    <cfRule type="containsText" dxfId="1337" priority="141" operator="containsText" text="Extremo">
      <formula>NOT(ISERROR(SEARCH("Extremo",N16)))</formula>
    </cfRule>
  </conditionalFormatting>
  <conditionalFormatting sqref="I16">
    <cfRule type="containsText" dxfId="1336" priority="114" operator="containsText" text="Muy Baja">
      <formula>NOT(ISERROR(SEARCH("Muy Baja",I16)))</formula>
    </cfRule>
    <cfRule type="containsText" dxfId="1335" priority="115" operator="containsText" text="Baja">
      <formula>NOT(ISERROR(SEARCH("Baja",I16)))</formula>
    </cfRule>
    <cfRule type="containsText" dxfId="1334" priority="117" operator="containsText" text="Muy Alta">
      <formula>NOT(ISERROR(SEARCH("Muy Alta",I16)))</formula>
    </cfRule>
    <cfRule type="containsText" dxfId="1333" priority="118" operator="containsText" text="Alta">
      <formula>NOT(ISERROR(SEARCH("Alta",I16)))</formula>
    </cfRule>
    <cfRule type="containsText" dxfId="1332" priority="119" operator="containsText" text="Media">
      <formula>NOT(ISERROR(SEARCH("Media",I16)))</formula>
    </cfRule>
    <cfRule type="containsText" dxfId="1331" priority="120" operator="containsText" text="Media">
      <formula>NOT(ISERROR(SEARCH("Media",I16)))</formula>
    </cfRule>
    <cfRule type="containsText" dxfId="1330" priority="121" operator="containsText" text="Media">
      <formula>NOT(ISERROR(SEARCH("Media",I16)))</formula>
    </cfRule>
    <cfRule type="containsText" dxfId="1329" priority="122" operator="containsText" text="Muy Baja">
      <formula>NOT(ISERROR(SEARCH("Muy Baja",I16)))</formula>
    </cfRule>
    <cfRule type="containsText" dxfId="1328" priority="123" operator="containsText" text="Baja">
      <formula>NOT(ISERROR(SEARCH("Baja",I16)))</formula>
    </cfRule>
    <cfRule type="containsText" dxfId="1327" priority="124" operator="containsText" text="Muy Baja">
      <formula>NOT(ISERROR(SEARCH("Muy Baja",I16)))</formula>
    </cfRule>
    <cfRule type="containsText" dxfId="1326" priority="125" operator="containsText" text="Muy Baja">
      <formula>NOT(ISERROR(SEARCH("Muy Baja",I16)))</formula>
    </cfRule>
    <cfRule type="containsText" dxfId="1325" priority="126" operator="containsText" text="Muy Baja">
      <formula>NOT(ISERROR(SEARCH("Muy Baja",I16)))</formula>
    </cfRule>
    <cfRule type="containsText" dxfId="1324" priority="127" operator="containsText" text="Muy Baja'Tabla probabilidad'!">
      <formula>NOT(ISERROR(SEARCH("Muy Baja'Tabla probabilidad'!",I16)))</formula>
    </cfRule>
    <cfRule type="containsText" dxfId="1323" priority="128" operator="containsText" text="Muy bajo">
      <formula>NOT(ISERROR(SEARCH("Muy bajo",I16)))</formula>
    </cfRule>
    <cfRule type="containsText" dxfId="1322" priority="129" operator="containsText" text="Alta">
      <formula>NOT(ISERROR(SEARCH("Alta",I16)))</formula>
    </cfRule>
    <cfRule type="containsText" dxfId="1321" priority="130" operator="containsText" text="Media">
      <formula>NOT(ISERROR(SEARCH("Media",I16)))</formula>
    </cfRule>
    <cfRule type="containsText" dxfId="1320" priority="131" operator="containsText" text="Baja">
      <formula>NOT(ISERROR(SEARCH("Baja",I16)))</formula>
    </cfRule>
    <cfRule type="containsText" dxfId="1319" priority="132" operator="containsText" text="Muy baja">
      <formula>NOT(ISERROR(SEARCH("Muy baja",I16)))</formula>
    </cfRule>
    <cfRule type="cellIs" dxfId="1318" priority="135" operator="between">
      <formula>1</formula>
      <formula>2</formula>
    </cfRule>
    <cfRule type="cellIs" dxfId="1317" priority="136" operator="between">
      <formula>0</formula>
      <formula>2</formula>
    </cfRule>
  </conditionalFormatting>
  <conditionalFormatting sqref="I16">
    <cfRule type="containsText" dxfId="1316" priority="116" operator="containsText" text="Muy Alta">
      <formula>NOT(ISERROR(SEARCH("Muy Alta",I16)))</formula>
    </cfRule>
  </conditionalFormatting>
  <conditionalFormatting sqref="Y16:Y20">
    <cfRule type="containsText" dxfId="1315" priority="96" operator="containsText" text="Muy Alta">
      <formula>NOT(ISERROR(SEARCH("Muy Alta",Y16)))</formula>
    </cfRule>
    <cfRule type="containsText" dxfId="1314" priority="97" operator="containsText" text="Alta">
      <formula>NOT(ISERROR(SEARCH("Alta",Y16)))</formula>
    </cfRule>
    <cfRule type="containsText" dxfId="1313" priority="98" operator="containsText" text="Media">
      <formula>NOT(ISERROR(SEARCH("Media",Y16)))</formula>
    </cfRule>
    <cfRule type="containsText" dxfId="1312" priority="99" operator="containsText" text="Muy Baja">
      <formula>NOT(ISERROR(SEARCH("Muy Baja",Y16)))</formula>
    </cfRule>
    <cfRule type="containsText" dxfId="1311" priority="100" operator="containsText" text="Baja">
      <formula>NOT(ISERROR(SEARCH("Baja",Y16)))</formula>
    </cfRule>
    <cfRule type="containsText" dxfId="1310" priority="101" operator="containsText" text="Muy Baja">
      <formula>NOT(ISERROR(SEARCH("Muy Baja",Y16)))</formula>
    </cfRule>
  </conditionalFormatting>
  <conditionalFormatting sqref="AC16:AC20">
    <cfRule type="containsText" dxfId="1309" priority="91" operator="containsText" text="Catastrófico">
      <formula>NOT(ISERROR(SEARCH("Catastrófico",AC16)))</formula>
    </cfRule>
    <cfRule type="containsText" dxfId="1308" priority="92" operator="containsText" text="Mayor">
      <formula>NOT(ISERROR(SEARCH("Mayor",AC16)))</formula>
    </cfRule>
    <cfRule type="containsText" dxfId="1307" priority="93" operator="containsText" text="Moderado">
      <formula>NOT(ISERROR(SEARCH("Moderado",AC16)))</formula>
    </cfRule>
    <cfRule type="containsText" dxfId="1306" priority="94" operator="containsText" text="Menor">
      <formula>NOT(ISERROR(SEARCH("Menor",AC16)))</formula>
    </cfRule>
    <cfRule type="containsText" dxfId="1305" priority="95" operator="containsText" text="Leve">
      <formula>NOT(ISERROR(SEARCH("Leve",AC16)))</formula>
    </cfRule>
  </conditionalFormatting>
  <conditionalFormatting sqref="AG16">
    <cfRule type="containsText" dxfId="1304" priority="82" operator="containsText" text="Extremo">
      <formula>NOT(ISERROR(SEARCH("Extremo",AG16)))</formula>
    </cfRule>
    <cfRule type="containsText" dxfId="1303" priority="83" operator="containsText" text="Alto">
      <formula>NOT(ISERROR(SEARCH("Alto",AG16)))</formula>
    </cfRule>
    <cfRule type="containsText" dxfId="1302" priority="84" operator="containsText" text="Moderado">
      <formula>NOT(ISERROR(SEARCH("Moderado",AG16)))</formula>
    </cfRule>
    <cfRule type="containsText" dxfId="1301" priority="85" operator="containsText" text="Menor">
      <formula>NOT(ISERROR(SEARCH("Menor",AG16)))</formula>
    </cfRule>
    <cfRule type="containsText" dxfId="1300" priority="86" operator="containsText" text="Bajo">
      <formula>NOT(ISERROR(SEARCH("Bajo",AG16)))</formula>
    </cfRule>
    <cfRule type="containsText" dxfId="1299" priority="87" operator="containsText" text="Moderado">
      <formula>NOT(ISERROR(SEARCH("Moderado",AG16)))</formula>
    </cfRule>
    <cfRule type="containsText" dxfId="1298" priority="88" operator="containsText" text="Extremo">
      <formula>NOT(ISERROR(SEARCH("Extremo",AG16)))</formula>
    </cfRule>
    <cfRule type="containsText" dxfId="1297" priority="89" operator="containsText" text="Baja">
      <formula>NOT(ISERROR(SEARCH("Baja",AG16)))</formula>
    </cfRule>
    <cfRule type="containsText" dxfId="1296" priority="90" operator="containsText" text="Alto">
      <formula>NOT(ISERROR(SEARCH("Alto",AG16)))</formula>
    </cfRule>
  </conditionalFormatting>
  <conditionalFormatting sqref="AE16:AE20">
    <cfRule type="containsText" dxfId="1295" priority="72" operator="containsText" text="Catastrófico">
      <formula>NOT(ISERROR(SEARCH("Catastrófico",AE16)))</formula>
    </cfRule>
    <cfRule type="containsText" dxfId="1294" priority="73" operator="containsText" text="Moderado">
      <formula>NOT(ISERROR(SEARCH("Moderado",AE16)))</formula>
    </cfRule>
    <cfRule type="containsText" dxfId="1293" priority="74" operator="containsText" text="Menor">
      <formula>NOT(ISERROR(SEARCH("Menor",AE16)))</formula>
    </cfRule>
    <cfRule type="containsText" dxfId="1292" priority="75" operator="containsText" text="Leve">
      <formula>NOT(ISERROR(SEARCH("Leve",AE16)))</formula>
    </cfRule>
    <cfRule type="containsText" dxfId="1291" priority="76" operator="containsText" text="Mayor">
      <formula>NOT(ISERROR(SEARCH("Mayor",AE16)))</formula>
    </cfRule>
  </conditionalFormatting>
  <conditionalFormatting sqref="N21">
    <cfRule type="containsText" dxfId="1290" priority="67" operator="containsText" text="Extremo">
      <formula>NOT(ISERROR(SEARCH("Extremo",N21)))</formula>
    </cfRule>
    <cfRule type="containsText" dxfId="1289" priority="68" operator="containsText" text="Alto">
      <formula>NOT(ISERROR(SEARCH("Alto",N21)))</formula>
    </cfRule>
    <cfRule type="containsText" dxfId="1288" priority="69" operator="containsText" text="Bajo">
      <formula>NOT(ISERROR(SEARCH("Bajo",N21)))</formula>
    </cfRule>
    <cfRule type="containsText" dxfId="1287" priority="70" operator="containsText" text="Moderado">
      <formula>NOT(ISERROR(SEARCH("Moderado",N21)))</formula>
    </cfRule>
    <cfRule type="containsText" dxfId="1286" priority="71" operator="containsText" text="Extremo">
      <formula>NOT(ISERROR(SEARCH("Extremo",N21)))</formula>
    </cfRule>
  </conditionalFormatting>
  <conditionalFormatting sqref="I21">
    <cfRule type="containsText" dxfId="1285" priority="44" operator="containsText" text="Muy Baja">
      <formula>NOT(ISERROR(SEARCH("Muy Baja",I21)))</formula>
    </cfRule>
    <cfRule type="containsText" dxfId="1284" priority="45" operator="containsText" text="Baja">
      <formula>NOT(ISERROR(SEARCH("Baja",I21)))</formula>
    </cfRule>
    <cfRule type="containsText" dxfId="1283" priority="47" operator="containsText" text="Muy Alta">
      <formula>NOT(ISERROR(SEARCH("Muy Alta",I21)))</formula>
    </cfRule>
    <cfRule type="containsText" dxfId="1282" priority="48" operator="containsText" text="Alta">
      <formula>NOT(ISERROR(SEARCH("Alta",I21)))</formula>
    </cfRule>
    <cfRule type="containsText" dxfId="1281" priority="49" operator="containsText" text="Media">
      <formula>NOT(ISERROR(SEARCH("Media",I21)))</formula>
    </cfRule>
    <cfRule type="containsText" dxfId="1280" priority="50" operator="containsText" text="Media">
      <formula>NOT(ISERROR(SEARCH("Media",I21)))</formula>
    </cfRule>
    <cfRule type="containsText" dxfId="1279" priority="51" operator="containsText" text="Media">
      <formula>NOT(ISERROR(SEARCH("Media",I21)))</formula>
    </cfRule>
    <cfRule type="containsText" dxfId="1278" priority="52" operator="containsText" text="Muy Baja">
      <formula>NOT(ISERROR(SEARCH("Muy Baja",I21)))</formula>
    </cfRule>
    <cfRule type="containsText" dxfId="1277" priority="53" operator="containsText" text="Baja">
      <formula>NOT(ISERROR(SEARCH("Baja",I21)))</formula>
    </cfRule>
    <cfRule type="containsText" dxfId="1276" priority="54" operator="containsText" text="Muy Baja">
      <formula>NOT(ISERROR(SEARCH("Muy Baja",I21)))</formula>
    </cfRule>
    <cfRule type="containsText" dxfId="1275" priority="55" operator="containsText" text="Muy Baja">
      <formula>NOT(ISERROR(SEARCH("Muy Baja",I21)))</formula>
    </cfRule>
    <cfRule type="containsText" dxfId="1274" priority="56" operator="containsText" text="Muy Baja">
      <formula>NOT(ISERROR(SEARCH("Muy Baja",I21)))</formula>
    </cfRule>
    <cfRule type="containsText" dxfId="1273" priority="57" operator="containsText" text="Muy Baja'Tabla probabilidad'!">
      <formula>NOT(ISERROR(SEARCH("Muy Baja'Tabla probabilidad'!",I21)))</formula>
    </cfRule>
    <cfRule type="containsText" dxfId="1272" priority="58" operator="containsText" text="Muy bajo">
      <formula>NOT(ISERROR(SEARCH("Muy bajo",I21)))</formula>
    </cfRule>
    <cfRule type="containsText" dxfId="1271" priority="59" operator="containsText" text="Alta">
      <formula>NOT(ISERROR(SEARCH("Alta",I21)))</formula>
    </cfRule>
    <cfRule type="containsText" dxfId="1270" priority="60" operator="containsText" text="Media">
      <formula>NOT(ISERROR(SEARCH("Media",I21)))</formula>
    </cfRule>
    <cfRule type="containsText" dxfId="1269" priority="61" operator="containsText" text="Baja">
      <formula>NOT(ISERROR(SEARCH("Baja",I21)))</formula>
    </cfRule>
    <cfRule type="containsText" dxfId="1268" priority="62" operator="containsText" text="Muy baja">
      <formula>NOT(ISERROR(SEARCH("Muy baja",I21)))</formula>
    </cfRule>
    <cfRule type="cellIs" dxfId="1267" priority="65" operator="between">
      <formula>1</formula>
      <formula>2</formula>
    </cfRule>
    <cfRule type="cellIs" dxfId="1266" priority="66" operator="between">
      <formula>0</formula>
      <formula>2</formula>
    </cfRule>
  </conditionalFormatting>
  <conditionalFormatting sqref="I21">
    <cfRule type="containsText" dxfId="1265" priority="46" operator="containsText" text="Muy Alta">
      <formula>NOT(ISERROR(SEARCH("Muy Alta",I21)))</formula>
    </cfRule>
  </conditionalFormatting>
  <conditionalFormatting sqref="Y21:Y25">
    <cfRule type="containsText" dxfId="1264" priority="26" operator="containsText" text="Muy Alta">
      <formula>NOT(ISERROR(SEARCH("Muy Alta",Y21)))</formula>
    </cfRule>
    <cfRule type="containsText" dxfId="1263" priority="27" operator="containsText" text="Alta">
      <formula>NOT(ISERROR(SEARCH("Alta",Y21)))</formula>
    </cfRule>
    <cfRule type="containsText" dxfId="1262" priority="28" operator="containsText" text="Media">
      <formula>NOT(ISERROR(SEARCH("Media",Y21)))</formula>
    </cfRule>
    <cfRule type="containsText" dxfId="1261" priority="29" operator="containsText" text="Muy Baja">
      <formula>NOT(ISERROR(SEARCH("Muy Baja",Y21)))</formula>
    </cfRule>
    <cfRule type="containsText" dxfId="1260" priority="30" operator="containsText" text="Baja">
      <formula>NOT(ISERROR(SEARCH("Baja",Y21)))</formula>
    </cfRule>
    <cfRule type="containsText" dxfId="1259" priority="31" operator="containsText" text="Muy Baja">
      <formula>NOT(ISERROR(SEARCH("Muy Baja",Y21)))</formula>
    </cfRule>
  </conditionalFormatting>
  <conditionalFormatting sqref="AC21:AC25">
    <cfRule type="containsText" dxfId="1258" priority="21" operator="containsText" text="Catastrófico">
      <formula>NOT(ISERROR(SEARCH("Catastrófico",AC21)))</formula>
    </cfRule>
    <cfRule type="containsText" dxfId="1257" priority="22" operator="containsText" text="Mayor">
      <formula>NOT(ISERROR(SEARCH("Mayor",AC21)))</formula>
    </cfRule>
    <cfRule type="containsText" dxfId="1256" priority="23" operator="containsText" text="Moderado">
      <formula>NOT(ISERROR(SEARCH("Moderado",AC21)))</formula>
    </cfRule>
    <cfRule type="containsText" dxfId="1255" priority="24" operator="containsText" text="Menor">
      <formula>NOT(ISERROR(SEARCH("Menor",AC21)))</formula>
    </cfRule>
    <cfRule type="containsText" dxfId="1254" priority="25" operator="containsText" text="Leve">
      <formula>NOT(ISERROR(SEARCH("Leve",AC21)))</formula>
    </cfRule>
  </conditionalFormatting>
  <conditionalFormatting sqref="AG21">
    <cfRule type="containsText" dxfId="1253" priority="12" operator="containsText" text="Extremo">
      <formula>NOT(ISERROR(SEARCH("Extremo",AG21)))</formula>
    </cfRule>
    <cfRule type="containsText" dxfId="1252" priority="13" operator="containsText" text="Alto">
      <formula>NOT(ISERROR(SEARCH("Alto",AG21)))</formula>
    </cfRule>
    <cfRule type="containsText" dxfId="1251" priority="14" operator="containsText" text="Moderado">
      <formula>NOT(ISERROR(SEARCH("Moderado",AG21)))</formula>
    </cfRule>
    <cfRule type="containsText" dxfId="1250" priority="15" operator="containsText" text="Menor">
      <formula>NOT(ISERROR(SEARCH("Menor",AG21)))</formula>
    </cfRule>
    <cfRule type="containsText" dxfId="1249" priority="16" operator="containsText" text="Bajo">
      <formula>NOT(ISERROR(SEARCH("Bajo",AG21)))</formula>
    </cfRule>
    <cfRule type="containsText" dxfId="1248" priority="17" operator="containsText" text="Moderado">
      <formula>NOT(ISERROR(SEARCH("Moderado",AG21)))</formula>
    </cfRule>
    <cfRule type="containsText" dxfId="1247" priority="18" operator="containsText" text="Extremo">
      <formula>NOT(ISERROR(SEARCH("Extremo",AG21)))</formula>
    </cfRule>
    <cfRule type="containsText" dxfId="1246" priority="19" operator="containsText" text="Baja">
      <formula>NOT(ISERROR(SEARCH("Baja",AG21)))</formula>
    </cfRule>
    <cfRule type="containsText" dxfId="1245" priority="20" operator="containsText" text="Alto">
      <formula>NOT(ISERROR(SEARCH("Alto",AG21)))</formula>
    </cfRule>
  </conditionalFormatting>
  <conditionalFormatting sqref="AE21:AE25">
    <cfRule type="containsText" dxfId="1244" priority="2" operator="containsText" text="Catastrófico">
      <formula>NOT(ISERROR(SEARCH("Catastrófico",AE21)))</formula>
    </cfRule>
    <cfRule type="containsText" dxfId="1243" priority="3" operator="containsText" text="Moderado">
      <formula>NOT(ISERROR(SEARCH("Moderado",AE21)))</formula>
    </cfRule>
    <cfRule type="containsText" dxfId="1242" priority="4" operator="containsText" text="Menor">
      <formula>NOT(ISERROR(SEARCH("Menor",AE21)))</formula>
    </cfRule>
    <cfRule type="containsText" dxfId="1241" priority="5" operator="containsText" text="Leve">
      <formula>NOT(ISERROR(SEARCH("Leve",AE21)))</formula>
    </cfRule>
    <cfRule type="containsText" dxfId="1240" priority="6" operator="containsText" text="Mayor">
      <formula>NOT(ISERROR(SEARCH("Mayor",AE21)))</formula>
    </cfRule>
  </conditionalFormatting>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containsText" priority="421" operator="containsText" id="{DF7D542B-1BF1-4317-8F9F-9E217298398A}">
            <xm:f>NOT(ISERROR(SEARCH('Tabla probabilidad'!$B$5,I10)))</xm:f>
            <xm:f>'Tabla probabilidad'!$B$5</xm:f>
            <x14:dxf>
              <font>
                <color rgb="FF006100"/>
              </font>
              <fill>
                <patternFill>
                  <bgColor rgb="FFC6EFCE"/>
                </patternFill>
              </fill>
            </x14:dxf>
          </x14:cfRule>
          <x14:cfRule type="containsText" priority="422" operator="containsText" id="{588CF624-76F0-4DA9-B250-68F531E8679C}">
            <xm:f>NOT(ISERROR(SEARCH('Tabla probabilidad'!$B$5,I10)))</xm:f>
            <xm:f>'Tabla probabilidad'!$B$5</xm:f>
            <x14:dxf>
              <font>
                <color rgb="FF9C0006"/>
              </font>
              <fill>
                <patternFill>
                  <bgColor rgb="FFFFC7CE"/>
                </patternFill>
              </fill>
            </x14:dxf>
          </x14:cfRule>
          <xm:sqref>I10</xm:sqref>
        </x14:conditionalFormatting>
        <x14:conditionalFormatting xmlns:xm="http://schemas.microsoft.com/office/excel/2006/main">
          <x14:cfRule type="containsText" priority="203" operator="containsText" id="{D71E484F-FE07-4D18-8E45-7EB7DDE70E2C}">
            <xm:f>NOT(ISERROR(SEARCH('Tabla probabilidad'!$B$5,I11)))</xm:f>
            <xm:f>'Tabla probabilidad'!$B$5</xm:f>
            <x14:dxf>
              <font>
                <color rgb="FF006100"/>
              </font>
              <fill>
                <patternFill>
                  <bgColor rgb="FFC6EFCE"/>
                </patternFill>
              </fill>
            </x14:dxf>
          </x14:cfRule>
          <x14:cfRule type="containsText" priority="204" operator="containsText" id="{DC4E61ED-7433-4BAB-A2FA-262F21FE4597}">
            <xm:f>NOT(ISERROR(SEARCH('Tabla probabilidad'!$B$5,I11)))</xm:f>
            <xm:f>'Tabla probabilidad'!$B$5</xm:f>
            <x14:dxf>
              <font>
                <color rgb="FF9C0006"/>
              </font>
              <fill>
                <patternFill>
                  <bgColor rgb="FFFFC7CE"/>
                </patternFill>
              </fill>
            </x14:dxf>
          </x14:cfRule>
          <xm:sqref>I11</xm:sqref>
        </x14:conditionalFormatting>
        <x14:conditionalFormatting xmlns:xm="http://schemas.microsoft.com/office/excel/2006/main">
          <x14:cfRule type="containsText" priority="133" operator="containsText" id="{91325732-CCEB-40E7-9A2C-98900CB15E77}">
            <xm:f>NOT(ISERROR(SEARCH('Tabla probabilidad'!$B$5,I16)))</xm:f>
            <xm:f>'Tabla probabilidad'!$B$5</xm:f>
            <x14:dxf>
              <font>
                <color rgb="FF006100"/>
              </font>
              <fill>
                <patternFill>
                  <bgColor rgb="FFC6EFCE"/>
                </patternFill>
              </fill>
            </x14:dxf>
          </x14:cfRule>
          <x14:cfRule type="containsText" priority="134" operator="containsText" id="{36243104-5BAC-4A7B-8705-D48F4AC59121}">
            <xm:f>NOT(ISERROR(SEARCH('Tabla probabilidad'!$B$5,I16)))</xm:f>
            <xm:f>'Tabla probabilidad'!$B$5</xm:f>
            <x14:dxf>
              <font>
                <color rgb="FF9C0006"/>
              </font>
              <fill>
                <patternFill>
                  <bgColor rgb="FFFFC7CE"/>
                </patternFill>
              </fill>
            </x14:dxf>
          </x14:cfRule>
          <xm:sqref>I16</xm:sqref>
        </x14:conditionalFormatting>
        <x14:conditionalFormatting xmlns:xm="http://schemas.microsoft.com/office/excel/2006/main">
          <x14:cfRule type="containsText" priority="63" operator="containsText" id="{3498E6D8-7225-4046-93C9-2583E1784B5A}">
            <xm:f>NOT(ISERROR(SEARCH('Tabla probabilidad'!$B$5,I21)))</xm:f>
            <xm:f>'Tabla probabilidad'!$B$5</xm:f>
            <x14:dxf>
              <font>
                <color rgb="FF006100"/>
              </font>
              <fill>
                <patternFill>
                  <bgColor rgb="FFC6EFCE"/>
                </patternFill>
              </fill>
            </x14:dxf>
          </x14:cfRule>
          <x14:cfRule type="containsText" priority="64" operator="containsText" id="{E63BDDF0-19FD-41FB-A743-3056F46EF7F2}">
            <xm:f>NOT(ISERROR(SEARCH('Tabla probabilidad'!$B$5,I21)))</xm:f>
            <xm:f>'Tabla probabilidad'!$B$5</xm:f>
            <x14:dxf>
              <font>
                <color rgb="FF9C0006"/>
              </font>
              <fill>
                <patternFill>
                  <bgColor rgb="FFFFC7CE"/>
                </patternFill>
              </fill>
            </x14:dxf>
          </x14:cfRule>
          <xm:sqref>I21</xm:sqref>
        </x14:conditionalFormatting>
      </x14:conditionalFormattings>
    </ext>
    <ext xmlns:x14="http://schemas.microsoft.com/office/spreadsheetml/2009/9/main" uri="{CCE6A557-97BC-4b89-ADB6-D9C93CAAB3DF}">
      <x14:dataValidations xmlns:xm="http://schemas.microsoft.com/office/excel/2006/main" count="10">
        <x14:dataValidation type="list" allowBlank="1" showInputMessage="1" showErrorMessage="1" xr:uid="{F6152631-F681-4C4E-BD91-BCB01166AE87}">
          <x14:formula1>
            <xm:f>LISTA!$J$3:$J$4</xm:f>
          </x14:formula1>
          <xm:sqref>AN21 AN10:AN16</xm:sqref>
        </x14:dataValidation>
        <x14:dataValidation type="list" allowBlank="1" showInputMessage="1" showErrorMessage="1" xr:uid="{270C6AF1-470F-403E-AB6A-1DF3F7D25A9D}">
          <x14:formula1>
            <xm:f>LISTA!$K$3:$K$6</xm:f>
          </x14:formula1>
          <xm:sqref>AH10:AH11 AH16 AH21</xm:sqref>
        </x14:dataValidation>
        <x14:dataValidation type="list" allowBlank="1" showInputMessage="1" showErrorMessage="1" xr:uid="{55F41AD7-F2FF-47D8-8429-7EF993D60E0F}">
          <x14:formula1>
            <xm:f>LISTA!$E$3:$E$5</xm:f>
          </x14:formula1>
          <xm:sqref>R10:R25</xm:sqref>
        </x14:dataValidation>
        <x14:dataValidation type="list" allowBlank="1" showInputMessage="1" showErrorMessage="1" xr:uid="{94376D5C-53F0-4688-9515-A14D1E0F7D9F}">
          <x14:formula1>
            <xm:f>LISTA!$F$3:$F$4</xm:f>
          </x14:formula1>
          <xm:sqref>S10:S25</xm:sqref>
        </x14:dataValidation>
        <x14:dataValidation type="list" allowBlank="1" showInputMessage="1" showErrorMessage="1" xr:uid="{B499CAED-1749-4DA2-99B1-B5FB19D917D8}">
          <x14:formula1>
            <xm:f>LISTA!$G$3:$G$4</xm:f>
          </x14:formula1>
          <xm:sqref>U10:U25</xm:sqref>
        </x14:dataValidation>
        <x14:dataValidation type="list" allowBlank="1" showInputMessage="1" showErrorMessage="1" xr:uid="{829348BB-3BA9-4F51-A95A-54A0B35C6704}">
          <x14:formula1>
            <xm:f>LISTA!$H$3:$H$4</xm:f>
          </x14:formula1>
          <xm:sqref>V10:V25</xm:sqref>
        </x14:dataValidation>
        <x14:dataValidation type="list" allowBlank="1" showInputMessage="1" showErrorMessage="1" xr:uid="{68E9454F-9727-41CD-95D8-6CCA21FDBA47}">
          <x14:formula1>
            <xm:f>LISTA!$I$3:$I$4</xm:f>
          </x14:formula1>
          <xm:sqref>W10:W25</xm:sqref>
        </x14:dataValidation>
        <x14:dataValidation type="list" allowBlank="1" showInputMessage="1" showErrorMessage="1" xr:uid="{3F1B1000-8CD2-4732-A507-20A58C38F3E8}">
          <x14:formula1>
            <xm:f>LISTA!$C$3:$C$10</xm:f>
          </x14:formula1>
          <xm:sqref>G10:G25</xm:sqref>
        </x14:dataValidation>
        <x14:dataValidation type="list" allowBlank="1" showInputMessage="1" showErrorMessage="1" xr:uid="{3C9F1541-7D6F-40D4-9706-FE4CB23C2382}">
          <x14:formula1>
            <xm:f>LISTA!$D$3:$D$31</xm:f>
          </x14:formula1>
          <xm:sqref>K10:K25</xm:sqref>
        </x14:dataValidation>
        <x14:dataValidation type="list" allowBlank="1" showInputMessage="1" showErrorMessage="1" xr:uid="{90AA8A76-33C7-489A-9B88-625243A4135E}">
          <x14:formula1>
            <xm:f>LISTA!$B$3:$B$9</xm:f>
          </x14:formula1>
          <xm:sqref>C10:C25</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783721-0FF2-4607-A9F1-DCF8BA3148B7}">
  <sheetPr>
    <tabColor theme="9" tint="0.39997558519241921"/>
  </sheetPr>
  <dimension ref="A3:I7"/>
  <sheetViews>
    <sheetView topLeftCell="C1" zoomScale="69" zoomScaleNormal="69" workbookViewId="0">
      <selection activeCell="F7" sqref="F7"/>
    </sheetView>
  </sheetViews>
  <sheetFormatPr baseColWidth="10" defaultColWidth="11.42578125" defaultRowHeight="15"/>
  <cols>
    <col min="1" max="1" width="27.42578125" style="7" customWidth="1"/>
    <col min="2" max="2" width="33.28515625" style="7" customWidth="1"/>
    <col min="3" max="3" width="70.42578125" style="7" customWidth="1"/>
    <col min="4" max="4" width="46.42578125" style="7" customWidth="1"/>
    <col min="5" max="5" width="40.42578125" style="7" customWidth="1"/>
    <col min="6" max="6" width="41.28515625" style="7" customWidth="1"/>
    <col min="7" max="7" width="47.7109375" style="7" customWidth="1"/>
    <col min="8" max="8" width="42.85546875" style="7" customWidth="1"/>
    <col min="9" max="9" width="34" style="7" customWidth="1"/>
    <col min="10" max="16384" width="11.42578125" style="7"/>
  </cols>
  <sheetData>
    <row r="3" spans="1:9">
      <c r="A3" s="352" t="s">
        <v>12</v>
      </c>
      <c r="B3" s="352"/>
      <c r="C3" s="352"/>
      <c r="D3" s="352"/>
      <c r="E3" s="352"/>
      <c r="F3" s="352"/>
      <c r="G3" s="352"/>
      <c r="H3" s="352"/>
    </row>
    <row r="4" spans="1:9">
      <c r="A4" s="352"/>
      <c r="B4" s="352"/>
      <c r="C4" s="352"/>
      <c r="D4" s="352"/>
      <c r="E4" s="352"/>
      <c r="F4" s="352"/>
      <c r="G4" s="352"/>
      <c r="H4" s="352"/>
    </row>
    <row r="5" spans="1:9" ht="34.5" thickBot="1">
      <c r="A5" s="19"/>
      <c r="B5" s="19"/>
      <c r="C5" s="19"/>
      <c r="D5" s="19"/>
      <c r="E5" s="19"/>
      <c r="F5" s="19"/>
      <c r="G5" s="19"/>
      <c r="H5" s="19"/>
    </row>
    <row r="6" spans="1:9" ht="71.25" customHeight="1" thickBot="1">
      <c r="A6" s="353" t="s">
        <v>12</v>
      </c>
      <c r="B6" s="84" t="s">
        <v>93</v>
      </c>
      <c r="C6" s="85" t="s">
        <v>94</v>
      </c>
      <c r="D6" s="85" t="s">
        <v>95</v>
      </c>
      <c r="E6" s="85" t="s">
        <v>96</v>
      </c>
      <c r="F6" s="85" t="s">
        <v>97</v>
      </c>
      <c r="G6" s="169" t="s">
        <v>98</v>
      </c>
      <c r="H6" s="84" t="s">
        <v>99</v>
      </c>
      <c r="I6" s="84" t="s">
        <v>344</v>
      </c>
    </row>
    <row r="7" spans="1:9" ht="265.5" customHeight="1" thickBot="1">
      <c r="A7" s="354"/>
      <c r="B7" s="20" t="s">
        <v>100</v>
      </c>
      <c r="C7" s="20" t="s">
        <v>101</v>
      </c>
      <c r="D7" s="20" t="s">
        <v>102</v>
      </c>
      <c r="E7" s="20" t="s">
        <v>103</v>
      </c>
      <c r="F7" s="20" t="s">
        <v>104</v>
      </c>
      <c r="G7" s="21" t="s">
        <v>105</v>
      </c>
      <c r="H7" s="187" t="s">
        <v>106</v>
      </c>
      <c r="I7" s="187" t="s">
        <v>345</v>
      </c>
    </row>
  </sheetData>
  <mergeCells count="2">
    <mergeCell ref="A3:H4"/>
    <mergeCell ref="A6:A7"/>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210667-3AFD-47FD-9605-A490F90675A5}">
  <sheetPr>
    <tabColor rgb="FF00B0F0"/>
  </sheetPr>
  <dimension ref="A1:EG735"/>
  <sheetViews>
    <sheetView zoomScale="90" zoomScaleNormal="90" workbookViewId="0">
      <selection activeCell="C7" sqref="C7"/>
    </sheetView>
  </sheetViews>
  <sheetFormatPr baseColWidth="10" defaultRowHeight="15"/>
  <cols>
    <col min="2" max="2" width="24.140625" customWidth="1"/>
    <col min="3" max="3" width="75.7109375" customWidth="1"/>
    <col min="4" max="4" width="29.85546875" customWidth="1"/>
    <col min="32" max="137" width="11.42578125" style="129"/>
  </cols>
  <sheetData>
    <row r="1" spans="1:31" s="129" customFormat="1"/>
    <row r="2" spans="1:31" ht="23.25">
      <c r="A2" s="7"/>
      <c r="B2" s="355" t="s">
        <v>107</v>
      </c>
      <c r="C2" s="355"/>
      <c r="D2" s="355"/>
      <c r="E2" s="7"/>
      <c r="F2" s="7"/>
      <c r="G2" s="7"/>
      <c r="H2" s="7"/>
      <c r="I2" s="7"/>
      <c r="J2" s="7"/>
      <c r="K2" s="7"/>
      <c r="L2" s="7"/>
      <c r="M2" s="7"/>
      <c r="N2" s="7"/>
      <c r="O2" s="7"/>
      <c r="P2" s="7"/>
      <c r="Q2" s="7"/>
      <c r="R2" s="7"/>
      <c r="S2" s="7"/>
      <c r="T2" s="7"/>
      <c r="U2" s="7"/>
      <c r="V2" s="7"/>
      <c r="W2" s="7"/>
      <c r="X2" s="7"/>
      <c r="Y2" s="7"/>
      <c r="Z2" s="7"/>
      <c r="AA2" s="7"/>
      <c r="AB2" s="7"/>
      <c r="AC2" s="7"/>
      <c r="AD2" s="7"/>
      <c r="AE2" s="7"/>
    </row>
    <row r="3" spans="1:31">
      <c r="A3" s="7"/>
      <c r="B3" s="118"/>
      <c r="C3" s="118"/>
      <c r="D3" s="118"/>
      <c r="E3" s="7"/>
      <c r="F3" s="7"/>
      <c r="G3" s="7"/>
      <c r="H3" s="7"/>
      <c r="I3" s="7"/>
      <c r="J3" s="7"/>
      <c r="K3" s="7"/>
      <c r="L3" s="7"/>
      <c r="M3" s="7"/>
      <c r="N3" s="7"/>
      <c r="O3" s="7"/>
      <c r="P3" s="7"/>
      <c r="Q3" s="7"/>
      <c r="R3" s="7"/>
      <c r="S3" s="7"/>
      <c r="T3" s="7"/>
      <c r="U3" s="7"/>
      <c r="V3" s="7"/>
      <c r="W3" s="7"/>
      <c r="X3" s="7"/>
      <c r="Y3" s="7"/>
      <c r="Z3" s="7"/>
      <c r="AA3" s="7"/>
      <c r="AB3" s="7"/>
      <c r="AC3" s="7"/>
      <c r="AD3" s="7"/>
      <c r="AE3" s="7"/>
    </row>
    <row r="4" spans="1:31" ht="23.25">
      <c r="A4" s="7"/>
      <c r="B4" s="22"/>
      <c r="C4" s="132" t="s">
        <v>108</v>
      </c>
      <c r="D4" s="132" t="s">
        <v>109</v>
      </c>
      <c r="E4" s="7"/>
      <c r="F4" s="7"/>
      <c r="G4" s="7"/>
      <c r="H4" s="7"/>
      <c r="I4" s="7"/>
      <c r="J4" s="7"/>
      <c r="K4" s="7"/>
      <c r="L4" s="7"/>
      <c r="M4" s="7"/>
      <c r="N4" s="7"/>
      <c r="O4" s="7"/>
      <c r="P4" s="7"/>
      <c r="Q4" s="7"/>
      <c r="R4" s="7"/>
      <c r="S4" s="7"/>
      <c r="T4" s="7"/>
      <c r="U4" s="7"/>
      <c r="V4" s="7"/>
      <c r="W4" s="7"/>
      <c r="X4" s="7"/>
      <c r="Y4" s="7"/>
      <c r="Z4" s="7"/>
      <c r="AA4" s="7"/>
      <c r="AB4" s="7"/>
      <c r="AC4" s="7"/>
      <c r="AD4" s="7"/>
      <c r="AE4" s="7"/>
    </row>
    <row r="5" spans="1:31" ht="46.5">
      <c r="A5" s="7"/>
      <c r="B5" s="133" t="s">
        <v>110</v>
      </c>
      <c r="C5" s="134" t="s">
        <v>368</v>
      </c>
      <c r="D5" s="135">
        <v>0.2</v>
      </c>
      <c r="E5" s="7"/>
      <c r="F5" s="7"/>
      <c r="G5" s="7"/>
      <c r="H5" s="7"/>
      <c r="I5" s="7"/>
      <c r="J5" s="7"/>
      <c r="K5" s="7"/>
      <c r="L5" s="7"/>
      <c r="M5" s="7"/>
      <c r="N5" s="7"/>
      <c r="O5" s="7"/>
      <c r="P5" s="7"/>
      <c r="Q5" s="7"/>
      <c r="R5" s="7"/>
      <c r="S5" s="7"/>
      <c r="T5" s="7"/>
      <c r="U5" s="7"/>
      <c r="V5" s="7"/>
      <c r="W5" s="7"/>
      <c r="X5" s="7"/>
      <c r="Y5" s="7"/>
      <c r="Z5" s="7"/>
      <c r="AA5" s="7"/>
      <c r="AB5" s="7"/>
      <c r="AC5" s="7"/>
      <c r="AD5" s="7"/>
      <c r="AE5" s="7"/>
    </row>
    <row r="6" spans="1:31" ht="46.5">
      <c r="A6" s="7"/>
      <c r="B6" s="136" t="s">
        <v>111</v>
      </c>
      <c r="C6" s="137" t="s">
        <v>112</v>
      </c>
      <c r="D6" s="138">
        <v>0.4</v>
      </c>
      <c r="E6" s="7"/>
      <c r="F6" s="7"/>
      <c r="G6" s="7"/>
      <c r="H6" s="7"/>
      <c r="I6" s="7"/>
      <c r="J6" s="7"/>
      <c r="K6" s="7"/>
      <c r="L6" s="7"/>
      <c r="M6" s="7"/>
      <c r="N6" s="7"/>
      <c r="O6" s="7"/>
      <c r="P6" s="7"/>
      <c r="Q6" s="7"/>
      <c r="R6" s="7"/>
      <c r="S6" s="7"/>
      <c r="T6" s="7"/>
      <c r="U6" s="7"/>
      <c r="V6" s="7"/>
      <c r="W6" s="7"/>
      <c r="X6" s="7"/>
      <c r="Y6" s="7"/>
      <c r="Z6" s="7"/>
      <c r="AA6" s="7"/>
      <c r="AB6" s="7"/>
      <c r="AC6" s="7"/>
      <c r="AD6" s="7"/>
      <c r="AE6" s="7"/>
    </row>
    <row r="7" spans="1:31" ht="46.5">
      <c r="A7" s="7"/>
      <c r="B7" s="139" t="s">
        <v>113</v>
      </c>
      <c r="C7" s="137" t="s">
        <v>114</v>
      </c>
      <c r="D7" s="138">
        <v>0.6</v>
      </c>
      <c r="E7" s="7"/>
      <c r="F7" s="7"/>
      <c r="G7" s="7"/>
      <c r="H7" s="7"/>
      <c r="I7" s="7"/>
      <c r="J7" s="7"/>
      <c r="K7" s="7"/>
      <c r="L7" s="7"/>
      <c r="M7" s="7"/>
      <c r="N7" s="7"/>
      <c r="O7" s="7"/>
      <c r="P7" s="7"/>
      <c r="Q7" s="7"/>
      <c r="R7" s="7"/>
      <c r="S7" s="7"/>
      <c r="T7" s="7"/>
      <c r="U7" s="7"/>
      <c r="V7" s="7"/>
      <c r="W7" s="7"/>
      <c r="X7" s="7"/>
      <c r="Y7" s="7"/>
      <c r="Z7" s="7"/>
      <c r="AA7" s="7"/>
      <c r="AB7" s="7"/>
      <c r="AC7" s="7"/>
      <c r="AD7" s="7"/>
      <c r="AE7" s="7"/>
    </row>
    <row r="8" spans="1:31" ht="69.75">
      <c r="A8" s="7"/>
      <c r="B8" s="140" t="s">
        <v>115</v>
      </c>
      <c r="C8" s="137" t="s">
        <v>116</v>
      </c>
      <c r="D8" s="138">
        <v>0.8</v>
      </c>
      <c r="E8" s="7"/>
      <c r="F8" s="7"/>
      <c r="G8" s="7"/>
      <c r="H8" s="7"/>
      <c r="I8" s="7"/>
      <c r="J8" s="7"/>
      <c r="K8" s="7"/>
      <c r="L8" s="7"/>
      <c r="M8" s="7"/>
      <c r="N8" s="7"/>
      <c r="O8" s="7"/>
      <c r="P8" s="7"/>
      <c r="Q8" s="7"/>
      <c r="R8" s="7"/>
      <c r="S8" s="7"/>
      <c r="T8" s="7"/>
      <c r="U8" s="7"/>
      <c r="V8" s="7"/>
      <c r="W8" s="7"/>
      <c r="X8" s="7"/>
      <c r="Y8" s="7"/>
      <c r="Z8" s="7"/>
      <c r="AA8" s="7"/>
      <c r="AB8" s="7"/>
      <c r="AC8" s="7"/>
      <c r="AD8" s="7"/>
      <c r="AE8" s="7"/>
    </row>
    <row r="9" spans="1:31" ht="46.5">
      <c r="A9" s="7"/>
      <c r="B9" s="141" t="s">
        <v>117</v>
      </c>
      <c r="C9" s="137" t="s">
        <v>118</v>
      </c>
      <c r="D9" s="138">
        <v>1</v>
      </c>
      <c r="E9" s="7"/>
      <c r="F9" s="7"/>
      <c r="G9" s="7"/>
      <c r="H9" s="7"/>
      <c r="I9" s="7"/>
      <c r="J9" s="7"/>
      <c r="K9" s="7"/>
      <c r="L9" s="7"/>
      <c r="M9" s="7"/>
      <c r="N9" s="7"/>
      <c r="O9" s="7"/>
      <c r="P9" s="7"/>
      <c r="Q9" s="7"/>
      <c r="R9" s="7"/>
      <c r="S9" s="7"/>
      <c r="T9" s="7"/>
      <c r="U9" s="7"/>
      <c r="V9" s="7"/>
      <c r="W9" s="7"/>
      <c r="X9" s="7"/>
      <c r="Y9" s="7"/>
      <c r="Z9" s="7"/>
      <c r="AA9" s="7"/>
      <c r="AB9" s="7"/>
      <c r="AC9" s="7"/>
      <c r="AD9" s="7"/>
      <c r="AE9" s="7"/>
    </row>
    <row r="10" spans="1:31">
      <c r="A10" s="7"/>
      <c r="B10" s="23"/>
      <c r="C10" s="23"/>
      <c r="D10" s="23"/>
      <c r="E10" s="7"/>
      <c r="F10" s="7"/>
      <c r="G10" s="7"/>
      <c r="H10" s="7"/>
      <c r="I10" s="7"/>
      <c r="J10" s="7"/>
      <c r="K10" s="7"/>
      <c r="L10" s="7"/>
      <c r="M10" s="7"/>
      <c r="N10" s="7"/>
      <c r="O10" s="7"/>
      <c r="P10" s="7"/>
      <c r="Q10" s="7"/>
      <c r="R10" s="7"/>
      <c r="S10" s="7"/>
      <c r="T10" s="7"/>
      <c r="U10" s="7"/>
      <c r="V10" s="7"/>
      <c r="W10" s="7"/>
      <c r="X10" s="7"/>
      <c r="Y10" s="7"/>
      <c r="Z10" s="7"/>
      <c r="AA10" s="7"/>
      <c r="AB10" s="7"/>
      <c r="AC10" s="7"/>
      <c r="AD10" s="7"/>
      <c r="AE10" s="7"/>
    </row>
    <row r="11" spans="1:31" ht="16.5">
      <c r="A11" s="7"/>
      <c r="B11" s="24"/>
      <c r="C11" s="23"/>
      <c r="D11" s="23"/>
      <c r="E11" s="7"/>
      <c r="F11" s="7"/>
      <c r="G11" s="7"/>
      <c r="H11" s="7"/>
      <c r="I11" s="7"/>
      <c r="J11" s="7"/>
      <c r="K11" s="7"/>
      <c r="L11" s="7"/>
      <c r="M11" s="7"/>
      <c r="N11" s="7"/>
      <c r="O11" s="7"/>
      <c r="P11" s="7"/>
      <c r="Q11" s="7"/>
      <c r="R11" s="7"/>
      <c r="S11" s="7"/>
      <c r="T11" s="7"/>
      <c r="U11" s="7"/>
      <c r="V11" s="7"/>
      <c r="W11" s="7"/>
      <c r="X11" s="7"/>
      <c r="Y11" s="7"/>
      <c r="Z11" s="7"/>
      <c r="AA11" s="7"/>
      <c r="AB11" s="7"/>
      <c r="AC11" s="7"/>
      <c r="AD11" s="7"/>
      <c r="AE11" s="7"/>
    </row>
    <row r="12" spans="1:31">
      <c r="A12" s="7"/>
      <c r="B12" s="23"/>
      <c r="C12" s="23"/>
      <c r="D12" s="23"/>
      <c r="E12" s="7"/>
      <c r="F12" s="7"/>
      <c r="G12" s="7"/>
      <c r="H12" s="7"/>
      <c r="I12" s="7"/>
      <c r="J12" s="7"/>
      <c r="K12" s="7"/>
      <c r="L12" s="7"/>
      <c r="M12" s="7"/>
      <c r="N12" s="7"/>
      <c r="O12" s="7"/>
      <c r="P12" s="7"/>
      <c r="Q12" s="7"/>
      <c r="R12" s="7"/>
      <c r="S12" s="7"/>
      <c r="T12" s="7"/>
      <c r="U12" s="7"/>
      <c r="V12" s="7"/>
      <c r="W12" s="7"/>
      <c r="X12" s="7"/>
      <c r="Y12" s="7"/>
      <c r="Z12" s="7"/>
      <c r="AA12" s="7"/>
      <c r="AB12" s="7"/>
      <c r="AC12" s="7"/>
      <c r="AD12" s="7"/>
      <c r="AE12" s="7"/>
    </row>
    <row r="13" spans="1:31">
      <c r="A13" s="7"/>
      <c r="B13" s="23"/>
      <c r="C13" s="23"/>
      <c r="D13" s="23"/>
      <c r="E13" s="7"/>
      <c r="F13" s="7"/>
      <c r="G13" s="7"/>
      <c r="H13" s="7"/>
      <c r="I13" s="7"/>
      <c r="J13" s="7"/>
      <c r="K13" s="7"/>
      <c r="L13" s="7"/>
      <c r="M13" s="7"/>
      <c r="N13" s="7"/>
      <c r="O13" s="7"/>
      <c r="P13" s="7"/>
      <c r="Q13" s="7"/>
      <c r="R13" s="7"/>
      <c r="S13" s="7"/>
      <c r="T13" s="7"/>
      <c r="U13" s="7"/>
      <c r="V13" s="7"/>
      <c r="W13" s="7"/>
      <c r="X13" s="7"/>
      <c r="Y13" s="7"/>
      <c r="Z13" s="7"/>
      <c r="AA13" s="7"/>
      <c r="AB13" s="7"/>
      <c r="AC13" s="7"/>
      <c r="AD13" s="7"/>
      <c r="AE13" s="7"/>
    </row>
    <row r="14" spans="1:31">
      <c r="A14" s="7"/>
      <c r="B14" s="23"/>
      <c r="C14" s="23"/>
      <c r="D14" s="23"/>
      <c r="E14" s="7"/>
      <c r="F14" s="7"/>
      <c r="G14" s="7"/>
      <c r="H14" s="7"/>
      <c r="I14" s="7"/>
      <c r="J14" s="7"/>
      <c r="K14" s="7"/>
      <c r="L14" s="7"/>
      <c r="M14" s="7"/>
      <c r="N14" s="7"/>
      <c r="O14" s="7"/>
      <c r="P14" s="7"/>
      <c r="Q14" s="7"/>
      <c r="R14" s="7"/>
      <c r="S14" s="7"/>
      <c r="T14" s="7"/>
      <c r="U14" s="7"/>
      <c r="V14" s="7"/>
      <c r="W14" s="7"/>
      <c r="X14" s="7"/>
      <c r="Y14" s="7"/>
      <c r="Z14" s="7"/>
      <c r="AA14" s="7"/>
      <c r="AB14" s="7"/>
      <c r="AC14" s="7"/>
      <c r="AD14" s="7"/>
      <c r="AE14" s="7"/>
    </row>
    <row r="15" spans="1:31">
      <c r="A15" s="7"/>
      <c r="B15" s="23"/>
      <c r="C15" s="23"/>
      <c r="D15" s="23"/>
      <c r="E15" s="7"/>
      <c r="F15" s="7"/>
      <c r="G15" s="7"/>
      <c r="H15" s="7"/>
      <c r="I15" s="7"/>
      <c r="J15" s="7"/>
      <c r="K15" s="7"/>
      <c r="L15" s="7"/>
      <c r="M15" s="7"/>
      <c r="N15" s="7"/>
      <c r="O15" s="7"/>
      <c r="P15" s="7"/>
      <c r="Q15" s="7"/>
      <c r="R15" s="7"/>
      <c r="S15" s="7"/>
      <c r="T15" s="7"/>
      <c r="U15" s="7"/>
      <c r="V15" s="7"/>
      <c r="W15" s="7"/>
      <c r="X15" s="7"/>
      <c r="Y15" s="7"/>
      <c r="Z15" s="7"/>
      <c r="AA15" s="7"/>
      <c r="AB15" s="7"/>
      <c r="AC15" s="7"/>
      <c r="AD15" s="7"/>
      <c r="AE15" s="7"/>
    </row>
    <row r="16" spans="1:31">
      <c r="A16" s="7"/>
      <c r="B16" s="23"/>
      <c r="C16" s="23"/>
      <c r="D16" s="23"/>
      <c r="E16" s="7"/>
      <c r="F16" s="7"/>
      <c r="G16" s="7"/>
      <c r="H16" s="7"/>
      <c r="I16" s="7"/>
      <c r="J16" s="7"/>
      <c r="K16" s="7"/>
      <c r="L16" s="7"/>
      <c r="M16" s="7"/>
      <c r="N16" s="7"/>
      <c r="O16" s="7"/>
      <c r="P16" s="7"/>
      <c r="Q16" s="7"/>
      <c r="R16" s="7"/>
      <c r="S16" s="7"/>
      <c r="T16" s="7"/>
      <c r="U16" s="7"/>
      <c r="V16" s="7"/>
      <c r="W16" s="7"/>
      <c r="X16" s="7"/>
      <c r="Y16" s="7"/>
      <c r="Z16" s="7"/>
      <c r="AA16" s="7"/>
      <c r="AB16" s="7"/>
      <c r="AC16" s="7"/>
      <c r="AD16" s="7"/>
      <c r="AE16" s="7"/>
    </row>
    <row r="17" spans="1:31">
      <c r="A17" s="7"/>
      <c r="B17" s="23"/>
      <c r="C17" s="23"/>
      <c r="D17" s="23"/>
      <c r="E17" s="7"/>
      <c r="F17" s="7"/>
      <c r="G17" s="7"/>
      <c r="H17" s="7"/>
      <c r="I17" s="7"/>
      <c r="J17" s="7"/>
      <c r="K17" s="7"/>
      <c r="L17" s="7"/>
      <c r="M17" s="7"/>
      <c r="N17" s="7"/>
      <c r="O17" s="7"/>
      <c r="P17" s="7"/>
      <c r="Q17" s="7"/>
      <c r="R17" s="7"/>
      <c r="S17" s="7"/>
      <c r="T17" s="7"/>
      <c r="U17" s="7"/>
      <c r="V17" s="7"/>
      <c r="W17" s="7"/>
      <c r="X17" s="7"/>
      <c r="Y17" s="7"/>
      <c r="Z17" s="7"/>
      <c r="AA17" s="7"/>
      <c r="AB17" s="7"/>
      <c r="AC17" s="7"/>
      <c r="AD17" s="7"/>
      <c r="AE17" s="7"/>
    </row>
    <row r="18" spans="1:31">
      <c r="A18" s="7"/>
      <c r="B18" s="23"/>
      <c r="C18" s="23"/>
      <c r="D18" s="23"/>
      <c r="E18" s="7"/>
      <c r="F18" s="7"/>
      <c r="G18" s="7"/>
      <c r="H18" s="7"/>
      <c r="I18" s="7"/>
      <c r="J18" s="7"/>
      <c r="K18" s="7"/>
      <c r="L18" s="7"/>
      <c r="M18" s="7"/>
      <c r="N18" s="7"/>
      <c r="O18" s="7"/>
      <c r="P18" s="7"/>
      <c r="Q18" s="7"/>
      <c r="R18" s="7"/>
      <c r="S18" s="7"/>
      <c r="T18" s="7"/>
      <c r="U18" s="7"/>
      <c r="V18" s="7"/>
      <c r="W18" s="7"/>
      <c r="X18" s="7"/>
      <c r="Y18" s="7"/>
      <c r="Z18" s="7"/>
      <c r="AA18" s="7"/>
      <c r="AB18" s="7"/>
      <c r="AC18" s="7"/>
      <c r="AD18" s="7"/>
      <c r="AE18" s="7"/>
    </row>
    <row r="19" spans="1:31">
      <c r="A19" s="7"/>
      <c r="B19" s="23"/>
      <c r="C19" s="23"/>
      <c r="D19" s="23"/>
      <c r="E19" s="7"/>
      <c r="F19" s="7"/>
      <c r="G19" s="7"/>
      <c r="H19" s="7"/>
      <c r="I19" s="7"/>
      <c r="J19" s="7"/>
      <c r="K19" s="7"/>
      <c r="L19" s="7"/>
      <c r="M19" s="7"/>
      <c r="N19" s="7"/>
      <c r="O19" s="7"/>
      <c r="P19" s="7"/>
      <c r="Q19" s="7"/>
      <c r="R19" s="7"/>
      <c r="S19" s="7"/>
      <c r="T19" s="7"/>
      <c r="U19" s="7"/>
      <c r="V19" s="7"/>
      <c r="W19" s="7"/>
      <c r="X19" s="7"/>
      <c r="Y19" s="7"/>
      <c r="Z19" s="7"/>
      <c r="AA19" s="7"/>
      <c r="AB19" s="7"/>
      <c r="AC19" s="7"/>
      <c r="AD19" s="7"/>
      <c r="AE19" s="7"/>
    </row>
    <row r="20" spans="1:31">
      <c r="A20" s="7"/>
      <c r="B20" s="7"/>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row>
    <row r="21" spans="1:31">
      <c r="A21" s="7"/>
      <c r="B21" s="7"/>
      <c r="C21" s="7"/>
      <c r="D21" s="7"/>
      <c r="E21" s="7"/>
      <c r="F21" s="7"/>
      <c r="G21" s="7"/>
      <c r="H21" s="7"/>
      <c r="I21" s="7"/>
      <c r="J21" s="7"/>
      <c r="K21" s="7"/>
      <c r="L21" s="7"/>
      <c r="M21" s="7"/>
      <c r="N21" s="7"/>
      <c r="O21" s="7"/>
      <c r="P21" s="7"/>
      <c r="Q21" s="7"/>
      <c r="R21" s="7"/>
      <c r="S21" s="7"/>
      <c r="T21" s="7"/>
      <c r="U21" s="7"/>
      <c r="V21" s="7"/>
      <c r="W21" s="7"/>
      <c r="X21" s="7"/>
      <c r="Y21" s="7"/>
      <c r="Z21" s="7"/>
      <c r="AA21" s="7"/>
      <c r="AB21" s="7"/>
      <c r="AC21" s="7"/>
      <c r="AD21" s="7"/>
      <c r="AE21" s="7"/>
    </row>
    <row r="22" spans="1:31">
      <c r="A22" s="7"/>
      <c r="B22" s="7"/>
      <c r="C22" s="7"/>
      <c r="D22" s="7"/>
      <c r="E22" s="7"/>
      <c r="F22" s="7"/>
      <c r="G22" s="7"/>
      <c r="H22" s="7"/>
      <c r="I22" s="7"/>
      <c r="J22" s="7"/>
      <c r="K22" s="7"/>
      <c r="L22" s="7"/>
      <c r="M22" s="7"/>
      <c r="N22" s="7"/>
      <c r="O22" s="7"/>
      <c r="P22" s="7"/>
      <c r="Q22" s="7"/>
      <c r="R22" s="7"/>
      <c r="S22" s="7"/>
      <c r="T22" s="7"/>
      <c r="U22" s="7"/>
      <c r="V22" s="7"/>
      <c r="W22" s="7"/>
      <c r="X22" s="7"/>
      <c r="Y22" s="7"/>
      <c r="Z22" s="7"/>
      <c r="AA22" s="7"/>
      <c r="AB22" s="7"/>
      <c r="AC22" s="7"/>
      <c r="AD22" s="7"/>
      <c r="AE22" s="7"/>
    </row>
    <row r="23" spans="1:31">
      <c r="A23" s="7"/>
      <c r="B23" s="7"/>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row>
    <row r="24" spans="1:31">
      <c r="A24" s="7"/>
      <c r="B24" s="7"/>
      <c r="C24" s="7"/>
      <c r="D24" s="7"/>
      <c r="E24" s="7"/>
      <c r="F24" s="7"/>
      <c r="G24" s="7"/>
      <c r="H24" s="7"/>
      <c r="I24" s="7"/>
      <c r="J24" s="7"/>
      <c r="K24" s="7"/>
      <c r="L24" s="7"/>
      <c r="M24" s="7"/>
      <c r="N24" s="7"/>
      <c r="O24" s="7"/>
      <c r="P24" s="7"/>
      <c r="Q24" s="7"/>
      <c r="R24" s="7"/>
      <c r="S24" s="7"/>
      <c r="T24" s="7"/>
      <c r="U24" s="7"/>
      <c r="V24" s="7"/>
      <c r="W24" s="7"/>
      <c r="X24" s="7"/>
      <c r="Y24" s="7"/>
      <c r="Z24" s="7"/>
      <c r="AA24" s="7"/>
      <c r="AB24" s="7"/>
      <c r="AC24" s="7"/>
      <c r="AD24" s="7"/>
      <c r="AE24" s="7"/>
    </row>
    <row r="25" spans="1:31">
      <c r="A25" s="7"/>
      <c r="B25" s="7"/>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row>
    <row r="26" spans="1:31">
      <c r="A26" s="7"/>
      <c r="B26" s="7"/>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row>
    <row r="27" spans="1:31">
      <c r="A27" s="7"/>
      <c r="B27" s="7"/>
      <c r="C27" s="7"/>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row>
    <row r="28" spans="1:31">
      <c r="A28" s="7"/>
      <c r="B28" s="7"/>
      <c r="C28" s="7"/>
      <c r="D28" s="7"/>
      <c r="E28" s="7"/>
      <c r="F28" s="7"/>
      <c r="G28" s="7"/>
      <c r="H28" s="7"/>
      <c r="I28" s="7"/>
      <c r="J28" s="7"/>
      <c r="K28" s="7"/>
      <c r="L28" s="7"/>
      <c r="M28" s="7"/>
      <c r="N28" s="7"/>
      <c r="O28" s="7"/>
      <c r="P28" s="7"/>
      <c r="Q28" s="7"/>
      <c r="R28" s="7"/>
      <c r="S28" s="7"/>
      <c r="T28" s="7"/>
      <c r="U28" s="7"/>
      <c r="V28" s="7"/>
      <c r="W28" s="7"/>
      <c r="X28" s="7"/>
      <c r="Y28" s="7"/>
      <c r="Z28" s="7"/>
      <c r="AA28" s="7"/>
      <c r="AB28" s="7"/>
      <c r="AC28" s="7"/>
      <c r="AD28" s="7"/>
      <c r="AE28" s="7"/>
    </row>
    <row r="29" spans="1:31">
      <c r="A29" s="7"/>
      <c r="B29" s="7"/>
      <c r="C29" s="7"/>
      <c r="D29" s="7"/>
      <c r="E29" s="7"/>
      <c r="F29" s="7"/>
      <c r="G29" s="7"/>
      <c r="H29" s="7"/>
      <c r="I29" s="7"/>
      <c r="J29" s="7"/>
      <c r="K29" s="7"/>
      <c r="L29" s="7"/>
      <c r="M29" s="7"/>
      <c r="N29" s="7"/>
      <c r="O29" s="7"/>
      <c r="P29" s="7"/>
      <c r="Q29" s="7"/>
      <c r="R29" s="7"/>
      <c r="S29" s="7"/>
      <c r="T29" s="7"/>
      <c r="U29" s="7"/>
      <c r="V29" s="7"/>
      <c r="W29" s="7"/>
      <c r="X29" s="7"/>
      <c r="Y29" s="7"/>
      <c r="Z29" s="7"/>
      <c r="AA29" s="7"/>
      <c r="AB29" s="7"/>
      <c r="AC29" s="7"/>
      <c r="AD29" s="7"/>
      <c r="AE29" s="7"/>
    </row>
    <row r="30" spans="1:31">
      <c r="A30" s="7"/>
      <c r="B30" s="7"/>
      <c r="C30" s="7"/>
      <c r="D30" s="7"/>
      <c r="E30" s="7"/>
      <c r="F30" s="7"/>
      <c r="G30" s="7"/>
      <c r="H30" s="7"/>
      <c r="I30" s="7"/>
      <c r="J30" s="7"/>
      <c r="K30" s="7"/>
      <c r="L30" s="7"/>
      <c r="M30" s="7"/>
      <c r="N30" s="7"/>
      <c r="O30" s="7"/>
      <c r="P30" s="7"/>
      <c r="Q30" s="7"/>
      <c r="R30" s="7"/>
      <c r="S30" s="7"/>
      <c r="T30" s="7"/>
      <c r="U30" s="7"/>
      <c r="V30" s="7"/>
      <c r="W30" s="7"/>
      <c r="X30" s="7"/>
      <c r="Y30" s="7"/>
      <c r="Z30" s="7"/>
      <c r="AA30" s="7"/>
      <c r="AB30" s="7"/>
      <c r="AC30" s="7"/>
      <c r="AD30" s="7"/>
      <c r="AE30" s="7"/>
    </row>
    <row r="31" spans="1:31">
      <c r="A31" s="7"/>
      <c r="B31" s="7"/>
      <c r="C31" s="7"/>
      <c r="D31" s="7"/>
      <c r="E31" s="7"/>
      <c r="F31" s="7"/>
      <c r="G31" s="7"/>
      <c r="H31" s="7"/>
      <c r="I31" s="7"/>
      <c r="J31" s="7"/>
      <c r="K31" s="7"/>
      <c r="L31" s="7"/>
      <c r="M31" s="7"/>
      <c r="N31" s="7"/>
      <c r="O31" s="7"/>
      <c r="P31" s="7"/>
      <c r="Q31" s="7"/>
      <c r="R31" s="7"/>
      <c r="S31" s="7"/>
      <c r="T31" s="7"/>
      <c r="U31" s="7"/>
      <c r="V31" s="7"/>
      <c r="W31" s="7"/>
      <c r="X31" s="7"/>
      <c r="Y31" s="7"/>
      <c r="Z31" s="7"/>
      <c r="AA31" s="7"/>
      <c r="AB31" s="7"/>
      <c r="AC31" s="7"/>
      <c r="AD31" s="7"/>
      <c r="AE31" s="7"/>
    </row>
    <row r="32" spans="1:31">
      <c r="A32" s="7"/>
      <c r="B32" s="7"/>
      <c r="C32" s="7"/>
      <c r="D32" s="7"/>
      <c r="E32" s="7"/>
      <c r="F32" s="7"/>
      <c r="G32" s="7"/>
      <c r="H32" s="7"/>
      <c r="I32" s="7"/>
      <c r="J32" s="7"/>
      <c r="K32" s="7"/>
      <c r="L32" s="7"/>
      <c r="M32" s="7"/>
      <c r="N32" s="7"/>
      <c r="O32" s="7"/>
      <c r="P32" s="7"/>
      <c r="Q32" s="7"/>
      <c r="R32" s="7"/>
      <c r="S32" s="7"/>
      <c r="T32" s="7"/>
      <c r="U32" s="7"/>
      <c r="V32" s="7"/>
      <c r="W32" s="7"/>
      <c r="X32" s="7"/>
      <c r="Y32" s="7"/>
      <c r="Z32" s="7"/>
      <c r="AA32" s="7"/>
      <c r="AB32" s="7"/>
      <c r="AC32" s="7"/>
      <c r="AD32" s="7"/>
      <c r="AE32" s="7"/>
    </row>
    <row r="33" spans="1:31">
      <c r="A33" s="7"/>
      <c r="B33" s="7"/>
      <c r="C33" s="7"/>
      <c r="D33" s="7"/>
      <c r="E33" s="7"/>
      <c r="F33" s="7"/>
      <c r="G33" s="7"/>
      <c r="H33" s="7"/>
      <c r="I33" s="7"/>
      <c r="J33" s="7"/>
      <c r="K33" s="7"/>
      <c r="L33" s="7"/>
      <c r="M33" s="7"/>
      <c r="N33" s="7"/>
      <c r="O33" s="7"/>
      <c r="P33" s="7"/>
      <c r="Q33" s="7"/>
      <c r="R33" s="7"/>
      <c r="S33" s="7"/>
      <c r="T33" s="7"/>
      <c r="U33" s="7"/>
      <c r="V33" s="7"/>
      <c r="W33" s="7"/>
      <c r="X33" s="7"/>
      <c r="Y33" s="7"/>
      <c r="Z33" s="7"/>
      <c r="AA33" s="7"/>
      <c r="AB33" s="7"/>
      <c r="AC33" s="7"/>
      <c r="AD33" s="7"/>
      <c r="AE33" s="7"/>
    </row>
    <row r="34" spans="1:31" s="129" customFormat="1"/>
    <row r="35" spans="1:31" s="129" customFormat="1"/>
    <row r="36" spans="1:31" s="129" customFormat="1"/>
    <row r="37" spans="1:31" s="129" customFormat="1"/>
    <row r="38" spans="1:31" s="129" customFormat="1"/>
    <row r="39" spans="1:31" s="129" customFormat="1"/>
    <row r="40" spans="1:31" s="129" customFormat="1"/>
    <row r="41" spans="1:31" s="129" customFormat="1"/>
    <row r="42" spans="1:31" s="129" customFormat="1"/>
    <row r="43" spans="1:31" s="129" customFormat="1"/>
    <row r="44" spans="1:31" s="129" customFormat="1"/>
    <row r="45" spans="1:31" s="129" customFormat="1"/>
    <row r="46" spans="1:31" s="129" customFormat="1"/>
    <row r="47" spans="1:31" s="129" customFormat="1"/>
    <row r="48" spans="1:31" s="129" customFormat="1"/>
    <row r="49" s="129" customFormat="1"/>
    <row r="50" s="129" customFormat="1"/>
    <row r="51" s="129" customFormat="1"/>
    <row r="52" s="129" customFormat="1"/>
    <row r="53" s="129" customFormat="1"/>
    <row r="54" s="129" customFormat="1"/>
    <row r="55" s="129" customFormat="1"/>
    <row r="56" s="129" customFormat="1"/>
    <row r="57" s="129" customFormat="1"/>
    <row r="58" s="129" customFormat="1"/>
    <row r="59" s="129" customFormat="1"/>
    <row r="60" s="129" customFormat="1"/>
    <row r="61" s="129" customFormat="1"/>
    <row r="62" s="129" customFormat="1"/>
    <row r="63" s="129" customFormat="1"/>
    <row r="64" s="129" customFormat="1"/>
    <row r="65" s="129" customFormat="1"/>
    <row r="66" s="129" customFormat="1"/>
    <row r="67" s="129" customFormat="1"/>
    <row r="68" s="129" customFormat="1"/>
    <row r="69" s="129" customFormat="1"/>
    <row r="70" s="129" customFormat="1"/>
    <row r="71" s="129" customFormat="1"/>
    <row r="72" s="129" customFormat="1"/>
    <row r="73" s="129" customFormat="1"/>
    <row r="74" s="129" customFormat="1"/>
    <row r="75" s="129" customFormat="1"/>
    <row r="76" s="129" customFormat="1"/>
    <row r="77" s="129" customFormat="1"/>
    <row r="78" s="129" customFormat="1"/>
    <row r="79" s="129" customFormat="1"/>
    <row r="80" s="129" customFormat="1"/>
    <row r="81" s="129" customFormat="1"/>
    <row r="82" s="129" customFormat="1"/>
    <row r="83" s="129" customFormat="1"/>
    <row r="84" s="129" customFormat="1"/>
    <row r="85" s="129" customFormat="1"/>
    <row r="86" s="129" customFormat="1"/>
    <row r="87" s="129" customFormat="1"/>
    <row r="88" s="129" customFormat="1"/>
    <row r="89" s="129" customFormat="1"/>
    <row r="90" s="129" customFormat="1"/>
    <row r="91" s="129" customFormat="1"/>
    <row r="92" s="129" customFormat="1"/>
    <row r="93" s="129" customFormat="1"/>
    <row r="94" s="129" customFormat="1"/>
    <row r="95" s="129" customFormat="1"/>
    <row r="96" s="129" customFormat="1"/>
    <row r="97" s="129" customFormat="1"/>
    <row r="98" s="129" customFormat="1"/>
    <row r="99" s="129" customFormat="1"/>
    <row r="100" s="129" customFormat="1"/>
    <row r="101" s="129" customFormat="1"/>
    <row r="102" s="129" customFormat="1"/>
    <row r="103" s="129" customFormat="1"/>
    <row r="104" s="129" customFormat="1"/>
    <row r="105" s="129" customFormat="1"/>
    <row r="106" s="129" customFormat="1"/>
    <row r="107" s="129" customFormat="1"/>
    <row r="108" s="129" customFormat="1"/>
    <row r="109" s="129" customFormat="1"/>
    <row r="110" s="129" customFormat="1"/>
    <row r="111" s="129" customFormat="1"/>
    <row r="112" s="129" customFormat="1"/>
    <row r="113" s="129" customFormat="1"/>
    <row r="114" s="129" customFormat="1"/>
    <row r="115" s="129" customFormat="1"/>
    <row r="116" s="129" customFormat="1"/>
    <row r="117" s="129" customFormat="1"/>
    <row r="118" s="129" customFormat="1"/>
    <row r="119" s="129" customFormat="1"/>
    <row r="120" s="129" customFormat="1"/>
    <row r="121" s="129" customFormat="1"/>
    <row r="122" s="129" customFormat="1"/>
    <row r="123" s="129" customFormat="1"/>
    <row r="124" s="129" customFormat="1"/>
    <row r="125" s="129" customFormat="1"/>
    <row r="126" s="129" customFormat="1"/>
    <row r="127" s="129" customFormat="1"/>
    <row r="128" s="129" customFormat="1"/>
    <row r="129" s="129" customFormat="1"/>
    <row r="130" s="129" customFormat="1"/>
    <row r="131" s="129" customFormat="1"/>
    <row r="132" s="129" customFormat="1"/>
    <row r="133" s="129" customFormat="1"/>
    <row r="134" s="129" customFormat="1"/>
    <row r="135" s="129" customFormat="1"/>
    <row r="136" s="129" customFormat="1"/>
    <row r="137" s="129" customFormat="1"/>
    <row r="138" s="129" customFormat="1"/>
    <row r="139" s="129" customFormat="1"/>
    <row r="140" s="129" customFormat="1"/>
    <row r="141" s="129" customFormat="1"/>
    <row r="142" s="129" customFormat="1"/>
    <row r="143" s="129" customFormat="1"/>
    <row r="144" s="129" customFormat="1"/>
    <row r="145" s="129" customFormat="1"/>
    <row r="146" s="129" customFormat="1"/>
    <row r="147" s="129" customFormat="1"/>
    <row r="148" s="129" customFormat="1"/>
    <row r="149" s="129" customFormat="1"/>
    <row r="150" s="129" customFormat="1"/>
    <row r="151" s="129" customFormat="1"/>
    <row r="152" s="129" customFormat="1"/>
    <row r="153" s="129" customFormat="1"/>
    <row r="154" s="129" customFormat="1"/>
    <row r="155" s="129" customFormat="1"/>
    <row r="156" s="129" customFormat="1"/>
    <row r="157" s="129" customFormat="1"/>
    <row r="158" s="129" customFormat="1"/>
    <row r="159" s="129" customFormat="1"/>
    <row r="160" s="129" customFormat="1"/>
    <row r="161" s="129" customFormat="1"/>
    <row r="162" s="129" customFormat="1"/>
    <row r="163" s="129" customFormat="1"/>
    <row r="164" s="129" customFormat="1"/>
    <row r="165" s="129" customFormat="1"/>
    <row r="166" s="129" customFormat="1"/>
    <row r="167" s="129" customFormat="1"/>
    <row r="168" s="129" customFormat="1"/>
    <row r="169" s="129" customFormat="1"/>
    <row r="170" s="129" customFormat="1"/>
    <row r="171" s="129" customFormat="1"/>
    <row r="172" s="129" customFormat="1"/>
    <row r="173" s="129" customFormat="1"/>
    <row r="174" s="129" customFormat="1"/>
    <row r="175" s="129" customFormat="1"/>
    <row r="176" s="129" customFormat="1"/>
    <row r="177" s="129" customFormat="1"/>
    <row r="178" s="129" customFormat="1"/>
    <row r="179" s="129" customFormat="1"/>
    <row r="180" s="129" customFormat="1"/>
    <row r="181" s="129" customFormat="1"/>
    <row r="182" s="129" customFormat="1"/>
    <row r="183" s="129" customFormat="1"/>
    <row r="184" s="129" customFormat="1"/>
    <row r="185" s="129" customFormat="1"/>
    <row r="186" s="129" customFormat="1"/>
    <row r="187" s="129" customFormat="1"/>
    <row r="188" s="129" customFormat="1"/>
    <row r="189" s="129" customFormat="1"/>
    <row r="190" s="129" customFormat="1"/>
    <row r="191" s="129" customFormat="1"/>
    <row r="192" s="129" customFormat="1"/>
    <row r="193" s="129" customFormat="1"/>
    <row r="194" s="129" customFormat="1"/>
    <row r="195" s="129" customFormat="1"/>
    <row r="196" s="129" customFormat="1"/>
    <row r="197" s="129" customFormat="1"/>
    <row r="198" s="129" customFormat="1"/>
    <row r="199" s="129" customFormat="1"/>
    <row r="200" s="129" customFormat="1"/>
    <row r="201" s="129" customFormat="1"/>
    <row r="202" s="129" customFormat="1"/>
    <row r="203" s="129" customFormat="1"/>
    <row r="204" s="129" customFormat="1"/>
    <row r="205" s="129" customFormat="1"/>
    <row r="206" s="129" customFormat="1"/>
    <row r="207" s="129" customFormat="1"/>
    <row r="208" s="129" customFormat="1"/>
    <row r="209" s="129" customFormat="1"/>
    <row r="210" s="129" customFormat="1"/>
    <row r="211" s="129" customFormat="1"/>
    <row r="212" s="129" customFormat="1"/>
    <row r="213" s="129" customFormat="1"/>
    <row r="214" s="129" customFormat="1"/>
    <row r="215" s="129" customFormat="1"/>
    <row r="216" s="129" customFormat="1"/>
    <row r="217" s="129" customFormat="1"/>
    <row r="218" s="129" customFormat="1"/>
    <row r="219" s="129" customFormat="1"/>
    <row r="220" s="129" customFormat="1"/>
    <row r="221" s="129" customFormat="1"/>
    <row r="222" s="129" customFormat="1"/>
    <row r="223" s="129" customFormat="1"/>
    <row r="224" s="129" customFormat="1"/>
    <row r="225" s="129" customFormat="1"/>
    <row r="226" s="129" customFormat="1"/>
    <row r="227" s="129" customFormat="1"/>
    <row r="228" s="129" customFormat="1"/>
    <row r="229" s="129" customFormat="1"/>
    <row r="230" s="129" customFormat="1"/>
    <row r="231" s="129" customFormat="1"/>
    <row r="232" s="129" customFormat="1"/>
    <row r="233" s="129" customFormat="1"/>
    <row r="234" s="129" customFormat="1"/>
    <row r="235" s="129" customFormat="1"/>
    <row r="236" s="129" customFormat="1"/>
    <row r="237" s="129" customFormat="1"/>
    <row r="238" s="129" customFormat="1"/>
    <row r="239" s="129" customFormat="1"/>
    <row r="240" s="129" customFormat="1"/>
    <row r="241" s="129" customFormat="1"/>
    <row r="242" s="129" customFormat="1"/>
    <row r="243" s="129" customFormat="1"/>
    <row r="244" s="129" customFormat="1"/>
    <row r="245" s="129" customFormat="1"/>
    <row r="246" s="129" customFormat="1"/>
    <row r="247" s="129" customFormat="1"/>
    <row r="248" s="129" customFormat="1"/>
    <row r="249" s="129" customFormat="1"/>
    <row r="250" s="129" customFormat="1"/>
    <row r="251" s="129" customFormat="1"/>
    <row r="252" s="129" customFormat="1"/>
    <row r="253" s="129" customFormat="1"/>
    <row r="254" s="129" customFormat="1"/>
    <row r="255" s="129" customFormat="1"/>
    <row r="256" s="129" customFormat="1"/>
    <row r="257" s="129" customFormat="1"/>
    <row r="258" s="129" customFormat="1"/>
    <row r="259" s="129" customFormat="1"/>
    <row r="260" s="129" customFormat="1"/>
    <row r="261" s="129" customFormat="1"/>
    <row r="262" s="129" customFormat="1"/>
    <row r="263" s="129" customFormat="1"/>
    <row r="264" s="129" customFormat="1"/>
    <row r="265" s="129" customFormat="1"/>
    <row r="266" s="129" customFormat="1"/>
    <row r="267" s="129" customFormat="1"/>
    <row r="268" s="129" customFormat="1"/>
    <row r="269" s="129" customFormat="1"/>
    <row r="270" s="129" customFormat="1"/>
    <row r="271" s="129" customFormat="1"/>
    <row r="272" s="129" customFormat="1"/>
    <row r="273" s="129" customFormat="1"/>
    <row r="274" s="129" customFormat="1"/>
    <row r="275" s="129" customFormat="1"/>
    <row r="276" s="129" customFormat="1"/>
    <row r="277" s="129" customFormat="1"/>
    <row r="278" s="129" customFormat="1"/>
    <row r="279" s="129" customFormat="1"/>
    <row r="280" s="129" customFormat="1"/>
    <row r="281" s="129" customFormat="1"/>
    <row r="282" s="129" customFormat="1"/>
    <row r="283" s="129" customFormat="1"/>
    <row r="284" s="129" customFormat="1"/>
    <row r="285" s="129" customFormat="1"/>
    <row r="286" s="129" customFormat="1"/>
    <row r="287" s="129" customFormat="1"/>
    <row r="288" s="129" customFormat="1"/>
    <row r="289" s="129" customFormat="1"/>
    <row r="290" s="129" customFormat="1"/>
    <row r="291" s="129" customFormat="1"/>
    <row r="292" s="129" customFormat="1"/>
    <row r="293" s="129" customFormat="1"/>
    <row r="294" s="129" customFormat="1"/>
    <row r="295" s="129" customFormat="1"/>
    <row r="296" s="129" customFormat="1"/>
    <row r="297" s="129" customFormat="1"/>
    <row r="298" s="129" customFormat="1"/>
    <row r="299" s="129" customFormat="1"/>
    <row r="300" s="129" customFormat="1"/>
    <row r="301" s="129" customFormat="1"/>
    <row r="302" s="129" customFormat="1"/>
    <row r="303" s="129" customFormat="1"/>
    <row r="304" s="129" customFormat="1"/>
    <row r="305" s="129" customFormat="1"/>
    <row r="306" s="129" customFormat="1"/>
    <row r="307" s="129" customFormat="1"/>
    <row r="308" s="129" customFormat="1"/>
    <row r="309" s="129" customFormat="1"/>
    <row r="310" s="129" customFormat="1"/>
    <row r="311" s="129" customFormat="1"/>
    <row r="312" s="129" customFormat="1"/>
    <row r="313" s="129" customFormat="1"/>
    <row r="314" s="129" customFormat="1"/>
    <row r="315" s="129" customFormat="1"/>
    <row r="316" s="129" customFormat="1"/>
    <row r="317" s="129" customFormat="1"/>
    <row r="318" s="129" customFormat="1"/>
    <row r="319" s="129" customFormat="1"/>
    <row r="320" s="129" customFormat="1"/>
    <row r="321" s="129" customFormat="1"/>
    <row r="322" s="129" customFormat="1"/>
    <row r="323" s="129" customFormat="1"/>
    <row r="324" s="129" customFormat="1"/>
    <row r="325" s="129" customFormat="1"/>
    <row r="326" s="129" customFormat="1"/>
    <row r="327" s="129" customFormat="1"/>
    <row r="328" s="129" customFormat="1"/>
    <row r="329" s="129" customFormat="1"/>
    <row r="330" s="129" customFormat="1"/>
    <row r="331" s="129" customFormat="1"/>
    <row r="332" s="129" customFormat="1"/>
    <row r="333" s="129" customFormat="1"/>
    <row r="334" s="129" customFormat="1"/>
    <row r="335" s="129" customFormat="1"/>
    <row r="336" s="129" customFormat="1"/>
    <row r="337" s="129" customFormat="1"/>
    <row r="338" s="129" customFormat="1"/>
    <row r="339" s="129" customFormat="1"/>
    <row r="340" s="129" customFormat="1"/>
    <row r="341" s="129" customFormat="1"/>
    <row r="342" s="129" customFormat="1"/>
    <row r="343" s="129" customFormat="1"/>
    <row r="344" s="129" customFormat="1"/>
    <row r="345" s="129" customFormat="1"/>
    <row r="346" s="129" customFormat="1"/>
    <row r="347" s="129" customFormat="1"/>
    <row r="348" s="129" customFormat="1"/>
    <row r="349" s="129" customFormat="1"/>
    <row r="350" s="129" customFormat="1"/>
    <row r="351" s="129" customFormat="1"/>
    <row r="352" s="129" customFormat="1"/>
    <row r="353" s="129" customFormat="1"/>
    <row r="354" s="129" customFormat="1"/>
    <row r="355" s="129" customFormat="1"/>
    <row r="356" s="129" customFormat="1"/>
    <row r="357" s="129" customFormat="1"/>
    <row r="358" s="129" customFormat="1"/>
    <row r="359" s="129" customFormat="1"/>
    <row r="360" s="129" customFormat="1"/>
    <row r="361" s="129" customFormat="1"/>
    <row r="362" s="129" customFormat="1"/>
    <row r="363" s="129" customFormat="1"/>
    <row r="364" s="129" customFormat="1"/>
    <row r="365" s="129" customFormat="1"/>
    <row r="366" s="129" customFormat="1"/>
    <row r="367" s="129" customFormat="1"/>
    <row r="368" s="129" customFormat="1"/>
    <row r="369" s="129" customFormat="1"/>
    <row r="370" s="129" customFormat="1"/>
    <row r="371" s="129" customFormat="1"/>
    <row r="372" s="129" customFormat="1"/>
    <row r="373" s="129" customFormat="1"/>
    <row r="374" s="129" customFormat="1"/>
    <row r="375" s="129" customFormat="1"/>
    <row r="376" s="129" customFormat="1"/>
    <row r="377" s="129" customFormat="1"/>
    <row r="378" s="129" customFormat="1"/>
    <row r="379" s="129" customFormat="1"/>
    <row r="380" s="129" customFormat="1"/>
    <row r="381" s="129" customFormat="1"/>
    <row r="382" s="129" customFormat="1"/>
    <row r="383" s="129" customFormat="1"/>
    <row r="384" s="129" customFormat="1"/>
    <row r="385" s="129" customFormat="1"/>
    <row r="386" s="129" customFormat="1"/>
    <row r="387" s="129" customFormat="1"/>
    <row r="388" s="129" customFormat="1"/>
    <row r="389" s="129" customFormat="1"/>
    <row r="390" s="129" customFormat="1"/>
    <row r="391" s="129" customFormat="1"/>
    <row r="392" s="129" customFormat="1"/>
    <row r="393" s="129" customFormat="1"/>
    <row r="394" s="129" customFormat="1"/>
    <row r="395" s="129" customFormat="1"/>
    <row r="396" s="129" customFormat="1"/>
    <row r="397" s="129" customFormat="1"/>
    <row r="398" s="129" customFormat="1"/>
    <row r="399" s="129" customFormat="1"/>
    <row r="400" s="129" customFormat="1"/>
    <row r="401" s="129" customFormat="1"/>
    <row r="402" s="129" customFormat="1"/>
    <row r="403" s="129" customFormat="1"/>
    <row r="404" s="129" customFormat="1"/>
    <row r="405" s="129" customFormat="1"/>
    <row r="406" s="129" customFormat="1"/>
    <row r="407" s="129" customFormat="1"/>
    <row r="408" s="129" customFormat="1"/>
    <row r="409" s="129" customFormat="1"/>
    <row r="410" s="129" customFormat="1"/>
    <row r="411" s="129" customFormat="1"/>
    <row r="412" s="129" customFormat="1"/>
    <row r="413" s="129" customFormat="1"/>
    <row r="414" s="129" customFormat="1"/>
    <row r="415" s="129" customFormat="1"/>
    <row r="416" s="129" customFormat="1"/>
    <row r="417" s="129" customFormat="1"/>
    <row r="418" s="129" customFormat="1"/>
    <row r="419" s="129" customFormat="1"/>
    <row r="420" s="129" customFormat="1"/>
    <row r="421" s="129" customFormat="1"/>
    <row r="422" s="129" customFormat="1"/>
    <row r="423" s="129" customFormat="1"/>
    <row r="424" s="129" customFormat="1"/>
    <row r="425" s="129" customFormat="1"/>
    <row r="426" s="129" customFormat="1"/>
    <row r="427" s="129" customFormat="1"/>
    <row r="428" s="129" customFormat="1"/>
    <row r="429" s="129" customFormat="1"/>
    <row r="430" s="129" customFormat="1"/>
    <row r="431" s="129" customFormat="1"/>
    <row r="432" s="129" customFormat="1"/>
    <row r="433" s="129" customFormat="1"/>
    <row r="434" s="129" customFormat="1"/>
    <row r="435" s="129" customFormat="1"/>
    <row r="436" s="129" customFormat="1"/>
    <row r="437" s="129" customFormat="1"/>
    <row r="438" s="129" customFormat="1"/>
    <row r="439" s="129" customFormat="1"/>
    <row r="440" s="129" customFormat="1"/>
    <row r="441" s="129" customFormat="1"/>
    <row r="442" s="129" customFormat="1"/>
    <row r="443" s="129" customFormat="1"/>
    <row r="444" s="129" customFormat="1"/>
    <row r="445" s="129" customFormat="1"/>
    <row r="446" s="129" customFormat="1"/>
    <row r="447" s="129" customFormat="1"/>
    <row r="448" s="129" customFormat="1"/>
    <row r="449" s="129" customFormat="1"/>
    <row r="450" s="129" customFormat="1"/>
    <row r="451" s="129" customFormat="1"/>
    <row r="452" s="129" customFormat="1"/>
    <row r="453" s="129" customFormat="1"/>
    <row r="454" s="129" customFormat="1"/>
    <row r="455" s="129" customFormat="1"/>
    <row r="456" s="129" customFormat="1"/>
    <row r="457" s="129" customFormat="1"/>
    <row r="458" s="129" customFormat="1"/>
    <row r="459" s="129" customFormat="1"/>
    <row r="460" s="129" customFormat="1"/>
    <row r="461" s="129" customFormat="1"/>
    <row r="462" s="129" customFormat="1"/>
    <row r="463" s="129" customFormat="1"/>
    <row r="464" s="129" customFormat="1"/>
    <row r="465" s="129" customFormat="1"/>
    <row r="466" s="129" customFormat="1"/>
    <row r="467" s="129" customFormat="1"/>
    <row r="468" s="129" customFormat="1"/>
    <row r="469" s="129" customFormat="1"/>
    <row r="470" s="129" customFormat="1"/>
    <row r="471" s="129" customFormat="1"/>
    <row r="472" s="129" customFormat="1"/>
    <row r="473" s="129" customFormat="1"/>
    <row r="474" s="129" customFormat="1"/>
    <row r="475" s="129" customFormat="1"/>
    <row r="476" s="129" customFormat="1"/>
    <row r="477" s="129" customFormat="1"/>
    <row r="478" s="129" customFormat="1"/>
    <row r="479" s="129" customFormat="1"/>
    <row r="480" s="129" customFormat="1"/>
    <row r="481" s="129" customFormat="1"/>
    <row r="482" s="129" customFormat="1"/>
    <row r="483" s="129" customFormat="1"/>
    <row r="484" s="129" customFormat="1"/>
    <row r="485" s="129" customFormat="1"/>
    <row r="486" s="129" customFormat="1"/>
    <row r="487" s="129" customFormat="1"/>
    <row r="488" s="129" customFormat="1"/>
    <row r="489" s="129" customFormat="1"/>
    <row r="490" s="129" customFormat="1"/>
    <row r="491" s="129" customFormat="1"/>
    <row r="492" s="129" customFormat="1"/>
    <row r="493" s="129" customFormat="1"/>
    <row r="494" s="129" customFormat="1"/>
    <row r="495" s="129" customFormat="1"/>
    <row r="496" s="129" customFormat="1"/>
    <row r="497" s="129" customFormat="1"/>
    <row r="498" s="129" customFormat="1"/>
    <row r="499" s="129" customFormat="1"/>
    <row r="500" s="129" customFormat="1"/>
    <row r="501" s="129" customFormat="1"/>
    <row r="502" s="129" customFormat="1"/>
    <row r="503" s="129" customFormat="1"/>
    <row r="504" s="129" customFormat="1"/>
    <row r="505" s="129" customFormat="1"/>
    <row r="506" s="129" customFormat="1"/>
    <row r="507" s="129" customFormat="1"/>
    <row r="508" s="129" customFormat="1"/>
    <row r="509" s="129" customFormat="1"/>
    <row r="510" s="129" customFormat="1"/>
    <row r="511" s="129" customFormat="1"/>
    <row r="512" s="129" customFormat="1"/>
    <row r="513" s="129" customFormat="1"/>
    <row r="514" s="129" customFormat="1"/>
    <row r="515" s="129" customFormat="1"/>
    <row r="516" s="129" customFormat="1"/>
    <row r="517" s="129" customFormat="1"/>
    <row r="518" s="129" customFormat="1"/>
    <row r="519" s="129" customFormat="1"/>
    <row r="520" s="129" customFormat="1"/>
    <row r="521" s="129" customFormat="1"/>
    <row r="522" s="129" customFormat="1"/>
    <row r="523" s="129" customFormat="1"/>
    <row r="524" s="129" customFormat="1"/>
    <row r="525" s="129" customFormat="1"/>
    <row r="526" s="129" customFormat="1"/>
    <row r="527" s="129" customFormat="1"/>
    <row r="528" s="129" customFormat="1"/>
    <row r="529" s="129" customFormat="1"/>
    <row r="530" s="129" customFormat="1"/>
    <row r="531" s="129" customFormat="1"/>
    <row r="532" s="129" customFormat="1"/>
    <row r="533" s="129" customFormat="1"/>
    <row r="534" s="129" customFormat="1"/>
    <row r="535" s="129" customFormat="1"/>
    <row r="536" s="129" customFormat="1"/>
    <row r="537" s="129" customFormat="1"/>
    <row r="538" s="129" customFormat="1"/>
    <row r="539" s="129" customFormat="1"/>
    <row r="540" s="129" customFormat="1"/>
    <row r="541" s="129" customFormat="1"/>
    <row r="542" s="129" customFormat="1"/>
    <row r="543" s="129" customFormat="1"/>
    <row r="544" s="129" customFormat="1"/>
    <row r="545" s="129" customFormat="1"/>
    <row r="546" s="129" customFormat="1"/>
    <row r="547" s="129" customFormat="1"/>
    <row r="548" s="129" customFormat="1"/>
    <row r="549" s="129" customFormat="1"/>
    <row r="550" s="129" customFormat="1"/>
    <row r="551" s="129" customFormat="1"/>
    <row r="552" s="129" customFormat="1"/>
    <row r="553" s="129" customFormat="1"/>
    <row r="554" s="129" customFormat="1"/>
    <row r="555" s="129" customFormat="1"/>
    <row r="556" s="129" customFormat="1"/>
    <row r="557" s="129" customFormat="1"/>
    <row r="558" s="129" customFormat="1"/>
    <row r="559" s="129" customFormat="1"/>
    <row r="560" s="129" customFormat="1"/>
    <row r="561" s="129" customFormat="1"/>
    <row r="562" s="129" customFormat="1"/>
    <row r="563" s="129" customFormat="1"/>
    <row r="564" s="129" customFormat="1"/>
    <row r="565" s="129" customFormat="1"/>
    <row r="566" s="129" customFormat="1"/>
    <row r="567" s="129" customFormat="1"/>
    <row r="568" s="129" customFormat="1"/>
    <row r="569" s="129" customFormat="1"/>
    <row r="570" s="129" customFormat="1"/>
    <row r="571" s="129" customFormat="1"/>
    <row r="572" s="129" customFormat="1"/>
    <row r="573" s="129" customFormat="1"/>
    <row r="574" s="129" customFormat="1"/>
    <row r="575" s="129" customFormat="1"/>
    <row r="576" s="129" customFormat="1"/>
    <row r="577" s="129" customFormat="1"/>
    <row r="578" s="129" customFormat="1"/>
    <row r="579" s="129" customFormat="1"/>
    <row r="580" s="129" customFormat="1"/>
    <row r="581" s="129" customFormat="1"/>
    <row r="582" s="129" customFormat="1"/>
    <row r="583" s="129" customFormat="1"/>
    <row r="584" s="129" customFormat="1"/>
    <row r="585" s="129" customFormat="1"/>
    <row r="586" s="129" customFormat="1"/>
    <row r="587" s="129" customFormat="1"/>
    <row r="588" s="129" customFormat="1"/>
    <row r="589" s="129" customFormat="1"/>
    <row r="590" s="129" customFormat="1"/>
    <row r="591" s="129" customFormat="1"/>
    <row r="592" s="129" customFormat="1"/>
    <row r="593" s="129" customFormat="1"/>
    <row r="594" s="129" customFormat="1"/>
    <row r="595" s="129" customFormat="1"/>
    <row r="596" s="129" customFormat="1"/>
    <row r="597" s="129" customFormat="1"/>
    <row r="598" s="129" customFormat="1"/>
    <row r="599" s="129" customFormat="1"/>
    <row r="600" s="129" customFormat="1"/>
    <row r="601" s="129" customFormat="1"/>
    <row r="602" s="129" customFormat="1"/>
    <row r="603" s="129" customFormat="1"/>
    <row r="604" s="129" customFormat="1"/>
    <row r="605" s="129" customFormat="1"/>
    <row r="606" s="129" customFormat="1"/>
    <row r="607" s="129" customFormat="1"/>
    <row r="608" s="129" customFormat="1"/>
    <row r="609" s="129" customFormat="1"/>
    <row r="610" s="129" customFormat="1"/>
    <row r="611" s="129" customFormat="1"/>
    <row r="612" s="129" customFormat="1"/>
    <row r="613" s="129" customFormat="1"/>
    <row r="614" s="129" customFormat="1"/>
    <row r="615" s="129" customFormat="1"/>
    <row r="616" s="129" customFormat="1"/>
    <row r="617" s="129" customFormat="1"/>
    <row r="618" s="129" customFormat="1"/>
    <row r="619" s="129" customFormat="1"/>
    <row r="620" s="129" customFormat="1"/>
    <row r="621" s="129" customFormat="1"/>
    <row r="622" s="129" customFormat="1"/>
    <row r="623" s="129" customFormat="1"/>
    <row r="624" s="129" customFormat="1"/>
    <row r="625" s="129" customFormat="1"/>
    <row r="626" s="129" customFormat="1"/>
    <row r="627" s="129" customFormat="1"/>
    <row r="628" s="129" customFormat="1"/>
    <row r="629" s="129" customFormat="1"/>
    <row r="630" s="129" customFormat="1"/>
    <row r="631" s="129" customFormat="1"/>
    <row r="632" s="129" customFormat="1"/>
    <row r="633" s="129" customFormat="1"/>
    <row r="634" s="129" customFormat="1"/>
    <row r="635" s="129" customFormat="1"/>
    <row r="636" s="129" customFormat="1"/>
    <row r="637" s="129" customFormat="1"/>
    <row r="638" s="129" customFormat="1"/>
    <row r="639" s="129" customFormat="1"/>
    <row r="640" s="129" customFormat="1"/>
    <row r="641" s="129" customFormat="1"/>
    <row r="642" s="129" customFormat="1"/>
    <row r="643" s="129" customFormat="1"/>
    <row r="644" s="129" customFormat="1"/>
    <row r="645" s="129" customFormat="1"/>
    <row r="646" s="129" customFormat="1"/>
    <row r="647" s="129" customFormat="1"/>
    <row r="648" s="129" customFormat="1"/>
    <row r="649" s="129" customFormat="1"/>
    <row r="650" s="129" customFormat="1"/>
    <row r="651" s="129" customFormat="1"/>
    <row r="652" s="129" customFormat="1"/>
    <row r="653" s="129" customFormat="1"/>
    <row r="654" s="129" customFormat="1"/>
    <row r="655" s="129" customFormat="1"/>
    <row r="656" s="129" customFormat="1"/>
    <row r="657" s="129" customFormat="1"/>
    <row r="658" s="129" customFormat="1"/>
    <row r="659" s="129" customFormat="1"/>
    <row r="660" s="129" customFormat="1"/>
    <row r="661" s="129" customFormat="1"/>
    <row r="662" s="129" customFormat="1"/>
    <row r="663" s="129" customFormat="1"/>
    <row r="664" s="129" customFormat="1"/>
    <row r="665" s="129" customFormat="1"/>
    <row r="666" s="129" customFormat="1"/>
    <row r="667" s="129" customFormat="1"/>
    <row r="668" s="129" customFormat="1"/>
    <row r="669" s="129" customFormat="1"/>
    <row r="670" s="129" customFormat="1"/>
    <row r="671" s="129" customFormat="1"/>
    <row r="672" s="129" customFormat="1"/>
    <row r="673" s="129" customFormat="1"/>
    <row r="674" s="129" customFormat="1"/>
    <row r="675" s="129" customFormat="1"/>
    <row r="676" s="129" customFormat="1"/>
    <row r="677" s="129" customFormat="1"/>
    <row r="678" s="129" customFormat="1"/>
    <row r="679" s="129" customFormat="1"/>
    <row r="680" s="129" customFormat="1"/>
    <row r="681" s="129" customFormat="1"/>
    <row r="682" s="129" customFormat="1"/>
    <row r="683" s="129" customFormat="1"/>
    <row r="684" s="129" customFormat="1"/>
    <row r="685" s="129" customFormat="1"/>
    <row r="686" s="129" customFormat="1"/>
    <row r="687" s="129" customFormat="1"/>
    <row r="688" s="129" customFormat="1"/>
    <row r="689" s="129" customFormat="1"/>
    <row r="690" s="129" customFormat="1"/>
    <row r="691" s="129" customFormat="1"/>
    <row r="692" s="129" customFormat="1"/>
    <row r="693" s="129" customFormat="1"/>
    <row r="694" s="129" customFormat="1"/>
    <row r="695" s="129" customFormat="1"/>
    <row r="696" s="129" customFormat="1"/>
    <row r="697" s="129" customFormat="1"/>
    <row r="698" s="129" customFormat="1"/>
    <row r="699" s="129" customFormat="1"/>
    <row r="700" s="129" customFormat="1"/>
    <row r="701" s="129" customFormat="1"/>
    <row r="702" s="129" customFormat="1"/>
    <row r="703" s="129" customFormat="1"/>
    <row r="704" s="129" customFormat="1"/>
    <row r="705" s="129" customFormat="1"/>
    <row r="706" s="129" customFormat="1"/>
    <row r="707" s="129" customFormat="1"/>
    <row r="708" s="129" customFormat="1"/>
    <row r="709" s="129" customFormat="1"/>
    <row r="710" s="129" customFormat="1"/>
    <row r="711" s="129" customFormat="1"/>
    <row r="712" s="129" customFormat="1"/>
    <row r="713" s="129" customFormat="1"/>
    <row r="714" s="129" customFormat="1"/>
    <row r="715" s="129" customFormat="1"/>
    <row r="716" s="129" customFormat="1"/>
    <row r="717" s="129" customFormat="1"/>
    <row r="718" s="129" customFormat="1"/>
    <row r="719" s="129" customFormat="1"/>
    <row r="720" s="129" customFormat="1"/>
    <row r="721" s="129" customFormat="1"/>
    <row r="722" s="129" customFormat="1"/>
    <row r="723" s="129" customFormat="1"/>
    <row r="724" s="129" customFormat="1"/>
    <row r="725" s="129" customFormat="1"/>
    <row r="726" s="129" customFormat="1"/>
    <row r="727" s="129" customFormat="1"/>
    <row r="728" s="129" customFormat="1"/>
    <row r="729" s="129" customFormat="1"/>
    <row r="730" s="129" customFormat="1"/>
    <row r="731" s="129" customFormat="1"/>
    <row r="732" s="129" customFormat="1"/>
    <row r="733" s="129" customFormat="1"/>
    <row r="734" s="129" customFormat="1"/>
    <row r="735" s="129" customFormat="1"/>
  </sheetData>
  <mergeCells count="1">
    <mergeCell ref="B2:D2"/>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1B1EB0-7586-4CE4-9312-DADB5B6831E3}">
  <sheetPr>
    <tabColor theme="6" tint="-0.249977111117893"/>
  </sheetPr>
  <dimension ref="A1:IX260"/>
  <sheetViews>
    <sheetView topLeftCell="A16" zoomScale="67" zoomScaleNormal="67" workbookViewId="0">
      <selection activeCell="D62" sqref="D62"/>
    </sheetView>
  </sheetViews>
  <sheetFormatPr baseColWidth="10" defaultRowHeight="15"/>
  <cols>
    <col min="2" max="2" width="40.42578125" customWidth="1"/>
    <col min="3" max="3" width="74.85546875" hidden="1" customWidth="1"/>
    <col min="4" max="4" width="147.85546875" customWidth="1"/>
    <col min="5" max="5" width="26.140625" style="142" customWidth="1"/>
    <col min="11" max="258" width="11.42578125" style="129"/>
  </cols>
  <sheetData>
    <row r="1" spans="1:10" s="129" customFormat="1">
      <c r="E1" s="149"/>
    </row>
    <row r="2" spans="1:10" ht="33.75">
      <c r="A2" s="7"/>
      <c r="B2" s="356" t="s">
        <v>119</v>
      </c>
      <c r="C2" s="356"/>
      <c r="D2" s="356"/>
      <c r="E2" s="356"/>
      <c r="F2" s="7"/>
      <c r="G2" s="7"/>
      <c r="H2" s="7"/>
      <c r="I2" s="7"/>
      <c r="J2" s="7"/>
    </row>
    <row r="3" spans="1:10">
      <c r="A3" s="7"/>
      <c r="B3" s="118"/>
      <c r="C3" s="118"/>
      <c r="D3" s="118"/>
      <c r="E3" s="147"/>
      <c r="F3" s="7"/>
      <c r="G3" s="7"/>
      <c r="H3" s="7"/>
      <c r="I3" s="7"/>
      <c r="J3" s="7"/>
    </row>
    <row r="4" spans="1:10" ht="60">
      <c r="A4" s="7"/>
      <c r="B4" s="25"/>
      <c r="C4" s="119" t="s">
        <v>120</v>
      </c>
      <c r="D4" s="119" t="s">
        <v>121</v>
      </c>
      <c r="E4" s="147"/>
      <c r="F4" s="7"/>
      <c r="G4" s="7"/>
      <c r="H4" s="7"/>
      <c r="I4" s="7"/>
      <c r="J4" s="7"/>
    </row>
    <row r="5" spans="1:10" ht="76.5" customHeight="1">
      <c r="A5" s="26" t="s">
        <v>122</v>
      </c>
      <c r="B5" s="120" t="s">
        <v>275</v>
      </c>
      <c r="C5" s="121" t="s">
        <v>123</v>
      </c>
      <c r="D5" s="122" t="s">
        <v>47</v>
      </c>
      <c r="E5" s="148">
        <v>0.2</v>
      </c>
      <c r="F5" s="7"/>
      <c r="G5" s="7"/>
      <c r="H5" s="7"/>
      <c r="I5" s="7"/>
      <c r="J5" s="7"/>
    </row>
    <row r="6" spans="1:10" ht="99">
      <c r="A6" s="26" t="s">
        <v>124</v>
      </c>
      <c r="B6" s="123" t="s">
        <v>124</v>
      </c>
      <c r="C6" s="124" t="s">
        <v>125</v>
      </c>
      <c r="D6" s="125" t="s">
        <v>48</v>
      </c>
      <c r="E6" s="148">
        <v>0.4</v>
      </c>
      <c r="F6" s="7"/>
      <c r="G6" s="7"/>
      <c r="H6" s="7"/>
      <c r="I6" s="7"/>
      <c r="J6" s="7"/>
    </row>
    <row r="7" spans="1:10" ht="66">
      <c r="A7" s="26" t="s">
        <v>127</v>
      </c>
      <c r="B7" s="126" t="s">
        <v>276</v>
      </c>
      <c r="C7" s="124" t="s">
        <v>128</v>
      </c>
      <c r="D7" s="125" t="s">
        <v>129</v>
      </c>
      <c r="E7" s="148">
        <v>0.6</v>
      </c>
      <c r="F7" s="7"/>
      <c r="G7" s="7"/>
      <c r="H7" s="7"/>
      <c r="I7" s="7"/>
      <c r="J7" s="7"/>
    </row>
    <row r="8" spans="1:10" ht="66">
      <c r="A8" s="26" t="s">
        <v>130</v>
      </c>
      <c r="B8" s="127" t="s">
        <v>277</v>
      </c>
      <c r="C8" s="124" t="s">
        <v>131</v>
      </c>
      <c r="D8" s="125" t="s">
        <v>306</v>
      </c>
      <c r="E8" s="148">
        <v>0.8</v>
      </c>
      <c r="F8" s="7"/>
      <c r="G8" s="7"/>
      <c r="H8" s="7"/>
      <c r="I8" s="7"/>
      <c r="J8" s="7"/>
    </row>
    <row r="9" spans="1:10" ht="66">
      <c r="A9" s="26" t="s">
        <v>132</v>
      </c>
      <c r="B9" s="128" t="s">
        <v>278</v>
      </c>
      <c r="C9" s="124" t="s">
        <v>133</v>
      </c>
      <c r="D9" s="125" t="s">
        <v>50</v>
      </c>
      <c r="E9" s="148">
        <v>1</v>
      </c>
      <c r="F9" s="7"/>
      <c r="G9" s="7"/>
      <c r="H9" s="7"/>
      <c r="I9" s="7"/>
      <c r="J9" s="7"/>
    </row>
    <row r="10" spans="1:10" ht="20.25">
      <c r="A10" s="26"/>
      <c r="B10" s="26"/>
      <c r="C10" s="27"/>
      <c r="D10" s="27"/>
      <c r="E10" s="147"/>
      <c r="F10" s="7"/>
      <c r="G10" s="7"/>
      <c r="H10" s="7"/>
      <c r="I10" s="7"/>
      <c r="J10" s="7"/>
    </row>
    <row r="11" spans="1:10" ht="60">
      <c r="A11" s="26"/>
      <c r="B11" s="25"/>
      <c r="C11" s="119" t="s">
        <v>120</v>
      </c>
      <c r="D11" s="119" t="s">
        <v>291</v>
      </c>
      <c r="E11" s="147"/>
      <c r="F11" s="7"/>
      <c r="G11" s="7"/>
      <c r="H11" s="7"/>
      <c r="I11" s="7"/>
      <c r="J11" s="7"/>
    </row>
    <row r="12" spans="1:10" ht="79.5" customHeight="1">
      <c r="A12" s="26"/>
      <c r="B12" s="120" t="s">
        <v>275</v>
      </c>
      <c r="C12" s="121" t="s">
        <v>123</v>
      </c>
      <c r="D12" s="158" t="s">
        <v>297</v>
      </c>
      <c r="E12" s="148">
        <v>0.2</v>
      </c>
      <c r="F12" s="7"/>
      <c r="G12" s="7"/>
      <c r="H12" s="7"/>
      <c r="I12" s="7"/>
      <c r="J12" s="7"/>
    </row>
    <row r="13" spans="1:10" ht="33">
      <c r="A13" s="26"/>
      <c r="B13" s="123" t="s">
        <v>124</v>
      </c>
      <c r="C13" s="124" t="s">
        <v>125</v>
      </c>
      <c r="D13" s="158" t="s">
        <v>298</v>
      </c>
      <c r="E13" s="148">
        <v>0.4</v>
      </c>
      <c r="F13" s="7"/>
      <c r="G13" s="7"/>
      <c r="H13" s="7"/>
      <c r="I13" s="7"/>
      <c r="J13" s="7"/>
    </row>
    <row r="14" spans="1:10" ht="33">
      <c r="A14" s="26"/>
      <c r="B14" s="126" t="s">
        <v>276</v>
      </c>
      <c r="C14" s="124" t="s">
        <v>128</v>
      </c>
      <c r="D14" s="158" t="s">
        <v>299</v>
      </c>
      <c r="E14" s="148">
        <v>0.6</v>
      </c>
      <c r="F14" s="7"/>
      <c r="G14" s="7"/>
      <c r="H14" s="7"/>
      <c r="I14" s="7"/>
      <c r="J14" s="7"/>
    </row>
    <row r="15" spans="1:10" ht="33">
      <c r="A15" s="26"/>
      <c r="B15" s="127" t="s">
        <v>277</v>
      </c>
      <c r="C15" s="124" t="s">
        <v>131</v>
      </c>
      <c r="D15" s="158" t="s">
        <v>300</v>
      </c>
      <c r="E15" s="148">
        <v>0.8</v>
      </c>
      <c r="F15" s="7"/>
      <c r="G15" s="7"/>
      <c r="H15" s="7"/>
      <c r="I15" s="7"/>
      <c r="J15" s="7"/>
    </row>
    <row r="16" spans="1:10" ht="46.5" customHeight="1">
      <c r="A16" s="26"/>
      <c r="B16" s="128" t="s">
        <v>278</v>
      </c>
      <c r="C16" s="124" t="s">
        <v>133</v>
      </c>
      <c r="D16" s="158" t="s">
        <v>301</v>
      </c>
      <c r="E16" s="148">
        <v>1</v>
      </c>
      <c r="F16" s="7"/>
      <c r="G16" s="7"/>
      <c r="H16" s="7"/>
      <c r="I16" s="7"/>
      <c r="J16" s="7"/>
    </row>
    <row r="17" spans="1:10" ht="20.25">
      <c r="A17" s="26"/>
      <c r="B17" s="26"/>
      <c r="C17" s="27"/>
      <c r="D17" s="27"/>
      <c r="E17" s="147"/>
      <c r="F17" s="7"/>
      <c r="G17" s="7"/>
      <c r="H17" s="7"/>
      <c r="I17" s="7"/>
      <c r="J17" s="7"/>
    </row>
    <row r="18" spans="1:10" ht="16.5">
      <c r="A18" s="26"/>
      <c r="B18" s="28"/>
      <c r="C18" s="28"/>
      <c r="D18" s="28"/>
      <c r="E18" s="147"/>
      <c r="F18" s="7"/>
      <c r="G18" s="7"/>
      <c r="H18" s="7"/>
      <c r="I18" s="7"/>
      <c r="J18" s="7"/>
    </row>
    <row r="19" spans="1:10" ht="60">
      <c r="A19" s="26"/>
      <c r="B19" s="25"/>
      <c r="C19" s="119" t="s">
        <v>120</v>
      </c>
      <c r="D19" s="119" t="s">
        <v>304</v>
      </c>
      <c r="E19" s="147"/>
      <c r="F19" s="7"/>
      <c r="G19" s="7"/>
      <c r="H19" s="7"/>
      <c r="I19" s="7"/>
      <c r="J19" s="7"/>
    </row>
    <row r="20" spans="1:10" ht="57.75" customHeight="1">
      <c r="A20" s="26"/>
      <c r="B20" s="120" t="s">
        <v>275</v>
      </c>
      <c r="C20" s="121" t="s">
        <v>123</v>
      </c>
      <c r="D20" s="158" t="s">
        <v>292</v>
      </c>
      <c r="E20" s="148">
        <v>0.2</v>
      </c>
      <c r="F20" s="7"/>
      <c r="G20" s="7"/>
      <c r="H20" s="7"/>
      <c r="I20" s="7"/>
      <c r="J20" s="7"/>
    </row>
    <row r="21" spans="1:10" ht="54" customHeight="1">
      <c r="A21" s="26"/>
      <c r="B21" s="123" t="s">
        <v>124</v>
      </c>
      <c r="C21" s="124" t="s">
        <v>125</v>
      </c>
      <c r="D21" s="158" t="s">
        <v>293</v>
      </c>
      <c r="E21" s="148">
        <v>0.4</v>
      </c>
      <c r="F21" s="7"/>
      <c r="G21" s="7"/>
      <c r="H21" s="7"/>
      <c r="I21" s="7"/>
      <c r="J21" s="7"/>
    </row>
    <row r="22" spans="1:10" ht="64.5" customHeight="1">
      <c r="A22" s="26"/>
      <c r="B22" s="126" t="s">
        <v>276</v>
      </c>
      <c r="C22" s="124" t="s">
        <v>128</v>
      </c>
      <c r="D22" s="158" t="s">
        <v>294</v>
      </c>
      <c r="E22" s="148">
        <v>0.6</v>
      </c>
      <c r="F22" s="7"/>
      <c r="G22" s="7"/>
      <c r="H22" s="7"/>
      <c r="I22" s="7"/>
      <c r="J22" s="7"/>
    </row>
    <row r="23" spans="1:10" ht="51.75" customHeight="1">
      <c r="A23" s="26"/>
      <c r="B23" s="127" t="s">
        <v>277</v>
      </c>
      <c r="C23" s="124" t="s">
        <v>131</v>
      </c>
      <c r="D23" s="158" t="s">
        <v>295</v>
      </c>
      <c r="E23" s="148">
        <v>0.8</v>
      </c>
      <c r="F23" s="7"/>
      <c r="G23" s="7"/>
      <c r="H23" s="7"/>
      <c r="I23" s="7"/>
      <c r="J23" s="7"/>
    </row>
    <row r="24" spans="1:10" ht="51.75" customHeight="1">
      <c r="A24" s="26"/>
      <c r="B24" s="128" t="s">
        <v>278</v>
      </c>
      <c r="C24" s="124" t="s">
        <v>133</v>
      </c>
      <c r="D24" s="158" t="s">
        <v>296</v>
      </c>
      <c r="E24" s="148">
        <v>1</v>
      </c>
      <c r="F24" s="7"/>
      <c r="G24" s="7"/>
      <c r="H24" s="7"/>
      <c r="I24" s="7"/>
      <c r="J24" s="7"/>
    </row>
    <row r="25" spans="1:10" ht="16.5">
      <c r="A25" s="26"/>
      <c r="B25" s="28"/>
      <c r="C25" s="28"/>
      <c r="D25" s="28"/>
      <c r="E25" s="147"/>
      <c r="F25" s="7"/>
      <c r="G25" s="7"/>
      <c r="H25" s="7"/>
      <c r="I25" s="7"/>
      <c r="J25" s="7"/>
    </row>
    <row r="26" spans="1:10" ht="16.5">
      <c r="A26" s="26"/>
      <c r="B26" s="28"/>
      <c r="C26" s="28"/>
      <c r="D26" s="28"/>
      <c r="E26" s="147"/>
      <c r="F26" s="7"/>
      <c r="G26" s="7"/>
      <c r="H26" s="7"/>
      <c r="I26" s="7"/>
      <c r="J26" s="7"/>
    </row>
    <row r="27" spans="1:10" ht="16.5">
      <c r="A27" s="26"/>
      <c r="B27" s="28"/>
      <c r="C27" s="28"/>
      <c r="D27" s="28"/>
      <c r="E27" s="147"/>
      <c r="F27" s="7"/>
      <c r="G27" s="7"/>
      <c r="H27" s="7"/>
      <c r="I27" s="7"/>
      <c r="J27" s="7"/>
    </row>
    <row r="28" spans="1:10" ht="16.5">
      <c r="A28" s="26"/>
      <c r="B28" s="28"/>
      <c r="C28" s="28"/>
      <c r="D28" s="28"/>
      <c r="E28" s="147"/>
      <c r="F28" s="7"/>
      <c r="G28" s="7"/>
      <c r="H28" s="7"/>
      <c r="I28" s="7"/>
      <c r="J28" s="7"/>
    </row>
    <row r="29" spans="1:10" ht="60">
      <c r="A29" s="26"/>
      <c r="B29" s="25"/>
      <c r="C29" s="119" t="s">
        <v>120</v>
      </c>
      <c r="D29" s="119" t="s">
        <v>302</v>
      </c>
      <c r="E29" s="147"/>
      <c r="F29" s="7"/>
      <c r="G29" s="7"/>
      <c r="H29" s="7"/>
      <c r="I29" s="7"/>
      <c r="J29" s="7"/>
    </row>
    <row r="30" spans="1:10" ht="75.75" customHeight="1">
      <c r="A30" s="26"/>
      <c r="B30" s="120" t="s">
        <v>275</v>
      </c>
      <c r="C30" s="121" t="s">
        <v>123</v>
      </c>
      <c r="D30" s="158" t="s">
        <v>309</v>
      </c>
      <c r="E30" s="148">
        <v>0.2</v>
      </c>
      <c r="F30" s="7"/>
      <c r="G30" s="7"/>
      <c r="H30" s="7"/>
      <c r="I30" s="7"/>
      <c r="J30" s="7"/>
    </row>
    <row r="31" spans="1:10" ht="65.25" customHeight="1">
      <c r="A31" s="26"/>
      <c r="B31" s="123" t="s">
        <v>124</v>
      </c>
      <c r="C31" s="124" t="s">
        <v>125</v>
      </c>
      <c r="D31" s="158" t="s">
        <v>310</v>
      </c>
      <c r="E31" s="148">
        <v>0.4</v>
      </c>
      <c r="F31" s="7"/>
      <c r="G31" s="7"/>
      <c r="H31" s="7"/>
      <c r="I31" s="7"/>
      <c r="J31" s="7"/>
    </row>
    <row r="32" spans="1:10" ht="57" customHeight="1">
      <c r="A32" s="26"/>
      <c r="B32" s="126" t="s">
        <v>276</v>
      </c>
      <c r="C32" s="124" t="s">
        <v>128</v>
      </c>
      <c r="D32" s="158" t="s">
        <v>303</v>
      </c>
      <c r="E32" s="148">
        <v>0.6</v>
      </c>
      <c r="F32" s="7"/>
      <c r="G32" s="7"/>
      <c r="H32" s="7"/>
      <c r="I32" s="7"/>
      <c r="J32" s="7"/>
    </row>
    <row r="33" spans="1:10" ht="66.75" customHeight="1">
      <c r="A33" s="26"/>
      <c r="B33" s="127" t="s">
        <v>277</v>
      </c>
      <c r="C33" s="124" t="s">
        <v>131</v>
      </c>
      <c r="D33" s="158" t="s">
        <v>311</v>
      </c>
      <c r="E33" s="148">
        <v>0.8</v>
      </c>
      <c r="F33" s="7"/>
      <c r="G33" s="7"/>
      <c r="H33" s="7"/>
      <c r="I33" s="7"/>
      <c r="J33" s="7"/>
    </row>
    <row r="34" spans="1:10" ht="79.5" customHeight="1">
      <c r="A34" s="26"/>
      <c r="B34" s="128" t="s">
        <v>278</v>
      </c>
      <c r="C34" s="124" t="s">
        <v>133</v>
      </c>
      <c r="D34" s="158" t="s">
        <v>312</v>
      </c>
      <c r="E34" s="148">
        <v>1</v>
      </c>
      <c r="F34" s="7"/>
      <c r="G34" s="7"/>
      <c r="H34" s="7"/>
      <c r="I34" s="7"/>
      <c r="J34" s="7"/>
    </row>
    <row r="35" spans="1:10">
      <c r="A35" s="26"/>
      <c r="B35" s="26"/>
      <c r="C35" s="26" t="s">
        <v>134</v>
      </c>
      <c r="D35" s="26" t="s">
        <v>135</v>
      </c>
      <c r="E35" s="147"/>
      <c r="F35" s="7"/>
      <c r="G35" s="7"/>
      <c r="H35" s="7"/>
      <c r="I35" s="7"/>
      <c r="J35" s="7"/>
    </row>
    <row r="36" spans="1:10">
      <c r="A36" s="26"/>
      <c r="B36" s="26"/>
      <c r="C36" s="26"/>
      <c r="D36" s="26"/>
      <c r="E36" s="147"/>
      <c r="F36" s="7"/>
      <c r="G36" s="7"/>
      <c r="H36" s="7"/>
      <c r="I36" s="7"/>
      <c r="J36" s="7"/>
    </row>
    <row r="37" spans="1:10">
      <c r="A37" s="26"/>
      <c r="B37" s="26"/>
      <c r="C37" s="26"/>
      <c r="D37" s="26"/>
      <c r="E37" s="147"/>
      <c r="F37" s="7"/>
      <c r="G37" s="7"/>
      <c r="H37" s="7"/>
      <c r="I37" s="7"/>
      <c r="J37" s="7"/>
    </row>
    <row r="38" spans="1:10" ht="60">
      <c r="A38" s="26"/>
      <c r="B38" s="25"/>
      <c r="C38" s="119" t="s">
        <v>120</v>
      </c>
      <c r="D38" s="119" t="s">
        <v>322</v>
      </c>
      <c r="E38" s="147"/>
      <c r="F38" s="7"/>
      <c r="G38" s="7"/>
      <c r="H38" s="7"/>
      <c r="I38" s="7"/>
      <c r="J38" s="7"/>
    </row>
    <row r="39" spans="1:10" ht="99">
      <c r="A39" s="26"/>
      <c r="B39" s="120" t="s">
        <v>275</v>
      </c>
      <c r="C39" s="121" t="s">
        <v>123</v>
      </c>
      <c r="D39" s="159" t="s">
        <v>318</v>
      </c>
      <c r="E39" s="148">
        <v>0.2</v>
      </c>
      <c r="F39" s="7"/>
      <c r="G39" s="7"/>
      <c r="H39" s="7"/>
      <c r="I39" s="7"/>
      <c r="J39" s="7"/>
    </row>
    <row r="40" spans="1:10" ht="99">
      <c r="A40" s="26"/>
      <c r="B40" s="123" t="s">
        <v>124</v>
      </c>
      <c r="C40" s="124" t="s">
        <v>125</v>
      </c>
      <c r="D40" s="159" t="s">
        <v>319</v>
      </c>
      <c r="E40" s="148">
        <v>0.4</v>
      </c>
      <c r="F40" s="7"/>
      <c r="G40" s="7"/>
      <c r="H40" s="7"/>
      <c r="I40" s="7"/>
      <c r="J40" s="7"/>
    </row>
    <row r="41" spans="1:10" ht="99">
      <c r="A41" s="26"/>
      <c r="B41" s="126" t="s">
        <v>276</v>
      </c>
      <c r="C41" s="124" t="s">
        <v>128</v>
      </c>
      <c r="D41" s="159" t="s">
        <v>320</v>
      </c>
      <c r="E41" s="148">
        <v>0.6</v>
      </c>
      <c r="F41" s="7"/>
      <c r="G41" s="7"/>
      <c r="H41" s="7"/>
      <c r="I41" s="7"/>
      <c r="J41" s="7"/>
    </row>
    <row r="42" spans="1:10" ht="99">
      <c r="A42" s="26"/>
      <c r="B42" s="127" t="s">
        <v>277</v>
      </c>
      <c r="C42" s="124" t="s">
        <v>131</v>
      </c>
      <c r="D42" s="159" t="s">
        <v>321</v>
      </c>
      <c r="E42" s="148">
        <v>0.8</v>
      </c>
      <c r="F42" s="7"/>
      <c r="G42" s="7"/>
      <c r="H42" s="7"/>
      <c r="I42" s="7"/>
      <c r="J42" s="7"/>
    </row>
    <row r="43" spans="1:10" ht="99">
      <c r="A43" s="26"/>
      <c r="B43" s="128" t="s">
        <v>278</v>
      </c>
      <c r="C43" s="124" t="s">
        <v>133</v>
      </c>
      <c r="D43" s="159" t="s">
        <v>323</v>
      </c>
      <c r="E43" s="148">
        <v>1</v>
      </c>
      <c r="F43" s="7"/>
      <c r="G43" s="7"/>
      <c r="H43" s="7"/>
      <c r="I43" s="7"/>
      <c r="J43" s="7"/>
    </row>
    <row r="44" spans="1:10">
      <c r="A44" s="26"/>
      <c r="B44" s="26"/>
      <c r="C44" s="26"/>
      <c r="D44" s="26"/>
      <c r="E44" s="147"/>
      <c r="F44" s="7"/>
      <c r="G44" s="7"/>
      <c r="H44" s="7"/>
      <c r="I44" s="7"/>
      <c r="J44" s="7"/>
    </row>
    <row r="45" spans="1:10" ht="56.25" customHeight="1">
      <c r="A45" s="26"/>
      <c r="B45" s="26"/>
      <c r="C45" s="26"/>
      <c r="D45" s="119" t="s">
        <v>290</v>
      </c>
      <c r="E45" s="147"/>
      <c r="F45" s="7"/>
      <c r="G45" s="7"/>
      <c r="H45" s="7"/>
      <c r="I45" s="7"/>
      <c r="J45" s="7"/>
    </row>
    <row r="46" spans="1:10" ht="94.5" customHeight="1">
      <c r="A46" s="26"/>
      <c r="B46" s="127" t="s">
        <v>277</v>
      </c>
      <c r="C46" s="26"/>
      <c r="D46" s="125" t="s">
        <v>380</v>
      </c>
      <c r="E46" s="148">
        <v>0.8</v>
      </c>
      <c r="F46" s="7"/>
      <c r="G46" s="7"/>
      <c r="H46" s="7"/>
      <c r="I46" s="7"/>
      <c r="J46" s="7"/>
    </row>
    <row r="47" spans="1:10" ht="105.75" customHeight="1">
      <c r="A47" s="26"/>
      <c r="B47" s="128" t="s">
        <v>278</v>
      </c>
      <c r="C47" s="27"/>
      <c r="D47" s="125" t="s">
        <v>378</v>
      </c>
      <c r="E47" s="148">
        <v>1</v>
      </c>
      <c r="F47" s="7"/>
      <c r="G47" s="7"/>
      <c r="H47" s="7"/>
      <c r="I47" s="7"/>
      <c r="J47" s="7"/>
    </row>
    <row r="48" spans="1:10">
      <c r="A48" s="26"/>
      <c r="B48" s="23"/>
      <c r="C48" s="23"/>
      <c r="D48" s="23"/>
      <c r="E48" s="147"/>
      <c r="F48" s="7"/>
      <c r="G48" s="7"/>
      <c r="H48" s="7"/>
      <c r="I48" s="7"/>
      <c r="J48" s="7"/>
    </row>
    <row r="49" spans="1:10">
      <c r="A49" s="26"/>
      <c r="B49" s="23"/>
      <c r="C49" s="23"/>
      <c r="D49" s="23"/>
      <c r="E49" s="147"/>
      <c r="F49" s="7"/>
      <c r="G49" s="7"/>
      <c r="H49" s="7"/>
      <c r="I49" s="7"/>
      <c r="J49" s="7"/>
    </row>
    <row r="50" spans="1:10" ht="20.25">
      <c r="A50" s="26"/>
      <c r="B50" s="26"/>
      <c r="C50" s="27"/>
      <c r="D50" s="27"/>
      <c r="E50" s="147"/>
      <c r="F50" s="7"/>
      <c r="G50" s="7"/>
      <c r="H50" s="7"/>
      <c r="I50" s="7"/>
      <c r="J50" s="7"/>
    </row>
    <row r="51" spans="1:10" ht="46.5" customHeight="1">
      <c r="A51" s="26"/>
      <c r="B51" s="26"/>
      <c r="C51" s="26"/>
      <c r="D51" s="119" t="s">
        <v>383</v>
      </c>
      <c r="E51" s="147"/>
      <c r="F51" s="7"/>
      <c r="G51" s="7"/>
      <c r="H51" s="7"/>
      <c r="I51" s="7"/>
      <c r="J51" s="7"/>
    </row>
    <row r="52" spans="1:10" ht="90" customHeight="1">
      <c r="A52" s="26"/>
      <c r="B52" s="127" t="s">
        <v>277</v>
      </c>
      <c r="C52" s="26"/>
      <c r="D52" s="125" t="s">
        <v>307</v>
      </c>
      <c r="E52" s="148">
        <v>0.8</v>
      </c>
      <c r="F52" s="7"/>
      <c r="G52" s="7"/>
      <c r="H52" s="7"/>
      <c r="I52" s="7"/>
      <c r="J52" s="7"/>
    </row>
    <row r="53" spans="1:10" ht="66">
      <c r="A53" s="26"/>
      <c r="B53" s="128" t="s">
        <v>278</v>
      </c>
      <c r="C53" s="27"/>
      <c r="D53" s="125" t="s">
        <v>308</v>
      </c>
      <c r="E53" s="148">
        <v>1</v>
      </c>
      <c r="F53" s="7"/>
      <c r="G53" s="7"/>
      <c r="H53" s="7"/>
      <c r="I53" s="7"/>
      <c r="J53" s="7"/>
    </row>
    <row r="54" spans="1:10" ht="20.25">
      <c r="A54" s="26"/>
      <c r="B54" s="26"/>
      <c r="C54" s="27"/>
      <c r="D54" s="27"/>
      <c r="E54" s="147"/>
      <c r="F54" s="7"/>
      <c r="G54" s="7"/>
      <c r="H54" s="7"/>
      <c r="I54" s="7"/>
      <c r="J54" s="7"/>
    </row>
    <row r="55" spans="1:10" ht="20.25">
      <c r="A55" s="26"/>
      <c r="B55" s="26"/>
      <c r="C55" s="27"/>
      <c r="D55" s="27"/>
      <c r="E55" s="147"/>
      <c r="F55" s="7"/>
      <c r="G55" s="7"/>
      <c r="H55" s="7"/>
      <c r="I55" s="7"/>
      <c r="J55" s="7"/>
    </row>
    <row r="56" spans="1:10" ht="20.25">
      <c r="A56" s="26"/>
      <c r="B56" s="26"/>
      <c r="C56" s="27"/>
      <c r="D56" s="27"/>
      <c r="E56" s="147"/>
      <c r="F56" s="7"/>
      <c r="G56" s="7"/>
      <c r="H56" s="7"/>
      <c r="I56" s="7"/>
      <c r="J56" s="7"/>
    </row>
    <row r="57" spans="1:10" ht="20.25">
      <c r="A57" s="26"/>
      <c r="B57" s="26"/>
      <c r="C57" s="27"/>
      <c r="D57" s="27"/>
      <c r="E57" s="147"/>
      <c r="F57" s="7"/>
      <c r="G57" s="7"/>
      <c r="H57" s="7"/>
      <c r="I57" s="7"/>
      <c r="J57" s="7"/>
    </row>
    <row r="58" spans="1:10" ht="20.25">
      <c r="A58" s="26"/>
      <c r="B58" s="26"/>
      <c r="C58" s="27"/>
      <c r="D58" s="27"/>
      <c r="E58" s="147"/>
      <c r="F58" s="7"/>
      <c r="G58" s="7"/>
      <c r="H58" s="7"/>
      <c r="I58" s="7"/>
      <c r="J58" s="7"/>
    </row>
    <row r="59" spans="1:10" ht="20.25">
      <c r="A59" s="26"/>
      <c r="B59" s="26"/>
      <c r="C59" s="27"/>
      <c r="D59" s="27"/>
      <c r="E59" s="147"/>
      <c r="F59" s="7"/>
      <c r="G59" s="7"/>
      <c r="H59" s="7"/>
      <c r="I59" s="7"/>
      <c r="J59" s="7"/>
    </row>
    <row r="60" spans="1:10" ht="20.25">
      <c r="A60" s="26"/>
      <c r="B60" s="26"/>
      <c r="C60" s="27"/>
      <c r="D60" s="27"/>
      <c r="E60" s="147"/>
      <c r="F60" s="7"/>
      <c r="G60" s="7"/>
      <c r="H60" s="7"/>
      <c r="I60" s="7"/>
      <c r="J60" s="7"/>
    </row>
    <row r="61" spans="1:10" ht="20.25">
      <c r="A61" s="26"/>
      <c r="B61" s="26"/>
      <c r="C61" s="27"/>
      <c r="D61" s="27"/>
      <c r="E61" s="147"/>
      <c r="F61" s="7"/>
      <c r="G61" s="7"/>
      <c r="H61" s="7"/>
      <c r="I61" s="7"/>
      <c r="J61" s="7"/>
    </row>
    <row r="62" spans="1:10" ht="20.25">
      <c r="A62" s="26"/>
      <c r="B62" s="26"/>
      <c r="C62" s="27"/>
      <c r="D62" s="27"/>
      <c r="E62" s="147"/>
      <c r="F62" s="7"/>
      <c r="G62" s="7"/>
      <c r="H62" s="7"/>
      <c r="I62" s="7"/>
      <c r="J62" s="7"/>
    </row>
    <row r="63" spans="1:10" ht="20.25">
      <c r="A63" s="26"/>
      <c r="B63" s="26"/>
      <c r="C63" s="27"/>
      <c r="D63" s="27"/>
      <c r="E63" s="147"/>
      <c r="F63" s="7"/>
      <c r="G63" s="7"/>
      <c r="H63" s="7"/>
      <c r="I63" s="7"/>
      <c r="J63" s="7"/>
    </row>
    <row r="64" spans="1:10" ht="20.25">
      <c r="A64" s="26"/>
      <c r="B64" s="26"/>
      <c r="C64" s="27"/>
      <c r="D64" s="27"/>
      <c r="E64" s="147"/>
      <c r="F64" s="7"/>
      <c r="G64" s="7"/>
      <c r="H64" s="7"/>
      <c r="I64" s="7"/>
      <c r="J64" s="7"/>
    </row>
    <row r="65" spans="1:10" ht="20.25">
      <c r="A65" s="26"/>
      <c r="B65" s="26"/>
      <c r="C65" s="27"/>
      <c r="D65" s="27"/>
      <c r="E65" s="147"/>
      <c r="F65" s="7"/>
      <c r="G65" s="7"/>
      <c r="H65" s="7"/>
      <c r="I65" s="7"/>
      <c r="J65" s="7"/>
    </row>
    <row r="66" spans="1:10" ht="20.25">
      <c r="A66" s="26"/>
      <c r="B66" s="26"/>
      <c r="C66" s="27"/>
      <c r="D66" s="27"/>
      <c r="E66" s="147"/>
      <c r="F66" s="7"/>
      <c r="G66" s="7"/>
      <c r="H66" s="7"/>
      <c r="I66" s="7"/>
      <c r="J66" s="7"/>
    </row>
    <row r="67" spans="1:10" ht="20.25">
      <c r="A67" s="26"/>
      <c r="B67" s="26"/>
      <c r="C67" s="27"/>
      <c r="D67" s="27"/>
      <c r="E67" s="147"/>
      <c r="F67" s="7"/>
      <c r="G67" s="7"/>
      <c r="H67" s="7"/>
      <c r="I67" s="7"/>
      <c r="J67" s="7"/>
    </row>
    <row r="68" spans="1:10" ht="20.25">
      <c r="A68" s="26"/>
      <c r="B68" s="26"/>
      <c r="C68" s="27"/>
      <c r="D68" s="27"/>
      <c r="E68" s="147"/>
      <c r="F68" s="7"/>
      <c r="G68" s="7"/>
      <c r="H68" s="7"/>
      <c r="I68" s="7"/>
      <c r="J68" s="7"/>
    </row>
    <row r="69" spans="1:10" ht="20.25">
      <c r="A69" s="26"/>
      <c r="B69" s="26"/>
      <c r="C69" s="27"/>
      <c r="D69" s="27"/>
      <c r="E69" s="147"/>
      <c r="F69" s="7"/>
      <c r="G69" s="7"/>
      <c r="H69" s="7"/>
      <c r="I69" s="7"/>
      <c r="J69" s="7"/>
    </row>
    <row r="70" spans="1:10" ht="20.25">
      <c r="A70" s="26"/>
      <c r="B70" s="26"/>
      <c r="C70" s="27"/>
      <c r="D70" s="27"/>
      <c r="E70" s="147"/>
      <c r="F70" s="7"/>
      <c r="G70" s="7"/>
      <c r="H70" s="7"/>
      <c r="I70" s="7"/>
      <c r="J70" s="7"/>
    </row>
    <row r="71" spans="1:10" ht="20.25">
      <c r="A71" s="26"/>
      <c r="B71" s="26"/>
      <c r="C71" s="27"/>
      <c r="D71" s="27"/>
      <c r="E71" s="147"/>
      <c r="F71" s="7"/>
      <c r="G71" s="7"/>
      <c r="H71" s="7"/>
      <c r="I71" s="7"/>
      <c r="J71" s="7"/>
    </row>
    <row r="72" spans="1:10" ht="20.25">
      <c r="A72" s="26"/>
      <c r="B72" s="26"/>
      <c r="C72" s="27"/>
      <c r="D72" s="27"/>
      <c r="E72" s="147"/>
      <c r="F72" s="7"/>
      <c r="G72" s="7"/>
      <c r="H72" s="7"/>
      <c r="I72" s="7"/>
      <c r="J72" s="7"/>
    </row>
    <row r="73" spans="1:10" ht="20.25">
      <c r="A73" s="26"/>
      <c r="B73" s="26"/>
      <c r="C73" s="27"/>
      <c r="D73" s="27"/>
      <c r="E73" s="147"/>
      <c r="F73" s="7"/>
      <c r="G73" s="7"/>
      <c r="H73" s="7"/>
      <c r="I73" s="7"/>
      <c r="J73" s="7"/>
    </row>
    <row r="74" spans="1:10" ht="20.25">
      <c r="A74" s="26"/>
      <c r="B74" s="26"/>
      <c r="C74" s="27"/>
      <c r="D74" s="27"/>
      <c r="E74" s="147"/>
      <c r="F74" s="7"/>
      <c r="G74" s="7"/>
      <c r="H74" s="7"/>
      <c r="I74" s="7"/>
      <c r="J74" s="7"/>
    </row>
    <row r="75" spans="1:10" ht="20.25">
      <c r="A75" s="26"/>
      <c r="B75" s="26"/>
      <c r="C75" s="27"/>
      <c r="D75" s="27"/>
      <c r="E75" s="147"/>
      <c r="F75" s="7"/>
      <c r="G75" s="7"/>
      <c r="H75" s="7"/>
      <c r="I75" s="7"/>
      <c r="J75" s="7"/>
    </row>
    <row r="76" spans="1:10" ht="20.25">
      <c r="A76" s="26"/>
      <c r="B76" s="26"/>
      <c r="C76" s="27"/>
      <c r="D76" s="27"/>
      <c r="E76" s="147"/>
      <c r="F76" s="7"/>
      <c r="G76" s="7"/>
      <c r="H76" s="7"/>
      <c r="I76" s="7"/>
      <c r="J76" s="7"/>
    </row>
    <row r="77" spans="1:10" ht="20.25">
      <c r="A77" s="26"/>
      <c r="B77" s="26"/>
      <c r="C77" s="27"/>
      <c r="D77" s="27"/>
      <c r="E77" s="147"/>
      <c r="F77" s="7"/>
      <c r="G77" s="7"/>
      <c r="H77" s="7"/>
      <c r="I77" s="7"/>
      <c r="J77" s="7"/>
    </row>
    <row r="78" spans="1:10" ht="20.25">
      <c r="A78" s="26"/>
      <c r="B78" s="26"/>
      <c r="C78" s="27"/>
      <c r="D78" s="27"/>
      <c r="E78" s="147"/>
      <c r="F78" s="7"/>
      <c r="G78" s="7"/>
      <c r="H78" s="7"/>
      <c r="I78" s="7"/>
      <c r="J78" s="7"/>
    </row>
    <row r="79" spans="1:10" ht="20.25">
      <c r="A79" s="26"/>
      <c r="B79" s="26"/>
      <c r="C79" s="27"/>
      <c r="D79" s="27"/>
      <c r="E79" s="147"/>
      <c r="F79" s="7"/>
      <c r="G79" s="7"/>
      <c r="H79" s="7"/>
      <c r="I79" s="7"/>
      <c r="J79" s="7"/>
    </row>
    <row r="80" spans="1:10" s="129" customFormat="1" ht="20.25">
      <c r="A80" s="130"/>
      <c r="B80" s="130"/>
      <c r="C80" s="131"/>
      <c r="D80" s="131"/>
      <c r="E80" s="149"/>
    </row>
    <row r="81" spans="1:5" s="129" customFormat="1" ht="20.25">
      <c r="A81" s="130"/>
      <c r="B81" s="130"/>
      <c r="C81" s="131"/>
      <c r="D81" s="131"/>
      <c r="E81" s="149"/>
    </row>
    <row r="82" spans="1:5" s="129" customFormat="1" ht="20.25">
      <c r="A82" s="130"/>
      <c r="B82" s="130"/>
      <c r="C82" s="131"/>
      <c r="D82" s="131"/>
      <c r="E82" s="149"/>
    </row>
    <row r="83" spans="1:5" s="129" customFormat="1" ht="20.25">
      <c r="A83" s="130"/>
      <c r="B83" s="130"/>
      <c r="C83" s="131"/>
      <c r="D83" s="131"/>
      <c r="E83" s="149"/>
    </row>
    <row r="84" spans="1:5" s="129" customFormat="1" ht="20.25">
      <c r="A84" s="130"/>
      <c r="B84" s="130"/>
      <c r="C84" s="131"/>
      <c r="D84" s="131"/>
      <c r="E84" s="149"/>
    </row>
    <row r="85" spans="1:5" s="129" customFormat="1" ht="20.25">
      <c r="A85" s="130"/>
      <c r="B85" s="130"/>
      <c r="C85" s="131"/>
      <c r="D85" s="131"/>
      <c r="E85" s="149"/>
    </row>
    <row r="86" spans="1:5" s="129" customFormat="1" ht="20.25">
      <c r="A86" s="130"/>
      <c r="B86" s="130"/>
      <c r="C86" s="131"/>
      <c r="D86" s="131"/>
      <c r="E86" s="149"/>
    </row>
    <row r="87" spans="1:5" s="129" customFormat="1" ht="20.25">
      <c r="A87" s="130"/>
      <c r="B87" s="130"/>
      <c r="C87" s="131"/>
      <c r="D87" s="131"/>
      <c r="E87" s="149"/>
    </row>
    <row r="88" spans="1:5" s="129" customFormat="1" ht="20.25">
      <c r="A88" s="130"/>
      <c r="B88" s="130"/>
      <c r="C88" s="131"/>
      <c r="D88" s="131"/>
      <c r="E88" s="149"/>
    </row>
    <row r="89" spans="1:5" s="129" customFormat="1" ht="20.25">
      <c r="A89" s="130"/>
      <c r="B89" s="130"/>
      <c r="C89" s="131"/>
      <c r="D89" s="131"/>
      <c r="E89" s="149"/>
    </row>
    <row r="90" spans="1:5" s="129" customFormat="1" ht="20.25">
      <c r="A90" s="130"/>
      <c r="B90" s="130"/>
      <c r="C90" s="131"/>
      <c r="D90" s="131"/>
      <c r="E90" s="149"/>
    </row>
    <row r="91" spans="1:5" s="129" customFormat="1" ht="20.25">
      <c r="A91" s="130"/>
      <c r="B91" s="130"/>
      <c r="C91" s="131"/>
      <c r="D91" s="131"/>
      <c r="E91" s="149"/>
    </row>
    <row r="92" spans="1:5" s="129" customFormat="1" ht="20.25">
      <c r="A92" s="130"/>
      <c r="B92" s="130"/>
      <c r="C92" s="131"/>
      <c r="D92" s="131"/>
      <c r="E92" s="149"/>
    </row>
    <row r="93" spans="1:5" s="129" customFormat="1" ht="20.25">
      <c r="A93" s="130"/>
      <c r="B93" s="130"/>
      <c r="C93" s="131"/>
      <c r="D93" s="131"/>
      <c r="E93" s="149"/>
    </row>
    <row r="94" spans="1:5" s="129" customFormat="1" ht="20.25">
      <c r="A94" s="130"/>
      <c r="B94" s="130"/>
      <c r="C94" s="131"/>
      <c r="D94" s="131"/>
      <c r="E94" s="149"/>
    </row>
    <row r="95" spans="1:5" s="129" customFormat="1" ht="20.25">
      <c r="A95" s="130"/>
      <c r="B95" s="130"/>
      <c r="C95" s="131"/>
      <c r="D95" s="131"/>
      <c r="E95" s="149"/>
    </row>
    <row r="96" spans="1:5" s="129" customFormat="1" ht="20.25">
      <c r="A96" s="130"/>
      <c r="B96" s="130"/>
      <c r="C96" s="131"/>
      <c r="D96" s="131"/>
      <c r="E96" s="149"/>
    </row>
    <row r="97" spans="1:5" s="129" customFormat="1" ht="20.25">
      <c r="A97" s="130"/>
      <c r="B97" s="130"/>
      <c r="C97" s="131"/>
      <c r="D97" s="131"/>
      <c r="E97" s="149"/>
    </row>
    <row r="98" spans="1:5" s="129" customFormat="1" ht="20.25">
      <c r="A98" s="130"/>
      <c r="B98" s="130"/>
      <c r="C98" s="131"/>
      <c r="D98" s="131"/>
      <c r="E98" s="149"/>
    </row>
    <row r="99" spans="1:5" s="129" customFormat="1" ht="20.25">
      <c r="A99" s="130"/>
      <c r="B99" s="130"/>
      <c r="C99" s="131"/>
      <c r="D99" s="131"/>
      <c r="E99" s="149"/>
    </row>
    <row r="100" spans="1:5" s="129" customFormat="1" ht="20.25">
      <c r="A100" s="130"/>
      <c r="B100" s="130"/>
      <c r="C100" s="131"/>
      <c r="D100" s="131"/>
      <c r="E100" s="149"/>
    </row>
    <row r="101" spans="1:5" s="129" customFormat="1" ht="20.25">
      <c r="A101" s="130"/>
      <c r="B101" s="130"/>
      <c r="C101" s="131"/>
      <c r="D101" s="131"/>
      <c r="E101" s="149"/>
    </row>
    <row r="102" spans="1:5" s="129" customFormat="1" ht="20.25">
      <c r="A102" s="130"/>
      <c r="B102" s="130"/>
      <c r="C102" s="131"/>
      <c r="D102" s="131"/>
      <c r="E102" s="149"/>
    </row>
    <row r="103" spans="1:5" s="129" customFormat="1" ht="20.25">
      <c r="A103" s="130"/>
      <c r="B103" s="130"/>
      <c r="C103" s="131"/>
      <c r="D103" s="131"/>
      <c r="E103" s="149"/>
    </row>
    <row r="104" spans="1:5" s="129" customFormat="1" ht="20.25">
      <c r="A104" s="130"/>
      <c r="B104" s="130"/>
      <c r="C104" s="131"/>
      <c r="D104" s="131"/>
      <c r="E104" s="149"/>
    </row>
    <row r="105" spans="1:5" s="129" customFormat="1" ht="20.25">
      <c r="A105" s="130"/>
      <c r="B105" s="130"/>
      <c r="C105" s="131"/>
      <c r="D105" s="131"/>
      <c r="E105" s="149"/>
    </row>
    <row r="106" spans="1:5" s="129" customFormat="1" ht="20.25">
      <c r="A106" s="130"/>
      <c r="B106" s="130"/>
      <c r="C106" s="131"/>
      <c r="D106" s="131"/>
      <c r="E106" s="149"/>
    </row>
    <row r="107" spans="1:5" s="129" customFormat="1" ht="20.25">
      <c r="A107" s="130"/>
      <c r="B107" s="130"/>
      <c r="C107" s="131"/>
      <c r="D107" s="131"/>
      <c r="E107" s="149"/>
    </row>
    <row r="108" spans="1:5" s="129" customFormat="1" ht="20.25">
      <c r="A108" s="130"/>
      <c r="B108" s="130"/>
      <c r="C108" s="131"/>
      <c r="D108" s="131"/>
      <c r="E108" s="149"/>
    </row>
    <row r="109" spans="1:5" s="129" customFormat="1" ht="20.25">
      <c r="A109" s="130"/>
      <c r="B109" s="130"/>
      <c r="C109" s="131"/>
      <c r="D109" s="131"/>
      <c r="E109" s="149"/>
    </row>
    <row r="110" spans="1:5" s="129" customFormat="1" ht="20.25">
      <c r="A110" s="130"/>
      <c r="B110" s="130"/>
      <c r="C110" s="131"/>
      <c r="D110" s="131"/>
      <c r="E110" s="149"/>
    </row>
    <row r="111" spans="1:5" s="129" customFormat="1" ht="20.25">
      <c r="A111" s="130"/>
      <c r="B111" s="130"/>
      <c r="C111" s="131"/>
      <c r="D111" s="131"/>
      <c r="E111" s="149"/>
    </row>
    <row r="112" spans="1:5" s="129" customFormat="1" ht="20.25">
      <c r="A112" s="130"/>
      <c r="B112" s="130"/>
      <c r="C112" s="131"/>
      <c r="D112" s="131"/>
      <c r="E112" s="149"/>
    </row>
    <row r="113" spans="1:5" s="129" customFormat="1" ht="20.25">
      <c r="A113" s="130"/>
      <c r="B113" s="130"/>
      <c r="C113" s="131"/>
      <c r="D113" s="131"/>
      <c r="E113" s="149"/>
    </row>
    <row r="114" spans="1:5" s="129" customFormat="1" ht="20.25">
      <c r="A114" s="130"/>
      <c r="B114" s="130"/>
      <c r="C114" s="131"/>
      <c r="D114" s="131"/>
      <c r="E114" s="149"/>
    </row>
    <row r="115" spans="1:5" s="129" customFormat="1" ht="20.25">
      <c r="A115" s="130"/>
      <c r="B115" s="130"/>
      <c r="C115" s="131"/>
      <c r="D115" s="131"/>
      <c r="E115" s="149"/>
    </row>
    <row r="116" spans="1:5" s="129" customFormat="1" ht="20.25">
      <c r="A116" s="130"/>
      <c r="B116" s="130"/>
      <c r="C116" s="131"/>
      <c r="D116" s="131"/>
      <c r="E116" s="149"/>
    </row>
    <row r="117" spans="1:5" s="129" customFormat="1" ht="20.25">
      <c r="A117" s="130"/>
      <c r="B117" s="130"/>
      <c r="C117" s="131"/>
      <c r="D117" s="131"/>
      <c r="E117" s="149"/>
    </row>
    <row r="118" spans="1:5" s="129" customFormat="1" ht="20.25">
      <c r="A118" s="130"/>
      <c r="B118" s="130"/>
      <c r="C118" s="131"/>
      <c r="D118" s="131"/>
      <c r="E118" s="149"/>
    </row>
    <row r="119" spans="1:5" s="129" customFormat="1" ht="20.25">
      <c r="A119" s="130"/>
      <c r="B119" s="130"/>
      <c r="C119" s="131"/>
      <c r="D119" s="131"/>
      <c r="E119" s="149"/>
    </row>
    <row r="120" spans="1:5" s="129" customFormat="1" ht="20.25">
      <c r="A120" s="130"/>
      <c r="B120" s="130"/>
      <c r="C120" s="131"/>
      <c r="D120" s="131"/>
      <c r="E120" s="149"/>
    </row>
    <row r="121" spans="1:5" s="129" customFormat="1" ht="20.25">
      <c r="A121" s="130"/>
      <c r="B121" s="130"/>
      <c r="C121" s="131"/>
      <c r="D121" s="131"/>
      <c r="E121" s="149"/>
    </row>
    <row r="122" spans="1:5" s="129" customFormat="1" ht="20.25">
      <c r="A122" s="130"/>
      <c r="B122" s="130"/>
      <c r="C122" s="131"/>
      <c r="D122" s="131"/>
      <c r="E122" s="149"/>
    </row>
    <row r="123" spans="1:5" s="129" customFormat="1" ht="20.25">
      <c r="A123" s="130"/>
      <c r="B123" s="130"/>
      <c r="C123" s="131"/>
      <c r="D123" s="131"/>
      <c r="E123" s="149"/>
    </row>
    <row r="124" spans="1:5" s="129" customFormat="1" ht="20.25">
      <c r="A124" s="130"/>
      <c r="B124" s="130"/>
      <c r="C124" s="131"/>
      <c r="D124" s="131"/>
      <c r="E124" s="149"/>
    </row>
    <row r="125" spans="1:5" s="129" customFormat="1" ht="20.25">
      <c r="A125" s="130"/>
      <c r="B125" s="130"/>
      <c r="C125" s="131"/>
      <c r="D125" s="131"/>
      <c r="E125" s="149"/>
    </row>
    <row r="126" spans="1:5" s="129" customFormat="1" ht="20.25">
      <c r="A126" s="130"/>
      <c r="B126" s="130"/>
      <c r="C126" s="131"/>
      <c r="D126" s="131"/>
      <c r="E126" s="149"/>
    </row>
    <row r="127" spans="1:5" s="129" customFormat="1" ht="20.25">
      <c r="A127" s="130"/>
      <c r="B127" s="130"/>
      <c r="C127" s="131"/>
      <c r="D127" s="131"/>
      <c r="E127" s="149"/>
    </row>
    <row r="128" spans="1:5" s="129" customFormat="1" ht="20.25">
      <c r="A128" s="130"/>
      <c r="B128" s="130"/>
      <c r="C128" s="131"/>
      <c r="D128" s="131"/>
      <c r="E128" s="149"/>
    </row>
    <row r="129" spans="1:5" s="129" customFormat="1" ht="20.25">
      <c r="A129" s="130"/>
      <c r="B129" s="130"/>
      <c r="C129" s="131"/>
      <c r="D129" s="131"/>
      <c r="E129" s="149"/>
    </row>
    <row r="130" spans="1:5" s="129" customFormat="1" ht="20.25">
      <c r="A130" s="130"/>
      <c r="B130" s="130"/>
      <c r="C130" s="131"/>
      <c r="D130" s="131"/>
      <c r="E130" s="149"/>
    </row>
    <row r="131" spans="1:5" s="129" customFormat="1" ht="20.25">
      <c r="A131" s="130"/>
      <c r="B131" s="130"/>
      <c r="C131" s="131"/>
      <c r="D131" s="131"/>
      <c r="E131" s="149"/>
    </row>
    <row r="132" spans="1:5" s="129" customFormat="1" ht="20.25">
      <c r="A132" s="130"/>
      <c r="B132" s="130"/>
      <c r="C132" s="131"/>
      <c r="D132" s="131"/>
      <c r="E132" s="149"/>
    </row>
    <row r="133" spans="1:5" s="129" customFormat="1" ht="20.25">
      <c r="A133" s="130"/>
      <c r="B133" s="130"/>
      <c r="C133" s="131"/>
      <c r="D133" s="131"/>
      <c r="E133" s="149"/>
    </row>
    <row r="134" spans="1:5" s="129" customFormat="1" ht="20.25">
      <c r="A134" s="130"/>
      <c r="B134" s="130"/>
      <c r="C134" s="131"/>
      <c r="D134" s="131"/>
      <c r="E134" s="149"/>
    </row>
    <row r="135" spans="1:5" s="129" customFormat="1" ht="20.25">
      <c r="A135" s="130"/>
      <c r="B135" s="130"/>
      <c r="C135" s="131"/>
      <c r="D135" s="131"/>
      <c r="E135" s="149"/>
    </row>
    <row r="136" spans="1:5" s="129" customFormat="1" ht="20.25">
      <c r="A136" s="130"/>
      <c r="B136" s="130"/>
      <c r="C136" s="131"/>
      <c r="D136" s="131"/>
      <c r="E136" s="149"/>
    </row>
    <row r="137" spans="1:5" s="129" customFormat="1" ht="20.25">
      <c r="A137" s="130"/>
      <c r="B137" s="130"/>
      <c r="C137" s="131"/>
      <c r="D137" s="131"/>
      <c r="E137" s="149"/>
    </row>
    <row r="138" spans="1:5" s="129" customFormat="1" ht="20.25">
      <c r="A138" s="130"/>
      <c r="B138" s="130"/>
      <c r="C138" s="131"/>
      <c r="D138" s="131"/>
      <c r="E138" s="149"/>
    </row>
    <row r="139" spans="1:5" s="129" customFormat="1" ht="20.25">
      <c r="A139" s="130"/>
      <c r="B139" s="130"/>
      <c r="C139" s="131"/>
      <c r="D139" s="131"/>
      <c r="E139" s="149"/>
    </row>
    <row r="140" spans="1:5" s="129" customFormat="1" ht="20.25">
      <c r="A140" s="130"/>
      <c r="B140" s="130"/>
      <c r="C140" s="131"/>
      <c r="D140" s="131"/>
      <c r="E140" s="149"/>
    </row>
    <row r="141" spans="1:5" s="129" customFormat="1" ht="20.25">
      <c r="A141" s="130"/>
      <c r="B141" s="130"/>
      <c r="C141" s="131"/>
      <c r="D141" s="131"/>
      <c r="E141" s="149"/>
    </row>
    <row r="142" spans="1:5" s="129" customFormat="1" ht="20.25">
      <c r="A142" s="130"/>
      <c r="B142" s="130"/>
      <c r="C142" s="131"/>
      <c r="D142" s="131"/>
      <c r="E142" s="149"/>
    </row>
    <row r="143" spans="1:5" s="129" customFormat="1" ht="20.25">
      <c r="A143" s="130"/>
      <c r="B143" s="130"/>
      <c r="C143" s="131"/>
      <c r="D143" s="131"/>
      <c r="E143" s="149"/>
    </row>
    <row r="144" spans="1:5" s="129" customFormat="1" ht="20.25">
      <c r="A144" s="130"/>
      <c r="B144" s="130"/>
      <c r="C144" s="131"/>
      <c r="D144" s="131"/>
      <c r="E144" s="149"/>
    </row>
    <row r="145" spans="1:5" s="129" customFormat="1" ht="20.25">
      <c r="A145" s="130"/>
      <c r="B145" s="130"/>
      <c r="C145" s="131"/>
      <c r="D145" s="131"/>
      <c r="E145" s="149"/>
    </row>
    <row r="146" spans="1:5" s="129" customFormat="1" ht="20.25">
      <c r="A146" s="130"/>
      <c r="B146" s="130"/>
      <c r="C146" s="131"/>
      <c r="D146" s="131"/>
      <c r="E146" s="149"/>
    </row>
    <row r="147" spans="1:5" s="129" customFormat="1" ht="20.25">
      <c r="A147" s="130"/>
      <c r="B147" s="130"/>
      <c r="C147" s="131"/>
      <c r="D147" s="131"/>
      <c r="E147" s="149"/>
    </row>
    <row r="148" spans="1:5" s="129" customFormat="1" ht="20.25">
      <c r="A148" s="130"/>
      <c r="B148" s="130"/>
      <c r="C148" s="131"/>
      <c r="D148" s="131"/>
      <c r="E148" s="149"/>
    </row>
    <row r="149" spans="1:5" s="129" customFormat="1" ht="20.25">
      <c r="A149" s="130"/>
      <c r="B149" s="130"/>
      <c r="C149" s="131"/>
      <c r="D149" s="131"/>
      <c r="E149" s="149"/>
    </row>
    <row r="150" spans="1:5" s="129" customFormat="1" ht="20.25">
      <c r="A150" s="130"/>
      <c r="B150" s="130"/>
      <c r="C150" s="131"/>
      <c r="D150" s="131"/>
      <c r="E150" s="149"/>
    </row>
    <row r="151" spans="1:5" s="129" customFormat="1" ht="20.25">
      <c r="A151" s="130"/>
      <c r="B151" s="130"/>
      <c r="C151" s="131"/>
      <c r="D151" s="131"/>
      <c r="E151" s="149"/>
    </row>
    <row r="152" spans="1:5" s="129" customFormat="1" ht="20.25">
      <c r="A152" s="130"/>
      <c r="B152" s="130"/>
      <c r="C152" s="131"/>
      <c r="D152" s="131"/>
      <c r="E152" s="149"/>
    </row>
    <row r="153" spans="1:5" s="129" customFormat="1" ht="20.25">
      <c r="A153" s="130"/>
      <c r="B153" s="130"/>
      <c r="C153" s="131"/>
      <c r="D153" s="131"/>
      <c r="E153" s="149"/>
    </row>
    <row r="154" spans="1:5" s="129" customFormat="1" ht="20.25">
      <c r="A154" s="130"/>
      <c r="B154" s="130"/>
      <c r="C154" s="131"/>
      <c r="D154" s="131"/>
      <c r="E154" s="149"/>
    </row>
    <row r="155" spans="1:5" s="129" customFormat="1" ht="20.25">
      <c r="A155" s="130"/>
      <c r="B155" s="130"/>
      <c r="C155" s="131"/>
      <c r="D155" s="131"/>
      <c r="E155" s="149"/>
    </row>
    <row r="156" spans="1:5" s="129" customFormat="1" ht="20.25">
      <c r="A156" s="130"/>
      <c r="B156" s="130"/>
      <c r="C156" s="131"/>
      <c r="D156" s="131"/>
      <c r="E156" s="149"/>
    </row>
    <row r="157" spans="1:5" s="129" customFormat="1" ht="20.25">
      <c r="A157" s="130"/>
      <c r="B157" s="130"/>
      <c r="C157" s="131"/>
      <c r="D157" s="131"/>
      <c r="E157" s="149"/>
    </row>
    <row r="158" spans="1:5" s="129" customFormat="1" ht="20.25">
      <c r="A158" s="130"/>
      <c r="B158" s="130"/>
      <c r="C158" s="131"/>
      <c r="D158" s="131"/>
      <c r="E158" s="149"/>
    </row>
    <row r="159" spans="1:5" s="129" customFormat="1" ht="20.25">
      <c r="A159" s="130"/>
      <c r="B159" s="130"/>
      <c r="C159" s="131"/>
      <c r="D159" s="131"/>
      <c r="E159" s="149"/>
    </row>
    <row r="160" spans="1:5" s="129" customFormat="1" ht="20.25">
      <c r="A160" s="130"/>
      <c r="B160" s="130"/>
      <c r="C160" s="131"/>
      <c r="D160" s="131"/>
      <c r="E160" s="149"/>
    </row>
    <row r="161" spans="1:5" s="129" customFormat="1" ht="20.25">
      <c r="A161" s="130"/>
      <c r="B161" s="130"/>
      <c r="C161" s="131"/>
      <c r="D161" s="131"/>
      <c r="E161" s="149"/>
    </row>
    <row r="162" spans="1:5" s="129" customFormat="1" ht="20.25">
      <c r="A162" s="130"/>
      <c r="B162" s="130"/>
      <c r="C162" s="131"/>
      <c r="D162" s="131"/>
      <c r="E162" s="149"/>
    </row>
    <row r="163" spans="1:5" s="129" customFormat="1" ht="20.25">
      <c r="A163" s="130"/>
      <c r="B163" s="130"/>
      <c r="C163" s="131"/>
      <c r="D163" s="131"/>
      <c r="E163" s="149"/>
    </row>
    <row r="164" spans="1:5" s="129" customFormat="1" ht="20.25">
      <c r="A164" s="130"/>
      <c r="B164" s="130"/>
      <c r="C164" s="131"/>
      <c r="D164" s="131"/>
      <c r="E164" s="149"/>
    </row>
    <row r="165" spans="1:5" s="129" customFormat="1" ht="20.25">
      <c r="A165" s="130"/>
      <c r="B165" s="130"/>
      <c r="C165" s="131"/>
      <c r="D165" s="131"/>
      <c r="E165" s="149"/>
    </row>
    <row r="166" spans="1:5" s="129" customFormat="1" ht="20.25">
      <c r="A166" s="130"/>
      <c r="B166" s="130"/>
      <c r="C166" s="131"/>
      <c r="D166" s="131"/>
      <c r="E166" s="149"/>
    </row>
    <row r="167" spans="1:5" s="129" customFormat="1" ht="20.25">
      <c r="A167" s="130"/>
      <c r="B167" s="130"/>
      <c r="C167" s="131"/>
      <c r="D167" s="131"/>
      <c r="E167" s="149"/>
    </row>
    <row r="168" spans="1:5" s="129" customFormat="1" ht="20.25">
      <c r="A168" s="130"/>
      <c r="B168" s="130"/>
      <c r="C168" s="131"/>
      <c r="D168" s="131"/>
      <c r="E168" s="149"/>
    </row>
    <row r="169" spans="1:5" s="129" customFormat="1" ht="20.25">
      <c r="A169" s="130"/>
      <c r="B169" s="130"/>
      <c r="C169" s="131"/>
      <c r="D169" s="131"/>
      <c r="E169" s="149"/>
    </row>
    <row r="170" spans="1:5" s="129" customFormat="1" ht="20.25">
      <c r="A170" s="130"/>
      <c r="B170" s="130"/>
      <c r="C170" s="131"/>
      <c r="D170" s="131"/>
      <c r="E170" s="149"/>
    </row>
    <row r="171" spans="1:5" s="129" customFormat="1" ht="20.25">
      <c r="A171" s="130"/>
      <c r="B171" s="130"/>
      <c r="C171" s="131"/>
      <c r="D171" s="131"/>
      <c r="E171" s="149"/>
    </row>
    <row r="172" spans="1:5" s="129" customFormat="1" ht="20.25">
      <c r="A172" s="130"/>
      <c r="B172" s="130"/>
      <c r="C172" s="131"/>
      <c r="D172" s="131"/>
      <c r="E172" s="149"/>
    </row>
    <row r="173" spans="1:5" s="129" customFormat="1" ht="20.25">
      <c r="A173" s="130"/>
      <c r="B173" s="130"/>
      <c r="C173" s="131"/>
      <c r="D173" s="131"/>
      <c r="E173" s="149"/>
    </row>
    <row r="174" spans="1:5" s="129" customFormat="1" ht="20.25">
      <c r="A174" s="130"/>
      <c r="B174" s="130"/>
      <c r="C174" s="131"/>
      <c r="D174" s="131"/>
      <c r="E174" s="149"/>
    </row>
    <row r="175" spans="1:5" s="129" customFormat="1" ht="20.25">
      <c r="A175" s="130"/>
      <c r="B175" s="130"/>
      <c r="C175" s="131"/>
      <c r="D175" s="131"/>
      <c r="E175" s="149"/>
    </row>
    <row r="176" spans="1:5" s="129" customFormat="1" ht="20.25">
      <c r="A176" s="130"/>
      <c r="B176" s="130"/>
      <c r="C176" s="131"/>
      <c r="D176" s="131"/>
      <c r="E176" s="149"/>
    </row>
    <row r="177" spans="1:5" s="129" customFormat="1" ht="20.25">
      <c r="A177" s="130"/>
      <c r="B177" s="130"/>
      <c r="C177" s="131"/>
      <c r="D177" s="131"/>
      <c r="E177" s="149"/>
    </row>
    <row r="178" spans="1:5" s="129" customFormat="1" ht="20.25">
      <c r="A178" s="130"/>
      <c r="B178" s="130"/>
      <c r="C178" s="131"/>
      <c r="D178" s="131"/>
      <c r="E178" s="149"/>
    </row>
    <row r="179" spans="1:5" s="129" customFormat="1" ht="20.25">
      <c r="A179" s="130"/>
      <c r="B179" s="130"/>
      <c r="C179" s="131"/>
      <c r="D179" s="131"/>
      <c r="E179" s="149"/>
    </row>
    <row r="180" spans="1:5" s="129" customFormat="1" ht="20.25">
      <c r="A180" s="130"/>
      <c r="B180" s="130"/>
      <c r="C180" s="131"/>
      <c r="D180" s="131"/>
      <c r="E180" s="149"/>
    </row>
    <row r="181" spans="1:5" s="129" customFormat="1" ht="20.25">
      <c r="A181" s="130"/>
      <c r="B181" s="130"/>
      <c r="C181" s="131"/>
      <c r="D181" s="131"/>
      <c r="E181" s="149"/>
    </row>
    <row r="182" spans="1:5" s="129" customFormat="1" ht="20.25">
      <c r="A182" s="130"/>
      <c r="B182" s="130"/>
      <c r="C182" s="131"/>
      <c r="D182" s="131"/>
      <c r="E182" s="149"/>
    </row>
    <row r="183" spans="1:5" s="129" customFormat="1" ht="20.25">
      <c r="A183" s="130"/>
      <c r="B183" s="130"/>
      <c r="C183" s="131"/>
      <c r="D183" s="131"/>
      <c r="E183" s="149"/>
    </row>
    <row r="184" spans="1:5" s="129" customFormat="1" ht="20.25">
      <c r="A184" s="130"/>
      <c r="B184" s="130"/>
      <c r="C184" s="131"/>
      <c r="D184" s="131"/>
      <c r="E184" s="149"/>
    </row>
    <row r="185" spans="1:5" s="129" customFormat="1" ht="20.25">
      <c r="A185" s="130"/>
      <c r="B185" s="130"/>
      <c r="C185" s="131"/>
      <c r="D185" s="131"/>
      <c r="E185" s="149"/>
    </row>
    <row r="186" spans="1:5" s="129" customFormat="1" ht="20.25">
      <c r="A186" s="130"/>
      <c r="B186" s="130"/>
      <c r="C186" s="131"/>
      <c r="D186" s="131"/>
      <c r="E186" s="149"/>
    </row>
    <row r="187" spans="1:5" s="129" customFormat="1" ht="20.25">
      <c r="A187" s="130"/>
      <c r="B187" s="130"/>
      <c r="C187" s="131"/>
      <c r="D187" s="131"/>
      <c r="E187" s="149"/>
    </row>
    <row r="188" spans="1:5" s="129" customFormat="1" ht="20.25">
      <c r="A188" s="130"/>
      <c r="B188" s="130"/>
      <c r="C188" s="131"/>
      <c r="D188" s="131"/>
      <c r="E188" s="149"/>
    </row>
    <row r="189" spans="1:5" s="129" customFormat="1" ht="20.25">
      <c r="A189" s="130"/>
      <c r="B189" s="130"/>
      <c r="C189" s="131"/>
      <c r="D189" s="131"/>
      <c r="E189" s="149"/>
    </row>
    <row r="190" spans="1:5" s="129" customFormat="1" ht="20.25">
      <c r="A190" s="130"/>
      <c r="B190" s="130"/>
      <c r="C190" s="131"/>
      <c r="D190" s="131"/>
      <c r="E190" s="149"/>
    </row>
    <row r="191" spans="1:5" s="129" customFormat="1" ht="20.25">
      <c r="A191" s="130"/>
      <c r="B191" s="130"/>
      <c r="C191" s="131"/>
      <c r="D191" s="131"/>
      <c r="E191" s="149"/>
    </row>
    <row r="192" spans="1:5" s="129" customFormat="1" ht="20.25">
      <c r="A192" s="130"/>
      <c r="B192" s="130"/>
      <c r="C192" s="131"/>
      <c r="D192" s="131"/>
      <c r="E192" s="149"/>
    </row>
    <row r="193" spans="1:5" s="129" customFormat="1" ht="20.25">
      <c r="A193" s="130"/>
      <c r="B193" s="130"/>
      <c r="C193" s="131"/>
      <c r="D193" s="131"/>
      <c r="E193" s="149"/>
    </row>
    <row r="194" spans="1:5" s="129" customFormat="1" ht="20.25">
      <c r="A194" s="130"/>
      <c r="B194" s="130"/>
      <c r="C194" s="131"/>
      <c r="D194" s="131"/>
      <c r="E194" s="149"/>
    </row>
    <row r="195" spans="1:5" s="129" customFormat="1" ht="20.25">
      <c r="A195" s="130"/>
      <c r="B195" s="130"/>
      <c r="C195" s="131"/>
      <c r="D195" s="131"/>
      <c r="E195" s="149"/>
    </row>
    <row r="196" spans="1:5" s="129" customFormat="1" ht="20.25">
      <c r="A196" s="130"/>
      <c r="B196" s="130"/>
      <c r="C196" s="131"/>
      <c r="D196" s="131"/>
      <c r="E196" s="149"/>
    </row>
    <row r="197" spans="1:5" s="129" customFormat="1" ht="20.25">
      <c r="A197" s="130"/>
      <c r="B197" s="130"/>
      <c r="C197" s="131"/>
      <c r="D197" s="131"/>
      <c r="E197" s="149"/>
    </row>
    <row r="198" spans="1:5" s="129" customFormat="1" ht="20.25">
      <c r="A198" s="130"/>
      <c r="B198" s="130"/>
      <c r="C198" s="131"/>
      <c r="D198" s="131"/>
      <c r="E198" s="149"/>
    </row>
    <row r="199" spans="1:5" s="129" customFormat="1" ht="20.25">
      <c r="A199" s="130"/>
      <c r="B199" s="130"/>
      <c r="C199" s="131"/>
      <c r="D199" s="131"/>
      <c r="E199" s="149"/>
    </row>
    <row r="200" spans="1:5" s="129" customFormat="1" ht="20.25">
      <c r="A200" s="130"/>
      <c r="B200" s="130"/>
      <c r="C200" s="131"/>
      <c r="D200" s="131"/>
      <c r="E200" s="149"/>
    </row>
    <row r="201" spans="1:5" s="129" customFormat="1" ht="20.25">
      <c r="A201" s="130"/>
      <c r="B201" s="130"/>
      <c r="C201" s="131"/>
      <c r="D201" s="131"/>
      <c r="E201" s="149"/>
    </row>
    <row r="202" spans="1:5" s="129" customFormat="1" ht="20.25">
      <c r="A202" s="130"/>
      <c r="B202" s="130"/>
      <c r="C202" s="131"/>
      <c r="D202" s="131"/>
      <c r="E202" s="149"/>
    </row>
    <row r="203" spans="1:5" s="129" customFormat="1" ht="20.25">
      <c r="A203" s="130"/>
      <c r="B203" s="130"/>
      <c r="C203" s="131"/>
      <c r="D203" s="131"/>
      <c r="E203" s="149"/>
    </row>
    <row r="204" spans="1:5" s="129" customFormat="1" ht="20.25">
      <c r="A204" s="130"/>
      <c r="B204" s="130"/>
      <c r="C204" s="131"/>
      <c r="D204" s="131"/>
      <c r="E204" s="149"/>
    </row>
    <row r="205" spans="1:5" s="129" customFormat="1" ht="20.25">
      <c r="A205" s="130"/>
      <c r="B205" s="130"/>
      <c r="C205" s="131"/>
      <c r="D205" s="131"/>
      <c r="E205" s="149"/>
    </row>
    <row r="206" spans="1:5" s="129" customFormat="1" ht="20.25">
      <c r="A206" s="130"/>
      <c r="B206" s="130"/>
      <c r="C206" s="131"/>
      <c r="D206" s="131"/>
      <c r="E206" s="149"/>
    </row>
    <row r="207" spans="1:5" s="129" customFormat="1" ht="20.25">
      <c r="A207" s="130"/>
      <c r="B207" s="130"/>
      <c r="C207" s="131"/>
      <c r="D207" s="131"/>
      <c r="E207" s="149"/>
    </row>
    <row r="208" spans="1:5" s="129" customFormat="1" ht="20.25">
      <c r="A208" s="130"/>
      <c r="B208" s="130"/>
      <c r="C208" s="131"/>
      <c r="D208" s="131"/>
      <c r="E208" s="149"/>
    </row>
    <row r="209" spans="1:5" s="129" customFormat="1" ht="20.25">
      <c r="A209" s="130"/>
      <c r="B209" s="130"/>
      <c r="C209" s="131"/>
      <c r="D209" s="131"/>
      <c r="E209" s="149"/>
    </row>
    <row r="210" spans="1:5" s="129" customFormat="1" ht="20.25">
      <c r="A210" s="130"/>
      <c r="B210" s="130"/>
      <c r="C210" s="131"/>
      <c r="D210" s="131"/>
      <c r="E210" s="149"/>
    </row>
    <row r="211" spans="1:5" s="129" customFormat="1" ht="20.25">
      <c r="A211" s="130"/>
      <c r="B211" s="130"/>
      <c r="C211" s="131"/>
      <c r="D211" s="131"/>
      <c r="E211" s="149"/>
    </row>
    <row r="212" spans="1:5" s="129" customFormat="1" ht="20.25">
      <c r="A212" s="130"/>
      <c r="B212" s="130"/>
      <c r="C212" s="131"/>
      <c r="D212" s="131"/>
      <c r="E212" s="149"/>
    </row>
    <row r="213" spans="1:5" s="129" customFormat="1" ht="20.25">
      <c r="A213" s="130"/>
      <c r="B213" s="130"/>
      <c r="C213" s="131"/>
      <c r="D213" s="131"/>
      <c r="E213" s="149"/>
    </row>
    <row r="214" spans="1:5" s="129" customFormat="1" ht="20.25">
      <c r="A214" s="130"/>
      <c r="B214" s="130"/>
      <c r="C214" s="131"/>
      <c r="D214" s="131"/>
      <c r="E214" s="149"/>
    </row>
    <row r="215" spans="1:5" s="129" customFormat="1" ht="20.25">
      <c r="A215" s="130"/>
      <c r="B215" s="130"/>
      <c r="C215" s="131"/>
      <c r="D215" s="131"/>
      <c r="E215" s="149"/>
    </row>
    <row r="216" spans="1:5" s="129" customFormat="1" ht="20.25">
      <c r="A216" s="130"/>
      <c r="B216" s="130"/>
      <c r="C216" s="131"/>
      <c r="D216" s="131"/>
      <c r="E216" s="149"/>
    </row>
    <row r="217" spans="1:5" s="129" customFormat="1" ht="20.25">
      <c r="A217" s="130"/>
      <c r="B217" s="130"/>
      <c r="C217" s="131"/>
      <c r="D217" s="131"/>
      <c r="E217" s="149"/>
    </row>
    <row r="218" spans="1:5" s="129" customFormat="1" ht="20.25">
      <c r="A218" s="130"/>
      <c r="B218" s="130"/>
      <c r="C218" s="131"/>
      <c r="D218" s="131"/>
      <c r="E218" s="149"/>
    </row>
    <row r="219" spans="1:5" s="129" customFormat="1" ht="20.25">
      <c r="A219" s="130"/>
      <c r="B219" s="130"/>
      <c r="C219" s="131"/>
      <c r="D219" s="131"/>
      <c r="E219" s="149"/>
    </row>
    <row r="220" spans="1:5" s="129" customFormat="1" ht="20.25">
      <c r="A220" s="130"/>
      <c r="B220" s="130"/>
      <c r="C220" s="131"/>
      <c r="D220" s="131"/>
      <c r="E220" s="149"/>
    </row>
    <row r="221" spans="1:5" s="129" customFormat="1" ht="20.25">
      <c r="A221" s="130"/>
      <c r="B221" s="130"/>
      <c r="C221" s="131"/>
      <c r="D221" s="131"/>
      <c r="E221" s="149"/>
    </row>
    <row r="222" spans="1:5" s="129" customFormat="1" ht="20.25">
      <c r="A222" s="130"/>
      <c r="B222" s="130"/>
      <c r="C222" s="131"/>
      <c r="D222" s="131"/>
      <c r="E222" s="149"/>
    </row>
    <row r="223" spans="1:5" s="129" customFormat="1" ht="20.25">
      <c r="A223" s="130"/>
      <c r="B223" s="130"/>
      <c r="C223" s="131"/>
      <c r="D223" s="131"/>
      <c r="E223" s="149"/>
    </row>
    <row r="224" spans="1:5" s="129" customFormat="1" ht="20.25">
      <c r="A224" s="130"/>
      <c r="B224" s="130"/>
      <c r="C224" s="131"/>
      <c r="D224" s="131"/>
      <c r="E224" s="149"/>
    </row>
    <row r="225" spans="1:7" s="129" customFormat="1" ht="20.25">
      <c r="A225" s="130"/>
      <c r="B225" s="130"/>
      <c r="C225" s="131"/>
      <c r="D225" s="131"/>
      <c r="E225" s="149"/>
    </row>
    <row r="226" spans="1:7" s="129" customFormat="1" ht="20.25">
      <c r="A226" s="130"/>
      <c r="B226" s="130"/>
      <c r="C226" s="131"/>
      <c r="D226" s="131"/>
      <c r="E226" s="149"/>
    </row>
    <row r="227" spans="1:7" s="129" customFormat="1" ht="20.25">
      <c r="A227" s="130"/>
      <c r="B227" s="130"/>
      <c r="C227" s="131"/>
      <c r="D227" s="131"/>
      <c r="E227" s="149"/>
    </row>
    <row r="228" spans="1:7" s="129" customFormat="1" ht="20.25">
      <c r="A228" s="130"/>
      <c r="B228" s="130"/>
      <c r="C228" s="131"/>
      <c r="D228" s="131"/>
      <c r="E228" s="149"/>
    </row>
    <row r="229" spans="1:7" s="129" customFormat="1" ht="20.25">
      <c r="A229" s="130"/>
      <c r="B229" s="130"/>
      <c r="C229" s="131"/>
      <c r="D229" s="131"/>
      <c r="E229" s="149"/>
    </row>
    <row r="230" spans="1:7" s="129" customFormat="1" ht="20.25">
      <c r="A230" s="130"/>
      <c r="B230" s="130"/>
      <c r="C230" s="131"/>
      <c r="D230" s="131"/>
      <c r="E230" s="149"/>
    </row>
    <row r="231" spans="1:7" ht="20.25">
      <c r="A231" s="26"/>
      <c r="B231" s="29"/>
      <c r="C231" s="30"/>
      <c r="D231" s="30"/>
    </row>
    <row r="232" spans="1:7" ht="20.25">
      <c r="A232" s="26"/>
      <c r="B232" s="29"/>
      <c r="C232" s="30"/>
      <c r="D232" s="30"/>
    </row>
    <row r="233" spans="1:7" ht="20.25">
      <c r="A233" s="26"/>
      <c r="B233" s="29"/>
      <c r="C233" s="30"/>
      <c r="D233" s="30"/>
    </row>
    <row r="234" spans="1:7" ht="20.25">
      <c r="A234" s="26"/>
      <c r="B234" s="29"/>
      <c r="C234" s="30"/>
      <c r="D234" s="30"/>
    </row>
    <row r="235" spans="1:7" ht="20.25">
      <c r="A235" s="26"/>
      <c r="B235" s="29"/>
      <c r="C235" s="30"/>
      <c r="D235" s="30"/>
    </row>
    <row r="236" spans="1:7">
      <c r="A236" s="7"/>
      <c r="B236" s="29"/>
      <c r="C236" s="29"/>
      <c r="D236" s="29"/>
    </row>
    <row r="237" spans="1:7" ht="20.25">
      <c r="A237" s="7"/>
      <c r="B237" s="31" t="s">
        <v>136</v>
      </c>
      <c r="C237" s="31" t="s">
        <v>137</v>
      </c>
      <c r="D237" t="s">
        <v>136</v>
      </c>
      <c r="E237" s="142" t="s">
        <v>137</v>
      </c>
    </row>
    <row r="238" spans="1:7" ht="21">
      <c r="A238" s="7"/>
      <c r="B238" s="32" t="s">
        <v>138</v>
      </c>
      <c r="C238" s="32" t="s">
        <v>139</v>
      </c>
      <c r="D238" t="s">
        <v>138</v>
      </c>
      <c r="F238" t="s">
        <v>138</v>
      </c>
      <c r="G238" t="e">
        <f>IF(NOT(ISERROR(MATCH(F238,_xlfn.ANCHORARRAY(B249),0))),#REF!&amp;"Por favor no seleccionar los criterios de impacto",F238)</f>
        <v>#REF!</v>
      </c>
    </row>
    <row r="239" spans="1:7" ht="21">
      <c r="A239" s="7"/>
      <c r="B239" s="32" t="s">
        <v>138</v>
      </c>
      <c r="C239" s="32" t="s">
        <v>125</v>
      </c>
      <c r="E239" s="142" t="s">
        <v>139</v>
      </c>
    </row>
    <row r="240" spans="1:7" ht="21">
      <c r="A240" s="7"/>
      <c r="B240" s="32" t="s">
        <v>138</v>
      </c>
      <c r="C240" s="32" t="s">
        <v>128</v>
      </c>
      <c r="E240" s="142" t="s">
        <v>125</v>
      </c>
    </row>
    <row r="241" spans="1:5" ht="21">
      <c r="A241" s="7"/>
      <c r="B241" s="32" t="s">
        <v>138</v>
      </c>
      <c r="C241" s="32" t="s">
        <v>131</v>
      </c>
      <c r="E241" s="142" t="s">
        <v>128</v>
      </c>
    </row>
    <row r="242" spans="1:5" ht="21">
      <c r="A242" s="7"/>
      <c r="B242" s="32" t="s">
        <v>138</v>
      </c>
      <c r="C242" s="32" t="s">
        <v>133</v>
      </c>
      <c r="E242" s="142" t="s">
        <v>131</v>
      </c>
    </row>
    <row r="243" spans="1:5" ht="21">
      <c r="A243" s="7"/>
      <c r="B243" s="32" t="s">
        <v>121</v>
      </c>
      <c r="C243" s="32" t="s">
        <v>47</v>
      </c>
      <c r="E243" s="142" t="s">
        <v>133</v>
      </c>
    </row>
    <row r="244" spans="1:5" ht="21">
      <c r="A244" s="7"/>
      <c r="B244" s="32" t="s">
        <v>121</v>
      </c>
      <c r="C244" s="32" t="s">
        <v>126</v>
      </c>
      <c r="D244" t="s">
        <v>121</v>
      </c>
    </row>
    <row r="245" spans="1:5" ht="21">
      <c r="A245" s="7"/>
      <c r="B245" s="32" t="s">
        <v>121</v>
      </c>
      <c r="C245" s="32" t="s">
        <v>129</v>
      </c>
      <c r="E245" s="142" t="s">
        <v>47</v>
      </c>
    </row>
    <row r="246" spans="1:5" ht="21">
      <c r="A246" s="7"/>
      <c r="B246" s="32" t="s">
        <v>121</v>
      </c>
      <c r="C246" s="32" t="s">
        <v>49</v>
      </c>
      <c r="E246" s="142" t="s">
        <v>126</v>
      </c>
    </row>
    <row r="247" spans="1:5" ht="21">
      <c r="A247" s="7"/>
      <c r="B247" s="32" t="s">
        <v>121</v>
      </c>
      <c r="C247" s="32" t="s">
        <v>50</v>
      </c>
      <c r="E247" s="142" t="s">
        <v>129</v>
      </c>
    </row>
    <row r="248" spans="1:5">
      <c r="A248" s="7"/>
      <c r="B248" s="33"/>
      <c r="C248" s="33"/>
      <c r="E248" s="142" t="s">
        <v>49</v>
      </c>
    </row>
    <row r="249" spans="1:5">
      <c r="A249" s="7"/>
      <c r="B249" s="33" t="str" cm="1">
        <f t="array" ref="B249:B251">_xlfn.UNIQUE(Tabla1[[#All],[Criterios]])</f>
        <v>Criterios</v>
      </c>
      <c r="C249" s="33"/>
      <c r="E249" s="142" t="s">
        <v>50</v>
      </c>
    </row>
    <row r="250" spans="1:5">
      <c r="A250" s="7"/>
      <c r="B250" s="33" t="str">
        <v>Afectación Económica o presupuestal</v>
      </c>
      <c r="C250" s="33"/>
    </row>
    <row r="251" spans="1:5">
      <c r="B251" s="33" t="str">
        <v>Pérdida Reputacional</v>
      </c>
      <c r="C251" s="33"/>
    </row>
    <row r="252" spans="1:5">
      <c r="B252" s="34"/>
      <c r="C252" s="34"/>
    </row>
    <row r="253" spans="1:5">
      <c r="B253" s="34"/>
      <c r="C253" s="34"/>
    </row>
    <row r="254" spans="1:5">
      <c r="B254" s="34"/>
      <c r="C254" s="34"/>
    </row>
    <row r="255" spans="1:5">
      <c r="B255" s="34"/>
      <c r="C255" s="34"/>
      <c r="D255" s="34"/>
    </row>
    <row r="256" spans="1:5">
      <c r="B256" s="34"/>
      <c r="C256" s="34"/>
      <c r="D256" s="34"/>
    </row>
    <row r="257" spans="2:4">
      <c r="B257" s="34"/>
      <c r="C257" s="34"/>
      <c r="D257" s="34"/>
    </row>
    <row r="258" spans="2:4">
      <c r="B258" s="34"/>
      <c r="C258" s="34"/>
      <c r="D258" s="34"/>
    </row>
    <row r="259" spans="2:4">
      <c r="B259" s="34"/>
      <c r="C259" s="34"/>
      <c r="D259" s="34"/>
    </row>
    <row r="260" spans="2:4">
      <c r="B260" s="34"/>
      <c r="C260" s="34"/>
      <c r="D260" s="34"/>
    </row>
  </sheetData>
  <mergeCells count="1">
    <mergeCell ref="B2:E2"/>
  </mergeCells>
  <dataValidations count="1">
    <dataValidation type="list" allowBlank="1" showInputMessage="1" showErrorMessage="1" sqref="F238" xr:uid="{24353438-7048-4715-884E-B0C003FC0C6C}">
      <formula1>#REF!</formula1>
    </dataValidation>
  </dataValidations>
  <pageMargins left="0.7" right="0.7" top="0.75" bottom="0.75" header="0.3" footer="0.3"/>
  <pageSetup orientation="portrait" r:id="rId2"/>
  <tableParts count="1">
    <tablePart r:id="rId3"/>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AC85EA-AF03-4714-AB50-BD708A18A97B}">
  <sheetPr>
    <tabColor theme="7" tint="-0.249977111117893"/>
  </sheetPr>
  <dimension ref="B1:K16"/>
  <sheetViews>
    <sheetView topLeftCell="B1" workbookViewId="0">
      <selection activeCell="I7" sqref="I7"/>
    </sheetView>
  </sheetViews>
  <sheetFormatPr baseColWidth="10" defaultColWidth="14.28515625" defaultRowHeight="12.75"/>
  <cols>
    <col min="1" max="2" width="14.28515625" style="35"/>
    <col min="3" max="3" width="17" style="35" customWidth="1"/>
    <col min="4" max="4" width="14.28515625" style="35"/>
    <col min="5" max="5" width="46" style="35" customWidth="1"/>
    <col min="6" max="16384" width="14.28515625" style="35"/>
  </cols>
  <sheetData>
    <row r="1" spans="2:11" ht="24" customHeight="1" thickBot="1">
      <c r="B1" s="358" t="s">
        <v>140</v>
      </c>
      <c r="C1" s="359"/>
      <c r="D1" s="359"/>
      <c r="E1" s="359"/>
      <c r="F1" s="360"/>
    </row>
    <row r="2" spans="2:11" ht="16.5" thickBot="1">
      <c r="B2" s="36"/>
      <c r="C2" s="36"/>
      <c r="D2" s="36"/>
      <c r="E2" s="36"/>
      <c r="F2" s="36"/>
      <c r="I2" s="152"/>
      <c r="J2" s="168" t="s">
        <v>56</v>
      </c>
      <c r="K2" s="168" t="s">
        <v>57</v>
      </c>
    </row>
    <row r="3" spans="2:11" ht="16.5" thickBot="1">
      <c r="B3" s="361" t="s">
        <v>141</v>
      </c>
      <c r="C3" s="362"/>
      <c r="D3" s="362"/>
      <c r="E3" s="37" t="s">
        <v>142</v>
      </c>
      <c r="F3" s="38" t="s">
        <v>143</v>
      </c>
      <c r="I3" s="167" t="s">
        <v>52</v>
      </c>
      <c r="J3" s="156">
        <v>0.5</v>
      </c>
      <c r="K3" s="156">
        <v>0.45</v>
      </c>
    </row>
    <row r="4" spans="2:11" ht="31.5">
      <c r="B4" s="363" t="s">
        <v>144</v>
      </c>
      <c r="C4" s="365" t="s">
        <v>31</v>
      </c>
      <c r="D4" s="39" t="s">
        <v>52</v>
      </c>
      <c r="E4" s="40" t="s">
        <v>145</v>
      </c>
      <c r="F4" s="41">
        <v>0.25</v>
      </c>
      <c r="I4" s="168" t="s">
        <v>53</v>
      </c>
      <c r="J4" s="156">
        <v>0.4</v>
      </c>
      <c r="K4" s="156">
        <v>0.35</v>
      </c>
    </row>
    <row r="5" spans="2:11" ht="47.25">
      <c r="B5" s="364"/>
      <c r="C5" s="366"/>
      <c r="D5" s="42" t="s">
        <v>53</v>
      </c>
      <c r="E5" s="43" t="s">
        <v>146</v>
      </c>
      <c r="F5" s="44">
        <v>0.15</v>
      </c>
      <c r="I5" s="168" t="s">
        <v>54</v>
      </c>
      <c r="J5" s="156">
        <v>0.35</v>
      </c>
      <c r="K5" s="156">
        <v>0.3</v>
      </c>
    </row>
    <row r="6" spans="2:11" ht="47.25">
      <c r="B6" s="364"/>
      <c r="C6" s="366"/>
      <c r="D6" s="42" t="s">
        <v>54</v>
      </c>
      <c r="E6" s="43" t="s">
        <v>147</v>
      </c>
      <c r="F6" s="44">
        <v>0.1</v>
      </c>
    </row>
    <row r="7" spans="2:11" ht="63">
      <c r="B7" s="364"/>
      <c r="C7" s="366" t="s">
        <v>32</v>
      </c>
      <c r="D7" s="42" t="s">
        <v>56</v>
      </c>
      <c r="E7" s="43" t="s">
        <v>148</v>
      </c>
      <c r="F7" s="44">
        <v>0.25</v>
      </c>
      <c r="G7" s="153"/>
    </row>
    <row r="8" spans="2:11" ht="31.5">
      <c r="B8" s="364"/>
      <c r="C8" s="366"/>
      <c r="D8" s="42" t="s">
        <v>57</v>
      </c>
      <c r="E8" s="43" t="s">
        <v>149</v>
      </c>
      <c r="F8" s="44">
        <v>0.2</v>
      </c>
      <c r="G8" s="153"/>
    </row>
    <row r="9" spans="2:11" ht="47.25">
      <c r="B9" s="364" t="s">
        <v>150</v>
      </c>
      <c r="C9" s="366" t="s">
        <v>34</v>
      </c>
      <c r="D9" s="42" t="s">
        <v>59</v>
      </c>
      <c r="E9" s="43" t="s">
        <v>151</v>
      </c>
      <c r="F9" s="45" t="s">
        <v>152</v>
      </c>
    </row>
    <row r="10" spans="2:11" ht="63">
      <c r="B10" s="364"/>
      <c r="C10" s="366"/>
      <c r="D10" s="42" t="s">
        <v>153</v>
      </c>
      <c r="E10" s="43" t="s">
        <v>154</v>
      </c>
      <c r="F10" s="45" t="s">
        <v>152</v>
      </c>
    </row>
    <row r="11" spans="2:11" ht="47.25">
      <c r="B11" s="364"/>
      <c r="C11" s="366" t="s">
        <v>35</v>
      </c>
      <c r="D11" s="42" t="s">
        <v>62</v>
      </c>
      <c r="E11" s="43" t="s">
        <v>155</v>
      </c>
      <c r="F11" s="45" t="s">
        <v>152</v>
      </c>
    </row>
    <row r="12" spans="2:11" ht="47.25">
      <c r="B12" s="364"/>
      <c r="C12" s="366"/>
      <c r="D12" s="42" t="s">
        <v>63</v>
      </c>
      <c r="E12" s="43" t="s">
        <v>156</v>
      </c>
      <c r="F12" s="45" t="s">
        <v>152</v>
      </c>
    </row>
    <row r="13" spans="2:11" ht="31.5">
      <c r="B13" s="364"/>
      <c r="C13" s="366" t="s">
        <v>36</v>
      </c>
      <c r="D13" s="42" t="s">
        <v>65</v>
      </c>
      <c r="E13" s="43" t="s">
        <v>157</v>
      </c>
      <c r="F13" s="45" t="s">
        <v>152</v>
      </c>
    </row>
    <row r="14" spans="2:11" ht="32.25" thickBot="1">
      <c r="B14" s="367"/>
      <c r="C14" s="368"/>
      <c r="D14" s="46" t="s">
        <v>66</v>
      </c>
      <c r="E14" s="47" t="s">
        <v>158</v>
      </c>
      <c r="F14" s="48" t="s">
        <v>152</v>
      </c>
    </row>
    <row r="15" spans="2:11" ht="49.5" customHeight="1">
      <c r="B15" s="357" t="s">
        <v>159</v>
      </c>
      <c r="C15" s="357"/>
      <c r="D15" s="357"/>
      <c r="E15" s="357"/>
      <c r="F15" s="357"/>
    </row>
    <row r="16" spans="2:11" ht="27" customHeight="1">
      <c r="B16" s="49"/>
    </row>
  </sheetData>
  <mergeCells count="10">
    <mergeCell ref="B15:F15"/>
    <mergeCell ref="B1:F1"/>
    <mergeCell ref="B3:D3"/>
    <mergeCell ref="B4:B8"/>
    <mergeCell ref="C4:C6"/>
    <mergeCell ref="C7:C8"/>
    <mergeCell ref="B9:B14"/>
    <mergeCell ref="C9:C10"/>
    <mergeCell ref="C11:C12"/>
    <mergeCell ref="C13:C1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16</vt:i4>
      </vt:variant>
    </vt:vector>
  </HeadingPairs>
  <TitlesOfParts>
    <vt:vector size="16" baseType="lpstr">
      <vt:lpstr>Presentacion </vt:lpstr>
      <vt:lpstr>Análisis de Contexto </vt:lpstr>
      <vt:lpstr>Estrategias</vt:lpstr>
      <vt:lpstr>Instructivo</vt:lpstr>
      <vt:lpstr>Mapa Final</vt:lpstr>
      <vt:lpstr>Clasificación Riesgo</vt:lpstr>
      <vt:lpstr>Tabla probabilidad</vt:lpstr>
      <vt:lpstr>Tabla Impacto</vt:lpstr>
      <vt:lpstr>Tabla Valoración de Controles</vt:lpstr>
      <vt:lpstr>Matriz de Calor</vt:lpstr>
      <vt:lpstr>Hoja1</vt:lpstr>
      <vt:lpstr>LISTA</vt:lpstr>
      <vt:lpstr>Seguimiento 1 Trimestre</vt:lpstr>
      <vt:lpstr>Seguimiento 2 Trimestre</vt:lpstr>
      <vt:lpstr>Seguimiento 3 Trimestre </vt:lpstr>
      <vt:lpstr>Seguimiento 4 Trimestre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Adriana Buitrago Maldonado</cp:lastModifiedBy>
  <dcterms:created xsi:type="dcterms:W3CDTF">2021-04-16T16:11:31Z</dcterms:created>
  <dcterms:modified xsi:type="dcterms:W3CDTF">2022-08-09T17:43:02Z</dcterms:modified>
</cp:coreProperties>
</file>