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etbcsj-my.sharepoint.com/personal/ccastroc_cendoj_ramajudicial_gov_co/Documents/DOC CALIDAD/Calidad UA-2021/6. PLANIFICACIÓN/RIESGOS Y OPORTUNIDADES/Riesgos 2021/"/>
    </mc:Choice>
  </mc:AlternateContent>
  <xr:revisionPtr revIDLastSave="0" documentId="8_{7A341CE5-EC77-EE43-8F21-52A069C3356F}" xr6:coauthVersionLast="47" xr6:coauthVersionMax="47" xr10:uidLastSave="{00000000-0000-0000-0000-000000000000}"/>
  <bookViews>
    <workbookView xWindow="0" yWindow="0" windowWidth="28800" windowHeight="12225" activeTab="15"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T45" i="1"/>
  <c r="Z45" i="1"/>
  <c r="Z46" i="1"/>
  <c r="Z47" i="1"/>
  <c r="Z48" i="1"/>
  <c r="Z49" i="1"/>
  <c r="AB45" i="1"/>
  <c r="Y48" i="1"/>
  <c r="Q48" i="1"/>
  <c r="X48" i="1"/>
  <c r="T48" i="1"/>
  <c r="Z33" i="1"/>
  <c r="Y33" i="1"/>
  <c r="Q33" i="1"/>
  <c r="X33" i="1"/>
  <c r="T33" i="1"/>
  <c r="Q29" i="1"/>
  <c r="Q28" i="1"/>
  <c r="Q27" i="1"/>
  <c r="X27" i="1"/>
  <c r="Q26" i="1"/>
  <c r="T29" i="1"/>
  <c r="T28" i="1"/>
  <c r="T27" i="1"/>
  <c r="T26" i="1"/>
  <c r="Z28" i="1"/>
  <c r="Y28" i="1"/>
  <c r="X28" i="1"/>
  <c r="Z27" i="1"/>
  <c r="Y27" i="1"/>
  <c r="Z26" i="1"/>
  <c r="Y26" i="1"/>
  <c r="X26" i="1"/>
  <c r="Z43" i="1"/>
  <c r="Y43" i="1"/>
  <c r="Z42" i="1"/>
  <c r="Y42" i="1"/>
  <c r="T43" i="1"/>
  <c r="T42" i="1"/>
  <c r="Q43" i="1"/>
  <c r="X43" i="1"/>
  <c r="Q42" i="1"/>
  <c r="X42" i="1"/>
  <c r="Z13" i="1"/>
  <c r="Y13" i="1"/>
  <c r="T13" i="1"/>
  <c r="Q13" i="1"/>
  <c r="X13" i="1"/>
  <c r="L10" i="1"/>
  <c r="M10" i="1"/>
  <c r="I30" i="1"/>
  <c r="J30" i="1"/>
  <c r="Z32" i="1"/>
  <c r="Y32" i="1"/>
  <c r="L30" i="1"/>
  <c r="M30" i="1"/>
  <c r="Q30" i="1"/>
  <c r="T30" i="1"/>
  <c r="Q31" i="1"/>
  <c r="T31" i="1"/>
  <c r="Q32" i="1"/>
  <c r="X32" i="1"/>
  <c r="T32" i="1"/>
  <c r="Q34" i="1"/>
  <c r="T34" i="1"/>
  <c r="N30" i="1"/>
  <c r="AD30" i="1"/>
  <c r="AC30" i="1"/>
  <c r="AD34" i="1"/>
  <c r="AC34" i="1"/>
  <c r="AD32" i="1"/>
  <c r="AC32" i="1"/>
  <c r="AD31" i="1"/>
  <c r="X34" i="1"/>
  <c r="X31" i="1"/>
  <c r="X30" i="1"/>
  <c r="Z34" i="1"/>
  <c r="Y34" i="1"/>
  <c r="Z31" i="1"/>
  <c r="Y31" i="1"/>
  <c r="Z30" i="1"/>
  <c r="AF30" i="1"/>
  <c r="AE30" i="1"/>
  <c r="AC31" i="1"/>
  <c r="Y30" i="1"/>
  <c r="AB30" i="1"/>
  <c r="AA30" i="1"/>
  <c r="AG30" i="1"/>
  <c r="M55" i="1"/>
  <c r="L55" i="1"/>
  <c r="M50" i="1"/>
  <c r="L50" i="1"/>
  <c r="M45" i="1"/>
  <c r="L45" i="1"/>
  <c r="M40" i="1"/>
  <c r="L40" i="1"/>
  <c r="M35" i="1"/>
  <c r="L35" i="1"/>
  <c r="M25" i="1"/>
  <c r="L25" i="1"/>
  <c r="M20" i="1"/>
  <c r="L20" i="1"/>
  <c r="M15" i="1"/>
  <c r="L15" i="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c r="I15" i="19"/>
  <c r="I55" i="19"/>
  <c r="I50" i="18"/>
  <c r="I40" i="18"/>
  <c r="I40" i="19"/>
  <c r="I55" i="20"/>
  <c r="I45" i="18"/>
  <c r="I45" i="20"/>
  <c r="I30" i="20"/>
  <c r="I30" i="18"/>
  <c r="I25" i="19"/>
  <c r="I25" i="18"/>
  <c r="I20" i="19"/>
  <c r="I20" i="20"/>
  <c r="I15" i="18"/>
  <c r="I40" i="1"/>
  <c r="T59" i="1"/>
  <c r="Q59" i="1"/>
  <c r="AD59" i="1"/>
  <c r="AC59" i="1"/>
  <c r="T58" i="1"/>
  <c r="Q58" i="1"/>
  <c r="T57" i="1"/>
  <c r="Q57" i="1"/>
  <c r="AD57" i="1"/>
  <c r="T56" i="1"/>
  <c r="Q56" i="1"/>
  <c r="AD56" i="1"/>
  <c r="T55" i="1"/>
  <c r="Q55" i="1"/>
  <c r="AD55" i="1"/>
  <c r="I55" i="17"/>
  <c r="J55" i="1"/>
  <c r="Z55" i="1"/>
  <c r="I55" i="1"/>
  <c r="T54" i="1"/>
  <c r="Q54" i="1"/>
  <c r="AD54" i="1"/>
  <c r="AC54" i="1"/>
  <c r="T53" i="1"/>
  <c r="Q53" i="1"/>
  <c r="AD53" i="1"/>
  <c r="T52" i="1"/>
  <c r="Q52" i="1"/>
  <c r="X52" i="1"/>
  <c r="T51" i="1"/>
  <c r="Q51" i="1"/>
  <c r="X51" i="1"/>
  <c r="T50" i="1"/>
  <c r="Q50" i="1"/>
  <c r="X50" i="1"/>
  <c r="I50" i="17"/>
  <c r="J50" i="1"/>
  <c r="Z52" i="1"/>
  <c r="Y52" i="1"/>
  <c r="I50" i="1"/>
  <c r="T49" i="1"/>
  <c r="Q49" i="1"/>
  <c r="T47" i="1"/>
  <c r="Q47" i="1"/>
  <c r="AD47" i="1"/>
  <c r="Y46" i="1"/>
  <c r="T46" i="1"/>
  <c r="Q46" i="1"/>
  <c r="Q45" i="1"/>
  <c r="I45" i="17"/>
  <c r="Y47" i="1"/>
  <c r="I45" i="1"/>
  <c r="T44" i="1"/>
  <c r="Q44" i="1"/>
  <c r="T41" i="1"/>
  <c r="Q41" i="1"/>
  <c r="AD41" i="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X45" i="1"/>
  <c r="H45" i="18"/>
  <c r="H45" i="19"/>
  <c r="H45" i="20"/>
  <c r="H40" i="17"/>
  <c r="H40" i="18"/>
  <c r="H40" i="19"/>
  <c r="H40" i="20"/>
  <c r="N50" i="1"/>
  <c r="J50" i="17"/>
  <c r="H50" i="18"/>
  <c r="H50" i="19"/>
  <c r="H50" i="20"/>
  <c r="AD50" i="1"/>
  <c r="AC50" i="1"/>
  <c r="X54" i="1"/>
  <c r="AD40" i="1"/>
  <c r="AC40" i="1"/>
  <c r="H55" i="17"/>
  <c r="H55" i="18"/>
  <c r="H55" i="19"/>
  <c r="H55" i="20"/>
  <c r="AD58" i="1"/>
  <c r="AC58" i="1"/>
  <c r="AC56" i="1"/>
  <c r="AD52" i="1"/>
  <c r="AC52" i="1"/>
  <c r="AD51" i="1"/>
  <c r="AC51" i="1"/>
  <c r="X58" i="1"/>
  <c r="X57" i="1"/>
  <c r="X56" i="1"/>
  <c r="X55" i="1"/>
  <c r="X59" i="1"/>
  <c r="X53" i="1"/>
  <c r="AD46" i="1"/>
  <c r="AC46" i="1"/>
  <c r="AD49" i="1"/>
  <c r="AC49" i="1"/>
  <c r="AD45" i="1"/>
  <c r="AD44" i="1"/>
  <c r="AC44" i="1"/>
  <c r="X49" i="1"/>
  <c r="X47" i="1"/>
  <c r="X46" i="1"/>
  <c r="X41" i="1"/>
  <c r="X44" i="1"/>
  <c r="AC41" i="1"/>
  <c r="X40" i="1"/>
  <c r="Z40" i="1"/>
  <c r="Y40" i="1"/>
  <c r="N45" i="1"/>
  <c r="H45" i="17"/>
  <c r="Y55" i="1"/>
  <c r="Z59" i="1"/>
  <c r="Y59" i="1"/>
  <c r="N55" i="1"/>
  <c r="Z57" i="1"/>
  <c r="Y57" i="1"/>
  <c r="AC57" i="1"/>
  <c r="Z58" i="1"/>
  <c r="Y58" i="1"/>
  <c r="Z56" i="1"/>
  <c r="Y56" i="1"/>
  <c r="Z51" i="1"/>
  <c r="Y51" i="1"/>
  <c r="AC53" i="1"/>
  <c r="Z50" i="1"/>
  <c r="Z54" i="1"/>
  <c r="Y54" i="1"/>
  <c r="Z53" i="1"/>
  <c r="Y53" i="1"/>
  <c r="H50" i="17"/>
  <c r="AC47" i="1"/>
  <c r="Y49" i="1"/>
  <c r="N40" i="1"/>
  <c r="Z44" i="1"/>
  <c r="Y44" i="1"/>
  <c r="Z41" i="1"/>
  <c r="Y41" i="1"/>
  <c r="J50" i="19"/>
  <c r="J50" i="18"/>
  <c r="J50" i="20"/>
  <c r="J55" i="17"/>
  <c r="J55" i="18"/>
  <c r="J55" i="20"/>
  <c r="J55" i="19"/>
  <c r="J45" i="17"/>
  <c r="J45" i="19"/>
  <c r="J45" i="20"/>
  <c r="J45" i="18"/>
  <c r="J40" i="17"/>
  <c r="J40" i="20"/>
  <c r="J40" i="18"/>
  <c r="J40" i="19"/>
  <c r="AB55" i="1"/>
  <c r="AA55" i="1"/>
  <c r="AF55" i="1"/>
  <c r="AE55" i="1"/>
  <c r="AC55" i="1"/>
  <c r="AF50" i="1"/>
  <c r="AE50" i="1"/>
  <c r="Y50" i="1"/>
  <c r="AB50" i="1"/>
  <c r="AA50" i="1"/>
  <c r="AA45" i="1"/>
  <c r="Y45" i="1"/>
  <c r="AC45" i="1"/>
  <c r="AF45" i="1"/>
  <c r="AE45" i="1"/>
  <c r="AF40" i="1"/>
  <c r="AE40" i="1"/>
  <c r="AB40" i="1"/>
  <c r="AA40" i="1"/>
  <c r="K40" i="18"/>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c r="M55" i="19"/>
  <c r="M55" i="18"/>
  <c r="M55" i="20"/>
  <c r="M50" i="17"/>
  <c r="M50" i="19"/>
  <c r="M50" i="18"/>
  <c r="M50" i="20"/>
  <c r="M45" i="17"/>
  <c r="M45" i="18"/>
  <c r="M45" i="19"/>
  <c r="M45" i="20"/>
  <c r="M40" i="17"/>
  <c r="M40" i="20"/>
  <c r="M40" i="19"/>
  <c r="M40" i="18"/>
  <c r="T39" i="1"/>
  <c r="Q39" i="1"/>
  <c r="AD39" i="1"/>
  <c r="T38" i="1"/>
  <c r="Q38" i="1"/>
  <c r="T37" i="1"/>
  <c r="Q37" i="1"/>
  <c r="T36" i="1"/>
  <c r="Q36" i="1"/>
  <c r="T35" i="1"/>
  <c r="Q35" i="1"/>
  <c r="J35" i="1"/>
  <c r="I35" i="1"/>
  <c r="X39" i="1"/>
  <c r="X38" i="1"/>
  <c r="H35" i="20"/>
  <c r="H35" i="18"/>
  <c r="H35" i="19"/>
  <c r="H35" i="17"/>
  <c r="I10" i="17"/>
  <c r="I10" i="18"/>
  <c r="I10" i="20"/>
  <c r="I10" i="19"/>
  <c r="I35" i="18"/>
  <c r="I35" i="19"/>
  <c r="I35" i="20"/>
  <c r="I35" i="17"/>
  <c r="Z38" i="1"/>
  <c r="Y38" i="1"/>
  <c r="X36" i="1"/>
  <c r="X37" i="1"/>
  <c r="Z35" i="1"/>
  <c r="Y35" i="1"/>
  <c r="Z39" i="1"/>
  <c r="Y39" i="1"/>
  <c r="Z37" i="1"/>
  <c r="Y37" i="1"/>
  <c r="X35" i="1"/>
  <c r="N35" i="1"/>
  <c r="AD38" i="1"/>
  <c r="AC38" i="1"/>
  <c r="AD36" i="1"/>
  <c r="AC36" i="1"/>
  <c r="AD37" i="1"/>
  <c r="AC37" i="1"/>
  <c r="AD35" i="1"/>
  <c r="AC39" i="1"/>
  <c r="Z36" i="1"/>
  <c r="Y36" i="1"/>
  <c r="H30" i="19"/>
  <c r="H30" i="20"/>
  <c r="H30" i="18"/>
  <c r="H30" i="17"/>
  <c r="J35" i="20"/>
  <c r="J35" i="18"/>
  <c r="J35" i="19"/>
  <c r="J35" i="17"/>
  <c r="AC35" i="1"/>
  <c r="AF35" i="1"/>
  <c r="AE35" i="1"/>
  <c r="AB35" i="1"/>
  <c r="AA35" i="1"/>
  <c r="K35" i="18"/>
  <c r="K35" i="19"/>
  <c r="K35" i="20"/>
  <c r="K35" i="17"/>
  <c r="J30" i="18"/>
  <c r="J30" i="19"/>
  <c r="J30" i="20"/>
  <c r="J30" i="17"/>
  <c r="L35" i="18"/>
  <c r="L35" i="19"/>
  <c r="L35" i="20"/>
  <c r="L35" i="17"/>
  <c r="AG35" i="1"/>
  <c r="K30" i="19"/>
  <c r="K30" i="20"/>
  <c r="K30" i="18"/>
  <c r="K30" i="17"/>
  <c r="L30" i="20"/>
  <c r="L30" i="18"/>
  <c r="L30" i="19"/>
  <c r="L30" i="17"/>
  <c r="M35" i="17"/>
  <c r="M35" i="19"/>
  <c r="M35" i="20"/>
  <c r="M35" i="18"/>
  <c r="M30" i="17"/>
  <c r="M30" i="20"/>
  <c r="M30" i="18"/>
  <c r="M30" i="19"/>
  <c r="T25" i="1"/>
  <c r="Q25" i="1"/>
  <c r="J25" i="1"/>
  <c r="I25" i="1"/>
  <c r="H25" i="18"/>
  <c r="H25" i="19"/>
  <c r="H25" i="20"/>
  <c r="H25" i="17"/>
  <c r="X29" i="1"/>
  <c r="X25" i="1"/>
  <c r="AD29" i="1"/>
  <c r="AC29" i="1"/>
  <c r="AD25" i="1"/>
  <c r="AC25" i="1"/>
  <c r="Z25" i="1"/>
  <c r="Y25" i="1"/>
  <c r="N25" i="1"/>
  <c r="Z29" i="1"/>
  <c r="Y29" i="1"/>
  <c r="AB25" i="1"/>
  <c r="J25" i="20"/>
  <c r="J25" i="19"/>
  <c r="J25" i="18"/>
  <c r="J25" i="17"/>
  <c r="AF25" i="1"/>
  <c r="AE25" i="1"/>
  <c r="AA25" i="1"/>
  <c r="K25" i="17"/>
  <c r="K25" i="18"/>
  <c r="K25" i="19"/>
  <c r="K25" i="20"/>
  <c r="L25" i="18"/>
  <c r="L25" i="19"/>
  <c r="L25" i="20"/>
  <c r="L25" i="17"/>
  <c r="AG25" i="1"/>
  <c r="M25" i="17"/>
  <c r="M25" i="19"/>
  <c r="M25" i="20"/>
  <c r="M25" i="18"/>
  <c r="T24" i="1"/>
  <c r="Q24" i="1"/>
  <c r="T23" i="1"/>
  <c r="Q23" i="1"/>
  <c r="T22" i="1"/>
  <c r="Q22" i="1"/>
  <c r="T21" i="1"/>
  <c r="Q21" i="1"/>
  <c r="T20" i="1"/>
  <c r="Q20" i="1"/>
  <c r="J20" i="1"/>
  <c r="I20" i="1"/>
  <c r="T19" i="1"/>
  <c r="Q19" i="1"/>
  <c r="T18" i="1"/>
  <c r="Q18" i="1"/>
  <c r="T17" i="1"/>
  <c r="Q17" i="1"/>
  <c r="T16" i="1"/>
  <c r="Q16" i="1"/>
  <c r="T15" i="1"/>
  <c r="Q15" i="1"/>
  <c r="J15" i="1"/>
  <c r="I15" i="1"/>
  <c r="N15" i="1"/>
  <c r="H15" i="18"/>
  <c r="H15" i="19"/>
  <c r="H15" i="20"/>
  <c r="H15" i="17"/>
  <c r="H20" i="20"/>
  <c r="H20" i="18"/>
  <c r="H20" i="19"/>
  <c r="H20" i="17"/>
  <c r="Z21" i="1"/>
  <c r="Y21" i="1"/>
  <c r="X20" i="1"/>
  <c r="X23" i="1"/>
  <c r="X21" i="1"/>
  <c r="X22" i="1"/>
  <c r="X24" i="1"/>
  <c r="Z15" i="1"/>
  <c r="Y15" i="1"/>
  <c r="X15" i="1"/>
  <c r="X17" i="1"/>
  <c r="X18" i="1"/>
  <c r="X19" i="1"/>
  <c r="X16" i="1"/>
  <c r="AD18" i="1"/>
  <c r="AD19" i="1"/>
  <c r="AD15" i="1"/>
  <c r="AD17" i="1"/>
  <c r="AD16" i="1"/>
  <c r="AD21" i="1"/>
  <c r="AD20" i="1"/>
  <c r="AD22" i="1"/>
  <c r="AD24" i="1"/>
  <c r="AD23" i="1"/>
  <c r="N20" i="1"/>
  <c r="Z20" i="1"/>
  <c r="Y20" i="1"/>
  <c r="Z22" i="1"/>
  <c r="Y22" i="1"/>
  <c r="Z24" i="1"/>
  <c r="Y24" i="1"/>
  <c r="Z23" i="1"/>
  <c r="Y23" i="1"/>
  <c r="Z19" i="1"/>
  <c r="Y19" i="1"/>
  <c r="Z16" i="1"/>
  <c r="Y16" i="1"/>
  <c r="Z17" i="1"/>
  <c r="Y17" i="1"/>
  <c r="Z18" i="1"/>
  <c r="Y18" i="1"/>
  <c r="J20" i="18"/>
  <c r="J20" i="20"/>
  <c r="J20" i="19"/>
  <c r="J20" i="17"/>
  <c r="J15" i="20"/>
  <c r="J15" i="18"/>
  <c r="J15" i="19"/>
  <c r="J15" i="17"/>
  <c r="AB20" i="1"/>
  <c r="AA20" i="1"/>
  <c r="AB15" i="1"/>
  <c r="AA15" i="1"/>
  <c r="K15" i="17"/>
  <c r="K15" i="19"/>
  <c r="K15" i="20"/>
  <c r="K15" i="18"/>
  <c r="K20" i="20"/>
  <c r="K20" i="18"/>
  <c r="K20" i="19"/>
  <c r="K20" i="17"/>
  <c r="T14" i="1"/>
  <c r="Q14" i="1"/>
  <c r="T12" i="1"/>
  <c r="Q12" i="1"/>
  <c r="AC23" i="1"/>
  <c r="AC21" i="1"/>
  <c r="AC19" i="1"/>
  <c r="AC22" i="1"/>
  <c r="AC24" i="1"/>
  <c r="AC18" i="1"/>
  <c r="AC16" i="1"/>
  <c r="AC17" i="1"/>
  <c r="AD12" i="1"/>
  <c r="AC12" i="1"/>
  <c r="AD14" i="1"/>
  <c r="AC14" i="1"/>
  <c r="Q11" i="1"/>
  <c r="T11" i="1"/>
  <c r="T10" i="1"/>
  <c r="AF20" i="1"/>
  <c r="AE20" i="1"/>
  <c r="AC20" i="1"/>
  <c r="AF15" i="1"/>
  <c r="AE15" i="1"/>
  <c r="AC15" i="1"/>
  <c r="AD11" i="1"/>
  <c r="Q10" i="1"/>
  <c r="AD10" i="1"/>
  <c r="J10" i="1"/>
  <c r="X10" i="1"/>
  <c r="AG15" i="1"/>
  <c r="L15" i="19"/>
  <c r="L15" i="20"/>
  <c r="L15" i="18"/>
  <c r="L15" i="17"/>
  <c r="AG20" i="1"/>
  <c r="L20" i="18"/>
  <c r="L20" i="19"/>
  <c r="L20" i="20"/>
  <c r="L20" i="17"/>
  <c r="AC11" i="1"/>
  <c r="Z11" i="1"/>
  <c r="Z10" i="1"/>
  <c r="Z12" i="1"/>
  <c r="Z14" i="1"/>
  <c r="X14" i="1"/>
  <c r="X12" i="1"/>
  <c r="AC10" i="1"/>
  <c r="X11" i="1"/>
  <c r="I10" i="1"/>
  <c r="N10" i="1"/>
  <c r="Y10" i="1"/>
  <c r="AB10" i="1"/>
  <c r="M20" i="17"/>
  <c r="M20" i="18"/>
  <c r="M20" i="19"/>
  <c r="M20" i="20"/>
  <c r="J10" i="18"/>
  <c r="H10" i="18"/>
  <c r="H10" i="19"/>
  <c r="H10" i="20"/>
  <c r="H10" i="17"/>
  <c r="M15" i="17"/>
  <c r="M15" i="20"/>
  <c r="M15" i="18"/>
  <c r="M15" i="19"/>
  <c r="AF10" i="1"/>
  <c r="AE10" i="1"/>
  <c r="Y14" i="1"/>
  <c r="Y12" i="1"/>
  <c r="Y11" i="1"/>
  <c r="AA10" i="1"/>
  <c r="B249" i="6" a="1"/>
  <c r="B249" i="6"/>
  <c r="G238" i="6"/>
  <c r="J10" i="19"/>
  <c r="K10" i="17"/>
  <c r="K10" i="18"/>
  <c r="K10" i="19"/>
  <c r="K10" i="20"/>
  <c r="J10" i="20"/>
  <c r="J10" i="17"/>
  <c r="L10" i="17"/>
  <c r="L10" i="20"/>
  <c r="L10" i="19"/>
  <c r="L10" i="18"/>
  <c r="AG10" i="1"/>
  <c r="M10" i="17"/>
  <c r="M10" i="19"/>
  <c r="M10" i="20"/>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<sst xmlns="http://schemas.openxmlformats.org/spreadsheetml/2006/main" count="2616" uniqueCount="567">
  <si>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</si>
  <si>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</si>
  <si>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</si>
  <si>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</si>
  <si>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</si>
  <si>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</si>
  <si>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</si>
  <si>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</si>
  <si>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</si>
  <si>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</si>
  <si>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</si>
  <si>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</si>
  <si>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</si>
  <si>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</si>
  <si>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</si>
  <si>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</si>
  <si>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</si>
  <si>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</si>
  <si>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</si>
  <si>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</si>
  <si>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</si>
  <si>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</si>
  <si>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</si>
  <si>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</si>
  <si>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</si>
  <si>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</si>
  <si>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</si>
  <si>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</si>
  <si>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</si>
  <si>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</si>
  <si>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</si>
  <si>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</si>
  <si>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</si>
  <si>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</si>
  <si>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</si>
  <si>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</si>
  <si>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</si>
  <si>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</si>
  <si>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</si>
  <si>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</si>
  <si>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</si>
  <si>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</si>
  <si>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</si>
  <si>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</si>
  <si>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</si>
  <si>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</si>
  <si>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</si>
  <si>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</si>
  <si>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</si>
  <si>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</si>
  <si>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</si>
  <si>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</si>
  <si>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</si>
  <si>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</si>
  <si>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</si>
  <si>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</si>
  <si>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</si>
  <si>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</si>
  <si>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</si>
  <si>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</si>
  <si>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</si>
  <si>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</si>
  <si>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</si>
  <si>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</si>
  <si>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</si>
  <si>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</si>
  <si>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</si>
  <si>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</si>
  <si>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</si>
  <si>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</si>
  <si>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</si>
  <si>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</si>
  <si>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</si>
  <si>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</si>
  <si>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</si>
  <si>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</si>
  <si>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</si>
  <si>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</si>
  <si>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</si>
  <si>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</si>
  <si>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</si>
  <si>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</si>
  <si>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</si>
  <si>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</si>
  <si>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</si>
  <si>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</si>
  <si>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</si>
  <si>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</si>
  <si>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</si>
  <si>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</si>
  <si>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</si>
  <si>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</si>
  <si>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</si>
  <si>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</si>
  <si>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</si>
  <si>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</si>
  <si>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</si>
  <si>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</si>
  <si>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</si>
  <si>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</si>
  <si>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</si>
  <si>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</si>
  <si>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</si>
  <si>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</si>
  <si>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</si>
  <si>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</si>
  <si>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</si>
  <si>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</si>
  <si>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</si>
  <si>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</si>
  <si>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</si>
  <si>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</si>
  <si>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</si>
  <si>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</si>
  <si>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</si>
  <si>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</si>
  <si>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</si>
  <si>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</si>
  <si>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</si>
  <si>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</si>
  <si>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</si>
  <si>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</si>
  <si>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</si>
  <si>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</si>
  <si>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</si>
  <si>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</si>
  <si>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</si>
  <si>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</si>
  <si>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</si>
  <si>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</si>
  <si>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</si>
  <si>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</si>
  <si>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</si>
  <si>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</si>
  <si>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</si>
  <si>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</si>
  <si>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</si>
  <si>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</si>
  <si>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</si>
  <si>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</si>
  <si>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</si>
  <si>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</si>
  <si>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</si>
  <si>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</si>
  <si>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</si>
  <si>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</si>
  <si>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</si>
  <si>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</si>
  <si>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</si>
  <si>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</si>
  <si>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</si>
  <si>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</si>
  <si>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</si>
  <si>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</si>
  <si>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</si>
  <si>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</si>
  <si>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</si>
  <si>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</si>
  <si>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</si>
  <si>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</si>
  <si>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</si>
  <si>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</si>
  <si>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</si>
  <si>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</si>
  <si>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</si>
  <si>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</si>
  <si>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</si>
  <si>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</si>
  <si>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</si>
  <si>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</si>
  <si>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</si>
  <si>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</si>
  <si>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</si>
  <si>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</si>
  <si>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</si>
  <si>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</si>
  <si>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</si>
  <si>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</si>
  <si>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</si>
  <si>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</si>
  <si>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</si>
  <si>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</si>
  <si>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</si>
  <si>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</si>
  <si>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</si>
  <si>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 xml:space="preserve">GESTIONA </t>
  </si>
  <si>
    <t xml:space="preserve">DOCUMENTADA EN </t>
  </si>
  <si>
    <t>A</t>
  </si>
  <si>
    <t>O</t>
  </si>
  <si>
    <t>D</t>
  </si>
  <si>
    <t>F</t>
  </si>
  <si>
    <t xml:space="preserve">PROCESO </t>
  </si>
  <si>
    <t xml:space="preserve">OBJETIVO DEL PROCESO: </t>
  </si>
  <si>
    <t xml:space="preserve">CONTEXTO EXTERNO </t>
  </si>
  <si>
    <t>No.</t>
  </si>
  <si>
    <t xml:space="preserve">No. </t>
  </si>
  <si>
    <t xml:space="preserve">Político (cambios de gobierno, legislación, políticas públicas, regulación). </t>
  </si>
  <si>
    <t xml:space="preserve">CONTEXTO INTERNO </t>
  </si>
  <si>
    <t xml:space="preserve">Tecnológicos </t>
  </si>
  <si>
    <t>Elementos de trabajo (papel, equipos)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</si>
  <si>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</si>
  <si>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</si>
  <si>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</si>
  <si>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</si>
  <si>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</si>
  <si>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</si>
  <si>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</si>
  <si>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</si>
  <si>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</si>
  <si>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</si>
  <si>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</si>
  <si>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</si>
  <si>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</si>
  <si>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</si>
  <si>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</si>
  <si>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</si>
  <si>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</si>
  <si>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</si>
  <si>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</si>
  <si>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</si>
  <si>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</si>
  <si>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</si>
  <si>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</si>
  <si>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</si>
  <si>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</si>
  <si>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</si>
  <si>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</si>
  <si>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</si>
  <si>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</si>
  <si>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</si>
  <si>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</si>
  <si>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</si>
  <si>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</si>
  <si>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</si>
  <si>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</si>
  <si>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</si>
  <si>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</si>
  <si>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</si>
  <si>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</si>
  <si>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</si>
  <si>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</si>
  <si>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</si>
  <si>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</si>
  <si>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</si>
  <si>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</si>
  <si>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</si>
  <si>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</si>
  <si>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</si>
  <si>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</si>
  <si>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</si>
  <si>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</si>
  <si>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</si>
  <si>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</si>
  <si>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</si>
  <si>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</si>
  <si>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</si>
  <si>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</si>
  <si>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</si>
  <si>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</si>
  <si>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</si>
  <si>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</si>
  <si>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</si>
  <si>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</si>
  <si>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</si>
  <si>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</si>
  <si>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</si>
  <si>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</si>
  <si>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</si>
  <si>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</si>
  <si>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</si>
  <si>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</si>
  <si>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</si>
  <si>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</si>
  <si>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</si>
  <si>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</si>
  <si>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</si>
  <si>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</si>
  <si>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</si>
  <si>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</si>
  <si>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</si>
  <si>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</si>
  <si>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</si>
  <si>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</si>
  <si>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</si>
  <si>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</si>
  <si>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</si>
  <si>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</si>
  <si>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</si>
  <si>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</si>
  <si>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</si>
  <si>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</si>
  <si>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</si>
  <si>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</si>
  <si>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</si>
  <si>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</si>
  <si>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</si>
  <si>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</si>
  <si>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</si>
  <si>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</si>
  <si>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</si>
  <si>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</si>
  <si>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</si>
  <si>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</si>
  <si>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</si>
  <si>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</si>
  <si>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</si>
  <si>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</si>
  <si>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</si>
  <si>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</si>
  <si>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</si>
  <si>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</si>
  <si>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</si>
  <si>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</si>
  <si>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</si>
  <si>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</si>
  <si>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</si>
  <si>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</si>
  <si>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CONSEJO SECCIONAL/ DIRECCIÓN SECCIONAL DE ADMINISTRACIÓN JUDICIAL</t>
  </si>
  <si>
    <t>Ambientales</t>
  </si>
  <si>
    <t>Falta de equipos de computo y elementos de oficina para el trabajo en casa.</t>
  </si>
  <si>
    <t>Falta de apropiación del Plan de Gestión Ambiental que aplica para la Rama Judicial Acuerdo PSAA14-10160</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</si>
  <si>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</si>
  <si>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</si>
  <si>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</si>
  <si>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Formación de Auditores en la Norma NTC ISO 14001:2015 y en la Norma Técnica de la Rama Judicial NTC 6256 :2018</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</si>
  <si>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</si>
  <si>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</si>
  <si>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</si>
  <si>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</si>
  <si>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</si>
  <si>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</si>
  <si>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</si>
  <si>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</si>
  <si>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</si>
  <si>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</si>
  <si>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</si>
  <si>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</si>
  <si>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ACTIVIDADES</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</si>
  <si>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</si>
  <si>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</si>
  <si>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</si>
  <si>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</si>
  <si>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</si>
  <si>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</si>
  <si>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</si>
  <si>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</si>
  <si>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</si>
  <si>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</si>
  <si>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</si>
  <si>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</si>
  <si>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</si>
  <si>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</si>
  <si>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</si>
  <si>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</si>
  <si>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</si>
  <si>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</si>
  <si>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</si>
  <si>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</si>
  <si>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</si>
  <si>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</si>
  <si>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</si>
  <si>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</si>
  <si>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Riesgo</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</si>
  <si>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</si>
  <si>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</si>
  <si>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</si>
  <si>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</si>
  <si>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</si>
  <si>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</si>
  <si>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</si>
  <si>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</si>
  <si>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</si>
  <si>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</si>
  <si>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GESTIÓN DE CONTROL INTERNO Y AUDITORÍA</t>
  </si>
  <si>
    <t>UNIDAD DE AUDITORÍA</t>
  </si>
  <si>
    <t>Consejo Superior de la Judicatura
Análisis de Contexto</t>
  </si>
  <si>
    <t>DEPENDENCIA</t>
  </si>
  <si>
    <t>FACTORES TEMÁTICOS</t>
  </si>
  <si>
    <t xml:space="preserve">AMENAZAS
(Factores específicos) </t>
  </si>
  <si>
    <t xml:space="preserve">OPORTUNIDADES
(Factores específicos) </t>
  </si>
  <si>
    <t>Incertidumbre a causa de propuestas de reforma que puedan impactar negativamente a la Rama Judicial, el ejercicio del control interno y la actividad de auditoría interna.</t>
  </si>
  <si>
    <t>Compromiso del Gobierno nacional para fortalecer el sistema de control interno del Estado colombiano.</t>
  </si>
  <si>
    <t>Capacitación y formación en materia de control interno y auditoría impartida por el DAFP.</t>
  </si>
  <si>
    <t>Desarrollo de normatividad, guías, lineamientos y manuales en materia de control interno y auditoría por parte del DAFP.</t>
  </si>
  <si>
    <t>Económicos y Financieros (disponibilidad de capital, liquidez, mercados financieros, desempleo, competencia.)</t>
  </si>
  <si>
    <t>Recorte y ajustes presupuestales a la Rama Judicial por parte del Gobierno nacional que afecten el normal desarrollo del proceso.</t>
  </si>
  <si>
    <t>Sociales y culturales (cultura, religión, demografía, responsabilidad social, orden público.)</t>
  </si>
  <si>
    <t>Situaciones de salud pública y orden público que afecten el normal desarrollo del proceso (pandemias, epidemias, actos terroristas, huelgas, etc.)</t>
  </si>
  <si>
    <t>Grupos de valor y de interés de la Rama Judicial con unas necesidades y expectativas por satisfacer.</t>
  </si>
  <si>
    <t>Tecnológicos (desarrollo digital, avances en tecnología, acceso a sistemas de información externos, gobierno en línea)</t>
  </si>
  <si>
    <t>Acceso a desarrollos tecnológicos adoptados por el Estado colombiano (Gobierno nacional, organismos de control, etc.) que se pueden utilizar para la ejecución del proceso.</t>
  </si>
  <si>
    <t>Legales y reglamentarios (estándares nacionales, internacionales, regulación)</t>
  </si>
  <si>
    <t>Normatividad cambiante y dispersa, no sólo en materia de gestión pública, sino en control interno.</t>
  </si>
  <si>
    <t>Cambios normativos que impactan el desempeño del proceso (Acto Legislativo 04 de 2019 y Decreto 403 de 2020 que reforman el Régimen de Control Fiscal)</t>
  </si>
  <si>
    <t>Modificaciones en materia legal ambiental de acuerdo con las disposiciones  nacionales y locales.</t>
  </si>
  <si>
    <t>Inadecuada disposición de residuos  con la legislación ambiental en la materia acorde con las políticas del Gobierno Nacional y Local.</t>
  </si>
  <si>
    <t>Ocurrencia de fenómenos naturales (Inundación, sismo, vendavales) que pueden afectar la prestación del servicio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</si>
  <si>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</si>
  <si>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</si>
  <si>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</si>
  <si>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</si>
  <si>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Normatividad interna que soporta la función de la Unidad de Auditoría y desarrollo del proceso (estatuto de auditoría, código de ética del auditor interno, etc.).</t>
  </si>
  <si>
    <t>Autonomía e independencia del director y el personal de la Unidad de Auditoría para el desempeño de sus funciones.</t>
  </si>
  <si>
    <t>Recursos financieros (presupuesto de funcionamiento, recursos de inversión)</t>
  </si>
  <si>
    <t>Imposibilidad de realizar las actividades de campo por limitaciones en la disponibilidad de recursos para viáticos y gastos de viaje.</t>
  </si>
  <si>
    <t>Personal (competencia del personal, disponibilidad, suficiencia, seguridad y salud ocupacional)</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</si>
  <si>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</si>
  <si>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</si>
  <si>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</si>
  <si>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Baja o nula rotación de personal, dado que la planta está compuesta por cargos de carrera judicial, con personal en propiedad.</t>
  </si>
  <si>
    <t>Proceso (capacidad, diseño, ejecución, proveedores, entradas, salidas, gestión del conocimiento)</t>
  </si>
  <si>
    <t>Desconocimiento al interior de la organización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</si>
  <si>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</si>
  <si>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de la responsabilidad en el ejercicio del control interno por parte de los servidores judiciales, en particular aquellos que tienen capacidad de dirección y mando al interior de la Rama Judicial.</t>
  </si>
  <si>
    <t>Programa Anual de Auditoría basado en riesgos con validación y aprobación del CICCI y el CSJ.</t>
  </si>
  <si>
    <t>Demora o falta de interés por parte de los procesos para adoptar y ejecutar las recomendaciones y oportunidades de mejora entregadas.</t>
  </si>
  <si>
    <t>Bajo impacto en la aplicación e implementación de las recomendaciones y asesoría en el mejoramiento de la Rama Judicial.</t>
  </si>
  <si>
    <t>Uso limitado de análisis de datos y minería de datos.</t>
  </si>
  <si>
    <t>Capacidad en los canales de comunicación para la transmisión de datos, que facilita la realización de actividades en línea o la transmisión de archivos.</t>
  </si>
  <si>
    <t xml:space="preserve">Documentación (Actualización, coherencia, aplicabilidad) </t>
  </si>
  <si>
    <t>Procedimientos e información documentada que soporta la ejecución del proceso formalizados y actualizados.</t>
  </si>
  <si>
    <t>Implementación las tablas de retención documental de la Unidad de Auditoría, en cumplimiento de lo previsto en el Acuerdo No. PCSJA19-11303 de 2019,</t>
  </si>
  <si>
    <t>Infraestructura física (suficiencia, comodidad)</t>
  </si>
  <si>
    <t>Infraestructura (oficinas, equipos, sistemas de telecomunicaciones, etc.) adecuada para el cumplimiento de las funciones de la Unidad de Auditoría y el desarrollo del proceso.</t>
  </si>
  <si>
    <t>Uso racional de bienes para la gestión del proceso, enfocado al mejoramiento del desempeño ambiental de la Rama Judicial.</t>
  </si>
  <si>
    <t>Comunicación Interna (canales utilizados y su efectividad, flujo de la información necesaria para el desarrollo de las actividades)</t>
  </si>
  <si>
    <t>Alta intermitencia en acceso al SIGOBIUS</t>
  </si>
  <si>
    <t>ESTRATEGIAS DOFA</t>
  </si>
  <si>
    <t>ESTRATEGIA/ACCIÓN/PROYECTO</t>
  </si>
  <si>
    <t>3, 4, 6</t>
  </si>
  <si>
    <t>2, 3, 5</t>
  </si>
  <si>
    <t>3, 8, 9, 13</t>
  </si>
  <si>
    <t>Matriz  de Riesgos</t>
  </si>
  <si>
    <t>1, 5, 6</t>
  </si>
  <si>
    <t>3, 8</t>
  </si>
  <si>
    <t>4, 8, 9</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</si>
  <si>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</si>
  <si>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</si>
  <si>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</si>
  <si>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</si>
  <si>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</si>
  <si>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5, 6</t>
  </si>
  <si>
    <t>3, 4, 5</t>
  </si>
  <si>
    <t>3, 4, 5, 6, 13</t>
  </si>
  <si>
    <t>Matriz de Riesgos</t>
  </si>
  <si>
    <t>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t>
  </si>
  <si>
    <t>Evaluar en forma independiente el Sistema Institucional de Control Interno de la Rama Judicial, a través de la actividad de auditoría interna, proponiendo las recomendaciones para mantenerlo, perfeccionarlo y fortalecerlo continuamente.</t>
  </si>
  <si>
    <t>Evaluar el Sistema Institucional de Control Interno (SICI) de forma inadecuada</t>
  </si>
  <si>
    <t>Proporcionar los servicios de aseguramiento y consultoría de la actividad de auditoría de forma inapropiada.</t>
  </si>
  <si>
    <t>Generar recomendaciones de bajo impacto para mantener, perfeccionar y fortalecer continuamente el Sistema Institucional de Control Interno (SICI).</t>
  </si>
  <si>
    <t>Incumplir con las funciones asignadas a la Unidad de Auditoría por la ley y el reglamento</t>
  </si>
  <si>
    <t>Gestión de riesgos no asociada a la estrategia organizacional</t>
  </si>
  <si>
    <t>Limitaciones en la obtención y análisis en la información que sirve de base para la evaluación</t>
  </si>
  <si>
    <t>Inadecuada redacción de los informes de evaluación</t>
  </si>
  <si>
    <t>Inoportunidad en la entrega de los informes</t>
  </si>
  <si>
    <t>Inoportunidad en el suministro de información de parte de los procesos o actividades objeto de auditoría.</t>
  </si>
  <si>
    <t>Debilidades o inconsistencias en el alcance de la auditoría, por falta de análisis para su definición</t>
  </si>
  <si>
    <t>Reprocesos en la realización de las actividades de auditoría, por desconocimiento de los auditores de la temática tratada, o por debilidades de estos, en la aplicación de técnicas de auditoría, análisis de datos o redacción de informes.</t>
  </si>
  <si>
    <t>Imprevistos o trámites administrativos que dificultan el acceso a la información o el desarrollo de las actividades de auditoría o la programación de las actividades de auditoría en fechas críticas, por falta de concertación de la agenda del auditor con el auditado.</t>
  </si>
  <si>
    <t>Limitaciones en la obtención y análisis en la información que sirve de base para la formulación de recomendaciones</t>
  </si>
  <si>
    <t>No aplicación e implementación de las recomendaciones y asesoría en el mejoramiento de la Rama Judicial.</t>
  </si>
  <si>
    <t>Situaciones de orden público y/o salud pública, o emergencias por desastres naturales y los causadas por el hombre (antrópicos), que imposibilite el desplazamiento de los auditores para realizar actividades presenciales.</t>
  </si>
  <si>
    <t>Causas Inmediatas</t>
  </si>
  <si>
    <t>Estatuto de Auditoría Interna, del Código de Ética y los procedimientos de auditoría</t>
  </si>
  <si>
    <t>Mesas de trabajo y reuniones de análisis y discusión de asuntos relacionados con el SICI y su evaluación</t>
  </si>
  <si>
    <t>Mesas de trabajo y reuniones de análisis y discusión de asuntos relacionados con la actividad de auditoría interna</t>
  </si>
  <si>
    <t>Mesas de trabajo y reuniones de análisis y discusión de asuntos relacionados con la generación de recomendaciones</t>
  </si>
  <si>
    <t>Revisión periódica del avance y cumplimento del PAA, del Plan de Acción de la Unidad de Auditoría y de la normatividad que asigna funciones o responsabilidades a la Unidad de Auditoría</t>
  </si>
  <si>
    <t>Requerimientos de información por parte de los organismos de control gubernamentales o de otras partes interesadas. que afecten el cronograma previsto.</t>
  </si>
  <si>
    <t>Inadecuada identificación de riesgos y limitantes en la obtención de la información.</t>
  </si>
  <si>
    <t>Equipo auditor</t>
  </si>
  <si>
    <t>Compromiso de la Alta Dirección, para la implementación, mantenimiento y fortalecimiento del Sistema de Gestión Ambiental y del Plan de Gestión Ambiental de la Rama Judicial.</t>
  </si>
  <si>
    <t>Manejo inadecuado de sustancias químicas o residuos peligrosos.</t>
  </si>
  <si>
    <t>Incumplir con los lineamientos del Sistema de Gestión Ambiental.</t>
  </si>
  <si>
    <t>Posibilidad de incumplir con el propósito de la  evaluación del Sistema Institucional de Control Interno (SICI), de evaluar la efectividad de los controles implementados por la Rama Judicial.</t>
  </si>
  <si>
    <t>Posibilidad de realizar la Identificación y formulación de oportunidades de mejora que no puedan contribuir al mejoramiento continuo del SICI, ni agregar valor a la gestión de la Rama Judicial.</t>
  </si>
  <si>
    <t>Posibilidad de prestar los servicios de aseguramiento y consultoría de manera que no resulten convenientes y adecuados para atender las necesidades y expectativas de los grupos de valor e interés del proceso.</t>
  </si>
  <si>
    <t>Debilidades en cultura de la probidad</t>
  </si>
  <si>
    <t>Conflicto de intereses</t>
  </si>
  <si>
    <t>Fallas de integridad pública</t>
  </si>
  <si>
    <t xml:space="preserve">Posibilidad de omitir informar a los entes de control sobre la existencia de situaciones o hechos irregulares, no reportando los hallazgos encontrados en las auditorias de control interno para beneficio propio o de un tercero. </t>
  </si>
  <si>
    <t>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t>
  </si>
  <si>
    <t>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t>
  </si>
  <si>
    <t>Deficiencia en la metodología y el control para recopilación y consolidación de la información.</t>
  </si>
  <si>
    <t>Bajos estándares éticos de los auditores internos.</t>
  </si>
  <si>
    <t>Anteposición y favorecimiento de intereses particulares de terceros, sobre el deber funcional de los auditores internos.</t>
  </si>
  <si>
    <t>Debilidad en el cumplimiento de los procedimientos de auditoría interna.</t>
  </si>
  <si>
    <t>Manipular información relacionada con el cumplimiento de las disposiciones legales.</t>
  </si>
  <si>
    <t>Revisión de los informes de auditoría por parte de la Dirección de la Unidad de Auditoría y del equipo interdisciplinario de la Unidad.</t>
  </si>
  <si>
    <t>Realización de una auditoría externa</t>
  </si>
  <si>
    <t>Verificación de la existencia de posibles conflictos de intereses al momento de conformar los equipos auditores.</t>
  </si>
  <si>
    <t>1. Interiorización y respeto del código de ética del auditor interno de la Rama Judicial.
2. Aplicación irrestricta del estatuto de auditoría interna de la Rama Judicial y de los procedimientos de auditoría.</t>
  </si>
  <si>
    <t>1. Realización de auditorías remotas</t>
  </si>
  <si>
    <t>Director Unidad de Auditoría</t>
  </si>
  <si>
    <t>1. Interiorización y respeto del código de ética del auditor interno de la Rama Judicial.
2. Aplicación irrestricta del estatuto de auditoría interna de la Rama Judicial y de los procedimientos de auditoría.
3. Declaración de algún conflicto de intereses por parte de los auditores si se presenta.</t>
  </si>
  <si>
    <t>1. Presentación de informes periódicos al CICCI y al CSJ.
2. Adecuada planeación de las auditorías y demás actividades.
3. Actualización y conocimiento adecuado de la normatividad vigente en materia de auditoría y control interno.
4. Capacitación de auditores.
5. Evaluación del desempeño de los auditores.</t>
  </si>
  <si>
    <t>Auditores internos que mantienen relación directa o indirecta de amistad o familiar con el proceso o las personas auditadas.</t>
  </si>
  <si>
    <t>Falta de conocimiento u omisión de las causales de inhabilidad.</t>
  </si>
  <si>
    <t xml:space="preserve">Errores en la asignación del personal auditor bien por desconocimiento u omisión de las causales de inhabilidad. </t>
  </si>
  <si>
    <t>Influencias o presiones internas o externas sobre las actividades de la Unidad de Auditoría.</t>
  </si>
  <si>
    <t>Uso indebido del poder en el análisis de la información.</t>
  </si>
  <si>
    <t>Extralimitación de las funciones de la Unidad de Auditoría o de alguno de sus empleados.</t>
  </si>
  <si>
    <t>Cambios indebidos de datos e informes.</t>
  </si>
  <si>
    <t>Ausencia o no aplicación de principios y valores éticos y morales, del código de ética del auditor interno y del código de integridad</t>
  </si>
  <si>
    <t>Desconocimiento, falta de aplicación o incumplimiento por parte de los auditores, de los principios y reglas de conducta establecidos en el Código de Ética del Auditor Interno de la Rama Judicial.</t>
  </si>
  <si>
    <t>Incumplimiento por parte de los auditores, de reportar la existencia de conflictos de interés que afecten la independencia de la auditoría y no actuar o no tener una actitud imparcial y neutral</t>
  </si>
  <si>
    <t>Gestión de Control Interno y Auditoría</t>
  </si>
  <si>
    <t>Evaluación y Mejora</t>
  </si>
  <si>
    <t>Si el hecho llegara a presentarse, tendría bajo impacto o efecto sobre la entidad.</t>
  </si>
  <si>
    <t>VALORACIÓN RIESGO INHERENTE</t>
  </si>
  <si>
    <t>VALORACIÓN RIESGO RESIDUAL</t>
  </si>
  <si>
    <t>OPCIÓN DE MANEJO</t>
  </si>
  <si>
    <t>PROCESO LÍDER</t>
  </si>
  <si>
    <t>Evitar, Reducir (Compartir),Reducir(Mitigar)</t>
  </si>
  <si>
    <t>Cualquier afectación a la violación de los derechos de los ciudadanos se considera con consecuencias altas.</t>
  </si>
  <si>
    <t>Cualquier afectación la violación de los derechos de los ciudadanos se considera con consecuencias desastrosas.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</si>
  <si>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</si>
  <si>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</si>
  <si>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El riesgo afecta la imagen de la entidad internamente, de conocimiento general, nivel interno, alta dirección, contratista y/o de proveedores</t>
  </si>
  <si>
    <t>El riesgo afecta la imagen de  la entidad con efecto publicitario sostenido a nivel del sector justicia</t>
  </si>
  <si>
    <t>FALLAS TECNOLÓGICAS</t>
  </si>
  <si>
    <t>Inoportunidad en el suministro de información,  debilidades e inconsistencias, reprocesos e imprevistos  en la gestión de auditoría interna y en el asesoramiento a la alta dirección.</t>
  </si>
  <si>
    <t>Situaciones de orden público, salud pública o emergencias y/o falta de recursos.</t>
  </si>
  <si>
    <t>Posibilidad de afectar la operación del proceso en circunstancias especiales, que podrían generar un cumplimiento parcial o el incumplimiento de la totalidad de las funciones asignadas a la Unidad de Auditoría.</t>
  </si>
  <si>
    <t>Incremento en el consumo de servicios públicos en ejercicio de las actividades de auditoría.</t>
  </si>
  <si>
    <t>Posibilidad que en el ejercicio de las funciones asignadas a la Unidad de Auditoría, se genere un cumplimiento parcial o incumplimiento de la Política y/o de los objetivos ambientales.</t>
  </si>
  <si>
    <t>Sensibilizar a los servidores de la Unidad de Auditoría, los lineamientos del Sistema de Gestión Ambiental.</t>
  </si>
  <si>
    <t>Separación inadecuada de residuos según el nuevo código de colores durante el ejercicio de las actividades de auditoría.</t>
  </si>
  <si>
    <t>Falta de interés para participar en los espacios de sensibilización y capacitación sobre el Sistema de Gestión Ambiental.</t>
  </si>
  <si>
    <t>Utilice la lista de despliegue que se encuentra parametrizada, le aparecerán las opciones: 1)Aceptar, 2)Evitar, 3)Reducir (compartir), 4)Reducir (mitigar) y tener en cuenta el tratamiento a implementar que se encuentra estipulado en la Hoja 10 de Matriz de Calor en la parte derecha.</t>
  </si>
  <si>
    <t>Utilice la lista de despliegue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</si>
  <si>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regente a la clasificación de los riesgos asociados.</t>
    </r>
  </si>
  <si>
    <t>Utilice la lista de despliegue que se encuentra parametrizada, le aparecerán las opciones: 1)Daños Activos Fijos/Eventos Externos, 2)Ejecución y Administración de procesos, 3)Fallas Tecnológicas, 4)Fraude Externo, 5)Fraude Interno, 6)Relaciones Laborales, 7)Usuarios, productos y practicas organizacionales, 8)Evento Internos Ambientales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</si>
  <si>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 (Columnas I-J)</t>
  </si>
  <si>
    <t>Utilice la lista de despliegue que se encuentra parametrizada, le aparecerán las opciones de la tabla de Impacto del presente documento. La matriz automáticamente hará el cálculo para el nivel de impacto inherente (Columnas L-M)</t>
  </si>
  <si>
    <t>Utilice la lista de despliegue que se encuentra parametrizada, le aparecerán las opciones: 1)Preventivo, 2)Detectivo, 3)Correctivo.</t>
  </si>
  <si>
    <t>Utilice la lista de despliegue que se encuentra parametrizada, le aparecerán las opciones: 1)Automático, 2)Manual.</t>
  </si>
  <si>
    <t xml:space="preserve">Utilice la lista de despliegue que se encuentra parametrizada, le aparecerán las opciones: 1)Documentado, 2)Sin documentar. Estas no se presentan valoración </t>
  </si>
  <si>
    <t xml:space="preserve">Utilice la lista de despliegue que se encuentra parametrizada, le aparecerán las opciones: 1)Continua, 2)Aleatoria. Estas no se presentan valoración </t>
  </si>
  <si>
    <t xml:space="preserve">Utilice la lista de despliegue que se encuentra parametrizada, le aparecerán las opciones: 1)Con Registro, 2) Sin Registro. Estas no se presentan valoración </t>
  </si>
  <si>
    <t>Impulsar la suscripción de Convenios Interadministrativos entre el Consejo Superior de la Judicatura con diferentes entidades estatales, que permitan el acceso a desarrollos tecnológicos adoptados por estas para el adelantar la gestión, evaluación y control.</t>
  </si>
  <si>
    <t>Realizar actividades de sensibilización y formación en temas relacionados con el sistema de gestión ambiental y la política ambiental de la Rama Judicial, dirigidas a los miembros del equipo de la Unidad de Auditoría.</t>
  </si>
  <si>
    <t>Insuficiencia de recursos entregados por el Gobierno Nacional que imposibilitan la ampliación de la planta de personal de la Rama Judicial.</t>
  </si>
  <si>
    <t>Capacitación y formación en gestión pública impartida por la ESAP y otros entes cabezas de cada sector económico del Estado colombiano.</t>
  </si>
  <si>
    <t>Estrategias del Gobierno Nacional definidas en el Plan de Desarrollo 2018 -2022, donde se busca fortalecer el modelo de desarrollo economico, ambiental y social. Economía Circular.</t>
  </si>
  <si>
    <t>Realización de jornadas de sensibilizaciòn para el manejo y disposición de los residuos</t>
  </si>
  <si>
    <t>Con la pandemia del COVID - 19, se han fomentado nuevas estrategias para impartir justicia, que contribuyen a la disminución de los impactos ambientales asociados a la ejecucion de actividades en sitio.</t>
  </si>
  <si>
    <t>Limitaciones en la Gestión de riesgos para su vinculación a la estrategia organizacional y la identificación de riesgos emergentes.</t>
  </si>
  <si>
    <t>Mayor exposición al riesgo ocupacional y ambiental durante la ejecución de trabajo en casa, asi como el riesgo de accidentes domésticos.</t>
  </si>
  <si>
    <t>Desconocimiento por parte de los servidores judiciales, en particular aquellos que tienen capacidad de dirección y mando al interior de la Rama Judicial, de su responsabilidad en el ejercicio del control interno.</t>
  </si>
  <si>
    <t xml:space="preserve">Inexistencia de sistemas de energia renovables en sedes propias del distrito Judicial </t>
  </si>
  <si>
    <t>Mayor accesibilidad a las acciónes de sensibilización y capacitaciones del Sistema de Gestión Ambiental</t>
  </si>
  <si>
    <t>Inconciencia ambiental en el sector público y las empresas, así como desconocimiento de la necesidad de reducir los impactos ambientales </t>
  </si>
  <si>
    <t>Limitaciones y debilidades y falencias en el Sistema Institucional de Control Interno.</t>
  </si>
  <si>
    <t xml:space="preserve">Insuficiencia de los instrumentos requeridos (TVD y TRD entre otros) </t>
  </si>
  <si>
    <t>Limitaciones en el manejo adecuado de sustancias químicas, al tenor de lo definido en el Programa de Manejo Seguro de Sustancias Químicas.</t>
  </si>
  <si>
    <t>Limitaciones en la separación de residuos según el nuevo código de colores durante las actividades desarrollada en casa.</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</si>
  <si>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</si>
  <si>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Poco conocimiento por parte de los servidores judiciales, de la estructura, roles y responsabilidades de la Unidad de Auditoría, así como del objetivo y alcance del proceso de Gestión de Control Interno y Auditoría.</t>
  </si>
  <si>
    <t>Demora o falta de interés por parte de los líderes de procesos para adoptar y ejecutar las recomendaciones y oportunidades de mejora entregadas.</t>
  </si>
  <si>
    <t>Al corte del primer trimestre el riesgo no se materializó</t>
  </si>
  <si>
    <t>Al corte del segundo trimestre el riesgo no se materializó</t>
  </si>
  <si>
    <t>Al corte del tercer trimestre el riesgo no se materializó</t>
  </si>
  <si>
    <t>Algunas de las auditorías contempladas en el PAA 2021, se planificaron para su realización de forma remota, para garantizar el cumplimiento del programa en la presente vigencia.
Al corte del primer trimestre el riesgo no se materializó</t>
  </si>
  <si>
    <t>Algunas de las auditorías contempladas en el PAA 2021, se planificaron para su realización de forma remota, para garantizar el cumplimiento del programa en la presente vigencia.
Al corte del segundo trimestre el riesgo no se materializó</t>
  </si>
  <si>
    <t>Algunas de las auditorías contempladas en el PAA 2021, se planificaron para su realización de forma remota, para garantizar el cumplimiento del programa en la presente vigencia.
Al corte del tercer trimestre el riesgo no se materializó</t>
  </si>
  <si>
    <t>Al corte del cuarto trimestre el riesgo no se materializó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</si>
</sst>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240A]d&quot; de &quot;mmmm&quot; de &quot;yyyy;@"/>
  </numFmts>
  <fonts count="85"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color rgb="FF000000"/>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b/>
      <sz val="14"/>
      <color theme="1"/>
      <name val="Arial"/>
      <family val="2"/>
    </font>
    <font>
      <b/>
      <i/>
      <sz val="11"/>
      <color theme="1"/>
      <name val="Calibri"/>
      <family val="2"/>
      <scheme val="minor"/>
    </font>
    <font>
      <b/>
      <sz val="10"/>
      <color theme="0" tint="-4.9989318521683403E-2"/>
      <name val="Calibri"/>
      <family val="2"/>
      <scheme val="minor"/>
    </font>
    <font>
      <sz val="10"/>
      <color rgb="FF00000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39997558519241921"/>
        <bgColor indexed="64"/>
      </patternFill>
    </fill>
  </fills>
  <borders count="10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518">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5" fillId="3" borderId="0" xfId="0" applyFont="1" applyFill="1"/>
    <xf numFmtId="0" fontId="55" fillId="7" borderId="0" xfId="0" applyFont="1" applyFill="1" applyAlignment="1">
      <alignment horizontal="center" vertical="center" wrapText="1" readingOrder="1"/>
    </xf>
    <xf numFmtId="0" fontId="56" fillId="8" borderId="51" xfId="0" applyFont="1" applyFill="1" applyBorder="1" applyAlignment="1">
      <alignment horizontal="center" vertical="center" wrapText="1" readingOrder="1"/>
    </xf>
    <xf numFmtId="0" fontId="56" fillId="0" borderId="51" xfId="0" applyFont="1" applyBorder="1" applyAlignment="1">
      <alignment horizontal="center" vertical="center" wrapText="1" readingOrder="1"/>
    </xf>
    <xf numFmtId="0" fontId="56" fillId="0" borderId="51" xfId="0" applyFont="1" applyBorder="1" applyAlignment="1">
      <alignment horizontal="justify" vertical="center" wrapText="1" readingOrder="1"/>
    </xf>
    <xf numFmtId="0" fontId="56" fillId="9" borderId="52" xfId="0" applyFont="1" applyFill="1" applyBorder="1" applyAlignment="1">
      <alignment horizontal="center" vertical="center" wrapText="1" readingOrder="1"/>
    </xf>
    <xf numFmtId="0" fontId="56" fillId="0" borderId="52" xfId="0" applyFont="1" applyBorder="1" applyAlignment="1">
      <alignment horizontal="center" vertical="center" wrapText="1" readingOrder="1"/>
    </xf>
    <xf numFmtId="0" fontId="56" fillId="0" borderId="52" xfId="0" applyFont="1" applyBorder="1" applyAlignment="1">
      <alignment horizontal="justify" vertical="center" wrapText="1" readingOrder="1"/>
    </xf>
    <xf numFmtId="0" fontId="56" fillId="10" borderId="52" xfId="0" applyFont="1" applyFill="1" applyBorder="1" applyAlignment="1">
      <alignment horizontal="center" vertical="center" wrapText="1" readingOrder="1"/>
    </xf>
    <xf numFmtId="0" fontId="56" fillId="11" borderId="52" xfId="0" applyFont="1" applyFill="1" applyBorder="1" applyAlignment="1">
      <alignment horizontal="center" vertical="center" wrapText="1" readingOrder="1"/>
    </xf>
    <xf numFmtId="0" fontId="5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justify" vertical="center" wrapText="1" readingOrder="1"/>
    </xf>
    <xf numFmtId="9" fontId="60" fillId="0" borderId="51" xfId="0" applyNumberFormat="1" applyFont="1" applyBorder="1" applyAlignment="1">
      <alignment horizontal="center"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justify" vertical="center" wrapText="1" readingOrder="1"/>
    </xf>
    <xf numFmtId="9" fontId="60" fillId="0" borderId="52" xfId="0" applyNumberFormat="1" applyFont="1" applyBorder="1" applyAlignment="1">
      <alignment horizontal="center"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5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63" fillId="0" borderId="13" xfId="0" applyFont="1" applyBorder="1" applyAlignment="1">
      <alignment horizontal="left" vertical="center" wrapText="1"/>
    </xf>
    <xf numFmtId="0" fontId="63" fillId="0" borderId="0" xfId="0" applyFont="1" applyAlignment="1">
      <alignment horizontal="left" vertical="center" wrapText="1"/>
    </xf>
    <xf numFmtId="0" fontId="0" fillId="0" borderId="0" xfId="0" applyAlignment="1">
      <alignment vertical="center" wrapText="1"/>
    </xf>
    <xf numFmtId="0" fontId="64" fillId="3" borderId="0" xfId="0" applyFont="1" applyFill="1" applyBorder="1"/>
    <xf numFmtId="0" fontId="6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1" fillId="3" borderId="0" xfId="0" applyFont="1" applyFill="1" applyAlignment="1">
      <alignment horizontal="left" vertical="center"/>
    </xf>
    <xf numFmtId="0" fontId="51" fillId="3" borderId="13"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0" fillId="0" borderId="0" xfId="0" applyFont="1" applyAlignment="1" applyProtection="1">
      <alignment horizontal="center" vertical="center"/>
      <protection locked="0"/>
    </xf>
    <xf numFmtId="0" fontId="65"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2" fillId="4" borderId="92" xfId="0" applyFont="1" applyFill="1" applyBorder="1" applyAlignment="1">
      <alignment horizontal="center" vertical="center"/>
    </xf>
    <xf numFmtId="0" fontId="72" fillId="4" borderId="92" xfId="0" applyFont="1" applyFill="1" applyBorder="1" applyAlignment="1">
      <alignment horizontal="center" vertical="center" wrapText="1"/>
    </xf>
    <xf numFmtId="0" fontId="72" fillId="4" borderId="92" xfId="0" applyFont="1" applyFill="1" applyBorder="1" applyAlignment="1" applyProtection="1">
      <alignment horizontal="center" vertical="center" wrapText="1"/>
      <protection locked="0"/>
    </xf>
    <xf numFmtId="0" fontId="72" fillId="22" borderId="92" xfId="0" applyFont="1" applyFill="1" applyBorder="1" applyAlignment="1" applyProtection="1">
      <alignment horizontal="center" vertical="center" textRotation="90"/>
      <protection locked="0"/>
    </xf>
    <xf numFmtId="0" fontId="73" fillId="4" borderId="92" xfId="0" applyFont="1" applyFill="1" applyBorder="1" applyAlignment="1">
      <alignment horizontal="center" vertical="center" wrapText="1"/>
    </xf>
    <xf numFmtId="0" fontId="32" fillId="3" borderId="0" xfId="0" applyFont="1" applyFill="1" applyBorder="1" applyAlignment="1" applyProtection="1">
      <alignment vertical="center"/>
      <protection locked="0"/>
    </xf>
    <xf numFmtId="0" fontId="70" fillId="3" borderId="0" xfId="0" applyFont="1" applyFill="1" applyBorder="1" applyAlignment="1" applyProtection="1">
      <alignment horizontal="center" vertical="center"/>
      <protection locked="0"/>
    </xf>
    <xf numFmtId="0" fontId="65" fillId="3" borderId="0" xfId="0" applyFont="1" applyFill="1" applyBorder="1"/>
    <xf numFmtId="0" fontId="32" fillId="3" borderId="0" xfId="0" applyFont="1" applyFill="1" applyBorder="1"/>
    <xf numFmtId="0" fontId="72" fillId="4" borderId="92" xfId="0" applyFont="1" applyFill="1" applyBorder="1" applyAlignment="1" applyProtection="1">
      <alignment vertical="center" wrapText="1"/>
      <protection locked="0"/>
    </xf>
    <xf numFmtId="0" fontId="7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72" fillId="4" borderId="92" xfId="0" applyFont="1" applyFill="1" applyBorder="1" applyAlignment="1" applyProtection="1">
      <alignment horizontal="center" vertical="center" wrapText="1"/>
      <protection locked="0"/>
    </xf>
    <xf numFmtId="0" fontId="51" fillId="0" borderId="13" xfId="0" applyFont="1" applyBorder="1" applyAlignment="1">
      <alignment horizontal="center" vertical="center" wrapText="1" readingOrder="1"/>
    </xf>
    <xf numFmtId="0" fontId="41" fillId="23" borderId="67" xfId="0" applyFont="1" applyFill="1" applyBorder="1" applyAlignment="1" applyProtection="1">
      <alignment horizontal="center" wrapText="1" readingOrder="1"/>
      <protection hidden="1"/>
    </xf>
    <xf numFmtId="0" fontId="41" fillId="23" borderId="68" xfId="0" applyFont="1" applyFill="1" applyBorder="1" applyAlignment="1" applyProtection="1">
      <alignment horizontal="center" wrapText="1" readingOrder="1"/>
      <protection hidden="1"/>
    </xf>
    <xf numFmtId="0" fontId="41" fillId="23" borderId="69" xfId="0" applyFont="1" applyFill="1" applyBorder="1" applyAlignment="1" applyProtection="1">
      <alignment horizontal="center" wrapText="1" readingOrder="1"/>
      <protection hidden="1"/>
    </xf>
    <xf numFmtId="0" fontId="41" fillId="23" borderId="20" xfId="0" applyFont="1" applyFill="1" applyBorder="1" applyAlignment="1" applyProtection="1">
      <alignment horizontal="center" wrapText="1" readingOrder="1"/>
      <protection hidden="1"/>
    </xf>
    <xf numFmtId="0" fontId="41" fillId="23" borderId="0" xfId="0" applyFont="1" applyFill="1" applyAlignment="1" applyProtection="1">
      <alignment horizontal="center" wrapText="1" readingOrder="1"/>
      <protection hidden="1"/>
    </xf>
    <xf numFmtId="0" fontId="41" fillId="23" borderId="21" xfId="0" applyFont="1" applyFill="1" applyBorder="1" applyAlignment="1" applyProtection="1">
      <alignment horizontal="center" wrapText="1" readingOrder="1"/>
      <protection hidden="1"/>
    </xf>
    <xf numFmtId="0" fontId="41" fillId="23" borderId="43" xfId="0" applyFont="1" applyFill="1" applyBorder="1" applyAlignment="1" applyProtection="1">
      <alignment horizontal="center" wrapText="1" readingOrder="1"/>
      <protection hidden="1"/>
    </xf>
    <xf numFmtId="0" fontId="41" fillId="23" borderId="44" xfId="0" applyFont="1" applyFill="1" applyBorder="1" applyAlignment="1" applyProtection="1">
      <alignment horizontal="center" wrapText="1" readingOrder="1"/>
      <protection hidden="1"/>
    </xf>
    <xf numFmtId="0" fontId="41" fillId="23" borderId="45" xfId="0" applyFont="1" applyFill="1" applyBorder="1" applyAlignment="1" applyProtection="1">
      <alignment horizontal="center" wrapText="1" readingOrder="1"/>
      <protection hidden="1"/>
    </xf>
    <xf numFmtId="0" fontId="42" fillId="23" borderId="68" xfId="0" applyFont="1" applyFill="1" applyBorder="1" applyAlignment="1" applyProtection="1">
      <alignment horizontal="center" wrapText="1" readingOrder="1"/>
      <protection hidden="1"/>
    </xf>
    <xf numFmtId="0" fontId="0" fillId="0" borderId="0" xfId="0" applyAlignment="1" applyProtection="1">
      <alignment vertical="center"/>
      <protection locked="0"/>
    </xf>
    <xf numFmtId="0" fontId="0" fillId="0" borderId="0" xfId="0" applyAlignment="1">
      <alignment vertical="center"/>
    </xf>
    <xf numFmtId="0" fontId="20" fillId="21"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21" borderId="0" xfId="0" applyFont="1" applyFill="1" applyAlignment="1" applyProtection="1">
      <alignment horizontal="left" vertical="center" wrapText="1"/>
      <protection locked="0"/>
    </xf>
    <xf numFmtId="0" fontId="32" fillId="0" borderId="0" xfId="0" applyFont="1" applyAlignment="1">
      <alignment vertical="center"/>
    </xf>
    <xf numFmtId="0" fontId="70" fillId="21" borderId="13" xfId="0" applyFont="1" applyFill="1" applyBorder="1" applyAlignment="1">
      <alignment horizontal="center" vertical="center" wrapText="1" readingOrder="1"/>
    </xf>
    <xf numFmtId="0" fontId="80" fillId="0" borderId="13" xfId="0" applyFont="1" applyBorder="1" applyAlignment="1">
      <alignment horizontal="center" vertical="center" wrapText="1" readingOrder="1"/>
    </xf>
    <xf numFmtId="0" fontId="52" fillId="0" borderId="13" xfId="0" applyFont="1" applyBorder="1" applyAlignment="1">
      <alignment horizontal="justify" vertical="center" wrapText="1"/>
    </xf>
    <xf numFmtId="0" fontId="80" fillId="0" borderId="82" xfId="0" applyFont="1" applyBorder="1" applyAlignment="1">
      <alignment vertical="center" wrapText="1" readingOrder="1"/>
    </xf>
    <xf numFmtId="0" fontId="52" fillId="0" borderId="13" xfId="0" applyFont="1" applyBorder="1" applyAlignment="1">
      <alignment horizontal="center" vertical="center" wrapText="1" readingOrder="1"/>
    </xf>
    <xf numFmtId="0" fontId="81" fillId="0" borderId="0" xfId="0" applyFont="1" applyAlignment="1">
      <alignment vertical="center"/>
    </xf>
    <xf numFmtId="0" fontId="32" fillId="0" borderId="13" xfId="0" applyFont="1" applyBorder="1" applyAlignment="1">
      <alignment horizontal="justify" vertical="center" wrapText="1"/>
    </xf>
    <xf numFmtId="0" fontId="52" fillId="0" borderId="13" xfId="0" applyFont="1" applyBorder="1" applyAlignment="1">
      <alignment horizontal="center" vertical="center" wrapText="1"/>
    </xf>
    <xf numFmtId="0" fontId="80" fillId="0" borderId="13" xfId="0" applyFont="1" applyBorder="1" applyAlignment="1">
      <alignment horizontal="left" vertical="center" wrapText="1" readingOrder="1"/>
    </xf>
    <xf numFmtId="0" fontId="32" fillId="0" borderId="0" xfId="0" applyFont="1" applyAlignment="1">
      <alignment horizontal="left" vertical="center"/>
    </xf>
    <xf numFmtId="0" fontId="32" fillId="0" borderId="0" xfId="0" applyFont="1" applyAlignment="1">
      <alignment horizontal="center" vertical="center"/>
    </xf>
    <xf numFmtId="0" fontId="27" fillId="0" borderId="0" xfId="0" applyFont="1" applyAlignment="1">
      <alignment vertical="center" wrapText="1"/>
    </xf>
    <xf numFmtId="0" fontId="83" fillId="5" borderId="13" xfId="0" applyFont="1" applyFill="1" applyBorder="1" applyAlignment="1">
      <alignment horizontal="center" vertical="center" wrapText="1"/>
    </xf>
    <xf numFmtId="0" fontId="83" fillId="20" borderId="13" xfId="0" applyFont="1" applyFill="1" applyBorder="1" applyAlignment="1">
      <alignment horizontal="center" vertical="center" wrapText="1"/>
    </xf>
    <xf numFmtId="0" fontId="83" fillId="20" borderId="13" xfId="0" applyFont="1" applyFill="1" applyBorder="1" applyAlignment="1">
      <alignment vertical="center" wrapText="1"/>
    </xf>
    <xf numFmtId="49" fontId="84" fillId="0" borderId="13" xfId="0" applyNumberFormat="1" applyFont="1" applyBorder="1" applyAlignment="1">
      <alignment horizontal="center" vertical="center" wrapText="1"/>
    </xf>
    <xf numFmtId="0" fontId="52" fillId="0" borderId="82" xfId="0" applyFont="1" applyBorder="1" applyAlignment="1">
      <alignment horizontal="left" vertical="center" wrapText="1"/>
    </xf>
    <xf numFmtId="0" fontId="52" fillId="0" borderId="0" xfId="0" applyFont="1" applyAlignment="1">
      <alignment vertical="center" wrapText="1"/>
    </xf>
    <xf numFmtId="0" fontId="52" fillId="0" borderId="13" xfId="0" applyFont="1" applyBorder="1" applyAlignment="1">
      <alignment horizontal="left" vertical="center" wrapText="1"/>
    </xf>
    <xf numFmtId="0" fontId="52" fillId="0" borderId="0" xfId="0" applyFont="1" applyAlignment="1">
      <alignment horizontal="justify" vertical="center" wrapText="1"/>
    </xf>
    <xf numFmtId="0" fontId="84" fillId="0" borderId="0" xfId="0" applyFont="1" applyAlignment="1">
      <alignment horizontal="center" vertical="center" wrapText="1"/>
    </xf>
    <xf numFmtId="0" fontId="52" fillId="0" borderId="0" xfId="0" applyFont="1" applyAlignment="1">
      <alignment horizontal="left" vertical="center" wrapText="1"/>
    </xf>
    <xf numFmtId="0" fontId="65" fillId="0" borderId="0" xfId="0" applyFont="1" applyFill="1"/>
    <xf numFmtId="0" fontId="65" fillId="0" borderId="0" xfId="0" applyFont="1" applyFill="1" applyBorder="1"/>
    <xf numFmtId="0" fontId="52" fillId="0" borderId="13" xfId="0" applyFont="1" applyBorder="1" applyAlignment="1" applyProtection="1">
      <alignment horizontal="left" vertical="center" wrapText="1"/>
      <protection locked="0"/>
    </xf>
    <xf numFmtId="0" fontId="32" fillId="0" borderId="60" xfId="0" applyFont="1" applyBorder="1" applyAlignment="1">
      <alignment horizontal="center" vertical="center" wrapText="1"/>
    </xf>
    <xf numFmtId="0" fontId="32" fillId="0" borderId="13" xfId="0" applyFont="1" applyBorder="1" applyAlignment="1">
      <alignment horizontal="center" vertical="center" wrapText="1"/>
    </xf>
    <xf numFmtId="9" fontId="32" fillId="0" borderId="13" xfId="0" applyNumberFormat="1" applyFont="1" applyBorder="1" applyAlignment="1">
      <alignment horizontal="center" vertical="center" wrapText="1"/>
    </xf>
    <xf numFmtId="0" fontId="81" fillId="3" borderId="0" xfId="0" applyFont="1" applyFill="1" applyBorder="1"/>
    <xf numFmtId="0" fontId="81" fillId="0" borderId="0" xfId="0" applyFont="1" applyBorder="1"/>
    <xf numFmtId="0" fontId="32" fillId="0" borderId="13" xfId="0" applyFont="1" applyBorder="1" applyAlignment="1">
      <alignment vertical="center" wrapText="1"/>
    </xf>
    <xf numFmtId="9" fontId="32" fillId="0" borderId="60" xfId="0" applyNumberFormat="1" applyFont="1" applyBorder="1" applyAlignment="1">
      <alignment horizontal="center" vertical="center" wrapText="1"/>
    </xf>
    <xf numFmtId="0" fontId="32" fillId="0" borderId="13" xfId="0" applyFont="1" applyFill="1" applyBorder="1" applyAlignment="1">
      <alignment vertical="center" wrapText="1"/>
    </xf>
    <xf numFmtId="0" fontId="32" fillId="0" borderId="18" xfId="0" applyFont="1" applyBorder="1"/>
    <xf numFmtId="0" fontId="1" fillId="3" borderId="0" xfId="0" applyFont="1" applyFill="1" applyAlignment="1">
      <alignment vertical="center"/>
    </xf>
    <xf numFmtId="0" fontId="32" fillId="0" borderId="18" xfId="0" applyFont="1" applyBorder="1" applyAlignment="1">
      <alignment vertical="center"/>
    </xf>
    <xf numFmtId="0" fontId="81" fillId="0" borderId="13" xfId="0" applyFont="1" applyBorder="1" applyAlignment="1" applyProtection="1">
      <alignment horizontal="left" vertical="center" wrapText="1"/>
      <protection locked="0"/>
    </xf>
    <xf numFmtId="0" fontId="81" fillId="0" borderId="13" xfId="0" applyFont="1" applyBorder="1" applyAlignment="1">
      <alignment horizontal="center" vertical="center" wrapText="1"/>
    </xf>
    <xf numFmtId="9" fontId="81" fillId="0" borderId="13" xfId="0" applyNumberFormat="1" applyFont="1" applyBorder="1" applyAlignment="1">
      <alignment horizontal="center" vertical="center" wrapText="1"/>
    </xf>
    <xf numFmtId="0" fontId="0" fillId="0" borderId="0" xfId="0" applyAlignment="1" applyProtection="1">
      <alignment horizontal="center" vertical="center"/>
      <protection locked="0"/>
    </xf>
    <xf numFmtId="0" fontId="76" fillId="20" borderId="0" xfId="0" applyFont="1" applyFill="1" applyAlignment="1" applyProtection="1">
      <alignment horizontal="center" vertical="center" wrapText="1"/>
      <protection locked="0"/>
    </xf>
    <xf numFmtId="0" fontId="66" fillId="3" borderId="60" xfId="0" applyFont="1" applyFill="1" applyBorder="1" applyAlignment="1">
      <alignment horizontal="center" vertical="center" wrapText="1" readingOrder="1"/>
    </xf>
    <xf numFmtId="0" fontId="80" fillId="0" borderId="82" xfId="0" applyFont="1" applyBorder="1" applyAlignment="1">
      <alignment horizontal="left" vertical="center" wrapText="1" readingOrder="1"/>
    </xf>
    <xf numFmtId="0" fontId="52" fillId="0" borderId="82" xfId="0" applyFont="1" applyBorder="1" applyAlignment="1">
      <alignment horizontal="left" vertical="center" wrapText="1" readingOrder="1"/>
    </xf>
    <xf numFmtId="0" fontId="52" fillId="0" borderId="13" xfId="0" applyFont="1" applyBorder="1" applyAlignment="1" applyProtection="1">
      <alignment horizontal="left" vertical="center" wrapText="1"/>
      <protection locked="0"/>
    </xf>
    <xf numFmtId="9" fontId="32" fillId="0" borderId="13" xfId="0" applyNumberFormat="1" applyFont="1" applyBorder="1" applyAlignment="1">
      <alignment horizontal="center" vertical="center" wrapText="1"/>
    </xf>
    <xf numFmtId="0" fontId="52" fillId="0" borderId="13" xfId="0" applyFont="1" applyFill="1" applyBorder="1" applyAlignment="1">
      <alignment horizontal="justify" vertical="center" wrapText="1"/>
    </xf>
    <xf numFmtId="0" fontId="50" fillId="3" borderId="13" xfId="0" applyFont="1" applyFill="1" applyBorder="1" applyAlignment="1">
      <alignment horizontal="center"/>
    </xf>
    <xf numFmtId="0" fontId="52" fillId="0" borderId="60" xfId="0" applyFont="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77" fillId="19" borderId="0" xfId="0"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78"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76" fillId="20" borderId="0" xfId="0" applyFont="1" applyFill="1" applyAlignment="1" applyProtection="1">
      <alignment horizontal="left" vertical="center" wrapText="1"/>
      <protection locked="0"/>
    </xf>
    <xf numFmtId="0" fontId="79" fillId="4" borderId="79" xfId="0" applyFont="1" applyFill="1" applyBorder="1" applyAlignment="1">
      <alignment horizontal="center" vertical="center" wrapText="1" readingOrder="1"/>
    </xf>
    <xf numFmtId="0" fontId="79" fillId="4" borderId="80" xfId="0" applyFont="1" applyFill="1" applyBorder="1" applyAlignment="1">
      <alignment horizontal="center" vertical="center" wrapText="1" readingOrder="1"/>
    </xf>
    <xf numFmtId="0" fontId="79" fillId="4" borderId="81" xfId="0" applyFont="1" applyFill="1" applyBorder="1" applyAlignment="1">
      <alignment horizontal="center" vertical="center" wrapText="1" readingOrder="1"/>
    </xf>
    <xf numFmtId="0" fontId="76" fillId="20" borderId="0" xfId="0" applyFont="1" applyFill="1" applyAlignment="1" applyProtection="1">
      <alignment horizontal="center" vertical="center" wrapText="1"/>
      <protection locked="0"/>
    </xf>
    <xf numFmtId="0" fontId="76" fillId="20" borderId="0" xfId="0" applyFont="1" applyFill="1" applyAlignment="1" applyProtection="1">
      <alignment horizontal="center" vertical="center"/>
      <protection locked="0"/>
    </xf>
    <xf numFmtId="0" fontId="51" fillId="0" borderId="82" xfId="0" applyFont="1" applyBorder="1" applyAlignment="1">
      <alignment horizontal="center" vertical="center" wrapText="1" readingOrder="1"/>
    </xf>
    <xf numFmtId="0" fontId="51" fillId="0" borderId="78" xfId="0" applyFont="1" applyBorder="1" applyAlignment="1">
      <alignment horizontal="center" vertical="center" wrapText="1" readingOrder="1"/>
    </xf>
    <xf numFmtId="0" fontId="51" fillId="0" borderId="60" xfId="0" applyFont="1" applyBorder="1" applyAlignment="1">
      <alignment horizontal="center" vertical="center" wrapText="1" readingOrder="1"/>
    </xf>
    <xf numFmtId="0" fontId="66" fillId="3" borderId="82" xfId="0" applyFont="1" applyFill="1" applyBorder="1" applyAlignment="1">
      <alignment horizontal="center" vertical="center" wrapText="1" readingOrder="1"/>
    </xf>
    <xf numFmtId="0" fontId="66" fillId="3" borderId="78" xfId="0" applyFont="1" applyFill="1" applyBorder="1" applyAlignment="1">
      <alignment horizontal="center" vertical="center" wrapText="1" readingOrder="1"/>
    </xf>
    <xf numFmtId="0" fontId="66" fillId="3" borderId="60" xfId="0" applyFont="1" applyFill="1" applyBorder="1" applyAlignment="1">
      <alignment horizontal="center" vertical="center" wrapText="1" readingOrder="1"/>
    </xf>
    <xf numFmtId="0" fontId="80" fillId="0" borderId="82" xfId="0" applyFont="1" applyBorder="1" applyAlignment="1">
      <alignment horizontal="left" vertical="center" wrapText="1" readingOrder="1"/>
    </xf>
    <xf numFmtId="0" fontId="80" fillId="0" borderId="78" xfId="0" applyFont="1" applyBorder="1" applyAlignment="1">
      <alignment horizontal="left" vertical="center" wrapText="1" readingOrder="1"/>
    </xf>
    <xf numFmtId="0" fontId="80" fillId="0" borderId="60" xfId="0" applyFont="1" applyBorder="1" applyAlignment="1">
      <alignment horizontal="left" vertical="center" wrapText="1" readingOrder="1"/>
    </xf>
    <xf numFmtId="0" fontId="51" fillId="0" borderId="82" xfId="0" applyFont="1" applyBorder="1" applyAlignment="1">
      <alignment horizontal="left" vertical="center" wrapText="1" readingOrder="1"/>
    </xf>
    <xf numFmtId="0" fontId="51" fillId="0" borderId="78" xfId="0" applyFont="1" applyBorder="1" applyAlignment="1">
      <alignment horizontal="left" vertical="center" wrapText="1" readingOrder="1"/>
    </xf>
    <xf numFmtId="0" fontId="51" fillId="0" borderId="60" xfId="0" applyFont="1" applyBorder="1" applyAlignment="1">
      <alignment horizontal="left" vertical="center" wrapText="1" readingOrder="1"/>
    </xf>
    <xf numFmtId="0" fontId="52" fillId="0" borderId="82" xfId="0" applyFont="1" applyBorder="1" applyAlignment="1">
      <alignment horizontal="left" vertical="center" wrapText="1" readingOrder="1"/>
    </xf>
    <xf numFmtId="0" fontId="52" fillId="0" borderId="60" xfId="0" applyFont="1" applyBorder="1" applyAlignment="1">
      <alignment horizontal="left" vertical="center" wrapText="1" readingOrder="1"/>
    </xf>
    <xf numFmtId="0" fontId="82" fillId="0" borderId="0" xfId="0" applyFont="1" applyAlignment="1">
      <alignment horizontal="center" vertical="center" wrapText="1"/>
    </xf>
    <xf numFmtId="0" fontId="83" fillId="4" borderId="79" xfId="0" applyFont="1" applyFill="1" applyBorder="1" applyAlignment="1">
      <alignment horizontal="center" vertical="center" wrapText="1"/>
    </xf>
    <xf numFmtId="0" fontId="83" fillId="4" borderId="80" xfId="0" applyFont="1" applyFill="1" applyBorder="1" applyAlignment="1">
      <alignment horizontal="center" vertical="center" wrapText="1"/>
    </xf>
    <xf numFmtId="0" fontId="83" fillId="4" borderId="81" xfId="0" applyFont="1" applyFill="1" applyBorder="1" applyAlignment="1">
      <alignment horizontal="center" vertical="center" wrapText="1"/>
    </xf>
    <xf numFmtId="0" fontId="83" fillId="5" borderId="82" xfId="0" applyFont="1" applyFill="1" applyBorder="1" applyAlignment="1">
      <alignment horizontal="center" vertical="center" wrapText="1"/>
    </xf>
    <xf numFmtId="0" fontId="83" fillId="5" borderId="60" xfId="0" applyFont="1" applyFill="1" applyBorder="1" applyAlignment="1">
      <alignment horizontal="center" vertical="center" wrapText="1"/>
    </xf>
    <xf numFmtId="0" fontId="83" fillId="5" borderId="79" xfId="0" applyFont="1" applyFill="1" applyBorder="1" applyAlignment="1">
      <alignment horizontal="center" vertical="center" wrapText="1"/>
    </xf>
    <xf numFmtId="0" fontId="83" fillId="5" borderId="80" xfId="0" applyFont="1" applyFill="1" applyBorder="1" applyAlignment="1">
      <alignment horizontal="center" vertical="center" wrapText="1"/>
    </xf>
    <xf numFmtId="0" fontId="83" fillId="5" borderId="81" xfId="0" applyFont="1" applyFill="1" applyBorder="1" applyAlignment="1">
      <alignment horizontal="center" vertical="center"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52" fillId="0" borderId="13"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78"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13" xfId="0" applyFont="1"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32" fillId="0" borderId="13" xfId="0" applyNumberFormat="1" applyFont="1" applyBorder="1" applyAlignment="1">
      <alignment horizontal="center" vertical="center" wrapText="1"/>
    </xf>
    <xf numFmtId="0" fontId="32" fillId="0" borderId="13" xfId="0" applyFont="1" applyBorder="1" applyAlignment="1">
      <alignment horizontal="center"/>
    </xf>
    <xf numFmtId="0" fontId="32" fillId="0" borderId="13" xfId="0" applyFont="1" applyBorder="1" applyAlignment="1">
      <alignment horizontal="left" vertical="center" wrapText="1"/>
    </xf>
    <xf numFmtId="0" fontId="32" fillId="0" borderId="13" xfId="0" applyFont="1" applyBorder="1" applyAlignment="1">
      <alignment horizontal="center" vertical="center"/>
    </xf>
    <xf numFmtId="0" fontId="32" fillId="0" borderId="13" xfId="0" applyFont="1" applyBorder="1" applyAlignment="1">
      <alignment horizontal="left" vertical="center"/>
    </xf>
    <xf numFmtId="14" fontId="32" fillId="0" borderId="82" xfId="0" applyNumberFormat="1" applyFont="1" applyBorder="1" applyAlignment="1">
      <alignment horizontal="center" vertical="center" wrapText="1"/>
    </xf>
    <xf numFmtId="9" fontId="32" fillId="0" borderId="82" xfId="0" applyNumberFormat="1" applyFont="1" applyBorder="1" applyAlignment="1">
      <alignment horizontal="center" vertical="center" wrapText="1"/>
    </xf>
    <xf numFmtId="9" fontId="32" fillId="0" borderId="78" xfId="0" applyNumberFormat="1" applyFont="1" applyBorder="1" applyAlignment="1">
      <alignment horizontal="center" vertical="center" wrapText="1"/>
    </xf>
    <xf numFmtId="9" fontId="32" fillId="0" borderId="60" xfId="0" applyNumberFormat="1" applyFont="1" applyBorder="1" applyAlignment="1">
      <alignment horizontal="center" vertical="center" wrapText="1"/>
    </xf>
    <xf numFmtId="0" fontId="32" fillId="0" borderId="82" xfId="0" applyFont="1" applyBorder="1" applyAlignment="1">
      <alignment horizontal="left" vertical="center" wrapText="1"/>
    </xf>
    <xf numFmtId="0" fontId="32" fillId="0" borderId="78" xfId="0" applyFont="1" applyBorder="1" applyAlignment="1">
      <alignment horizontal="left" vertical="center" wrapText="1"/>
    </xf>
    <xf numFmtId="14" fontId="32" fillId="0" borderId="78" xfId="0" applyNumberFormat="1" applyFont="1" applyBorder="1" applyAlignment="1">
      <alignment horizontal="center" vertical="center" wrapText="1"/>
    </xf>
    <xf numFmtId="0" fontId="32" fillId="0" borderId="84"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82" xfId="0" applyFont="1" applyBorder="1" applyAlignment="1">
      <alignment horizontal="center"/>
    </xf>
    <xf numFmtId="0" fontId="32" fillId="0" borderId="78" xfId="0" applyFont="1" applyBorder="1" applyAlignment="1">
      <alignment horizontal="center"/>
    </xf>
    <xf numFmtId="0" fontId="32" fillId="0" borderId="86" xfId="0" applyFont="1" applyBorder="1" applyAlignment="1">
      <alignment horizontal="center" vertical="center" wrapText="1"/>
    </xf>
    <xf numFmtId="0" fontId="32" fillId="0" borderId="60" xfId="0" applyFont="1" applyBorder="1" applyAlignment="1">
      <alignment horizontal="left" vertical="center" wrapText="1"/>
    </xf>
    <xf numFmtId="0" fontId="52" fillId="0" borderId="13" xfId="0" applyFont="1" applyBorder="1" applyAlignment="1" applyProtection="1">
      <alignment vertical="center" wrapText="1"/>
      <protection locked="0"/>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32" fillId="0" borderId="78" xfId="0" applyFont="1" applyBorder="1" applyAlignment="1">
      <alignment horizontal="left" vertical="center"/>
    </xf>
    <xf numFmtId="0" fontId="32" fillId="0" borderId="60" xfId="0" applyFont="1" applyBorder="1" applyAlignment="1">
      <alignment horizontal="left" vertical="center"/>
    </xf>
    <xf numFmtId="0" fontId="32" fillId="0" borderId="78" xfId="0"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58" fillId="0" borderId="0" xfId="0" applyFont="1" applyAlignment="1">
      <alignment horizontal="center" vertical="center"/>
    </xf>
    <xf numFmtId="0" fontId="5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6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68" fillId="14" borderId="0" xfId="0" applyFont="1" applyFill="1" applyAlignment="1">
      <alignment horizontal="center" vertical="center" textRotation="90" wrapText="1" readingOrder="1"/>
    </xf>
    <xf numFmtId="0" fontId="68" fillId="14" borderId="21" xfId="0" applyFont="1" applyFill="1" applyBorder="1" applyAlignment="1">
      <alignment horizontal="center" vertical="center" textRotation="90" wrapText="1" readingOrder="1"/>
    </xf>
    <xf numFmtId="0" fontId="67" fillId="0" borderId="67" xfId="0" applyFont="1" applyBorder="1" applyAlignment="1">
      <alignment horizontal="center" vertical="center" wrapText="1"/>
    </xf>
    <xf numFmtId="0" fontId="67" fillId="0" borderId="68" xfId="0" applyFont="1" applyBorder="1" applyAlignment="1">
      <alignment horizontal="center" vertical="center"/>
    </xf>
    <xf numFmtId="0" fontId="67" fillId="0" borderId="69" xfId="0" applyFont="1" applyBorder="1" applyAlignment="1">
      <alignment horizontal="center" vertical="center"/>
    </xf>
    <xf numFmtId="0" fontId="67" fillId="0" borderId="20" xfId="0" applyFont="1" applyBorder="1" applyAlignment="1">
      <alignment horizontal="center" vertical="center"/>
    </xf>
    <xf numFmtId="0" fontId="67" fillId="0" borderId="0" xfId="0" applyFont="1" applyAlignment="1">
      <alignment horizontal="center" vertical="center"/>
    </xf>
    <xf numFmtId="0" fontId="67" fillId="0" borderId="21" xfId="0" applyFont="1" applyBorder="1" applyAlignment="1">
      <alignment horizontal="center" vertical="center"/>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67" fillId="0" borderId="45" xfId="0" applyFont="1" applyBorder="1" applyAlignment="1">
      <alignment horizontal="center" vertical="center"/>
    </xf>
    <xf numFmtId="0" fontId="69" fillId="16" borderId="70" xfId="0" applyFont="1" applyFill="1" applyBorder="1" applyAlignment="1">
      <alignment horizontal="center" vertical="center" wrapText="1" readingOrder="1"/>
    </xf>
    <xf numFmtId="0" fontId="69" fillId="16" borderId="71" xfId="0" applyFont="1" applyFill="1" applyBorder="1" applyAlignment="1">
      <alignment horizontal="center" vertical="center" wrapText="1" readingOrder="1"/>
    </xf>
    <xf numFmtId="0" fontId="69" fillId="16" borderId="72" xfId="0" applyFont="1" applyFill="1" applyBorder="1" applyAlignment="1">
      <alignment horizontal="center" vertical="center" wrapText="1" readingOrder="1"/>
    </xf>
    <xf numFmtId="0" fontId="69" fillId="16" borderId="73" xfId="0" applyFont="1" applyFill="1" applyBorder="1" applyAlignment="1">
      <alignment horizontal="center" vertical="center" wrapText="1" readingOrder="1"/>
    </xf>
    <xf numFmtId="0" fontId="69" fillId="16" borderId="0" xfId="0" applyFont="1" applyFill="1" applyAlignment="1">
      <alignment horizontal="center" vertical="center" wrapText="1" readingOrder="1"/>
    </xf>
    <xf numFmtId="0" fontId="69" fillId="16" borderId="74" xfId="0" applyFont="1" applyFill="1" applyBorder="1" applyAlignment="1">
      <alignment horizontal="center" vertical="center" wrapText="1" readingOrder="1"/>
    </xf>
    <xf numFmtId="0" fontId="69" fillId="16" borderId="75" xfId="0" applyFont="1" applyFill="1" applyBorder="1" applyAlignment="1">
      <alignment horizontal="center" vertical="center" wrapText="1" readingOrder="1"/>
    </xf>
    <xf numFmtId="0" fontId="69" fillId="16" borderId="76" xfId="0" applyFont="1" applyFill="1" applyBorder="1" applyAlignment="1">
      <alignment horizontal="center" vertical="center" wrapText="1" readingOrder="1"/>
    </xf>
    <xf numFmtId="0" fontId="69"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67" fillId="0" borderId="20" xfId="0" applyFont="1" applyBorder="1" applyAlignment="1">
      <alignment horizontal="center" vertical="center" wrapText="1"/>
    </xf>
    <xf numFmtId="0" fontId="69" fillId="15" borderId="70" xfId="0" applyFont="1" applyFill="1" applyBorder="1" applyAlignment="1">
      <alignment horizontal="center" vertical="center" wrapText="1" readingOrder="1"/>
    </xf>
    <xf numFmtId="0" fontId="69" fillId="15" borderId="71" xfId="0" applyFont="1" applyFill="1" applyBorder="1" applyAlignment="1">
      <alignment horizontal="center" vertical="center" wrapText="1" readingOrder="1"/>
    </xf>
    <xf numFmtId="0" fontId="69" fillId="15" borderId="73" xfId="0" applyFont="1" applyFill="1" applyBorder="1" applyAlignment="1">
      <alignment horizontal="center" vertical="center" wrapText="1" readingOrder="1"/>
    </xf>
    <xf numFmtId="0" fontId="69" fillId="15" borderId="0" xfId="0" applyFont="1" applyFill="1" applyAlignment="1">
      <alignment horizontal="center" vertical="center" wrapText="1" readingOrder="1"/>
    </xf>
    <xf numFmtId="0" fontId="69" fillId="15" borderId="75" xfId="0" applyFont="1" applyFill="1" applyBorder="1" applyAlignment="1">
      <alignment horizontal="center" vertical="center" wrapText="1" readingOrder="1"/>
    </xf>
    <xf numFmtId="0" fontId="69"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67" fillId="0" borderId="0" xfId="0" applyFont="1" applyBorder="1" applyAlignment="1">
      <alignment horizontal="center" vertical="center"/>
    </xf>
    <xf numFmtId="0" fontId="69" fillId="23" borderId="70" xfId="0" applyFont="1" applyFill="1" applyBorder="1" applyAlignment="1">
      <alignment horizontal="center" vertical="center" wrapText="1" readingOrder="1"/>
    </xf>
    <xf numFmtId="0" fontId="69" fillId="23" borderId="71" xfId="0" applyFont="1" applyFill="1" applyBorder="1" applyAlignment="1">
      <alignment horizontal="center" vertical="center" wrapText="1" readingOrder="1"/>
    </xf>
    <xf numFmtId="0" fontId="69" fillId="23" borderId="73" xfId="0" applyFont="1" applyFill="1" applyBorder="1" applyAlignment="1">
      <alignment horizontal="center" vertical="center" wrapText="1" readingOrder="1"/>
    </xf>
    <xf numFmtId="0" fontId="69" fillId="23" borderId="0" xfId="0" applyFont="1" applyFill="1" applyAlignment="1">
      <alignment horizontal="center" vertical="center" wrapText="1" readingOrder="1"/>
    </xf>
    <xf numFmtId="0" fontId="69" fillId="23" borderId="74" xfId="0" applyFont="1" applyFill="1" applyBorder="1" applyAlignment="1">
      <alignment horizontal="center" vertical="center" wrapText="1" readingOrder="1"/>
    </xf>
    <xf numFmtId="0" fontId="69" fillId="23" borderId="75" xfId="0" applyFont="1" applyFill="1" applyBorder="1" applyAlignment="1">
      <alignment horizontal="center" vertical="center" wrapText="1" readingOrder="1"/>
    </xf>
    <xf numFmtId="0" fontId="69" fillId="23" borderId="76" xfId="0" applyFont="1" applyFill="1" applyBorder="1" applyAlignment="1">
      <alignment horizontal="center" vertical="center" wrapText="1" readingOrder="1"/>
    </xf>
    <xf numFmtId="0" fontId="69" fillId="23" borderId="77" xfId="0" applyFont="1" applyFill="1" applyBorder="1" applyAlignment="1">
      <alignment horizontal="center" vertical="center" wrapText="1" readingOrder="1"/>
    </xf>
    <xf numFmtId="0" fontId="69" fillId="8" borderId="70" xfId="0" applyFont="1" applyFill="1" applyBorder="1" applyAlignment="1">
      <alignment horizontal="center" vertical="center" wrapText="1" readingOrder="1"/>
    </xf>
    <xf numFmtId="0" fontId="69" fillId="8" borderId="71" xfId="0" applyFont="1" applyFill="1" applyBorder="1" applyAlignment="1">
      <alignment horizontal="center" vertical="center" wrapText="1" readingOrder="1"/>
    </xf>
    <xf numFmtId="0" fontId="69" fillId="8" borderId="73" xfId="0" applyFont="1" applyFill="1" applyBorder="1" applyAlignment="1">
      <alignment horizontal="center" vertical="center" wrapText="1" readingOrder="1"/>
    </xf>
    <xf numFmtId="0" fontId="69" fillId="8" borderId="0" xfId="0" applyFont="1" applyFill="1" applyAlignment="1">
      <alignment horizontal="center" vertical="center" wrapText="1" readingOrder="1"/>
    </xf>
    <xf numFmtId="0" fontId="69" fillId="8" borderId="74" xfId="0" applyFont="1" applyFill="1" applyBorder="1" applyAlignment="1">
      <alignment horizontal="center" vertical="center" wrapText="1" readingOrder="1"/>
    </xf>
    <xf numFmtId="0" fontId="69" fillId="8" borderId="75" xfId="0" applyFont="1" applyFill="1" applyBorder="1" applyAlignment="1">
      <alignment horizontal="center" vertical="center" wrapText="1" readingOrder="1"/>
    </xf>
    <xf numFmtId="0" fontId="69" fillId="8" borderId="76" xfId="0" applyFont="1" applyFill="1" applyBorder="1" applyAlignment="1">
      <alignment horizontal="center" vertical="center" wrapText="1" readingOrder="1"/>
    </xf>
    <xf numFmtId="0" fontId="69"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67" fillId="0" borderId="68" xfId="0" applyFont="1" applyBorder="1" applyAlignment="1">
      <alignment horizontal="center" vertical="center" wrapText="1"/>
    </xf>
    <xf numFmtId="1" fontId="71" fillId="0" borderId="98" xfId="0" applyNumberFormat="1" applyFont="1" applyBorder="1" applyAlignment="1" applyProtection="1">
      <alignment horizontal="center" vertical="center" wrapText="1"/>
      <protection locked="0"/>
    </xf>
    <xf numFmtId="0" fontId="0" fillId="0" borderId="78" xfId="0" applyBorder="1" applyAlignment="1">
      <alignment horizontal="center" vertical="center" wrapText="1"/>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1" fillId="0" borderId="88" xfId="0" applyNumberFormat="1" applyFont="1" applyBorder="1" applyAlignment="1">
      <alignment horizontal="center" vertical="center"/>
    </xf>
    <xf numFmtId="0" fontId="71" fillId="0" borderId="13" xfId="0" applyFont="1" applyBorder="1" applyAlignment="1">
      <alignment horizontal="center" vertical="center"/>
    </xf>
    <xf numFmtId="0" fontId="71"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1" fillId="0" borderId="97" xfId="0" applyNumberFormat="1" applyFont="1" applyBorder="1" applyAlignment="1" applyProtection="1">
      <alignment horizontal="center" vertical="center" wrapText="1"/>
      <protection locked="0"/>
    </xf>
    <xf numFmtId="1" fontId="71" fillId="0" borderId="99" xfId="0" applyNumberFormat="1" applyFont="1" applyBorder="1" applyAlignment="1" applyProtection="1">
      <alignment horizontal="center" vertical="center" wrapText="1"/>
      <protection locked="0"/>
    </xf>
    <xf numFmtId="1" fontId="71" fillId="0" borderId="100" xfId="0" applyNumberFormat="1" applyFont="1" applyBorder="1" applyAlignment="1" applyProtection="1">
      <alignment horizontal="center" vertical="center" wrapText="1"/>
      <protection locked="0"/>
    </xf>
    <xf numFmtId="0" fontId="71" fillId="0" borderId="98" xfId="0" applyFont="1" applyBorder="1" applyAlignment="1" applyProtection="1">
      <alignment horizontal="left" vertical="center" wrapText="1"/>
      <protection locked="0"/>
    </xf>
    <xf numFmtId="0" fontId="71" fillId="0" borderId="78" xfId="0" applyFont="1" applyBorder="1" applyAlignment="1" applyProtection="1">
      <alignment horizontal="left" vertical="center" wrapText="1"/>
      <protection locked="0"/>
    </xf>
    <xf numFmtId="0" fontId="71" fillId="0" borderId="101" xfId="0" applyFont="1" applyBorder="1" applyAlignment="1" applyProtection="1">
      <alignment horizontal="left" vertical="center" wrapText="1"/>
      <protection locked="0"/>
    </xf>
    <xf numFmtId="0" fontId="71" fillId="0" borderId="98" xfId="0"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71" fillId="0" borderId="101" xfId="0" applyFont="1" applyBorder="1" applyAlignment="1" applyProtection="1">
      <alignment horizontal="center" vertical="center" wrapText="1"/>
      <protection locked="0"/>
    </xf>
    <xf numFmtId="0" fontId="71" fillId="0" borderId="98"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01" xfId="0" applyFont="1" applyBorder="1" applyAlignment="1" applyProtection="1">
      <alignment horizontal="center" vertical="center"/>
      <protection locked="0"/>
    </xf>
    <xf numFmtId="0" fontId="71" fillId="0" borderId="88"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71" fillId="0" borderId="65" xfId="0" applyFont="1" applyBorder="1" applyAlignment="1" applyProtection="1">
      <alignment horizontal="center" vertical="center"/>
      <protection locked="0"/>
    </xf>
    <xf numFmtId="0" fontId="32" fillId="0" borderId="98" xfId="0" applyFont="1" applyBorder="1" applyAlignment="1">
      <alignment horizontal="center" vertical="center"/>
    </xf>
    <xf numFmtId="0" fontId="32" fillId="0" borderId="101" xfId="0" applyFont="1" applyBorder="1" applyAlignment="1">
      <alignment horizontal="center" vertical="center"/>
    </xf>
    <xf numFmtId="14" fontId="32" fillId="0" borderId="98" xfId="0" applyNumberFormat="1" applyFont="1" applyBorder="1" applyAlignment="1">
      <alignment horizontal="center" vertical="center" wrapText="1"/>
    </xf>
    <xf numFmtId="0" fontId="32" fillId="0" borderId="101"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88" xfId="0" applyFont="1" applyBorder="1" applyAlignment="1">
      <alignment horizontal="left" vertical="center" wrapText="1"/>
    </xf>
    <xf numFmtId="0" fontId="32" fillId="0" borderId="65" xfId="0" applyFont="1" applyBorder="1" applyAlignment="1">
      <alignment horizontal="left" vertical="center"/>
    </xf>
    <xf numFmtId="49" fontId="32" fillId="0" borderId="98" xfId="0" applyNumberFormat="1" applyFont="1" applyBorder="1" applyAlignment="1">
      <alignment horizontal="center"/>
    </xf>
    <xf numFmtId="49" fontId="32" fillId="0" borderId="78" xfId="0" applyNumberFormat="1" applyFont="1" applyBorder="1" applyAlignment="1">
      <alignment horizontal="center"/>
    </xf>
    <xf numFmtId="49" fontId="32" fillId="0" borderId="101" xfId="0" applyNumberFormat="1" applyFont="1" applyBorder="1" applyAlignment="1">
      <alignment horizontal="center"/>
    </xf>
    <xf numFmtId="0" fontId="65" fillId="0" borderId="102" xfId="0" applyFont="1" applyFill="1" applyBorder="1" applyAlignment="1">
      <alignment horizontal="center"/>
    </xf>
    <xf numFmtId="0" fontId="65" fillId="0" borderId="103" xfId="0" applyFont="1" applyFill="1" applyBorder="1" applyAlignment="1">
      <alignment horizontal="center"/>
    </xf>
    <xf numFmtId="0" fontId="72" fillId="4" borderId="94" xfId="0" applyFont="1" applyFill="1" applyBorder="1" applyAlignment="1">
      <alignment horizontal="center" vertical="center"/>
    </xf>
    <xf numFmtId="0" fontId="72" fillId="4" borderId="104" xfId="0" applyFont="1" applyFill="1" applyBorder="1" applyAlignment="1">
      <alignment horizontal="center" vertical="center"/>
    </xf>
    <xf numFmtId="0" fontId="72" fillId="4" borderId="95" xfId="0" applyFont="1" applyFill="1" applyBorder="1" applyAlignment="1">
      <alignment horizontal="center" vertical="center"/>
    </xf>
    <xf numFmtId="0" fontId="72" fillId="22" borderId="92" xfId="0" applyFont="1" applyFill="1" applyBorder="1" applyAlignment="1" applyProtection="1">
      <alignment horizontal="center" vertical="center" wrapText="1"/>
      <protection locked="0"/>
    </xf>
    <xf numFmtId="0" fontId="72" fillId="4" borderId="92"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74" fillId="4" borderId="2" xfId="0" applyFont="1" applyFill="1" applyBorder="1" applyAlignment="1">
      <alignment horizontal="center" vertical="center" wrapText="1"/>
    </xf>
    <xf numFmtId="0" fontId="74" fillId="4" borderId="105" xfId="0" applyFont="1" applyFill="1" applyBorder="1" applyAlignment="1">
      <alignment horizontal="center" vertical="center" wrapText="1"/>
    </xf>
    <xf numFmtId="0" fontId="74" fillId="4" borderId="0" xfId="0" applyFont="1" applyFill="1" applyBorder="1" applyAlignment="1">
      <alignment horizontal="center" vertical="center" wrapText="1"/>
    </xf>
    <xf numFmtId="0" fontId="74" fillId="4" borderId="90" xfId="0" applyFont="1" applyFill="1" applyBorder="1" applyAlignment="1">
      <alignment horizontal="center" vertical="center" wrapText="1"/>
    </xf>
    <xf numFmtId="0" fontId="73" fillId="4" borderId="93" xfId="0" applyFont="1" applyFill="1" applyBorder="1" applyAlignment="1">
      <alignment horizontal="center" vertical="center" wrapText="1"/>
    </xf>
    <xf numFmtId="0" fontId="73" fillId="4" borderId="96" xfId="0" applyFont="1" applyFill="1" applyBorder="1" applyAlignment="1">
      <alignment horizontal="center" vertical="center" wrapText="1"/>
    </xf>
    <xf numFmtId="0" fontId="73" fillId="4" borderId="94" xfId="0" applyFont="1" applyFill="1" applyBorder="1" applyAlignment="1">
      <alignment horizontal="center" vertical="center" wrapText="1"/>
    </xf>
    <xf numFmtId="0" fontId="73" fillId="4" borderId="95" xfId="0" applyFont="1" applyFill="1" applyBorder="1" applyAlignment="1">
      <alignment horizontal="center" vertical="center" wrapText="1"/>
    </xf>
    <xf numFmtId="0" fontId="72" fillId="4" borderId="94" xfId="0" applyFont="1" applyFill="1" applyBorder="1" applyAlignment="1" applyProtection="1">
      <alignment horizontal="center" vertical="center" wrapText="1"/>
      <protection locked="0"/>
    </xf>
    <xf numFmtId="1" fontId="71" fillId="0" borderId="78" xfId="0" applyNumberFormat="1" applyFont="1" applyBorder="1" applyAlignment="1" applyProtection="1">
      <alignment horizontal="center" vertical="center" wrapText="1"/>
      <protection locked="0"/>
    </xf>
    <xf numFmtId="1" fontId="71" fillId="0" borderId="101" xfId="0" applyNumberFormat="1" applyFont="1" applyBorder="1" applyAlignment="1" applyProtection="1">
      <alignment horizontal="center" vertical="center" wrapText="1"/>
      <protection locked="0"/>
    </xf>
    <xf numFmtId="0" fontId="32" fillId="0" borderId="106" xfId="0" applyFont="1" applyBorder="1" applyAlignment="1">
      <alignment horizontal="center"/>
    </xf>
    <xf numFmtId="0" fontId="32" fillId="0" borderId="107" xfId="0" applyFont="1" applyBorder="1" applyAlignment="1">
      <alignment horizontal="center"/>
    </xf>
    <xf numFmtId="0" fontId="32" fillId="0" borderId="108" xfId="0" applyFont="1" applyBorder="1" applyAlignment="1">
      <alignment horizontal="center"/>
    </xf>
  </cellXfs>
  <cellStyles count="3">
    <cellStyle name="Normal" xfId="0" builtinId="0"/>
    <cellStyle name="Normal - Style1 2" xfId="1" xr:uid="{35D94056-BF35-4158-BB16-A1EB5C865F0B}"/>
    <cellStyle name="Normal 2 2" xfId="2" xr:uid="{FE1153A4-41A7-40DC-9196-9B2002F1B165}"/>
  </cellStyles>
  <dxfs count="301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1" defaultTableStyle="TableStyleMedium2" defaultPivotStyle="PivotStyleLight16">
    <tableStyle name="Invisible" pivot="0" table="0" count="0" xr9:uid="{20E4DFB4-D358-49F1-8E1A-58E3231991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2.xml" /><Relationship Id="rId26" Type="http://schemas.openxmlformats.org/officeDocument/2006/relationships/customXml" Target="../customXml/item2.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5" Type="http://schemas.openxmlformats.org/officeDocument/2006/relationships/customXml" Target="../customXml/item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eetMetadata" Target="metadata.xml" /><Relationship Id="rId10" Type="http://schemas.openxmlformats.org/officeDocument/2006/relationships/worksheet" Target="worksheets/sheet10.xml" /><Relationship Id="rId19" Type="http://schemas.openxmlformats.org/officeDocument/2006/relationships/pivotCacheDefinition" Target="pivotCache/pivotCacheDefinition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 Id="rId27" Type="http://schemas.openxmlformats.org/officeDocument/2006/relationships/customXml" Target="../customXml/item3.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2.png" /><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3" Type="http://schemas.openxmlformats.org/officeDocument/2006/relationships/image" Target="../media/image2.png" /><Relationship Id="rId2" Type="http://schemas.openxmlformats.org/officeDocument/2006/relationships/image" Target="../media/image5.png" /><Relationship Id="rId1" Type="http://schemas.openxmlformats.org/officeDocument/2006/relationships/image" Target="../media/image4.jpeg" /><Relationship Id="rId4" Type="http://schemas.openxmlformats.org/officeDocument/2006/relationships/image" Target="../media/image3.png" /></Relationships>
</file>

<file path=xl/drawings/_rels/drawing3.xml.rels><?xml version="1.0" encoding="UTF-8" standalone="yes"?>
<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7.png" /><Relationship Id="rId1" Type="http://schemas.openxmlformats.org/officeDocument/2006/relationships/image" Target="../media/image6.jpeg" /><Relationship Id="rId4" Type="http://schemas.openxmlformats.org/officeDocument/2006/relationships/image" Target="../media/image5.png" /></Relationships>
</file>

<file path=xl/drawings/_rels/drawing4.xml.rels><?xml version="1.0" encoding="UTF-8" standalone="yes"?>
<Relationships xmlns="http://schemas.openxmlformats.org/package/2006/relationships"><Relationship Id="rId1" Type="http://schemas.openxmlformats.org/officeDocument/2006/relationships/image" Target="../media/image8.png" /></Relationships>
</file>

<file path=xl/drawings/_rels/drawing5.xml.rels><?xml version="1.0" encoding="UTF-8" standalone="yes"?>
<Relationships xmlns="http://schemas.openxmlformats.org/package/2006/relationships"><Relationship Id="rId1" Type="http://schemas.openxmlformats.org/officeDocument/2006/relationships/image" Target="../media/image8.png" /></Relationships>
</file>

<file path=xl/drawings/_rels/drawing6.xml.rels><?xml version="1.0" encoding="UTF-8" standalone="yes"?>
<Relationships xmlns="http://schemas.openxmlformats.org/package/2006/relationships"><Relationship Id="rId1" Type="http://schemas.openxmlformats.org/officeDocument/2006/relationships/image" Target="../media/image8.png" /></Relationships>
</file>

<file path=xl/drawings/_rels/drawing7.xml.rels><?xml version="1.0" encoding="UTF-8" standalone="yes"?>
<Relationships xmlns="http://schemas.openxmlformats.org/package/2006/relationships"><Relationship Id="rId1" Type="http://schemas.openxmlformats.org/officeDocument/2006/relationships/image" Target="../media/image8.png" /></Relationships>
</file>

<file path=xl/drawings/_rels/drawing8.xml.rels><?xml version="1.0" encoding="UTF-8" standalone="yes"?>
<Relationships xmlns="http://schemas.openxmlformats.org/package/2006/relationships"><Relationship Id="rId1"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628900" cy="854235"/>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xdr:from>
      <xdr:col>6</xdr:col>
      <xdr:colOff>263525</xdr:colOff>
      <xdr:row>0</xdr:row>
      <xdr:rowOff>203200</xdr:rowOff>
    </xdr:from>
    <xdr:to>
      <xdr:col>8</xdr:col>
      <xdr:colOff>685800</xdr:colOff>
      <xdr:row>2</xdr:row>
      <xdr:rowOff>69850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769100" y="203200"/>
          <a:ext cx="2079625"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822325</xdr:colOff>
      <xdr:row>0</xdr:row>
      <xdr:rowOff>292100</xdr:rowOff>
    </xdr:from>
    <xdr:to>
      <xdr:col>9</xdr:col>
      <xdr:colOff>66675</xdr:colOff>
      <xdr:row>1</xdr:row>
      <xdr:rowOff>142875</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7327900" y="292100"/>
          <a:ext cx="1663700" cy="3841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138479</xdr:colOff>
      <xdr:row>0</xdr:row>
      <xdr:rowOff>0</xdr:rowOff>
    </xdr:from>
    <xdr:to>
      <xdr:col>0</xdr:col>
      <xdr:colOff>2588846</xdr:colOff>
      <xdr:row>3</xdr:row>
      <xdr:rowOff>151911</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479" y="0"/>
          <a:ext cx="2450367" cy="73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4</xdr:col>
      <xdr:colOff>1266825</xdr:colOff>
      <xdr:row>2</xdr:row>
      <xdr:rowOff>47625</xdr:rowOff>
    </xdr:from>
    <xdr:to>
      <xdr:col>4</xdr:col>
      <xdr:colOff>2800351</xdr:colOff>
      <xdr:row>3</xdr:row>
      <xdr:rowOff>120119</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2"/>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9CB7AEE8-FCF7-426F-AA0C-077CFA352C6C}"/>
            </a:ext>
          </a:extLst>
        </xdr:cNvPr>
        <xdr:cNvSpPr txBox="1"/>
      </xdr:nvSpPr>
      <xdr:spPr>
        <a:xfrm>
          <a:off x="11338560" y="24345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97694</xdr:colOff>
      <xdr:row>1</xdr:row>
      <xdr:rowOff>70581</xdr:rowOff>
    </xdr:from>
    <xdr:to>
      <xdr:col>4</xdr:col>
      <xdr:colOff>3272699</xdr:colOff>
      <xdr:row>3</xdr:row>
      <xdr:rowOff>97692</xdr:rowOff>
    </xdr:to>
    <xdr:grpSp>
      <xdr:nvGrpSpPr>
        <xdr:cNvPr id="11" name="Group 8">
          <a:extLst>
            <a:ext uri="{FF2B5EF4-FFF2-40B4-BE49-F238E27FC236}">
              <a16:creationId xmlns:a16="http://schemas.microsoft.com/office/drawing/2014/main" id="{026B4201-3B25-466E-A28E-FD28867B7024}"/>
            </a:ext>
          </a:extLst>
        </xdr:cNvPr>
        <xdr:cNvGrpSpPr>
          <a:grpSpLocks/>
        </xdr:cNvGrpSpPr>
      </xdr:nvGrpSpPr>
      <xdr:grpSpPr bwMode="auto">
        <a:xfrm>
          <a:off x="7612919" y="261081"/>
          <a:ext cx="3175005" cy="408111"/>
          <a:chOff x="2381" y="720"/>
          <a:chExt cx="3154" cy="65"/>
        </a:xfrm>
      </xdr:grpSpPr>
      <xdr:pic>
        <xdr:nvPicPr>
          <xdr:cNvPr id="12" name="6 Imagen">
            <a:extLst>
              <a:ext uri="{FF2B5EF4-FFF2-40B4-BE49-F238E27FC236}">
                <a16:creationId xmlns:a16="http://schemas.microsoft.com/office/drawing/2014/main" id="{32E5311F-6F8A-4B6D-9CBD-587BAB7313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140"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FEF1D3E8-781D-4CA9-9668-4A6305F462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665E45FB-4AD0-4604-A7CE-301017F751ED}"/>
            </a:ext>
          </a:extLst>
        </xdr:cNvPr>
        <xdr:cNvSpPr txBox="1"/>
      </xdr:nvSpPr>
      <xdr:spPr>
        <a:xfrm>
          <a:off x="11338560" y="24345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oneCellAnchor>
    <xdr:from>
      <xdr:col>5</xdr:col>
      <xdr:colOff>441960</xdr:colOff>
      <xdr:row>9</xdr:row>
      <xdr:rowOff>243840</xdr:rowOff>
    </xdr:from>
    <xdr:ext cx="1539240" cy="1508760"/>
    <xdr:sp macro="" textlink="">
      <xdr:nvSpPr>
        <xdr:cNvPr id="22" name="CuadroTexto 21">
          <a:extLst>
            <a:ext uri="{FF2B5EF4-FFF2-40B4-BE49-F238E27FC236}">
              <a16:creationId xmlns:a16="http://schemas.microsoft.com/office/drawing/2014/main" id="{5848F993-1921-471F-BA88-727D9FD364AC}"/>
            </a:ext>
          </a:extLst>
        </xdr:cNvPr>
        <xdr:cNvSpPr txBox="1"/>
      </xdr:nvSpPr>
      <xdr:spPr>
        <a:xfrm>
          <a:off x="11100435"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oneCellAnchor>
    <xdr:from>
      <xdr:col>5</xdr:col>
      <xdr:colOff>441960</xdr:colOff>
      <xdr:row>9</xdr:row>
      <xdr:rowOff>243840</xdr:rowOff>
    </xdr:from>
    <xdr:ext cx="1539240" cy="1508760"/>
    <xdr:sp macro="" textlink="">
      <xdr:nvSpPr>
        <xdr:cNvPr id="23" name="CuadroTexto 22">
          <a:extLst>
            <a:ext uri="{FF2B5EF4-FFF2-40B4-BE49-F238E27FC236}">
              <a16:creationId xmlns:a16="http://schemas.microsoft.com/office/drawing/2014/main" id="{8167E486-D9C9-4EB8-9972-95ADD3DF09DD}"/>
            </a:ext>
          </a:extLst>
        </xdr:cNvPr>
        <xdr:cNvSpPr txBox="1"/>
      </xdr:nvSpPr>
      <xdr:spPr>
        <a:xfrm>
          <a:off x="11100435"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2847975</xdr:colOff>
      <xdr:row>0</xdr:row>
      <xdr:rowOff>83819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7924800" y="38100"/>
          <a:ext cx="1685925" cy="4571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6800851" y="447675"/>
          <a:ext cx="2886074" cy="28575"/>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1247774</xdr:colOff>
      <xdr:row>0</xdr:row>
      <xdr:rowOff>257175</xdr:rowOff>
    </xdr:from>
    <xdr:to>
      <xdr:col>5</xdr:col>
      <xdr:colOff>2781300</xdr:colOff>
      <xdr:row>2</xdr:row>
      <xdr:rowOff>51979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8010524" y="257175"/>
          <a:ext cx="1533526" cy="271054"/>
        </a:xfrm>
        <a:prstGeom prst="rect">
          <a:avLst/>
        </a:prstGeom>
      </xdr:spPr>
    </xdr:pic>
    <xdr:clientData/>
  </xdr:twoCellAnchor>
  <xdr:twoCellAnchor>
    <xdr:from>
      <xdr:col>5</xdr:col>
      <xdr:colOff>38101</xdr:colOff>
      <xdr:row>1</xdr:row>
      <xdr:rowOff>28575</xdr:rowOff>
    </xdr:from>
    <xdr:to>
      <xdr:col>5</xdr:col>
      <xdr:colOff>2924175</xdr:colOff>
      <xdr:row>1</xdr:row>
      <xdr:rowOff>57150</xdr:rowOff>
    </xdr:to>
    <xdr:grpSp>
      <xdr:nvGrpSpPr>
        <xdr:cNvPr id="10" name="Group 8">
          <a:extLst>
            <a:ext uri="{FF2B5EF4-FFF2-40B4-BE49-F238E27FC236}">
              <a16:creationId xmlns:a16="http://schemas.microsoft.com/office/drawing/2014/main" id="{635528B8-079A-4012-A15C-CAE92FFBAD96}"/>
            </a:ext>
          </a:extLst>
        </xdr:cNvPr>
        <xdr:cNvGrpSpPr>
          <a:grpSpLocks/>
        </xdr:cNvGrpSpPr>
      </xdr:nvGrpSpPr>
      <xdr:grpSpPr bwMode="auto">
        <a:xfrm>
          <a:off x="6800851" y="314325"/>
          <a:ext cx="2886074" cy="28575"/>
          <a:chOff x="2381" y="720"/>
          <a:chExt cx="3154" cy="65"/>
        </a:xfrm>
      </xdr:grpSpPr>
      <xdr:pic>
        <xdr:nvPicPr>
          <xdr:cNvPr id="11" name="6 Imagen">
            <a:extLst>
              <a:ext uri="{FF2B5EF4-FFF2-40B4-BE49-F238E27FC236}">
                <a16:creationId xmlns:a16="http://schemas.microsoft.com/office/drawing/2014/main" id="{3FFD0B96-8C4C-4D8C-BAE4-120E3FDA03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AD6641CB-09A8-40ED-BBDA-A7789CD312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99060</xdr:colOff>
      <xdr:row>2</xdr:row>
      <xdr:rowOff>5715</xdr:rowOff>
    </xdr:from>
    <xdr:ext cx="4025266" cy="4385310"/>
    <xdr:sp macro="" textlink="">
      <xdr:nvSpPr>
        <xdr:cNvPr id="14" name="CuadroTexto 13">
          <a:extLst>
            <a:ext uri="{FF2B5EF4-FFF2-40B4-BE49-F238E27FC236}">
              <a16:creationId xmlns:a16="http://schemas.microsoft.com/office/drawing/2014/main" id="{C6110A96-A8F0-433E-9ABB-64BDB751AF2D}"/>
            </a:ext>
          </a:extLst>
        </xdr:cNvPr>
        <xdr:cNvSpPr txBox="1"/>
      </xdr:nvSpPr>
      <xdr:spPr>
        <a:xfrm>
          <a:off x="9824085" y="481965"/>
          <a:ext cx="4025266" cy="438531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endParaRPr lang="es-CO" sz="1100" baseline="0"/>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288961</xdr:colOff>
      <xdr:row>0</xdr:row>
      <xdr:rowOff>42809</xdr:rowOff>
    </xdr:from>
    <xdr:to>
      <xdr:col>2</xdr:col>
      <xdr:colOff>1166545</xdr:colOff>
      <xdr:row>2</xdr:row>
      <xdr:rowOff>203273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61" y="42809"/>
          <a:ext cx="2975224" cy="877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Users/Usuario/Desktop/Nueva%20Metodologia%20Riesgos/Caja%20de%20Herramientas%20Guia%20DAPF/1.%20Matriz_mapa_riesgos.xlsx" TargetMode="External" /><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395" dataDxfId="2394">
  <autoFilter ref="B237:C247" xr:uid="{00000000-0009-0000-0100-000001000000}"/>
  <tableColumns count="2">
    <tableColumn id="1" xr3:uid="{A0349234-F02A-492A-9A80-ED44E1EC4FF0}" name="Criterios" dataDxfId="2393"/>
    <tableColumn id="2" xr3:uid="{B9F25166-5D8D-4E4E-96B0-E759CC81BF3C}"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 /><Relationship Id="rId2" Type="http://schemas.openxmlformats.org/officeDocument/2006/relationships/printerSettings" Target="../printerSettings/printerSettings7.bin" /><Relationship Id="rId1" Type="http://schemas.openxmlformats.org/officeDocument/2006/relationships/pivotTable" Target="../pivotTables/pivotTable1.xml"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 /></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 /></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 /></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6" workbookViewId="0">
      <selection activeCell="B11" sqref="B11"/>
    </sheetView>
  </sheetViews>
  <sheetFormatPr defaultColWidth="11.43359375" defaultRowHeight="15" x14ac:dyDescent="0.2"/>
  <cols>
    <col min="1" max="1" width="28.11328125" customWidth="1"/>
    <col min="2" max="2" width="18.0234375" customWidth="1"/>
    <col min="3" max="3" width="14.125" style="85" customWidth="1"/>
    <col min="4" max="8" width="12.375" customWidth="1"/>
  </cols>
  <sheetData>
    <row r="1" spans="1:9" ht="42" customHeight="1" x14ac:dyDescent="0.3">
      <c r="A1" s="242" t="s">
        <v>182</v>
      </c>
      <c r="B1" s="242"/>
      <c r="C1" s="242"/>
      <c r="D1" s="242"/>
      <c r="E1" s="242"/>
      <c r="F1" s="242"/>
    </row>
    <row r="5" spans="1:9" x14ac:dyDescent="0.2">
      <c r="D5" s="94"/>
      <c r="E5" s="94"/>
      <c r="F5" s="94"/>
      <c r="G5" s="94"/>
      <c r="H5" s="94"/>
    </row>
    <row r="6" spans="1:9" x14ac:dyDescent="0.2">
      <c r="D6" s="94"/>
      <c r="E6" s="94"/>
      <c r="F6" s="94"/>
      <c r="G6" s="94"/>
      <c r="H6" s="94"/>
    </row>
    <row r="7" spans="1:9" ht="33" x14ac:dyDescent="0.45">
      <c r="A7" s="243" t="s">
        <v>200</v>
      </c>
      <c r="B7" s="243"/>
      <c r="C7" s="243"/>
      <c r="D7" s="243"/>
      <c r="E7" s="243"/>
      <c r="F7" s="243"/>
      <c r="G7" s="243"/>
      <c r="H7" s="243"/>
      <c r="I7" s="243"/>
    </row>
    <row r="9" spans="1:9" s="86" customFormat="1" ht="81.75" customHeight="1" x14ac:dyDescent="0.15">
      <c r="A9" s="87" t="s">
        <v>201</v>
      </c>
      <c r="B9" s="244" t="s">
        <v>374</v>
      </c>
      <c r="C9" s="244"/>
      <c r="D9" s="244"/>
      <c r="E9" s="244"/>
      <c r="F9" s="244"/>
      <c r="G9" s="244"/>
      <c r="H9" s="244"/>
      <c r="I9" s="244"/>
    </row>
    <row r="10" spans="1:9" s="86" customFormat="1" ht="16.7" customHeight="1" x14ac:dyDescent="0.15">
      <c r="A10" s="92"/>
      <c r="B10" s="93"/>
      <c r="C10" s="93"/>
      <c r="D10" s="92"/>
      <c r="E10" s="91"/>
    </row>
    <row r="11" spans="1:9" s="86" customFormat="1" ht="84" customHeight="1" x14ac:dyDescent="0.15">
      <c r="A11" s="87" t="s">
        <v>180</v>
      </c>
      <c r="B11" s="88" t="s">
        <v>507</v>
      </c>
      <c r="C11" s="241" t="s">
        <v>373</v>
      </c>
      <c r="D11" s="241"/>
      <c r="E11" s="241"/>
      <c r="F11" s="241"/>
      <c r="G11" s="241"/>
      <c r="H11" s="241"/>
      <c r="I11" s="241"/>
    </row>
    <row r="12" spans="1:9" ht="32.25" customHeight="1" x14ac:dyDescent="0.2">
      <c r="A12" s="90"/>
    </row>
    <row r="13" spans="1:9" ht="32.25" customHeight="1" x14ac:dyDescent="0.2">
      <c r="A13" s="89" t="s">
        <v>181</v>
      </c>
      <c r="B13" s="240" t="s">
        <v>176</v>
      </c>
      <c r="C13" s="240"/>
      <c r="D13" s="240"/>
      <c r="E13" s="240"/>
      <c r="F13" s="240"/>
      <c r="G13" s="240"/>
      <c r="H13" s="240"/>
      <c r="I13" s="240"/>
    </row>
    <row r="14" spans="1:9" s="86" customFormat="1" ht="69" customHeight="1" x14ac:dyDescent="0.15">
      <c r="A14" s="89" t="s">
        <v>179</v>
      </c>
      <c r="B14" s="241"/>
      <c r="C14" s="241"/>
      <c r="D14" s="241"/>
      <c r="E14" s="241"/>
      <c r="F14" s="241"/>
      <c r="G14" s="241"/>
      <c r="H14" s="241"/>
      <c r="I14" s="241"/>
    </row>
    <row r="15" spans="1:9" s="86" customFormat="1" ht="54" customHeight="1" x14ac:dyDescent="0.15">
      <c r="A15" s="89" t="s">
        <v>178</v>
      </c>
      <c r="B15" s="241"/>
      <c r="C15" s="241"/>
      <c r="D15" s="241"/>
      <c r="E15" s="241"/>
      <c r="F15" s="241"/>
      <c r="G15" s="241"/>
      <c r="H15" s="241"/>
      <c r="I15" s="241"/>
    </row>
    <row r="16" spans="1:9" s="86" customFormat="1" ht="54" customHeight="1" x14ac:dyDescent="0.15">
      <c r="A16" s="87" t="s">
        <v>177</v>
      </c>
      <c r="B16" s="241"/>
      <c r="C16" s="241"/>
      <c r="D16" s="241"/>
      <c r="E16" s="241"/>
      <c r="F16" s="241"/>
      <c r="G16" s="241"/>
      <c r="H16" s="241"/>
      <c r="I16" s="241"/>
    </row>
    <row r="18" spans="1:9" s="86" customFormat="1" ht="54.75" customHeight="1" x14ac:dyDescent="0.15">
      <c r="A18" s="87" t="s">
        <v>175</v>
      </c>
      <c r="B18" s="239">
        <v>44403</v>
      </c>
      <c r="C18" s="239"/>
      <c r="D18" s="239"/>
      <c r="E18" s="239"/>
      <c r="F18" s="239"/>
      <c r="G18" s="239"/>
      <c r="H18" s="239"/>
      <c r="I18" s="23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49"/>
  <sheetViews>
    <sheetView topLeftCell="A40" zoomScaleNormal="100" workbookViewId="0">
      <selection activeCell="C49" sqref="C49"/>
    </sheetView>
  </sheetViews>
  <sheetFormatPr defaultColWidth="10.625" defaultRowHeight="14.25" x14ac:dyDescent="0.2"/>
  <cols>
    <col min="1" max="1" width="44.390625" style="199" customWidth="1"/>
    <col min="2" max="2" width="6.859375" style="200" customWidth="1"/>
    <col min="3" max="3" width="50.71484375" style="189" customWidth="1"/>
    <col min="4" max="4" width="10.76171875" style="200" bestFit="1" customWidth="1"/>
    <col min="5" max="5" width="50.71484375" style="189" customWidth="1"/>
    <col min="6" max="16384" width="10.625" style="189"/>
  </cols>
  <sheetData>
    <row r="1" spans="1:8" s="183" customFormat="1" ht="15" x14ac:dyDescent="0.2">
      <c r="A1" s="245"/>
      <c r="B1" s="246" t="s">
        <v>375</v>
      </c>
      <c r="C1" s="246"/>
      <c r="D1" s="246"/>
      <c r="E1" s="247"/>
      <c r="F1" s="182"/>
      <c r="G1" s="182"/>
      <c r="H1" s="182"/>
    </row>
    <row r="2" spans="1:8" s="183" customFormat="1" ht="15" x14ac:dyDescent="0.2">
      <c r="A2" s="245"/>
      <c r="B2" s="246"/>
      <c r="C2" s="246"/>
      <c r="D2" s="246"/>
      <c r="E2" s="247"/>
      <c r="F2" s="182"/>
      <c r="G2" s="182"/>
      <c r="H2" s="182"/>
    </row>
    <row r="3" spans="1:8" s="183" customFormat="1" ht="15" x14ac:dyDescent="0.2">
      <c r="A3" s="245"/>
      <c r="B3" s="246"/>
      <c r="C3" s="246"/>
      <c r="D3" s="246"/>
      <c r="E3" s="247"/>
      <c r="F3" s="182"/>
      <c r="G3" s="182"/>
      <c r="H3" s="182"/>
    </row>
    <row r="4" spans="1:8" s="183" customFormat="1" ht="15" x14ac:dyDescent="0.2">
      <c r="A4" s="245"/>
      <c r="B4" s="246"/>
      <c r="C4" s="246"/>
      <c r="D4" s="246"/>
      <c r="E4" s="247"/>
      <c r="F4" s="182"/>
      <c r="G4" s="182"/>
      <c r="H4" s="182"/>
    </row>
    <row r="5" spans="1:8" s="183" customFormat="1" ht="15" x14ac:dyDescent="0.2">
      <c r="A5" s="184" t="s">
        <v>376</v>
      </c>
      <c r="B5" s="252" t="s">
        <v>374</v>
      </c>
      <c r="C5" s="252"/>
      <c r="D5" s="184" t="s">
        <v>191</v>
      </c>
      <c r="E5" s="230" t="s">
        <v>373</v>
      </c>
    </row>
    <row r="6" spans="1:8" s="183" customFormat="1" ht="15" x14ac:dyDescent="0.2">
      <c r="A6" s="185"/>
      <c r="B6" s="186"/>
      <c r="C6" s="186"/>
      <c r="D6" s="185"/>
      <c r="E6" s="187"/>
    </row>
    <row r="7" spans="1:8" s="183" customFormat="1" ht="27.75" x14ac:dyDescent="0.2">
      <c r="A7" s="188" t="s">
        <v>317</v>
      </c>
      <c r="B7" s="253" t="s">
        <v>181</v>
      </c>
      <c r="C7" s="253"/>
      <c r="D7" s="253"/>
      <c r="E7" s="253"/>
    </row>
    <row r="8" spans="1:8" s="183" customFormat="1" ht="15" x14ac:dyDescent="0.2">
      <c r="A8" s="185"/>
      <c r="B8" s="185"/>
      <c r="D8" s="229"/>
      <c r="E8" s="229"/>
    </row>
    <row r="9" spans="1:8" s="183" customFormat="1" ht="32.25" customHeight="1" x14ac:dyDescent="0.2">
      <c r="A9" s="188" t="s">
        <v>192</v>
      </c>
      <c r="B9" s="248" t="s">
        <v>446</v>
      </c>
      <c r="C9" s="248"/>
      <c r="D9" s="248"/>
      <c r="E9" s="248"/>
    </row>
    <row r="10" spans="1:8" s="183" customFormat="1" ht="15" x14ac:dyDescent="0.2">
      <c r="A10" s="185"/>
      <c r="B10" s="185"/>
      <c r="D10" s="229"/>
      <c r="E10" s="229"/>
    </row>
    <row r="11" spans="1:8" x14ac:dyDescent="0.2">
      <c r="A11" s="249" t="s">
        <v>193</v>
      </c>
      <c r="B11" s="250"/>
      <c r="C11" s="250"/>
      <c r="D11" s="250"/>
      <c r="E11" s="251"/>
    </row>
    <row r="12" spans="1:8" ht="25.5" x14ac:dyDescent="0.2">
      <c r="A12" s="190" t="s">
        <v>377</v>
      </c>
      <c r="B12" s="190" t="s">
        <v>194</v>
      </c>
      <c r="C12" s="190" t="s">
        <v>378</v>
      </c>
      <c r="D12" s="190" t="s">
        <v>195</v>
      </c>
      <c r="E12" s="190" t="s">
        <v>379</v>
      </c>
    </row>
    <row r="13" spans="1:8" ht="37.5" x14ac:dyDescent="0.2">
      <c r="A13" s="260" t="s">
        <v>196</v>
      </c>
      <c r="B13" s="191">
        <v>1</v>
      </c>
      <c r="C13" s="192" t="s">
        <v>380</v>
      </c>
      <c r="D13" s="191">
        <v>1</v>
      </c>
      <c r="E13" s="192" t="s">
        <v>381</v>
      </c>
    </row>
    <row r="14" spans="1:8" ht="37.5" x14ac:dyDescent="0.2">
      <c r="A14" s="261"/>
      <c r="B14" s="191">
        <v>2</v>
      </c>
      <c r="C14" s="236" t="s">
        <v>542</v>
      </c>
      <c r="D14" s="191">
        <v>2</v>
      </c>
      <c r="E14" s="192" t="s">
        <v>382</v>
      </c>
    </row>
    <row r="15" spans="1:8" ht="37.5" x14ac:dyDescent="0.2">
      <c r="A15" s="261"/>
      <c r="B15" s="191"/>
      <c r="C15" s="192"/>
      <c r="D15" s="191">
        <v>3</v>
      </c>
      <c r="E15" s="192" t="s">
        <v>543</v>
      </c>
    </row>
    <row r="16" spans="1:8" ht="25.5" x14ac:dyDescent="0.2">
      <c r="A16" s="262"/>
      <c r="B16" s="191"/>
      <c r="C16" s="192"/>
      <c r="D16" s="191">
        <v>4</v>
      </c>
      <c r="E16" s="192" t="s">
        <v>383</v>
      </c>
    </row>
    <row r="17" spans="1:5" ht="25.5" x14ac:dyDescent="0.2">
      <c r="A17" s="193" t="s">
        <v>384</v>
      </c>
      <c r="B17" s="191">
        <v>3</v>
      </c>
      <c r="C17" s="192" t="s">
        <v>385</v>
      </c>
      <c r="D17" s="191"/>
      <c r="E17" s="192"/>
    </row>
    <row r="18" spans="1:5" ht="37.5" x14ac:dyDescent="0.2">
      <c r="A18" s="193" t="s">
        <v>386</v>
      </c>
      <c r="B18" s="191">
        <v>4</v>
      </c>
      <c r="C18" s="192" t="s">
        <v>387</v>
      </c>
      <c r="D18" s="194">
        <v>5</v>
      </c>
      <c r="E18" s="192" t="s">
        <v>388</v>
      </c>
    </row>
    <row r="19" spans="1:5" ht="37.5" x14ac:dyDescent="0.2">
      <c r="A19" s="193" t="s">
        <v>389</v>
      </c>
      <c r="B19" s="191"/>
      <c r="C19" s="192"/>
      <c r="D19" s="191">
        <v>6</v>
      </c>
      <c r="E19" s="192" t="s">
        <v>390</v>
      </c>
    </row>
    <row r="20" spans="1:5" ht="37.5" x14ac:dyDescent="0.2">
      <c r="A20" s="193" t="s">
        <v>391</v>
      </c>
      <c r="B20" s="191">
        <v>5</v>
      </c>
      <c r="C20" s="192" t="s">
        <v>392</v>
      </c>
      <c r="D20" s="191">
        <v>7</v>
      </c>
      <c r="E20" s="192" t="s">
        <v>393</v>
      </c>
    </row>
    <row r="21" spans="1:5" ht="37.5" x14ac:dyDescent="0.2">
      <c r="A21" s="263" t="s">
        <v>318</v>
      </c>
      <c r="B21" s="171">
        <v>6</v>
      </c>
      <c r="C21" s="192" t="s">
        <v>394</v>
      </c>
      <c r="D21" s="171">
        <v>8</v>
      </c>
      <c r="E21" s="192" t="s">
        <v>544</v>
      </c>
    </row>
    <row r="22" spans="1:5" ht="25.5" x14ac:dyDescent="0.2">
      <c r="A22" s="264"/>
      <c r="B22" s="171">
        <v>7</v>
      </c>
      <c r="C22" s="192" t="s">
        <v>395</v>
      </c>
      <c r="D22" s="171">
        <v>9</v>
      </c>
      <c r="E22" s="192" t="s">
        <v>545</v>
      </c>
    </row>
    <row r="23" spans="1:5" ht="49.5" x14ac:dyDescent="0.2">
      <c r="A23" s="264"/>
      <c r="B23" s="171">
        <v>8</v>
      </c>
      <c r="C23" s="192" t="s">
        <v>396</v>
      </c>
      <c r="D23" s="171">
        <v>10</v>
      </c>
      <c r="E23" s="192" t="s">
        <v>546</v>
      </c>
    </row>
    <row r="24" spans="1:5" ht="37.5" x14ac:dyDescent="0.2">
      <c r="A24" s="265"/>
      <c r="B24" s="171">
        <v>9</v>
      </c>
      <c r="C24" s="192" t="s">
        <v>552</v>
      </c>
      <c r="D24" s="171"/>
      <c r="E24" s="192"/>
    </row>
    <row r="25" spans="1:5" x14ac:dyDescent="0.2">
      <c r="A25" s="249" t="s">
        <v>197</v>
      </c>
      <c r="B25" s="250"/>
      <c r="C25" s="250"/>
      <c r="D25" s="250"/>
      <c r="E25" s="251"/>
    </row>
    <row r="26" spans="1:5" s="195" customFormat="1" ht="25.5" x14ac:dyDescent="0.2">
      <c r="A26" s="190" t="s">
        <v>397</v>
      </c>
      <c r="B26" s="190" t="s">
        <v>194</v>
      </c>
      <c r="C26" s="190" t="s">
        <v>398</v>
      </c>
      <c r="D26" s="190" t="s">
        <v>195</v>
      </c>
      <c r="E26" s="190" t="s">
        <v>399</v>
      </c>
    </row>
    <row r="27" spans="1:5" ht="37.5" x14ac:dyDescent="0.2">
      <c r="A27" s="266" t="s">
        <v>400</v>
      </c>
      <c r="B27" s="191">
        <v>1</v>
      </c>
      <c r="C27" s="236" t="s">
        <v>547</v>
      </c>
      <c r="D27" s="194">
        <v>1</v>
      </c>
      <c r="E27" s="196" t="s">
        <v>401</v>
      </c>
    </row>
    <row r="28" spans="1:5" ht="27" customHeight="1" x14ac:dyDescent="0.2">
      <c r="A28" s="267"/>
      <c r="B28" s="191">
        <v>2</v>
      </c>
      <c r="C28" s="192" t="s">
        <v>553</v>
      </c>
      <c r="D28" s="194">
        <v>2</v>
      </c>
      <c r="E28" s="196" t="s">
        <v>402</v>
      </c>
    </row>
    <row r="29" spans="1:5" ht="25.5" x14ac:dyDescent="0.2">
      <c r="A29" s="233" t="s">
        <v>403</v>
      </c>
      <c r="B29" s="191">
        <v>3</v>
      </c>
      <c r="C29" s="192" t="s">
        <v>404</v>
      </c>
      <c r="D29" s="194"/>
      <c r="E29" s="196"/>
    </row>
    <row r="30" spans="1:5" ht="37.5" x14ac:dyDescent="0.2">
      <c r="A30" s="260" t="s">
        <v>405</v>
      </c>
      <c r="B30" s="191">
        <v>4</v>
      </c>
      <c r="C30" s="192" t="s">
        <v>548</v>
      </c>
      <c r="D30" s="194">
        <v>3</v>
      </c>
      <c r="E30" s="196" t="s">
        <v>406</v>
      </c>
    </row>
    <row r="31" spans="1:5" ht="49.5" x14ac:dyDescent="0.2">
      <c r="A31" s="261"/>
      <c r="B31" s="191"/>
      <c r="C31" s="192"/>
      <c r="D31" s="197">
        <v>4</v>
      </c>
      <c r="E31" s="196" t="s">
        <v>407</v>
      </c>
    </row>
    <row r="32" spans="1:5" ht="25.5" x14ac:dyDescent="0.2">
      <c r="A32" s="261"/>
      <c r="B32" s="191"/>
      <c r="C32" s="192"/>
      <c r="D32" s="197">
        <v>5</v>
      </c>
      <c r="E32" s="192" t="s">
        <v>408</v>
      </c>
    </row>
    <row r="33" spans="1:5" ht="25.5" x14ac:dyDescent="0.2">
      <c r="A33" s="262"/>
      <c r="B33" s="191"/>
      <c r="C33" s="192"/>
      <c r="D33" s="197">
        <v>6</v>
      </c>
      <c r="E33" s="192" t="s">
        <v>409</v>
      </c>
    </row>
    <row r="34" spans="1:5" ht="49.5" x14ac:dyDescent="0.2">
      <c r="A34" s="260" t="s">
        <v>410</v>
      </c>
      <c r="B34" s="191">
        <v>5</v>
      </c>
      <c r="C34" s="236" t="s">
        <v>558</v>
      </c>
      <c r="D34" s="197">
        <v>7</v>
      </c>
      <c r="E34" s="196" t="s">
        <v>412</v>
      </c>
    </row>
    <row r="35" spans="1:5" ht="49.5" x14ac:dyDescent="0.2">
      <c r="A35" s="261"/>
      <c r="B35" s="191">
        <v>6</v>
      </c>
      <c r="C35" s="192" t="s">
        <v>549</v>
      </c>
      <c r="D35" s="197">
        <v>8</v>
      </c>
      <c r="E35" s="196" t="s">
        <v>414</v>
      </c>
    </row>
    <row r="36" spans="1:5" ht="37.5" x14ac:dyDescent="0.2">
      <c r="A36" s="261"/>
      <c r="B36" s="191">
        <v>7</v>
      </c>
      <c r="C36" s="192" t="s">
        <v>559</v>
      </c>
      <c r="D36" s="197"/>
      <c r="E36" s="196"/>
    </row>
    <row r="37" spans="1:5" ht="25.5" x14ac:dyDescent="0.2">
      <c r="A37" s="262"/>
      <c r="B37" s="191">
        <v>8</v>
      </c>
      <c r="C37" s="192" t="s">
        <v>416</v>
      </c>
      <c r="D37" s="197"/>
      <c r="E37" s="196"/>
    </row>
    <row r="38" spans="1:5" ht="37.5" x14ac:dyDescent="0.2">
      <c r="A38" s="232" t="s">
        <v>198</v>
      </c>
      <c r="B38" s="191">
        <v>9</v>
      </c>
      <c r="C38" s="192" t="s">
        <v>417</v>
      </c>
      <c r="D38" s="197">
        <v>9</v>
      </c>
      <c r="E38" s="196" t="s">
        <v>418</v>
      </c>
    </row>
    <row r="39" spans="1:5" ht="25.5" x14ac:dyDescent="0.2">
      <c r="A39" s="260" t="s">
        <v>419</v>
      </c>
      <c r="B39" s="191">
        <v>10</v>
      </c>
      <c r="C39" s="192" t="s">
        <v>554</v>
      </c>
      <c r="D39" s="197">
        <v>10</v>
      </c>
      <c r="E39" s="196" t="s">
        <v>420</v>
      </c>
    </row>
    <row r="40" spans="1:5" ht="37.5" x14ac:dyDescent="0.2">
      <c r="A40" s="262"/>
      <c r="B40" s="191"/>
      <c r="C40" s="192"/>
      <c r="D40" s="197">
        <v>11</v>
      </c>
      <c r="E40" s="196" t="s">
        <v>421</v>
      </c>
    </row>
    <row r="41" spans="1:5" ht="37.5" x14ac:dyDescent="0.2">
      <c r="A41" s="198" t="s">
        <v>422</v>
      </c>
      <c r="B41" s="191">
        <v>11</v>
      </c>
      <c r="C41" s="192" t="s">
        <v>550</v>
      </c>
      <c r="D41" s="197">
        <v>12</v>
      </c>
      <c r="E41" s="196" t="s">
        <v>423</v>
      </c>
    </row>
    <row r="42" spans="1:5" ht="25.5" x14ac:dyDescent="0.2">
      <c r="A42" s="198" t="s">
        <v>199</v>
      </c>
      <c r="B42" s="191">
        <v>12</v>
      </c>
      <c r="C42" s="192" t="s">
        <v>319</v>
      </c>
      <c r="D42" s="197">
        <v>13</v>
      </c>
      <c r="E42" s="196" t="s">
        <v>424</v>
      </c>
    </row>
    <row r="43" spans="1:5" ht="37.5" x14ac:dyDescent="0.2">
      <c r="A43" s="198" t="s">
        <v>425</v>
      </c>
      <c r="B43" s="191">
        <v>13</v>
      </c>
      <c r="C43" s="192" t="s">
        <v>426</v>
      </c>
      <c r="D43" s="197"/>
      <c r="E43" s="196"/>
    </row>
    <row r="44" spans="1:5" ht="37.5" x14ac:dyDescent="0.2">
      <c r="A44" s="254" t="s">
        <v>318</v>
      </c>
      <c r="B44" s="257">
        <v>14</v>
      </c>
      <c r="C44" s="192" t="s">
        <v>320</v>
      </c>
      <c r="D44" s="148">
        <v>14</v>
      </c>
      <c r="E44" s="196" t="s">
        <v>471</v>
      </c>
    </row>
    <row r="45" spans="1:5" ht="25.5" x14ac:dyDescent="0.2">
      <c r="A45" s="255"/>
      <c r="B45" s="258"/>
      <c r="C45" s="192"/>
      <c r="D45" s="149">
        <v>15</v>
      </c>
      <c r="E45" s="196" t="s">
        <v>321</v>
      </c>
    </row>
    <row r="46" spans="1:5" ht="25.5" x14ac:dyDescent="0.2">
      <c r="A46" s="255"/>
      <c r="B46" s="259"/>
      <c r="C46" s="192"/>
      <c r="D46" s="237">
        <v>16</v>
      </c>
      <c r="E46" s="196" t="s">
        <v>322</v>
      </c>
    </row>
    <row r="47" spans="1:5" ht="25.5" x14ac:dyDescent="0.2">
      <c r="A47" s="255"/>
      <c r="B47" s="231">
        <v>15</v>
      </c>
      <c r="C47" s="192" t="s">
        <v>323</v>
      </c>
      <c r="D47" s="237">
        <v>17</v>
      </c>
      <c r="E47" s="196" t="s">
        <v>551</v>
      </c>
    </row>
    <row r="48" spans="1:5" ht="37.5" x14ac:dyDescent="0.2">
      <c r="A48" s="255"/>
      <c r="B48" s="231">
        <v>16</v>
      </c>
      <c r="C48" s="192" t="s">
        <v>555</v>
      </c>
      <c r="D48" s="237">
        <v>18</v>
      </c>
      <c r="E48" s="196" t="s">
        <v>324</v>
      </c>
    </row>
    <row r="49" spans="1:5" ht="25.5" x14ac:dyDescent="0.2">
      <c r="A49" s="256"/>
      <c r="B49" s="231">
        <v>17</v>
      </c>
      <c r="C49" s="192" t="s">
        <v>556</v>
      </c>
      <c r="D49" s="237"/>
      <c r="E49" s="196"/>
    </row>
  </sheetData>
  <mergeCells count="16">
    <mergeCell ref="A44:A49"/>
    <mergeCell ref="B44:B46"/>
    <mergeCell ref="A13:A16"/>
    <mergeCell ref="A21:A24"/>
    <mergeCell ref="A25:E25"/>
    <mergeCell ref="A27:A28"/>
    <mergeCell ref="A30:A33"/>
    <mergeCell ref="A34:A37"/>
    <mergeCell ref="A39:A40"/>
    <mergeCell ref="A1:A4"/>
    <mergeCell ref="B1:D4"/>
    <mergeCell ref="E1:E4"/>
    <mergeCell ref="B9:E9"/>
    <mergeCell ref="A11:E11"/>
    <mergeCell ref="B5:C5"/>
    <mergeCell ref="B7: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F10"/>
  <sheetViews>
    <sheetView zoomScaleNormal="100" workbookViewId="0">
      <selection activeCell="A8" sqref="A8:A9"/>
    </sheetView>
  </sheetViews>
  <sheetFormatPr defaultColWidth="10.625" defaultRowHeight="14.25" x14ac:dyDescent="0.2"/>
  <cols>
    <col min="1" max="1" width="58.515625" style="211" customWidth="1"/>
    <col min="2" max="5" width="10.76171875" style="210" customWidth="1"/>
    <col min="6" max="6" width="44.390625" style="211" customWidth="1"/>
    <col min="7" max="16384" width="10.625" style="207"/>
  </cols>
  <sheetData>
    <row r="1" spans="1:6" s="201" customFormat="1" ht="22.5" customHeight="1" x14ac:dyDescent="0.2">
      <c r="A1" s="268" t="s">
        <v>183</v>
      </c>
      <c r="B1" s="268"/>
      <c r="C1" s="268"/>
      <c r="D1" s="268"/>
      <c r="E1" s="268"/>
      <c r="F1" s="268"/>
    </row>
    <row r="2" spans="1:6" s="201" customFormat="1" ht="15" x14ac:dyDescent="0.2">
      <c r="A2" s="268" t="s">
        <v>184</v>
      </c>
      <c r="B2" s="268"/>
      <c r="C2" s="268"/>
      <c r="D2" s="268"/>
      <c r="E2" s="268"/>
      <c r="F2" s="268"/>
    </row>
    <row r="3" spans="1:6" s="201" customFormat="1" ht="15" x14ac:dyDescent="0.2">
      <c r="A3" s="269" t="s">
        <v>427</v>
      </c>
      <c r="B3" s="270"/>
      <c r="C3" s="270"/>
      <c r="D3" s="270"/>
      <c r="E3" s="270"/>
      <c r="F3" s="271"/>
    </row>
    <row r="4" spans="1:6" s="201" customFormat="1" ht="28.5" customHeight="1" x14ac:dyDescent="0.2">
      <c r="A4" s="272" t="s">
        <v>428</v>
      </c>
      <c r="B4" s="274" t="s">
        <v>185</v>
      </c>
      <c r="C4" s="275"/>
      <c r="D4" s="275"/>
      <c r="E4" s="276"/>
      <c r="F4" s="202" t="s">
        <v>186</v>
      </c>
    </row>
    <row r="5" spans="1:6" s="201" customFormat="1" ht="46.5" customHeight="1" x14ac:dyDescent="0.2">
      <c r="A5" s="273"/>
      <c r="B5" s="203" t="s">
        <v>187</v>
      </c>
      <c r="C5" s="203" t="s">
        <v>188</v>
      </c>
      <c r="D5" s="203" t="s">
        <v>189</v>
      </c>
      <c r="E5" s="203" t="s">
        <v>190</v>
      </c>
      <c r="F5" s="204"/>
    </row>
    <row r="6" spans="1:6" ht="98.25" x14ac:dyDescent="0.2">
      <c r="A6" s="192" t="s">
        <v>557</v>
      </c>
      <c r="B6" s="205" t="s">
        <v>429</v>
      </c>
      <c r="C6" s="205" t="s">
        <v>430</v>
      </c>
      <c r="D6" s="205">
        <v>3</v>
      </c>
      <c r="E6" s="205" t="s">
        <v>431</v>
      </c>
      <c r="F6" s="206" t="s">
        <v>432</v>
      </c>
    </row>
    <row r="7" spans="1:6" ht="49.5" x14ac:dyDescent="0.2">
      <c r="A7" s="192" t="s">
        <v>540</v>
      </c>
      <c r="B7" s="205">
        <v>3</v>
      </c>
      <c r="C7" s="205" t="s">
        <v>433</v>
      </c>
      <c r="D7" s="205" t="s">
        <v>434</v>
      </c>
      <c r="E7" s="205" t="s">
        <v>435</v>
      </c>
      <c r="F7" s="206" t="s">
        <v>7</v>
      </c>
    </row>
    <row r="8" spans="1:6" ht="37.5" x14ac:dyDescent="0.2">
      <c r="A8" s="192" t="s">
        <v>436</v>
      </c>
      <c r="B8" s="205">
        <v>5</v>
      </c>
      <c r="C8" s="205" t="s">
        <v>437</v>
      </c>
      <c r="D8" s="205" t="s">
        <v>438</v>
      </c>
      <c r="E8" s="205" t="s">
        <v>439</v>
      </c>
      <c r="F8" s="208" t="s">
        <v>440</v>
      </c>
    </row>
    <row r="9" spans="1:6" ht="37.5" x14ac:dyDescent="0.2">
      <c r="A9" s="192" t="s">
        <v>541</v>
      </c>
      <c r="B9" s="205" t="s">
        <v>441</v>
      </c>
      <c r="C9" s="205" t="s">
        <v>437</v>
      </c>
      <c r="D9" s="205" t="s">
        <v>442</v>
      </c>
      <c r="E9" s="205" t="s">
        <v>443</v>
      </c>
      <c r="F9" s="208" t="s">
        <v>444</v>
      </c>
    </row>
    <row r="10" spans="1:6" x14ac:dyDescent="0.2">
      <c r="A10" s="209"/>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46D14773-4075-4AFE-9045-52F76E1DB9C2}"/>
    <dataValidation allowBlank="1" showInputMessage="1" showErrorMessage="1" prompt="Proponer y escribir en una frase la estrategia para gestionar la debilidad, la oportunidad, la amenaza o la fortaleza.Usar verbo de acción en infinitivo._x000a_" sqref="G1 A4" xr:uid="{D6EA0048-2135-4679-A90E-0F26565F95D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1" zoomScale="112" zoomScaleNormal="112" workbookViewId="0">
      <selection activeCell="E24" sqref="E24:F24"/>
    </sheetView>
  </sheetViews>
  <sheetFormatPr defaultColWidth="11.43359375" defaultRowHeight="15" x14ac:dyDescent="0.2"/>
  <cols>
    <col min="1" max="1" width="2.82421875" style="6" customWidth="1"/>
    <col min="2" max="3" width="24.75" style="6" customWidth="1"/>
    <col min="4" max="4" width="16.0078125" style="6" customWidth="1"/>
    <col min="5" max="5" width="24.75" style="6" customWidth="1"/>
    <col min="6" max="6" width="27.7109375" style="6" customWidth="1"/>
    <col min="7" max="8" width="24.75" style="6" customWidth="1"/>
    <col min="9" max="16384" width="11.43359375" style="6"/>
  </cols>
  <sheetData>
    <row r="1" spans="2:8" ht="15.75" thickBot="1" x14ac:dyDescent="0.25"/>
    <row r="2" spans="2:8" ht="17.25" x14ac:dyDescent="0.2">
      <c r="B2" s="302" t="s">
        <v>68</v>
      </c>
      <c r="C2" s="303"/>
      <c r="D2" s="303"/>
      <c r="E2" s="303"/>
      <c r="F2" s="303"/>
      <c r="G2" s="303"/>
      <c r="H2" s="304"/>
    </row>
    <row r="3" spans="2:8" x14ac:dyDescent="0.2">
      <c r="B3" s="305" t="s">
        <v>69</v>
      </c>
      <c r="C3" s="306"/>
      <c r="D3" s="306"/>
      <c r="E3" s="306"/>
      <c r="F3" s="306"/>
      <c r="G3" s="306"/>
      <c r="H3" s="307"/>
    </row>
    <row r="4" spans="2:8" ht="88.5" customHeight="1" x14ac:dyDescent="0.2">
      <c r="B4" s="308" t="s">
        <v>371</v>
      </c>
      <c r="C4" s="309"/>
      <c r="D4" s="309"/>
      <c r="E4" s="309"/>
      <c r="F4" s="309"/>
      <c r="G4" s="309"/>
      <c r="H4" s="310"/>
    </row>
    <row r="5" spans="2:8" x14ac:dyDescent="0.2">
      <c r="B5" s="7"/>
      <c r="C5" s="8"/>
      <c r="D5" s="8"/>
      <c r="E5" s="8"/>
      <c r="F5" s="8"/>
      <c r="G5" s="8"/>
      <c r="H5" s="9"/>
    </row>
    <row r="6" spans="2:8" ht="16.5" customHeight="1" x14ac:dyDescent="0.2">
      <c r="B6" s="311" t="s">
        <v>325</v>
      </c>
      <c r="C6" s="312"/>
      <c r="D6" s="312"/>
      <c r="E6" s="312"/>
      <c r="F6" s="312"/>
      <c r="G6" s="312"/>
      <c r="H6" s="313"/>
    </row>
    <row r="7" spans="2:8" ht="44.25" customHeight="1" x14ac:dyDescent="0.2">
      <c r="B7" s="311"/>
      <c r="C7" s="312"/>
      <c r="D7" s="312"/>
      <c r="E7" s="312"/>
      <c r="F7" s="312"/>
      <c r="G7" s="312"/>
      <c r="H7" s="313"/>
    </row>
    <row r="8" spans="2:8" ht="15.75" thickBot="1" x14ac:dyDescent="0.25">
      <c r="B8" s="10"/>
      <c r="C8" s="11"/>
      <c r="D8" s="12"/>
      <c r="E8" s="13"/>
      <c r="F8" s="13"/>
      <c r="G8" s="14"/>
      <c r="H8" s="15"/>
    </row>
    <row r="9" spans="2:8" x14ac:dyDescent="0.2">
      <c r="B9" s="10"/>
      <c r="C9" s="298" t="s">
        <v>70</v>
      </c>
      <c r="D9" s="299"/>
      <c r="E9" s="300" t="s">
        <v>71</v>
      </c>
      <c r="F9" s="301"/>
      <c r="G9" s="11"/>
      <c r="H9" s="15"/>
    </row>
    <row r="10" spans="2:8" ht="35.25" customHeight="1" x14ac:dyDescent="0.2">
      <c r="B10" s="10"/>
      <c r="C10" s="294" t="s">
        <v>72</v>
      </c>
      <c r="D10" s="295"/>
      <c r="E10" s="296" t="s">
        <v>73</v>
      </c>
      <c r="F10" s="297"/>
      <c r="G10" s="11"/>
      <c r="H10" s="15"/>
    </row>
    <row r="11" spans="2:8" ht="17.25" customHeight="1" x14ac:dyDescent="0.2">
      <c r="B11" s="10"/>
      <c r="C11" s="294" t="s">
        <v>74</v>
      </c>
      <c r="D11" s="295"/>
      <c r="E11" s="296" t="s">
        <v>75</v>
      </c>
      <c r="F11" s="297"/>
      <c r="G11" s="11"/>
      <c r="H11" s="15"/>
    </row>
    <row r="12" spans="2:8" ht="19.5" customHeight="1" x14ac:dyDescent="0.2">
      <c r="B12" s="10"/>
      <c r="C12" s="294" t="s">
        <v>76</v>
      </c>
      <c r="D12" s="295"/>
      <c r="E12" s="296" t="s">
        <v>77</v>
      </c>
      <c r="F12" s="297"/>
      <c r="G12" s="11"/>
      <c r="H12" s="15"/>
    </row>
    <row r="13" spans="2:8" ht="27" customHeight="1" x14ac:dyDescent="0.2">
      <c r="B13" s="10"/>
      <c r="C13" s="294" t="s">
        <v>78</v>
      </c>
      <c r="D13" s="295"/>
      <c r="E13" s="296" t="s">
        <v>170</v>
      </c>
      <c r="F13" s="297"/>
      <c r="G13" s="11"/>
      <c r="H13" s="15"/>
    </row>
    <row r="14" spans="2:8" ht="34.5" customHeight="1" x14ac:dyDescent="0.2">
      <c r="B14" s="10"/>
      <c r="C14" s="292" t="s">
        <v>8</v>
      </c>
      <c r="D14" s="293"/>
      <c r="E14" s="286" t="s">
        <v>351</v>
      </c>
      <c r="F14" s="287"/>
      <c r="G14" s="11"/>
      <c r="H14" s="15"/>
    </row>
    <row r="15" spans="2:8" ht="27.75" customHeight="1" x14ac:dyDescent="0.2">
      <c r="B15" s="10"/>
      <c r="C15" s="292" t="s">
        <v>9</v>
      </c>
      <c r="D15" s="293"/>
      <c r="E15" s="286" t="s">
        <v>79</v>
      </c>
      <c r="F15" s="287"/>
      <c r="G15" s="11"/>
      <c r="H15" s="15"/>
    </row>
    <row r="16" spans="2:8" ht="28.5" customHeight="1" x14ac:dyDescent="0.2">
      <c r="B16" s="10"/>
      <c r="C16" s="292" t="s">
        <v>10</v>
      </c>
      <c r="D16" s="293"/>
      <c r="E16" s="286" t="s">
        <v>80</v>
      </c>
      <c r="F16" s="287"/>
      <c r="G16" s="11"/>
      <c r="H16" s="15"/>
    </row>
    <row r="17" spans="2:8" ht="72.75" customHeight="1" x14ac:dyDescent="0.2">
      <c r="B17" s="10"/>
      <c r="C17" s="292" t="s">
        <v>11</v>
      </c>
      <c r="D17" s="293"/>
      <c r="E17" s="286" t="s">
        <v>352</v>
      </c>
      <c r="F17" s="287"/>
      <c r="G17" s="11"/>
      <c r="H17" s="15"/>
    </row>
    <row r="18" spans="2:8" ht="64.5" customHeight="1" x14ac:dyDescent="0.2">
      <c r="B18" s="10"/>
      <c r="C18" s="292" t="s">
        <v>12</v>
      </c>
      <c r="D18" s="293"/>
      <c r="E18" s="286" t="s">
        <v>532</v>
      </c>
      <c r="F18" s="287"/>
      <c r="G18" s="11"/>
      <c r="H18" s="15"/>
    </row>
    <row r="19" spans="2:8" ht="71.25" customHeight="1" x14ac:dyDescent="0.2">
      <c r="B19" s="10"/>
      <c r="C19" s="292" t="s">
        <v>81</v>
      </c>
      <c r="D19" s="293"/>
      <c r="E19" s="286" t="s">
        <v>533</v>
      </c>
      <c r="F19" s="287"/>
      <c r="G19" s="11"/>
      <c r="H19" s="15"/>
    </row>
    <row r="20" spans="2:8" ht="55.5" customHeight="1" x14ac:dyDescent="0.2">
      <c r="B20" s="10"/>
      <c r="C20" s="284" t="s">
        <v>82</v>
      </c>
      <c r="D20" s="285"/>
      <c r="E20" s="286" t="s">
        <v>534</v>
      </c>
      <c r="F20" s="287"/>
      <c r="G20" s="11"/>
      <c r="H20" s="15"/>
    </row>
    <row r="21" spans="2:8" ht="42" customHeight="1" x14ac:dyDescent="0.2">
      <c r="B21" s="10"/>
      <c r="C21" s="284" t="s">
        <v>18</v>
      </c>
      <c r="D21" s="285"/>
      <c r="E21" s="286" t="s">
        <v>370</v>
      </c>
      <c r="F21" s="287"/>
      <c r="G21" s="11"/>
      <c r="H21" s="15"/>
    </row>
    <row r="22" spans="2:8" ht="59.25" customHeight="1" x14ac:dyDescent="0.2">
      <c r="B22" s="10"/>
      <c r="C22" s="284" t="s">
        <v>20</v>
      </c>
      <c r="D22" s="285"/>
      <c r="E22" s="286" t="s">
        <v>326</v>
      </c>
      <c r="F22" s="287"/>
      <c r="G22" s="11"/>
      <c r="H22" s="15"/>
    </row>
    <row r="23" spans="2:8" ht="23.25" customHeight="1" x14ac:dyDescent="0.2">
      <c r="B23" s="10"/>
      <c r="C23" s="284" t="s">
        <v>21</v>
      </c>
      <c r="D23" s="285"/>
      <c r="E23" s="286" t="s">
        <v>369</v>
      </c>
      <c r="F23" s="287"/>
      <c r="G23" s="11"/>
      <c r="H23" s="15"/>
    </row>
    <row r="24" spans="2:8" ht="30.75" customHeight="1" x14ac:dyDescent="0.2">
      <c r="B24" s="10"/>
      <c r="C24" s="284" t="s">
        <v>83</v>
      </c>
      <c r="D24" s="285"/>
      <c r="E24" s="286" t="s">
        <v>535</v>
      </c>
      <c r="F24" s="287"/>
      <c r="G24" s="11"/>
      <c r="H24" s="15"/>
    </row>
    <row r="25" spans="2:8" ht="33" customHeight="1" x14ac:dyDescent="0.2">
      <c r="B25" s="10"/>
      <c r="C25" s="284" t="s">
        <v>84</v>
      </c>
      <c r="D25" s="285"/>
      <c r="E25" s="286" t="s">
        <v>536</v>
      </c>
      <c r="F25" s="287"/>
      <c r="G25" s="11"/>
      <c r="H25" s="15"/>
    </row>
    <row r="26" spans="2:8" ht="30" customHeight="1" x14ac:dyDescent="0.2">
      <c r="B26" s="10"/>
      <c r="C26" s="284" t="s">
        <v>85</v>
      </c>
      <c r="D26" s="285"/>
      <c r="E26" s="286" t="s">
        <v>368</v>
      </c>
      <c r="F26" s="287"/>
      <c r="G26" s="11"/>
      <c r="H26" s="15"/>
    </row>
    <row r="27" spans="2:8" ht="35.25" customHeight="1" x14ac:dyDescent="0.2">
      <c r="B27" s="10"/>
      <c r="C27" s="284" t="s">
        <v>86</v>
      </c>
      <c r="D27" s="285"/>
      <c r="E27" s="286" t="s">
        <v>537</v>
      </c>
      <c r="F27" s="287"/>
      <c r="G27" s="11"/>
      <c r="H27" s="15"/>
    </row>
    <row r="28" spans="2:8" ht="31.5" customHeight="1" x14ac:dyDescent="0.2">
      <c r="B28" s="10"/>
      <c r="C28" s="284" t="s">
        <v>87</v>
      </c>
      <c r="D28" s="285"/>
      <c r="E28" s="286" t="s">
        <v>538</v>
      </c>
      <c r="F28" s="287"/>
      <c r="G28" s="11"/>
      <c r="H28" s="15"/>
    </row>
    <row r="29" spans="2:8" ht="35.25" customHeight="1" x14ac:dyDescent="0.2">
      <c r="B29" s="10"/>
      <c r="C29" s="284" t="s">
        <v>88</v>
      </c>
      <c r="D29" s="285"/>
      <c r="E29" s="286" t="s">
        <v>539</v>
      </c>
      <c r="F29" s="287"/>
      <c r="G29" s="11"/>
      <c r="H29" s="15"/>
    </row>
    <row r="30" spans="2:8" ht="59.25" customHeight="1" x14ac:dyDescent="0.2">
      <c r="B30" s="10"/>
      <c r="C30" s="284" t="s">
        <v>89</v>
      </c>
      <c r="D30" s="285"/>
      <c r="E30" s="286" t="s">
        <v>372</v>
      </c>
      <c r="F30" s="287"/>
      <c r="G30" s="11"/>
      <c r="H30" s="15"/>
    </row>
    <row r="31" spans="2:8" ht="57" customHeight="1" x14ac:dyDescent="0.2">
      <c r="B31" s="10"/>
      <c r="C31" s="284" t="s">
        <v>25</v>
      </c>
      <c r="D31" s="285"/>
      <c r="E31" s="286" t="s">
        <v>529</v>
      </c>
      <c r="F31" s="287"/>
      <c r="G31" s="11"/>
      <c r="H31" s="15"/>
    </row>
    <row r="32" spans="2:8" ht="82.5" customHeight="1" x14ac:dyDescent="0.2">
      <c r="B32" s="10"/>
      <c r="C32" s="284" t="s">
        <v>90</v>
      </c>
      <c r="D32" s="285"/>
      <c r="E32" s="286" t="s">
        <v>91</v>
      </c>
      <c r="F32" s="287"/>
      <c r="G32" s="11"/>
      <c r="H32" s="15"/>
    </row>
    <row r="33" spans="2:8" ht="46.5" customHeight="1" x14ac:dyDescent="0.2">
      <c r="B33" s="10"/>
      <c r="C33" s="284" t="s">
        <v>30</v>
      </c>
      <c r="D33" s="285"/>
      <c r="E33" s="286" t="s">
        <v>530</v>
      </c>
      <c r="F33" s="287"/>
      <c r="G33" s="11"/>
      <c r="H33" s="15"/>
    </row>
    <row r="34" spans="2:8" ht="6.75" customHeight="1" thickBot="1" x14ac:dyDescent="0.25">
      <c r="B34" s="10"/>
      <c r="C34" s="288"/>
      <c r="D34" s="289"/>
      <c r="E34" s="290"/>
      <c r="F34" s="291"/>
      <c r="G34" s="11"/>
      <c r="H34" s="15"/>
    </row>
    <row r="35" spans="2:8" ht="15.75" thickTop="1" x14ac:dyDescent="0.2">
      <c r="B35" s="10"/>
      <c r="C35" s="16"/>
      <c r="D35" s="16"/>
      <c r="E35" s="17"/>
      <c r="F35" s="17"/>
      <c r="G35" s="11"/>
      <c r="H35" s="15"/>
    </row>
    <row r="36" spans="2:8" ht="21" customHeight="1" x14ac:dyDescent="0.2">
      <c r="B36" s="280" t="s">
        <v>531</v>
      </c>
      <c r="C36" s="283"/>
      <c r="D36" s="283"/>
      <c r="E36" s="283"/>
      <c r="F36" s="283"/>
      <c r="G36" s="283"/>
      <c r="H36" s="282"/>
    </row>
    <row r="37" spans="2:8" ht="20.25" customHeight="1" x14ac:dyDescent="0.2">
      <c r="B37" s="280" t="s">
        <v>327</v>
      </c>
      <c r="C37" s="283"/>
      <c r="D37" s="283"/>
      <c r="E37" s="283"/>
      <c r="F37" s="283"/>
      <c r="G37" s="283"/>
      <c r="H37" s="282"/>
    </row>
    <row r="38" spans="2:8" ht="20.25" customHeight="1" x14ac:dyDescent="0.2">
      <c r="B38" s="280" t="s">
        <v>328</v>
      </c>
      <c r="C38" s="283"/>
      <c r="D38" s="283"/>
      <c r="E38" s="283"/>
      <c r="F38" s="283"/>
      <c r="G38" s="283"/>
      <c r="H38" s="282"/>
    </row>
    <row r="39" spans="2:8" ht="21.75" customHeight="1" x14ac:dyDescent="0.2">
      <c r="B39" s="280" t="s">
        <v>329</v>
      </c>
      <c r="C39" s="283"/>
      <c r="D39" s="283"/>
      <c r="E39" s="283"/>
      <c r="F39" s="283"/>
      <c r="G39" s="283"/>
      <c r="H39" s="282"/>
    </row>
    <row r="40" spans="2:8" ht="22.5" customHeight="1" x14ac:dyDescent="0.2">
      <c r="B40" s="280" t="s">
        <v>360</v>
      </c>
      <c r="C40" s="281"/>
      <c r="D40" s="281"/>
      <c r="E40" s="281"/>
      <c r="F40" s="281"/>
      <c r="G40" s="281"/>
      <c r="H40" s="282"/>
    </row>
    <row r="41" spans="2:8" ht="32.25" customHeight="1" thickBot="1" x14ac:dyDescent="0.25">
      <c r="B41" s="277" t="s">
        <v>361</v>
      </c>
      <c r="C41" s="278"/>
      <c r="D41" s="278"/>
      <c r="E41" s="278"/>
      <c r="F41" s="278"/>
      <c r="G41" s="278"/>
      <c r="H41" s="279"/>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150"/>
  <sheetViews>
    <sheetView topLeftCell="AJ42" zoomScaleNormal="100" workbookViewId="0">
      <selection activeCell="AF71" sqref="AF71"/>
    </sheetView>
  </sheetViews>
  <sheetFormatPr defaultColWidth="11.43359375" defaultRowHeight="15" x14ac:dyDescent="0.2"/>
  <cols>
    <col min="1" max="1" width="10.76171875" customWidth="1"/>
    <col min="2" max="2" width="20.04296875" customWidth="1"/>
    <col min="3" max="3" width="25.69140625" customWidth="1"/>
    <col min="4" max="4" width="30.66796875" customWidth="1"/>
    <col min="5" max="5" width="21.5234375" customWidth="1"/>
    <col min="6" max="6" width="30.66796875" customWidth="1"/>
    <col min="7" max="7" width="23.26953125" customWidth="1"/>
    <col min="8" max="8" width="12.10546875" customWidth="1"/>
    <col min="9" max="9" width="13.31640625" customWidth="1"/>
    <col min="10" max="10" width="10.76171875"/>
    <col min="11" max="11" width="24.34765625" customWidth="1"/>
    <col min="12" max="12" width="22.8671875" customWidth="1"/>
    <col min="13" max="15" width="10.76171875"/>
    <col min="16" max="16" width="33.359375" style="183" customWidth="1"/>
    <col min="17" max="17" width="13.1796875" customWidth="1"/>
    <col min="18" max="20" width="10.76171875"/>
    <col min="21" max="21" width="14.52734375" customWidth="1"/>
    <col min="22" max="22" width="10.76171875"/>
    <col min="23" max="23" width="13.98828125" bestFit="1" customWidth="1"/>
    <col min="24" max="24" width="9.81640625" customWidth="1"/>
    <col min="25" max="25" width="11.97265625" hidden="1" customWidth="1"/>
    <col min="26" max="26" width="8.203125" hidden="1" customWidth="1"/>
    <col min="27" max="27" width="11.8359375" customWidth="1"/>
    <col min="28" max="28" width="10.89453125" customWidth="1"/>
    <col min="29" max="29" width="39.4140625" hidden="1" customWidth="1"/>
    <col min="30" max="30" width="6.58984375" hidden="1" customWidth="1"/>
    <col min="31" max="31" width="13.44921875" customWidth="1"/>
    <col min="32" max="32" width="10.76171875"/>
    <col min="33" max="33" width="13.44921875" customWidth="1"/>
    <col min="34" max="34" width="20.4453125" customWidth="1"/>
    <col min="35" max="35" width="30.8046875" customWidth="1"/>
    <col min="36" max="36" width="17.484375" customWidth="1"/>
    <col min="37" max="37" width="19.7734375" customWidth="1"/>
    <col min="38" max="38" width="17.890625" bestFit="1" customWidth="1"/>
    <col min="39" max="39" width="16.27734375" customWidth="1"/>
    <col min="40" max="40" width="10.76171875"/>
    <col min="41" max="298" width="11.43359375" style="107"/>
    <col min="299" max="16384" width="11.43359375" style="142"/>
  </cols>
  <sheetData>
    <row r="1" spans="1:298" s="139" customFormat="1" ht="16.5" customHeight="1" x14ac:dyDescent="0.15">
      <c r="A1" s="373"/>
      <c r="B1" s="373"/>
      <c r="C1" s="373"/>
      <c r="D1" s="359" t="s">
        <v>67</v>
      </c>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61" t="s">
        <v>66</v>
      </c>
      <c r="AM1" s="361"/>
      <c r="AN1" s="361"/>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c r="JS1" s="138"/>
      <c r="JT1" s="138"/>
      <c r="JU1" s="138"/>
      <c r="JV1" s="138"/>
      <c r="JW1" s="138"/>
      <c r="JX1" s="138"/>
      <c r="JY1" s="138"/>
      <c r="JZ1" s="138"/>
      <c r="KA1" s="138"/>
      <c r="KB1" s="138"/>
      <c r="KC1" s="138"/>
      <c r="KD1" s="138"/>
      <c r="KE1" s="138"/>
      <c r="KF1" s="138"/>
      <c r="KG1" s="138"/>
      <c r="KH1" s="138"/>
      <c r="KI1" s="138"/>
      <c r="KJ1" s="138"/>
      <c r="KK1" s="138"/>
      <c r="KL1" s="138"/>
    </row>
    <row r="2" spans="1:298" s="139" customFormat="1" ht="39.75" customHeight="1" x14ac:dyDescent="0.15">
      <c r="A2" s="374"/>
      <c r="B2" s="374"/>
      <c r="C2" s="374"/>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1"/>
      <c r="AM2" s="361"/>
      <c r="AN2" s="361"/>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row>
    <row r="3" spans="1:298" s="139" customFormat="1" ht="14.25" x14ac:dyDescent="0.15">
      <c r="A3" s="375"/>
      <c r="B3" s="375"/>
      <c r="C3" s="375"/>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1"/>
      <c r="AM3" s="361"/>
      <c r="AN3" s="361"/>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row>
    <row r="4" spans="1:298" s="139" customFormat="1" ht="26.25" customHeight="1" x14ac:dyDescent="0.15">
      <c r="A4" s="362" t="s">
        <v>0</v>
      </c>
      <c r="B4" s="363"/>
      <c r="C4" s="364"/>
      <c r="D4" s="365" t="s">
        <v>506</v>
      </c>
      <c r="E4" s="366"/>
      <c r="F4" s="366"/>
      <c r="G4" s="366"/>
      <c r="H4" s="366"/>
      <c r="I4" s="366"/>
      <c r="J4" s="366"/>
      <c r="K4" s="366"/>
      <c r="L4" s="366"/>
      <c r="M4" s="366"/>
      <c r="N4" s="367"/>
      <c r="O4" s="368"/>
      <c r="P4" s="368"/>
      <c r="Q4" s="368"/>
      <c r="R4" s="1"/>
      <c r="S4" s="1"/>
      <c r="T4" s="1"/>
      <c r="U4" s="1"/>
      <c r="V4" s="1"/>
      <c r="W4" s="1"/>
      <c r="X4" s="1"/>
      <c r="Y4" s="1"/>
      <c r="Z4" s="1"/>
      <c r="AA4" s="1"/>
      <c r="AB4" s="1"/>
      <c r="AC4" s="1"/>
      <c r="AD4" s="1"/>
      <c r="AE4" s="1"/>
      <c r="AF4" s="1"/>
      <c r="AG4" s="1"/>
      <c r="AH4" s="1"/>
      <c r="AI4" s="1"/>
      <c r="AJ4" s="1"/>
      <c r="AK4" s="1"/>
      <c r="AL4" s="1"/>
      <c r="AM4" s="1"/>
      <c r="AN4" s="1"/>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row>
    <row r="5" spans="1:298" s="139" customFormat="1" ht="44.25" customHeight="1" x14ac:dyDescent="0.15">
      <c r="A5" s="362" t="s">
        <v>1</v>
      </c>
      <c r="B5" s="363"/>
      <c r="C5" s="364"/>
      <c r="D5" s="369" t="s">
        <v>446</v>
      </c>
      <c r="E5" s="370"/>
      <c r="F5" s="370"/>
      <c r="G5" s="370"/>
      <c r="H5" s="370"/>
      <c r="I5" s="370"/>
      <c r="J5" s="370"/>
      <c r="K5" s="370"/>
      <c r="L5" s="370"/>
      <c r="M5" s="370"/>
      <c r="N5" s="371"/>
      <c r="O5" s="1"/>
      <c r="P5" s="224"/>
      <c r="Q5" s="1"/>
      <c r="R5" s="1"/>
      <c r="S5" s="1"/>
      <c r="T5" s="1"/>
      <c r="U5" s="1"/>
      <c r="V5" s="1"/>
      <c r="W5" s="1"/>
      <c r="X5" s="1"/>
      <c r="Y5" s="1"/>
      <c r="Z5" s="1"/>
      <c r="AA5" s="1"/>
      <c r="AB5" s="1"/>
      <c r="AC5" s="1"/>
      <c r="AD5" s="1"/>
      <c r="AE5" s="1"/>
      <c r="AF5" s="1"/>
      <c r="AG5" s="1"/>
      <c r="AH5" s="1"/>
      <c r="AI5" s="1"/>
      <c r="AJ5" s="1"/>
      <c r="AK5" s="1"/>
      <c r="AL5" s="1"/>
      <c r="AM5" s="1"/>
      <c r="AN5" s="1"/>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row>
    <row r="6" spans="1:298" s="139" customFormat="1" ht="49.5" customHeight="1" x14ac:dyDescent="0.15">
      <c r="A6" s="362" t="s">
        <v>2</v>
      </c>
      <c r="B6" s="363"/>
      <c r="C6" s="364"/>
      <c r="D6" s="369" t="s">
        <v>445</v>
      </c>
      <c r="E6" s="370"/>
      <c r="F6" s="370"/>
      <c r="G6" s="370"/>
      <c r="H6" s="370"/>
      <c r="I6" s="370"/>
      <c r="J6" s="370"/>
      <c r="K6" s="370"/>
      <c r="L6" s="370"/>
      <c r="M6" s="370"/>
      <c r="N6" s="371"/>
      <c r="O6" s="1"/>
      <c r="P6" s="224"/>
      <c r="Q6" s="1"/>
      <c r="R6" s="1"/>
      <c r="S6" s="1"/>
      <c r="T6" s="1"/>
      <c r="U6" s="1"/>
      <c r="V6" s="1"/>
      <c r="W6" s="1"/>
      <c r="X6" s="1"/>
      <c r="Y6" s="1"/>
      <c r="Z6" s="1"/>
      <c r="AA6" s="1"/>
      <c r="AB6" s="1"/>
      <c r="AC6" s="1"/>
      <c r="AD6" s="1"/>
      <c r="AE6" s="1"/>
      <c r="AF6" s="1"/>
      <c r="AG6" s="1"/>
      <c r="AH6" s="1"/>
      <c r="AI6" s="1"/>
      <c r="AJ6" s="1"/>
      <c r="AK6" s="1"/>
      <c r="AL6" s="1"/>
      <c r="AM6" s="1"/>
      <c r="AN6" s="1"/>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c r="JS6" s="138"/>
      <c r="JT6" s="138"/>
      <c r="JU6" s="138"/>
      <c r="JV6" s="138"/>
      <c r="JW6" s="138"/>
      <c r="JX6" s="138"/>
      <c r="JY6" s="138"/>
      <c r="JZ6" s="138"/>
      <c r="KA6" s="138"/>
      <c r="KB6" s="138"/>
      <c r="KC6" s="138"/>
      <c r="KD6" s="138"/>
      <c r="KE6" s="138"/>
      <c r="KF6" s="138"/>
      <c r="KG6" s="138"/>
      <c r="KH6" s="138"/>
      <c r="KI6" s="138"/>
      <c r="KJ6" s="138"/>
      <c r="KK6" s="138"/>
      <c r="KL6" s="138"/>
    </row>
    <row r="7" spans="1:298" s="139" customFormat="1" ht="14.25" x14ac:dyDescent="0.15">
      <c r="A7" s="356" t="s">
        <v>3</v>
      </c>
      <c r="B7" s="357"/>
      <c r="C7" s="357"/>
      <c r="D7" s="357"/>
      <c r="E7" s="357"/>
      <c r="F7" s="357"/>
      <c r="G7" s="357"/>
      <c r="H7" s="358"/>
      <c r="I7" s="356" t="s">
        <v>4</v>
      </c>
      <c r="J7" s="357"/>
      <c r="K7" s="357"/>
      <c r="L7" s="357"/>
      <c r="M7" s="357"/>
      <c r="N7" s="358"/>
      <c r="O7" s="356" t="s">
        <v>5</v>
      </c>
      <c r="P7" s="357"/>
      <c r="Q7" s="357"/>
      <c r="R7" s="357"/>
      <c r="S7" s="357"/>
      <c r="T7" s="357"/>
      <c r="U7" s="357"/>
      <c r="V7" s="357"/>
      <c r="W7" s="358"/>
      <c r="X7" s="356" t="s">
        <v>6</v>
      </c>
      <c r="Y7" s="357"/>
      <c r="Z7" s="357"/>
      <c r="AA7" s="357"/>
      <c r="AB7" s="357"/>
      <c r="AC7" s="357"/>
      <c r="AD7" s="357"/>
      <c r="AE7" s="357"/>
      <c r="AF7" s="357"/>
      <c r="AG7" s="357"/>
      <c r="AH7" s="358"/>
      <c r="AI7" s="356" t="s">
        <v>7</v>
      </c>
      <c r="AJ7" s="357"/>
      <c r="AK7" s="357"/>
      <c r="AL7" s="357"/>
      <c r="AM7" s="357"/>
      <c r="AN7" s="372"/>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row>
    <row r="8" spans="1:298" s="139" customFormat="1" ht="16.5" customHeight="1" x14ac:dyDescent="0.15">
      <c r="A8" s="352" t="s">
        <v>37</v>
      </c>
      <c r="B8" s="320" t="s">
        <v>362</v>
      </c>
      <c r="C8" s="354" t="s">
        <v>8</v>
      </c>
      <c r="D8" s="349" t="s">
        <v>462</v>
      </c>
      <c r="E8" s="349" t="s">
        <v>10</v>
      </c>
      <c r="F8" s="355" t="s">
        <v>11</v>
      </c>
      <c r="G8" s="342" t="s">
        <v>12</v>
      </c>
      <c r="H8" s="349" t="s">
        <v>13</v>
      </c>
      <c r="I8" s="350" t="s">
        <v>14</v>
      </c>
      <c r="J8" s="351" t="s">
        <v>15</v>
      </c>
      <c r="K8" s="342" t="s">
        <v>16</v>
      </c>
      <c r="L8" s="342" t="s">
        <v>17</v>
      </c>
      <c r="M8" s="351" t="s">
        <v>15</v>
      </c>
      <c r="N8" s="349" t="s">
        <v>18</v>
      </c>
      <c r="O8" s="346" t="s">
        <v>19</v>
      </c>
      <c r="P8" s="341" t="s">
        <v>20</v>
      </c>
      <c r="Q8" s="342" t="s">
        <v>21</v>
      </c>
      <c r="R8" s="341" t="s">
        <v>22</v>
      </c>
      <c r="S8" s="341"/>
      <c r="T8" s="341"/>
      <c r="U8" s="341"/>
      <c r="V8" s="341"/>
      <c r="W8" s="341"/>
      <c r="X8" s="345" t="s">
        <v>273</v>
      </c>
      <c r="Y8" s="346" t="s">
        <v>262</v>
      </c>
      <c r="Z8" s="346" t="s">
        <v>15</v>
      </c>
      <c r="AA8" s="131"/>
      <c r="AB8" s="131"/>
      <c r="AC8" s="346" t="s">
        <v>23</v>
      </c>
      <c r="AD8" s="346" t="s">
        <v>15</v>
      </c>
      <c r="AE8" s="131"/>
      <c r="AF8" s="131"/>
      <c r="AG8" s="345" t="s">
        <v>24</v>
      </c>
      <c r="AH8" s="346" t="s">
        <v>25</v>
      </c>
      <c r="AI8" s="341" t="s">
        <v>7</v>
      </c>
      <c r="AJ8" s="341" t="s">
        <v>26</v>
      </c>
      <c r="AK8" s="341" t="s">
        <v>27</v>
      </c>
      <c r="AL8" s="341" t="s">
        <v>28</v>
      </c>
      <c r="AM8" s="343" t="s">
        <v>29</v>
      </c>
      <c r="AN8" s="343" t="s">
        <v>30</v>
      </c>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8"/>
      <c r="JW8" s="138"/>
      <c r="JX8" s="138"/>
      <c r="JY8" s="138"/>
      <c r="JZ8" s="138"/>
      <c r="KA8" s="138"/>
      <c r="KB8" s="138"/>
      <c r="KC8" s="138"/>
      <c r="KD8" s="138"/>
      <c r="KE8" s="138"/>
      <c r="KF8" s="138"/>
      <c r="KG8" s="138"/>
      <c r="KH8" s="138"/>
      <c r="KI8" s="138"/>
      <c r="KJ8" s="138"/>
      <c r="KK8" s="138"/>
      <c r="KL8" s="138"/>
    </row>
    <row r="9" spans="1:298" s="141" customFormat="1" ht="94.5" customHeight="1" x14ac:dyDescent="0.2">
      <c r="A9" s="353"/>
      <c r="B9" s="321"/>
      <c r="C9" s="320"/>
      <c r="D9" s="342"/>
      <c r="E9" s="342"/>
      <c r="F9" s="320"/>
      <c r="G9" s="350"/>
      <c r="H9" s="342"/>
      <c r="I9" s="350"/>
      <c r="J9" s="351"/>
      <c r="K9" s="350"/>
      <c r="L9" s="350"/>
      <c r="M9" s="351"/>
      <c r="N9" s="342"/>
      <c r="O9" s="347"/>
      <c r="P9" s="342"/>
      <c r="Q9" s="350"/>
      <c r="R9" s="123" t="s">
        <v>31</v>
      </c>
      <c r="S9" s="123" t="s">
        <v>32</v>
      </c>
      <c r="T9" s="123" t="s">
        <v>33</v>
      </c>
      <c r="U9" s="123" t="s">
        <v>34</v>
      </c>
      <c r="V9" s="123" t="s">
        <v>35</v>
      </c>
      <c r="W9" s="123" t="s">
        <v>36</v>
      </c>
      <c r="X9" s="346"/>
      <c r="Y9" s="348"/>
      <c r="Z9" s="348"/>
      <c r="AA9" s="134" t="s">
        <v>262</v>
      </c>
      <c r="AB9" s="134" t="s">
        <v>15</v>
      </c>
      <c r="AC9" s="348"/>
      <c r="AD9" s="348"/>
      <c r="AE9" s="132" t="s">
        <v>23</v>
      </c>
      <c r="AF9" s="132" t="s">
        <v>15</v>
      </c>
      <c r="AG9" s="346"/>
      <c r="AH9" s="347"/>
      <c r="AI9" s="342"/>
      <c r="AJ9" s="342"/>
      <c r="AK9" s="342"/>
      <c r="AL9" s="342"/>
      <c r="AM9" s="344"/>
      <c r="AN9" s="344"/>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row>
    <row r="10" spans="1:298" s="219" customFormat="1" ht="38.25" customHeight="1" x14ac:dyDescent="0.2">
      <c r="A10" s="319">
        <v>1</v>
      </c>
      <c r="B10" s="314" t="s">
        <v>447</v>
      </c>
      <c r="C10" s="319" t="s">
        <v>40</v>
      </c>
      <c r="D10" s="214" t="s">
        <v>451</v>
      </c>
      <c r="E10" s="319" t="s">
        <v>469</v>
      </c>
      <c r="F10" s="340" t="s">
        <v>474</v>
      </c>
      <c r="G10" s="319" t="s">
        <v>294</v>
      </c>
      <c r="H10" s="319">
        <v>2</v>
      </c>
      <c r="I10" s="318" t="str">
        <f>IF(H10&lt;=2,'Tabla probabilidad'!$B$5,IF(H10&lt;=24,'Tabla probabilidad'!$B$6,IF(H10&lt;=500,'Tabla probabilidad'!$B$7,IF(H10&lt;=5000,'Tabla probabilidad'!$B$8,IF(H10&gt;5000,'Tabla probabilidad'!$B$9)))))</f>
        <v>Muy Baja</v>
      </c>
      <c r="J10" s="322">
        <f>IF(H10&lt;=2,'Tabla probabilidad'!$D$5,IF(H10&lt;=24,'Tabla probabilidad'!$D$6,IF(H10&lt;=500,'Tabla probabilidad'!$D$7,IF(H10&lt;=5000,'Tabla probabilidad'!$D$8,IF(H10&gt;5000,'Tabla probabilidad'!$D$9)))))</f>
        <v>0.2</v>
      </c>
      <c r="K10" s="318" t="s">
        <v>48</v>
      </c>
      <c r="L10" s="31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31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318" t="str">
        <f>VLOOKUP((I10&amp;L10),Hoja1!$B$4:$C$28,2,0)</f>
        <v>Bajo</v>
      </c>
      <c r="O10" s="197">
        <v>1</v>
      </c>
      <c r="P10" s="214" t="s">
        <v>463</v>
      </c>
      <c r="Q10" s="216" t="str">
        <f t="shared" ref="Q10:Q34" si="0">IF(R10="Preventivo","Probabilidad",IF(R10="Detectivo","Probabilidad", IF(R10="Correctivo","Impacto")))</f>
        <v>Probabilidad</v>
      </c>
      <c r="R10" s="216" t="s">
        <v>51</v>
      </c>
      <c r="S10" s="216" t="s">
        <v>56</v>
      </c>
      <c r="T10" s="217">
        <f>VLOOKUP(R10&amp;S10,Hoja1!$Q$4:$R$9,2,0)</f>
        <v>0.45</v>
      </c>
      <c r="U10" s="216" t="s">
        <v>58</v>
      </c>
      <c r="V10" s="216" t="s">
        <v>61</v>
      </c>
      <c r="W10" s="216" t="s">
        <v>64</v>
      </c>
      <c r="X10" s="217">
        <f>IF(Q10="Probabilidad",($J$10*T10),IF(Q10="Impacto"," "))</f>
        <v>9.0000000000000011E-2</v>
      </c>
      <c r="Y10" s="217" t="str">
        <f>IF(Z10&lt;=20%,'Tabla probabilidad'!$B$5,IF(Z10&lt;=40%,'Tabla probabilidad'!$B$6,IF(Z10&lt;=60%,'Tabla probabilidad'!$B$7,IF(Z10&lt;=80%,'Tabla probabilidad'!$B$8,IF(Z10&lt;=100%,'Tabla probabilidad'!$B$9)))))</f>
        <v>Muy Baja</v>
      </c>
      <c r="Z10" s="217">
        <f>IF(R10="Preventivo",(J10-(J10*T10)),IF(R10="Detectivo",(J10-(J10*T10)),IF(R10="Correctivo",(J10))))</f>
        <v>0.11</v>
      </c>
      <c r="AA10" s="328" t="str">
        <f>IF(AB10&lt;=20%,'Tabla probabilidad'!$B$5,IF(AB10&lt;=40%,'Tabla probabilidad'!$B$6,IF(AB10&lt;=60%,'Tabla probabilidad'!$B$7,IF(AB10&lt;=80%,'Tabla probabilidad'!$B$8,IF(AB10&lt;=100%,'Tabla probabilidad'!$B$9)))))</f>
        <v>Muy Baja</v>
      </c>
      <c r="AB10" s="328">
        <f>AVERAGE(Z10:Z14)</f>
        <v>0.11</v>
      </c>
      <c r="AC10" s="217" t="str">
        <f t="shared" ref="AC10:AC34" si="1">IF(AD10&lt;=20%,"Leve",IF(AD10&lt;=40%,"Menor",IF(AD10&lt;=60%,"Moderado",IF(AD10&lt;=80%,"Mayor",IF(AD10&lt;=100%,"Catastrófico")))))</f>
        <v>Menor</v>
      </c>
      <c r="AD10" s="217">
        <f>IF(Q10="Probabilidad",(($M$10-0)),IF(Q10="Impacto",($M$10-($M$10*T10))))</f>
        <v>0.4</v>
      </c>
      <c r="AE10" s="328" t="str">
        <f>IF(AF10&lt;=20%,"Leve",IF(AF10&lt;=40%,"Menor",IF(AF10&lt;=60%,"Moderado",IF(AF10&lt;=80%,"Mayor",IF(AF10&lt;=100%,"Catastrófico")))))</f>
        <v>Menor</v>
      </c>
      <c r="AF10" s="328">
        <f>AVERAGE(AD10:AD14)</f>
        <v>0.4</v>
      </c>
      <c r="AG10" s="318" t="str">
        <f>VLOOKUP(AA10&amp;AE10,Hoja1!$B$4:$C$28,2,0)</f>
        <v>Bajo</v>
      </c>
      <c r="AH10" s="318" t="s">
        <v>275</v>
      </c>
      <c r="AI10" s="331"/>
      <c r="AJ10" s="318"/>
      <c r="AK10" s="318"/>
      <c r="AL10" s="318"/>
      <c r="AM10" s="334"/>
      <c r="AN10" s="319"/>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c r="IM10" s="218"/>
      <c r="IN10" s="218"/>
      <c r="IO10" s="218"/>
      <c r="IP10" s="218"/>
      <c r="IQ10" s="218"/>
      <c r="IR10" s="218"/>
      <c r="IS10" s="218"/>
      <c r="IT10" s="218"/>
      <c r="IU10" s="218"/>
      <c r="IV10" s="218"/>
      <c r="IW10" s="218"/>
      <c r="IX10" s="218"/>
      <c r="IY10" s="218"/>
      <c r="IZ10" s="218"/>
      <c r="JA10" s="218"/>
      <c r="JB10" s="218"/>
      <c r="JC10" s="218"/>
      <c r="JD10" s="218"/>
      <c r="JE10" s="218"/>
      <c r="JF10" s="218"/>
      <c r="JG10" s="218"/>
      <c r="JH10" s="218"/>
      <c r="JI10" s="218"/>
      <c r="JJ10" s="218"/>
      <c r="JK10" s="218"/>
      <c r="JL10" s="218"/>
      <c r="JM10" s="218"/>
      <c r="JN10" s="218"/>
      <c r="JO10" s="218"/>
      <c r="JP10" s="218"/>
      <c r="JQ10" s="218"/>
      <c r="JR10" s="218"/>
      <c r="JS10" s="218"/>
      <c r="JT10" s="218"/>
      <c r="JU10" s="218"/>
      <c r="JV10" s="218"/>
      <c r="JW10" s="218"/>
      <c r="JX10" s="218"/>
      <c r="JY10" s="218"/>
      <c r="JZ10" s="218"/>
      <c r="KA10" s="218"/>
      <c r="KB10" s="218"/>
      <c r="KC10" s="218"/>
      <c r="KD10" s="218"/>
      <c r="KE10" s="218"/>
      <c r="KF10" s="218"/>
      <c r="KG10" s="218"/>
      <c r="KH10" s="218"/>
      <c r="KI10" s="218"/>
      <c r="KJ10" s="218"/>
      <c r="KK10" s="218"/>
      <c r="KL10" s="218"/>
    </row>
    <row r="11" spans="1:298" s="219" customFormat="1" ht="47.25" customHeight="1" x14ac:dyDescent="0.2">
      <c r="A11" s="319"/>
      <c r="B11" s="314"/>
      <c r="C11" s="319"/>
      <c r="D11" s="214" t="s">
        <v>452</v>
      </c>
      <c r="E11" s="319"/>
      <c r="F11" s="340"/>
      <c r="G11" s="319"/>
      <c r="H11" s="319"/>
      <c r="I11" s="316"/>
      <c r="J11" s="322"/>
      <c r="K11" s="316"/>
      <c r="L11" s="316"/>
      <c r="M11" s="316"/>
      <c r="N11" s="316"/>
      <c r="O11" s="197">
        <v>2</v>
      </c>
      <c r="P11" s="214" t="s">
        <v>464</v>
      </c>
      <c r="Q11" s="216" t="str">
        <f t="shared" si="0"/>
        <v>Probabilidad</v>
      </c>
      <c r="R11" s="216" t="s">
        <v>51</v>
      </c>
      <c r="S11" s="216" t="s">
        <v>56</v>
      </c>
      <c r="T11" s="217">
        <f>VLOOKUP(R11&amp;S11,Hoja1!$Q$4:$R$9,2,0)</f>
        <v>0.45</v>
      </c>
      <c r="U11" s="216" t="s">
        <v>58</v>
      </c>
      <c r="V11" s="216" t="s">
        <v>61</v>
      </c>
      <c r="W11" s="216" t="s">
        <v>64</v>
      </c>
      <c r="X11" s="217">
        <f>IF(Q11="Probabilidad",($J$10*T11),IF(Q11="Impacto"," "))</f>
        <v>9.0000000000000011E-2</v>
      </c>
      <c r="Y11" s="217" t="str">
        <f>IF(Z11&lt;=20%,'Tabla probabilidad'!$B$5,IF(Z11&lt;=40%,'Tabla probabilidad'!$B$6,IF(Z11&lt;=60%,'Tabla probabilidad'!$B$7,IF(Z11&lt;=80%,'Tabla probabilidad'!$B$8,IF(Z11&lt;=100%,'Tabla probabilidad'!$B$9)))))</f>
        <v>Muy Baja</v>
      </c>
      <c r="Z11" s="217">
        <f>IF(R11="Preventivo",(J10-(J10*T11)),IF(R11="Detectivo",(J10-(J10*T11)),IF(R11="Correctivo",(J10))))</f>
        <v>0.11</v>
      </c>
      <c r="AA11" s="329"/>
      <c r="AB11" s="329"/>
      <c r="AC11" s="217" t="str">
        <f t="shared" si="1"/>
        <v>Menor</v>
      </c>
      <c r="AD11" s="217">
        <f>IF(Q11="Probabilidad",(($M$10-0)),IF(Q11="Impacto",($M$10-($M$10*T11))))</f>
        <v>0.4</v>
      </c>
      <c r="AE11" s="329"/>
      <c r="AF11" s="329"/>
      <c r="AG11" s="316"/>
      <c r="AH11" s="316"/>
      <c r="AI11" s="332"/>
      <c r="AJ11" s="316"/>
      <c r="AK11" s="316"/>
      <c r="AL11" s="316"/>
      <c r="AM11" s="335"/>
      <c r="AN11" s="319"/>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c r="II11" s="218"/>
      <c r="IJ11" s="218"/>
      <c r="IK11" s="218"/>
      <c r="IL11" s="218"/>
      <c r="IM11" s="218"/>
      <c r="IN11" s="218"/>
      <c r="IO11" s="218"/>
      <c r="IP11" s="218"/>
      <c r="IQ11" s="218"/>
      <c r="IR11" s="218"/>
      <c r="IS11" s="218"/>
      <c r="IT11" s="218"/>
      <c r="IU11" s="218"/>
      <c r="IV11" s="218"/>
      <c r="IW11" s="218"/>
      <c r="IX11" s="218"/>
      <c r="IY11" s="218"/>
      <c r="IZ11" s="218"/>
      <c r="JA11" s="218"/>
      <c r="JB11" s="218"/>
      <c r="JC11" s="218"/>
      <c r="JD11" s="218"/>
      <c r="JE11" s="218"/>
      <c r="JF11" s="218"/>
      <c r="JG11" s="218"/>
      <c r="JH11" s="218"/>
      <c r="JI11" s="218"/>
      <c r="JJ11" s="218"/>
      <c r="JK11" s="218"/>
      <c r="JL11" s="218"/>
      <c r="JM11" s="218"/>
      <c r="JN11" s="218"/>
      <c r="JO11" s="218"/>
      <c r="JP11" s="218"/>
      <c r="JQ11" s="218"/>
      <c r="JR11" s="218"/>
      <c r="JS11" s="218"/>
      <c r="JT11" s="218"/>
      <c r="JU11" s="218"/>
      <c r="JV11" s="218"/>
      <c r="JW11" s="218"/>
      <c r="JX11" s="218"/>
      <c r="JY11" s="218"/>
      <c r="JZ11" s="218"/>
      <c r="KA11" s="218"/>
      <c r="KB11" s="218"/>
      <c r="KC11" s="218"/>
      <c r="KD11" s="218"/>
      <c r="KE11" s="218"/>
      <c r="KF11" s="218"/>
      <c r="KG11" s="218"/>
      <c r="KH11" s="218"/>
      <c r="KI11" s="218"/>
      <c r="KJ11" s="218"/>
      <c r="KK11" s="218"/>
      <c r="KL11" s="218"/>
    </row>
    <row r="12" spans="1:298" s="219" customFormat="1" ht="25.5" x14ac:dyDescent="0.2">
      <c r="A12" s="319"/>
      <c r="B12" s="314"/>
      <c r="C12" s="319"/>
      <c r="D12" s="214" t="s">
        <v>453</v>
      </c>
      <c r="E12" s="319"/>
      <c r="F12" s="340"/>
      <c r="G12" s="319"/>
      <c r="H12" s="319"/>
      <c r="I12" s="316"/>
      <c r="J12" s="322"/>
      <c r="K12" s="316"/>
      <c r="L12" s="316"/>
      <c r="M12" s="316"/>
      <c r="N12" s="316"/>
      <c r="O12" s="227">
        <v>3</v>
      </c>
      <c r="P12" s="226"/>
      <c r="Q12" s="227" t="b">
        <f t="shared" si="0"/>
        <v>0</v>
      </c>
      <c r="R12" s="227"/>
      <c r="S12" s="227"/>
      <c r="T12" s="228" t="e">
        <f>VLOOKUP(R12&amp;S12,Hoja1!$Q$4:$R$9,2,0)</f>
        <v>#N/A</v>
      </c>
      <c r="U12" s="227"/>
      <c r="V12" s="227"/>
      <c r="W12" s="227"/>
      <c r="X12" s="228" t="b">
        <f t="shared" ref="X12:X14" si="2">IF(Q12="Probabilidad",($J$10*T12),IF(Q12="Impacto"," "))</f>
        <v>0</v>
      </c>
      <c r="Y12" s="217" t="b">
        <f>IF(Z12&lt;=20%,'Tabla probabilidad'!$B$5,IF(Z12&lt;=40%,'Tabla probabilidad'!$B$6,IF(Z12&lt;=60%,'Tabla probabilidad'!$B$7,IF(Z12&lt;=80%,'Tabla probabilidad'!$B$8,IF(Z12&lt;=100%,'Tabla probabilidad'!$B$9)))))</f>
        <v>0</v>
      </c>
      <c r="Z12" s="217" t="b">
        <f>IF(R12="Preventivo",(J10-(J10*T12)),IF(R12="Detectivo",(J10-(J10*T12)),IF(R12="Correctivo",(J10))))</f>
        <v>0</v>
      </c>
      <c r="AA12" s="329"/>
      <c r="AB12" s="329"/>
      <c r="AC12" s="217" t="b">
        <f t="shared" si="1"/>
        <v>0</v>
      </c>
      <c r="AD12" s="217" t="b">
        <f>IF(Q12="Probabilidad",(($M$10-0)),IF(Q12="Impacto",($M$10-($M$10*T12))))</f>
        <v>0</v>
      </c>
      <c r="AE12" s="329"/>
      <c r="AF12" s="329"/>
      <c r="AG12" s="316"/>
      <c r="AH12" s="316"/>
      <c r="AI12" s="332"/>
      <c r="AJ12" s="316"/>
      <c r="AK12" s="316"/>
      <c r="AL12" s="316"/>
      <c r="AM12" s="335"/>
      <c r="AN12" s="319"/>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c r="IW12" s="218"/>
      <c r="IX12" s="218"/>
      <c r="IY12" s="218"/>
      <c r="IZ12" s="218"/>
      <c r="JA12" s="218"/>
      <c r="JB12" s="218"/>
      <c r="JC12" s="218"/>
      <c r="JD12" s="218"/>
      <c r="JE12" s="218"/>
      <c r="JF12" s="218"/>
      <c r="JG12" s="218"/>
      <c r="JH12" s="218"/>
      <c r="JI12" s="218"/>
      <c r="JJ12" s="218"/>
      <c r="JK12" s="218"/>
      <c r="JL12" s="218"/>
      <c r="JM12" s="218"/>
      <c r="JN12" s="218"/>
      <c r="JO12" s="218"/>
      <c r="JP12" s="218"/>
      <c r="JQ12" s="218"/>
      <c r="JR12" s="218"/>
      <c r="JS12" s="218"/>
      <c r="JT12" s="218"/>
      <c r="JU12" s="218"/>
      <c r="JV12" s="218"/>
      <c r="JW12" s="218"/>
      <c r="JX12" s="218"/>
      <c r="JY12" s="218"/>
      <c r="JZ12" s="218"/>
      <c r="KA12" s="218"/>
      <c r="KB12" s="218"/>
      <c r="KC12" s="218"/>
      <c r="KD12" s="218"/>
      <c r="KE12" s="218"/>
      <c r="KF12" s="218"/>
      <c r="KG12" s="218"/>
      <c r="KH12" s="218"/>
      <c r="KI12" s="218"/>
      <c r="KJ12" s="218"/>
      <c r="KK12" s="218"/>
      <c r="KL12" s="218"/>
    </row>
    <row r="13" spans="1:298" s="219" customFormat="1" ht="25.5" x14ac:dyDescent="0.2">
      <c r="A13" s="319"/>
      <c r="B13" s="314"/>
      <c r="C13" s="319"/>
      <c r="D13" s="234" t="s">
        <v>454</v>
      </c>
      <c r="E13" s="319"/>
      <c r="F13" s="340"/>
      <c r="G13" s="319"/>
      <c r="H13" s="319"/>
      <c r="I13" s="316"/>
      <c r="J13" s="322"/>
      <c r="K13" s="316"/>
      <c r="L13" s="316"/>
      <c r="M13" s="316"/>
      <c r="N13" s="316"/>
      <c r="O13" s="227">
        <v>4</v>
      </c>
      <c r="P13" s="226"/>
      <c r="Q13" s="227" t="b">
        <f t="shared" ref="Q13" si="3">IF(R13="Preventivo","Probabilidad",IF(R13="Detectivo","Probabilidad", IF(R13="Correctivo","Impacto")))</f>
        <v>0</v>
      </c>
      <c r="R13" s="227"/>
      <c r="S13" s="227"/>
      <c r="T13" s="228" t="e">
        <f>VLOOKUP(R13&amp;S13,Hoja1!$Q$4:$R$9,2,0)</f>
        <v>#N/A</v>
      </c>
      <c r="U13" s="227"/>
      <c r="V13" s="227"/>
      <c r="W13" s="227"/>
      <c r="X13" s="228" t="b">
        <f t="shared" ref="X13" si="4">IF(Q13="Probabilidad",($J$10*T13),IF(Q13="Impacto"," "))</f>
        <v>0</v>
      </c>
      <c r="Y13" s="235" t="b">
        <f>IF(Z13&lt;=20%,'Tabla probabilidad'!$B$5,IF(Z13&lt;=40%,'Tabla probabilidad'!$B$6,IF(Z13&lt;=60%,'Tabla probabilidad'!$B$7,IF(Z13&lt;=80%,'Tabla probabilidad'!$B$8,IF(Z13&lt;=100%,'Tabla probabilidad'!$B$9)))))</f>
        <v>0</v>
      </c>
      <c r="Z13" s="235" t="b">
        <f>IF(R13="Preventivo",(J11-(J11*T13)),IF(R13="Detectivo",(J11-(J11*T13)),IF(R13="Correctivo",(J11))))</f>
        <v>0</v>
      </c>
      <c r="AA13" s="329"/>
      <c r="AB13" s="329"/>
      <c r="AC13" s="235"/>
      <c r="AD13" s="235"/>
      <c r="AE13" s="329"/>
      <c r="AF13" s="329"/>
      <c r="AG13" s="316"/>
      <c r="AH13" s="316"/>
      <c r="AI13" s="332"/>
      <c r="AJ13" s="316"/>
      <c r="AK13" s="316"/>
      <c r="AL13" s="316"/>
      <c r="AM13" s="335"/>
      <c r="AN13" s="319"/>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c r="IW13" s="218"/>
      <c r="IX13" s="218"/>
      <c r="IY13" s="218"/>
      <c r="IZ13" s="218"/>
      <c r="JA13" s="218"/>
      <c r="JB13" s="218"/>
      <c r="JC13" s="218"/>
      <c r="JD13" s="218"/>
      <c r="JE13" s="218"/>
      <c r="JF13" s="218"/>
      <c r="JG13" s="218"/>
      <c r="JH13" s="218"/>
      <c r="JI13" s="218"/>
      <c r="JJ13" s="218"/>
      <c r="JK13" s="218"/>
      <c r="JL13" s="218"/>
      <c r="JM13" s="218"/>
      <c r="JN13" s="218"/>
      <c r="JO13" s="218"/>
      <c r="JP13" s="218"/>
      <c r="JQ13" s="218"/>
      <c r="JR13" s="218"/>
      <c r="JS13" s="218"/>
      <c r="JT13" s="218"/>
      <c r="JU13" s="218"/>
      <c r="JV13" s="218"/>
      <c r="JW13" s="218"/>
      <c r="JX13" s="218"/>
      <c r="JY13" s="218"/>
      <c r="JZ13" s="218"/>
      <c r="KA13" s="218"/>
      <c r="KB13" s="218"/>
      <c r="KC13" s="218"/>
      <c r="KD13" s="218"/>
      <c r="KE13" s="218"/>
      <c r="KF13" s="218"/>
      <c r="KG13" s="218"/>
      <c r="KH13" s="218"/>
      <c r="KI13" s="218"/>
      <c r="KJ13" s="218"/>
      <c r="KK13" s="218"/>
      <c r="KL13" s="218"/>
    </row>
    <row r="14" spans="1:298" s="219" customFormat="1" ht="14.25" x14ac:dyDescent="0.2">
      <c r="A14" s="319"/>
      <c r="B14" s="314"/>
      <c r="C14" s="319"/>
      <c r="D14" s="214"/>
      <c r="E14" s="319"/>
      <c r="F14" s="340"/>
      <c r="G14" s="319"/>
      <c r="H14" s="319"/>
      <c r="I14" s="317"/>
      <c r="J14" s="322"/>
      <c r="K14" s="317"/>
      <c r="L14" s="317"/>
      <c r="M14" s="317"/>
      <c r="N14" s="317"/>
      <c r="O14" s="227">
        <v>5</v>
      </c>
      <c r="P14" s="226"/>
      <c r="Q14" s="227" t="b">
        <f t="shared" si="0"/>
        <v>0</v>
      </c>
      <c r="R14" s="227"/>
      <c r="S14" s="227"/>
      <c r="T14" s="228" t="e">
        <f>VLOOKUP(R14&amp;S14,Hoja1!$Q$4:$R$9,2,0)</f>
        <v>#N/A</v>
      </c>
      <c r="U14" s="227"/>
      <c r="V14" s="227"/>
      <c r="W14" s="227"/>
      <c r="X14" s="228" t="b">
        <f t="shared" si="2"/>
        <v>0</v>
      </c>
      <c r="Y14" s="217" t="b">
        <f>IF(Z14&lt;=20%,'Tabla probabilidad'!$B$5,IF(Z14&lt;=40%,'Tabla probabilidad'!$B$6,IF(Z14&lt;=60%,'Tabla probabilidad'!$B$7,IF(Z14&lt;=80%,'Tabla probabilidad'!$B$8,IF(Z14&lt;=100%,'Tabla probabilidad'!$B$9)))))</f>
        <v>0</v>
      </c>
      <c r="Z14" s="217" t="b">
        <f>IF(R14="Preventivo",(J10-(J10*T14)),IF(R14="Detectivo",(J10-(J10*T14)),IF(R14="Correctivo",(J10))))</f>
        <v>0</v>
      </c>
      <c r="AA14" s="329"/>
      <c r="AB14" s="329"/>
      <c r="AC14" s="217" t="b">
        <f t="shared" si="1"/>
        <v>0</v>
      </c>
      <c r="AD14" s="217" t="b">
        <f>IF(Q14="Probabilidad",(($M$10-0)),IF(Q14="Impacto",($M$10-($M$10*T14))))</f>
        <v>0</v>
      </c>
      <c r="AE14" s="329"/>
      <c r="AF14" s="329"/>
      <c r="AG14" s="316"/>
      <c r="AH14" s="316"/>
      <c r="AI14" s="332"/>
      <c r="AJ14" s="316"/>
      <c r="AK14" s="316"/>
      <c r="AL14" s="316"/>
      <c r="AM14" s="335"/>
      <c r="AN14" s="319"/>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c r="IU14" s="218"/>
      <c r="IV14" s="218"/>
      <c r="IW14" s="218"/>
      <c r="IX14" s="218"/>
      <c r="IY14" s="218"/>
      <c r="IZ14" s="218"/>
      <c r="JA14" s="218"/>
      <c r="JB14" s="218"/>
      <c r="JC14" s="218"/>
      <c r="JD14" s="218"/>
      <c r="JE14" s="218"/>
      <c r="JF14" s="218"/>
      <c r="JG14" s="218"/>
      <c r="JH14" s="218"/>
      <c r="JI14" s="218"/>
      <c r="JJ14" s="218"/>
      <c r="JK14" s="218"/>
      <c r="JL14" s="218"/>
      <c r="JM14" s="218"/>
      <c r="JN14" s="218"/>
      <c r="JO14" s="218"/>
      <c r="JP14" s="218"/>
      <c r="JQ14" s="218"/>
      <c r="JR14" s="218"/>
      <c r="JS14" s="218"/>
      <c r="JT14" s="218"/>
      <c r="JU14" s="218"/>
      <c r="JV14" s="218"/>
      <c r="JW14" s="218"/>
      <c r="JX14" s="218"/>
      <c r="JY14" s="218"/>
      <c r="JZ14" s="218"/>
      <c r="KA14" s="218"/>
      <c r="KB14" s="218"/>
      <c r="KC14" s="218"/>
      <c r="KD14" s="218"/>
      <c r="KE14" s="218"/>
      <c r="KF14" s="218"/>
      <c r="KG14" s="218"/>
      <c r="KH14" s="218"/>
      <c r="KI14" s="218"/>
      <c r="KJ14" s="218"/>
      <c r="KK14" s="218"/>
      <c r="KL14" s="218"/>
    </row>
    <row r="15" spans="1:298" s="219" customFormat="1" ht="55.5" customHeight="1" x14ac:dyDescent="0.2">
      <c r="A15" s="319">
        <v>2</v>
      </c>
      <c r="B15" s="314" t="s">
        <v>448</v>
      </c>
      <c r="C15" s="319" t="s">
        <v>40</v>
      </c>
      <c r="D15" s="214" t="s">
        <v>455</v>
      </c>
      <c r="E15" s="318" t="s">
        <v>521</v>
      </c>
      <c r="F15" s="314" t="s">
        <v>476</v>
      </c>
      <c r="G15" s="319" t="s">
        <v>294</v>
      </c>
      <c r="H15" s="318">
        <v>24</v>
      </c>
      <c r="I15" s="319" t="str">
        <f>IF(H15&lt;=2,'Tabla probabilidad'!$B$5,IF(H15&lt;=24,'Tabla probabilidad'!$B$6,IF(H15&lt;=500,'Tabla probabilidad'!$B$7,IF(H15&lt;=5000,'Tabla probabilidad'!$B$8,IF(H15&gt;5000,'Tabla probabilidad'!$B$9)))))</f>
        <v>Baja</v>
      </c>
      <c r="J15" s="322">
        <f>IF(H15&lt;=2,'Tabla probabilidad'!$D$5,IF(H15&lt;=24,'Tabla probabilidad'!$D$6,IF(H15&lt;=500,'Tabla probabilidad'!$D$7,IF(H15&lt;=5000,'Tabla probabilidad'!$D$8,IF(H15&gt;5000,'Tabla probabilidad'!$D$9)))))</f>
        <v>0.4</v>
      </c>
      <c r="K15" s="319" t="s">
        <v>47</v>
      </c>
      <c r="L15" s="319"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19"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19" t="str">
        <f>VLOOKUP((I15&amp;L15),Hoja1!$B$4:$C$28,2,0)</f>
        <v>Bajo</v>
      </c>
      <c r="O15" s="197">
        <v>1</v>
      </c>
      <c r="P15" s="214" t="s">
        <v>463</v>
      </c>
      <c r="Q15" s="216" t="str">
        <f t="shared" si="0"/>
        <v>Probabilidad</v>
      </c>
      <c r="R15" s="216" t="s">
        <v>51</v>
      </c>
      <c r="S15" s="216" t="s">
        <v>56</v>
      </c>
      <c r="T15" s="217">
        <f>VLOOKUP(R15&amp;S15,Hoja1!$Q$4:$R$9,2,0)</f>
        <v>0.45</v>
      </c>
      <c r="U15" s="216" t="s">
        <v>58</v>
      </c>
      <c r="V15" s="216" t="s">
        <v>61</v>
      </c>
      <c r="W15" s="216" t="s">
        <v>64</v>
      </c>
      <c r="X15" s="217">
        <f>IF(Q15="Probabilidad",($J$15*T15),IF(Q15="Impacto"," "))</f>
        <v>0.18000000000000002</v>
      </c>
      <c r="Y15" s="217" t="str">
        <f>IF(Z15&lt;=20%,'Tabla probabilidad'!$B$5,IF(Z15&lt;=40%,'Tabla probabilidad'!$B$6,IF(Z15&lt;=60%,'Tabla probabilidad'!$B$7,IF(Z15&lt;=80%,'Tabla probabilidad'!$B$8,IF(Z15&lt;=100%,'Tabla probabilidad'!$B$9)))))</f>
        <v>Baja</v>
      </c>
      <c r="Z15" s="217">
        <f>IF(R15="Preventivo",(J15-(J15*T15)),IF(R15="Detectivo",(J15-(J15*T15)),IF(R15="Correctivo",(J15))))</f>
        <v>0.22</v>
      </c>
      <c r="AA15" s="328" t="str">
        <f>IF(AB15&lt;=20%,'Tabla probabilidad'!$B$5,IF(AB15&lt;=40%,'Tabla probabilidad'!$B$6,IF(AB15&lt;=60%,'Tabla probabilidad'!$B$7,IF(AB15&lt;=80%,'Tabla probabilidad'!$B$8,IF(AB15&lt;=100%,'Tabla probabilidad'!$B$9)))))</f>
        <v>Baja</v>
      </c>
      <c r="AB15" s="328">
        <f>AVERAGE(Z15:Z19)</f>
        <v>0.22</v>
      </c>
      <c r="AC15" s="217" t="str">
        <f t="shared" si="1"/>
        <v>Leve</v>
      </c>
      <c r="AD15" s="217">
        <f>IF(Q15="Probabilidad",(($M$15-0)),IF(Q15="Impacto",($M$15-($M$15*T15))))</f>
        <v>0.2</v>
      </c>
      <c r="AE15" s="328" t="str">
        <f>IF(AF15&lt;=20%,"Leve",IF(AF15&lt;=40%,"Menor",IF(AF15&lt;=60%,"Moderado",IF(AF15&lt;=80%,"Mayor",IF(AF15&lt;=100%,"Catastrófico")))))</f>
        <v>Leve</v>
      </c>
      <c r="AF15" s="328">
        <f>AVERAGE(AD15:AD19)</f>
        <v>0.2</v>
      </c>
      <c r="AG15" s="318" t="str">
        <f>VLOOKUP(AA15&amp;AE15,Hoja1!$B$4:$C$28,2,0)</f>
        <v>Bajo</v>
      </c>
      <c r="AH15" s="318" t="s">
        <v>275</v>
      </c>
      <c r="AI15" s="331"/>
      <c r="AJ15" s="318"/>
      <c r="AK15" s="318"/>
      <c r="AL15" s="318"/>
      <c r="AM15" s="334"/>
      <c r="AN15" s="319"/>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c r="II15" s="218"/>
      <c r="IJ15" s="218"/>
      <c r="IK15" s="218"/>
      <c r="IL15" s="218"/>
      <c r="IM15" s="218"/>
      <c r="IN15" s="218"/>
      <c r="IO15" s="218"/>
      <c r="IP15" s="218"/>
      <c r="IQ15" s="218"/>
      <c r="IR15" s="218"/>
      <c r="IS15" s="218"/>
      <c r="IT15" s="218"/>
      <c r="IU15" s="218"/>
      <c r="IV15" s="218"/>
      <c r="IW15" s="218"/>
      <c r="IX15" s="218"/>
      <c r="IY15" s="218"/>
      <c r="IZ15" s="218"/>
      <c r="JA15" s="218"/>
      <c r="JB15" s="218"/>
      <c r="JC15" s="218"/>
      <c r="JD15" s="218"/>
      <c r="JE15" s="218"/>
      <c r="JF15" s="218"/>
      <c r="JG15" s="218"/>
      <c r="JH15" s="218"/>
      <c r="JI15" s="218"/>
      <c r="JJ15" s="218"/>
      <c r="JK15" s="218"/>
      <c r="JL15" s="218"/>
      <c r="JM15" s="218"/>
      <c r="JN15" s="218"/>
      <c r="JO15" s="218"/>
      <c r="JP15" s="218"/>
      <c r="JQ15" s="218"/>
      <c r="JR15" s="218"/>
      <c r="JS15" s="218"/>
      <c r="JT15" s="218"/>
      <c r="JU15" s="218"/>
      <c r="JV15" s="218"/>
      <c r="JW15" s="218"/>
      <c r="JX15" s="218"/>
      <c r="JY15" s="218"/>
      <c r="JZ15" s="218"/>
      <c r="KA15" s="218"/>
      <c r="KB15" s="218"/>
      <c r="KC15" s="218"/>
      <c r="KD15" s="218"/>
      <c r="KE15" s="218"/>
      <c r="KF15" s="218"/>
      <c r="KG15" s="218"/>
      <c r="KH15" s="218"/>
      <c r="KI15" s="218"/>
      <c r="KJ15" s="218"/>
      <c r="KK15" s="218"/>
      <c r="KL15" s="218"/>
    </row>
    <row r="16" spans="1:298" s="219" customFormat="1" ht="37.5" x14ac:dyDescent="0.2">
      <c r="A16" s="319"/>
      <c r="B16" s="314"/>
      <c r="C16" s="319"/>
      <c r="D16" s="214" t="s">
        <v>456</v>
      </c>
      <c r="E16" s="316"/>
      <c r="F16" s="314"/>
      <c r="G16" s="319"/>
      <c r="H16" s="316"/>
      <c r="I16" s="319"/>
      <c r="J16" s="322"/>
      <c r="K16" s="319"/>
      <c r="L16" s="325"/>
      <c r="M16" s="325"/>
      <c r="N16" s="319"/>
      <c r="O16" s="197">
        <v>2</v>
      </c>
      <c r="P16" s="214" t="s">
        <v>465</v>
      </c>
      <c r="Q16" s="216" t="str">
        <f t="shared" si="0"/>
        <v>Probabilidad</v>
      </c>
      <c r="R16" s="216" t="s">
        <v>51</v>
      </c>
      <c r="S16" s="216" t="s">
        <v>56</v>
      </c>
      <c r="T16" s="217">
        <f>VLOOKUP(R16&amp;S16,Hoja1!$Q$4:$R$9,2,0)</f>
        <v>0.45</v>
      </c>
      <c r="U16" s="216" t="s">
        <v>58</v>
      </c>
      <c r="V16" s="216" t="s">
        <v>61</v>
      </c>
      <c r="W16" s="216" t="s">
        <v>64</v>
      </c>
      <c r="X16" s="217">
        <f>IF(Q16="Probabilidad",($J$15*T16),IF(Q16="Impacto"," "))</f>
        <v>0.18000000000000002</v>
      </c>
      <c r="Y16" s="217" t="str">
        <f>IF(Z16&lt;=20%,'Tabla probabilidad'!$B$5,IF(Z16&lt;=40%,'Tabla probabilidad'!$B$6,IF(Z16&lt;=60%,'Tabla probabilidad'!$B$7,IF(Z16&lt;=80%,'Tabla probabilidad'!$B$8,IF(Z16&lt;=100%,'Tabla probabilidad'!$B$9)))))</f>
        <v>Baja</v>
      </c>
      <c r="Z16" s="217">
        <f>IF(R16="Preventivo",(J15-(J15*T16)),IF(R16="Detectivo",(J15-(J15*T16)),IF(R16="Correctivo",(J15))))</f>
        <v>0.22</v>
      </c>
      <c r="AA16" s="329"/>
      <c r="AB16" s="329"/>
      <c r="AC16" s="217" t="str">
        <f t="shared" si="1"/>
        <v>Leve</v>
      </c>
      <c r="AD16" s="217">
        <f t="shared" ref="AD16:AD19" si="5">IF(Q16="Probabilidad",(($M$15-0)),IF(Q16="Impacto",($M$15-($M$15*T16))))</f>
        <v>0.2</v>
      </c>
      <c r="AE16" s="329"/>
      <c r="AF16" s="329"/>
      <c r="AG16" s="316"/>
      <c r="AH16" s="316"/>
      <c r="AI16" s="332"/>
      <c r="AJ16" s="316"/>
      <c r="AK16" s="316"/>
      <c r="AL16" s="316"/>
      <c r="AM16" s="335"/>
      <c r="AN16" s="319"/>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c r="IW16" s="218"/>
      <c r="IX16" s="218"/>
      <c r="IY16" s="218"/>
      <c r="IZ16" s="218"/>
      <c r="JA16" s="218"/>
      <c r="JB16" s="218"/>
      <c r="JC16" s="218"/>
      <c r="JD16" s="218"/>
      <c r="JE16" s="218"/>
      <c r="JF16" s="218"/>
      <c r="JG16" s="218"/>
      <c r="JH16" s="218"/>
      <c r="JI16" s="218"/>
      <c r="JJ16" s="218"/>
      <c r="JK16" s="218"/>
      <c r="JL16" s="218"/>
      <c r="JM16" s="218"/>
      <c r="JN16" s="218"/>
      <c r="JO16" s="218"/>
      <c r="JP16" s="218"/>
      <c r="JQ16" s="218"/>
      <c r="JR16" s="218"/>
      <c r="JS16" s="218"/>
      <c r="JT16" s="218"/>
      <c r="JU16" s="218"/>
      <c r="JV16" s="218"/>
      <c r="JW16" s="218"/>
      <c r="JX16" s="218"/>
      <c r="JY16" s="218"/>
      <c r="JZ16" s="218"/>
      <c r="KA16" s="218"/>
      <c r="KB16" s="218"/>
      <c r="KC16" s="218"/>
      <c r="KD16" s="218"/>
      <c r="KE16" s="218"/>
      <c r="KF16" s="218"/>
      <c r="KG16" s="218"/>
      <c r="KH16" s="218"/>
      <c r="KI16" s="218"/>
      <c r="KJ16" s="218"/>
      <c r="KK16" s="218"/>
      <c r="KL16" s="218"/>
    </row>
    <row r="17" spans="1:298" s="219" customFormat="1" ht="86.25" x14ac:dyDescent="0.2">
      <c r="A17" s="319"/>
      <c r="B17" s="314"/>
      <c r="C17" s="319"/>
      <c r="D17" s="214" t="s">
        <v>457</v>
      </c>
      <c r="E17" s="316"/>
      <c r="F17" s="314"/>
      <c r="G17" s="319"/>
      <c r="H17" s="316"/>
      <c r="I17" s="319"/>
      <c r="J17" s="322"/>
      <c r="K17" s="319"/>
      <c r="L17" s="325"/>
      <c r="M17" s="325"/>
      <c r="N17" s="319"/>
      <c r="O17" s="227">
        <v>3</v>
      </c>
      <c r="P17" s="226"/>
      <c r="Q17" s="227" t="b">
        <f t="shared" si="0"/>
        <v>0</v>
      </c>
      <c r="R17" s="227"/>
      <c r="S17" s="227"/>
      <c r="T17" s="228" t="e">
        <f>VLOOKUP(R17&amp;S17,Hoja1!$Q$4:$R$9,2,0)</f>
        <v>#N/A</v>
      </c>
      <c r="U17" s="227"/>
      <c r="V17" s="227"/>
      <c r="W17" s="227"/>
      <c r="X17" s="228" t="b">
        <f t="shared" ref="X17:X19" si="6">IF(Q17="Probabilidad",($J$15*T17),IF(Q17="Impacto"," "))</f>
        <v>0</v>
      </c>
      <c r="Y17" s="217" t="b">
        <f>IF(Z17&lt;=20%,'Tabla probabilidad'!$B$5,IF(Z17&lt;=40%,'Tabla probabilidad'!$B$6,IF(Z17&lt;=60%,'Tabla probabilidad'!$B$7,IF(Z17&lt;=80%,'Tabla probabilidad'!$B$8,IF(Z17&lt;=100%,'Tabla probabilidad'!$B$9)))))</f>
        <v>0</v>
      </c>
      <c r="Z17" s="217" t="b">
        <f>IF(R17="Preventivo",(J15-(J15*T17)),IF(R17="Detectivo",(J15-(J15*T17)),IF(R17="Correctivo",(J15))))</f>
        <v>0</v>
      </c>
      <c r="AA17" s="329"/>
      <c r="AB17" s="329"/>
      <c r="AC17" s="217" t="b">
        <f t="shared" si="1"/>
        <v>0</v>
      </c>
      <c r="AD17" s="217" t="b">
        <f t="shared" si="5"/>
        <v>0</v>
      </c>
      <c r="AE17" s="329"/>
      <c r="AF17" s="329"/>
      <c r="AG17" s="316"/>
      <c r="AH17" s="316"/>
      <c r="AI17" s="332"/>
      <c r="AJ17" s="316"/>
      <c r="AK17" s="316"/>
      <c r="AL17" s="316"/>
      <c r="AM17" s="335"/>
      <c r="AN17" s="319"/>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c r="IW17" s="218"/>
      <c r="IX17" s="218"/>
      <c r="IY17" s="218"/>
      <c r="IZ17" s="218"/>
      <c r="JA17" s="218"/>
      <c r="JB17" s="218"/>
      <c r="JC17" s="218"/>
      <c r="JD17" s="218"/>
      <c r="JE17" s="218"/>
      <c r="JF17" s="218"/>
      <c r="JG17" s="218"/>
      <c r="JH17" s="218"/>
      <c r="JI17" s="218"/>
      <c r="JJ17" s="218"/>
      <c r="JK17" s="218"/>
      <c r="JL17" s="218"/>
      <c r="JM17" s="218"/>
      <c r="JN17" s="218"/>
      <c r="JO17" s="218"/>
      <c r="JP17" s="218"/>
      <c r="JQ17" s="218"/>
      <c r="JR17" s="218"/>
      <c r="JS17" s="218"/>
      <c r="JT17" s="218"/>
      <c r="JU17" s="218"/>
      <c r="JV17" s="218"/>
      <c r="JW17" s="218"/>
      <c r="JX17" s="218"/>
      <c r="JY17" s="218"/>
      <c r="JZ17" s="218"/>
      <c r="KA17" s="218"/>
      <c r="KB17" s="218"/>
      <c r="KC17" s="218"/>
      <c r="KD17" s="218"/>
      <c r="KE17" s="218"/>
      <c r="KF17" s="218"/>
      <c r="KG17" s="218"/>
      <c r="KH17" s="218"/>
      <c r="KI17" s="218"/>
      <c r="KJ17" s="218"/>
      <c r="KK17" s="218"/>
      <c r="KL17" s="218"/>
    </row>
    <row r="18" spans="1:298" s="219" customFormat="1" ht="86.25" x14ac:dyDescent="0.2">
      <c r="A18" s="319"/>
      <c r="B18" s="314"/>
      <c r="C18" s="319"/>
      <c r="D18" s="214" t="s">
        <v>458</v>
      </c>
      <c r="E18" s="316"/>
      <c r="F18" s="314"/>
      <c r="G18" s="319"/>
      <c r="H18" s="316"/>
      <c r="I18" s="319"/>
      <c r="J18" s="322"/>
      <c r="K18" s="319"/>
      <c r="L18" s="325"/>
      <c r="M18" s="325"/>
      <c r="N18" s="319"/>
      <c r="O18" s="227">
        <v>4</v>
      </c>
      <c r="P18" s="226"/>
      <c r="Q18" s="227" t="b">
        <f t="shared" si="0"/>
        <v>0</v>
      </c>
      <c r="R18" s="227"/>
      <c r="S18" s="227"/>
      <c r="T18" s="228" t="e">
        <f>VLOOKUP(R18&amp;S18,Hoja1!$Q$4:$R$9,2,0)</f>
        <v>#N/A</v>
      </c>
      <c r="U18" s="227"/>
      <c r="V18" s="227"/>
      <c r="W18" s="227"/>
      <c r="X18" s="228" t="b">
        <f t="shared" si="6"/>
        <v>0</v>
      </c>
      <c r="Y18" s="217" t="b">
        <f>IF(Z18&lt;=20%,'Tabla probabilidad'!$B$5,IF(Z18&lt;=40%,'Tabla probabilidad'!$B$6,IF(Z18&lt;=60%,'Tabla probabilidad'!$B$7,IF(Z18&lt;=80%,'Tabla probabilidad'!$B$8,IF(Z18&lt;=100%,'Tabla probabilidad'!$B$9)))))</f>
        <v>0</v>
      </c>
      <c r="Z18" s="217" t="b">
        <f>IF(R18="Preventivo",(J15-(J15*T18)),IF(R18="Detectivo",(J15-(J15*T18)),IF(R18="Correctivo",(J15))))</f>
        <v>0</v>
      </c>
      <c r="AA18" s="329"/>
      <c r="AB18" s="329"/>
      <c r="AC18" s="217" t="b">
        <f t="shared" si="1"/>
        <v>0</v>
      </c>
      <c r="AD18" s="217" t="b">
        <f t="shared" si="5"/>
        <v>0</v>
      </c>
      <c r="AE18" s="329"/>
      <c r="AF18" s="329"/>
      <c r="AG18" s="316"/>
      <c r="AH18" s="316"/>
      <c r="AI18" s="332"/>
      <c r="AJ18" s="316"/>
      <c r="AK18" s="316"/>
      <c r="AL18" s="316"/>
      <c r="AM18" s="335"/>
      <c r="AN18" s="319"/>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c r="IW18" s="218"/>
      <c r="IX18" s="218"/>
      <c r="IY18" s="218"/>
      <c r="IZ18" s="218"/>
      <c r="JA18" s="218"/>
      <c r="JB18" s="218"/>
      <c r="JC18" s="218"/>
      <c r="JD18" s="218"/>
      <c r="JE18" s="218"/>
      <c r="JF18" s="218"/>
      <c r="JG18" s="218"/>
      <c r="JH18" s="218"/>
      <c r="JI18" s="218"/>
      <c r="JJ18" s="218"/>
      <c r="JK18" s="218"/>
      <c r="JL18" s="218"/>
      <c r="JM18" s="218"/>
      <c r="JN18" s="218"/>
      <c r="JO18" s="218"/>
      <c r="JP18" s="218"/>
      <c r="JQ18" s="218"/>
      <c r="JR18" s="218"/>
      <c r="JS18" s="218"/>
      <c r="JT18" s="218"/>
      <c r="JU18" s="218"/>
      <c r="JV18" s="218"/>
      <c r="JW18" s="218"/>
      <c r="JX18" s="218"/>
      <c r="JY18" s="218"/>
      <c r="JZ18" s="218"/>
      <c r="KA18" s="218"/>
      <c r="KB18" s="218"/>
      <c r="KC18" s="218"/>
      <c r="KD18" s="218"/>
      <c r="KE18" s="218"/>
      <c r="KF18" s="218"/>
      <c r="KG18" s="218"/>
      <c r="KH18" s="218"/>
      <c r="KI18" s="218"/>
      <c r="KJ18" s="218"/>
      <c r="KK18" s="218"/>
      <c r="KL18" s="218"/>
    </row>
    <row r="19" spans="1:298" s="219" customFormat="1" ht="61.5" x14ac:dyDescent="0.2">
      <c r="A19" s="319"/>
      <c r="B19" s="314"/>
      <c r="C19" s="319"/>
      <c r="D19" s="214" t="s">
        <v>468</v>
      </c>
      <c r="E19" s="317"/>
      <c r="F19" s="314"/>
      <c r="G19" s="319"/>
      <c r="H19" s="317"/>
      <c r="I19" s="319"/>
      <c r="J19" s="322"/>
      <c r="K19" s="319"/>
      <c r="L19" s="325"/>
      <c r="M19" s="325"/>
      <c r="N19" s="319"/>
      <c r="O19" s="227">
        <v>5</v>
      </c>
      <c r="P19" s="226"/>
      <c r="Q19" s="227" t="b">
        <f t="shared" si="0"/>
        <v>0</v>
      </c>
      <c r="R19" s="227"/>
      <c r="S19" s="227"/>
      <c r="T19" s="228" t="e">
        <f>VLOOKUP(R19&amp;S19,Hoja1!$Q$4:$R$9,2,0)</f>
        <v>#N/A</v>
      </c>
      <c r="U19" s="227"/>
      <c r="V19" s="227"/>
      <c r="W19" s="227"/>
      <c r="X19" s="228" t="b">
        <f t="shared" si="6"/>
        <v>0</v>
      </c>
      <c r="Y19" s="217" t="b">
        <f>IF(Z19&lt;=20%,'Tabla probabilidad'!$B$5,IF(Z19&lt;=40%,'Tabla probabilidad'!$B$6,IF(Z19&lt;=60%,'Tabla probabilidad'!$B$7,IF(Z19&lt;=80%,'Tabla probabilidad'!$B$8,IF(Z19&lt;=100%,'Tabla probabilidad'!$B$9)))))</f>
        <v>0</v>
      </c>
      <c r="Z19" s="217" t="b">
        <f>IF(R19="Preventivo",(J15-(J15*T19)),IF(R19="Detectivo",(J15-(J15*T19)),IF(R19="Correctivo",(J15))))</f>
        <v>0</v>
      </c>
      <c r="AA19" s="330"/>
      <c r="AB19" s="330"/>
      <c r="AC19" s="217" t="b">
        <f t="shared" si="1"/>
        <v>0</v>
      </c>
      <c r="AD19" s="217" t="b">
        <f t="shared" si="5"/>
        <v>0</v>
      </c>
      <c r="AE19" s="330"/>
      <c r="AF19" s="330"/>
      <c r="AG19" s="317"/>
      <c r="AH19" s="317"/>
      <c r="AI19" s="339"/>
      <c r="AJ19" s="317"/>
      <c r="AK19" s="317"/>
      <c r="AL19" s="317"/>
      <c r="AM19" s="338"/>
      <c r="AN19" s="319"/>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c r="IW19" s="218"/>
      <c r="IX19" s="218"/>
      <c r="IY19" s="218"/>
      <c r="IZ19" s="218"/>
      <c r="JA19" s="218"/>
      <c r="JB19" s="218"/>
      <c r="JC19" s="218"/>
      <c r="JD19" s="218"/>
      <c r="JE19" s="218"/>
      <c r="JF19" s="218"/>
      <c r="JG19" s="218"/>
      <c r="JH19" s="218"/>
      <c r="JI19" s="218"/>
      <c r="JJ19" s="218"/>
      <c r="JK19" s="218"/>
      <c r="JL19" s="218"/>
      <c r="JM19" s="218"/>
      <c r="JN19" s="218"/>
      <c r="JO19" s="218"/>
      <c r="JP19" s="218"/>
      <c r="JQ19" s="218"/>
      <c r="JR19" s="218"/>
      <c r="JS19" s="218"/>
      <c r="JT19" s="218"/>
      <c r="JU19" s="218"/>
      <c r="JV19" s="218"/>
      <c r="JW19" s="218"/>
      <c r="JX19" s="218"/>
      <c r="JY19" s="218"/>
      <c r="JZ19" s="218"/>
      <c r="KA19" s="218"/>
      <c r="KB19" s="218"/>
      <c r="KC19" s="218"/>
      <c r="KD19" s="218"/>
      <c r="KE19" s="218"/>
      <c r="KF19" s="218"/>
      <c r="KG19" s="218"/>
      <c r="KH19" s="218"/>
      <c r="KI19" s="218"/>
      <c r="KJ19" s="218"/>
      <c r="KK19" s="218"/>
      <c r="KL19" s="218"/>
    </row>
    <row r="20" spans="1:298" s="219" customFormat="1" ht="37.5" x14ac:dyDescent="0.2">
      <c r="A20" s="319">
        <v>3</v>
      </c>
      <c r="B20" s="314" t="s">
        <v>449</v>
      </c>
      <c r="C20" s="319" t="s">
        <v>40</v>
      </c>
      <c r="D20" s="214" t="s">
        <v>459</v>
      </c>
      <c r="E20" s="319" t="s">
        <v>413</v>
      </c>
      <c r="F20" s="314" t="s">
        <v>475</v>
      </c>
      <c r="G20" s="319" t="s">
        <v>294</v>
      </c>
      <c r="H20" s="319">
        <v>24</v>
      </c>
      <c r="I20" s="319" t="str">
        <f>IF(H20&lt;=2,'Tabla probabilidad'!$B$5,IF(H20&lt;=24,'Tabla probabilidad'!$B$6,IF(H20&lt;=500,'Tabla probabilidad'!$B$7,IF(H20&lt;=5000,'Tabla probabilidad'!$B$8,IF(H20&gt;5000,'Tabla probabilidad'!$B$9)))))</f>
        <v>Baja</v>
      </c>
      <c r="J20" s="322">
        <f>IF(H20&lt;=2,'Tabla probabilidad'!$D$5,IF(H20&lt;=24,'Tabla probabilidad'!$D$6,IF(H20&lt;=500,'Tabla probabilidad'!$D$7,IF(H20&lt;=5000,'Tabla probabilidad'!$D$8,IF(H20&gt;5000,'Tabla probabilidad'!$D$9)))))</f>
        <v>0.4</v>
      </c>
      <c r="K20" s="319" t="s">
        <v>47</v>
      </c>
      <c r="L20" s="319"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19"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19" t="str">
        <f>VLOOKUP((I20&amp;L20),Hoja1!$B$4:$C$28,2,0)</f>
        <v>Bajo</v>
      </c>
      <c r="O20" s="197">
        <v>1</v>
      </c>
      <c r="P20" s="214" t="s">
        <v>463</v>
      </c>
      <c r="Q20" s="216" t="str">
        <f t="shared" si="0"/>
        <v>Probabilidad</v>
      </c>
      <c r="R20" s="216" t="s">
        <v>51</v>
      </c>
      <c r="S20" s="216" t="s">
        <v>56</v>
      </c>
      <c r="T20" s="217">
        <f>VLOOKUP(R20&amp;S20,Hoja1!$Q$4:$R$9,2,0)</f>
        <v>0.45</v>
      </c>
      <c r="U20" s="216" t="s">
        <v>58</v>
      </c>
      <c r="V20" s="216" t="s">
        <v>61</v>
      </c>
      <c r="W20" s="216" t="s">
        <v>64</v>
      </c>
      <c r="X20" s="217">
        <f>IF(Q20="Probabilidad",($J$20*T20),IF(Q20="Impacto"," "))</f>
        <v>0.18000000000000002</v>
      </c>
      <c r="Y20" s="217" t="str">
        <f>IF(Z20&lt;=20%,'Tabla probabilidad'!$B$5,IF(Z20&lt;=40%,'Tabla probabilidad'!$B$6,IF(Z20&lt;=60%,'Tabla probabilidad'!$B$7,IF(Z20&lt;=80%,'Tabla probabilidad'!$B$8,IF(Z20&lt;=100%,'Tabla probabilidad'!$B$9)))))</f>
        <v>Baja</v>
      </c>
      <c r="Z20" s="217">
        <f>IF(R20="Preventivo",(J20-(J20*T20)),IF(R20="Detectivo",(J20-(J20*T20)),IF(R20="Correctivo",(J20))))</f>
        <v>0.22</v>
      </c>
      <c r="AA20" s="328" t="str">
        <f>IF(AB20&lt;=20%,'Tabla probabilidad'!$B$5,IF(AB20&lt;=40%,'Tabla probabilidad'!$B$6,IF(AB20&lt;=60%,'Tabla probabilidad'!$B$7,IF(AB20&lt;=80%,'Tabla probabilidad'!$B$8,IF(AB20&lt;=100%,'Tabla probabilidad'!$B$9)))))</f>
        <v>Baja</v>
      </c>
      <c r="AB20" s="328">
        <f>AVERAGE(Z20:Z24)</f>
        <v>0.22</v>
      </c>
      <c r="AC20" s="217" t="str">
        <f t="shared" si="1"/>
        <v>Leve</v>
      </c>
      <c r="AD20" s="217">
        <f>IF(Q20="Probabilidad",(($M$20-0)),IF(Q20="Impacto",($M$20-($M$20*T20))))</f>
        <v>0.2</v>
      </c>
      <c r="AE20" s="328" t="str">
        <f>IF(AF20&lt;=20%,"Leve",IF(AF20&lt;=40%,"Menor",IF(AF20&lt;=60%,"Moderado",IF(AF20&lt;=80%,"Mayor",IF(AF20&lt;=100%,"Catastrófico")))))</f>
        <v>Leve</v>
      </c>
      <c r="AF20" s="328">
        <f>AVERAGE(AD20:AD24)</f>
        <v>0.2</v>
      </c>
      <c r="AG20" s="318" t="str">
        <f>VLOOKUP(AA20&amp;AE20,Hoja1!$B$4:$C$28,2,0)</f>
        <v>Bajo</v>
      </c>
      <c r="AH20" s="318" t="s">
        <v>275</v>
      </c>
      <c r="AI20" s="331"/>
      <c r="AJ20" s="318"/>
      <c r="AK20" s="318"/>
      <c r="AL20" s="318"/>
      <c r="AM20" s="334"/>
      <c r="AN20" s="319"/>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c r="IU20" s="218"/>
      <c r="IV20" s="218"/>
      <c r="IW20" s="218"/>
      <c r="IX20" s="218"/>
      <c r="IY20" s="218"/>
      <c r="IZ20" s="218"/>
      <c r="JA20" s="218"/>
      <c r="JB20" s="218"/>
      <c r="JC20" s="218"/>
      <c r="JD20" s="218"/>
      <c r="JE20" s="218"/>
      <c r="JF20" s="218"/>
      <c r="JG20" s="218"/>
      <c r="JH20" s="218"/>
      <c r="JI20" s="218"/>
      <c r="JJ20" s="218"/>
      <c r="JK20" s="218"/>
      <c r="JL20" s="218"/>
      <c r="JM20" s="218"/>
      <c r="JN20" s="218"/>
      <c r="JO20" s="218"/>
      <c r="JP20" s="218"/>
      <c r="JQ20" s="218"/>
      <c r="JR20" s="218"/>
      <c r="JS20" s="218"/>
      <c r="JT20" s="218"/>
      <c r="JU20" s="218"/>
      <c r="JV20" s="218"/>
      <c r="JW20" s="218"/>
      <c r="JX20" s="218"/>
      <c r="JY20" s="218"/>
      <c r="JZ20" s="218"/>
      <c r="KA20" s="218"/>
      <c r="KB20" s="218"/>
      <c r="KC20" s="218"/>
      <c r="KD20" s="218"/>
      <c r="KE20" s="218"/>
      <c r="KF20" s="218"/>
      <c r="KG20" s="218"/>
      <c r="KH20" s="218"/>
      <c r="KI20" s="218"/>
      <c r="KJ20" s="218"/>
      <c r="KK20" s="218"/>
      <c r="KL20" s="218"/>
    </row>
    <row r="21" spans="1:298" s="219" customFormat="1" ht="90" customHeight="1" x14ac:dyDescent="0.2">
      <c r="A21" s="319"/>
      <c r="B21" s="314"/>
      <c r="C21" s="319"/>
      <c r="D21" s="214" t="s">
        <v>411</v>
      </c>
      <c r="E21" s="319"/>
      <c r="F21" s="314"/>
      <c r="G21" s="319"/>
      <c r="H21" s="319"/>
      <c r="I21" s="319"/>
      <c r="J21" s="322"/>
      <c r="K21" s="319"/>
      <c r="L21" s="325"/>
      <c r="M21" s="325"/>
      <c r="N21" s="319"/>
      <c r="O21" s="197">
        <v>2</v>
      </c>
      <c r="P21" s="214" t="s">
        <v>466</v>
      </c>
      <c r="Q21" s="216" t="str">
        <f t="shared" si="0"/>
        <v>Probabilidad</v>
      </c>
      <c r="R21" s="216" t="s">
        <v>51</v>
      </c>
      <c r="S21" s="216" t="s">
        <v>56</v>
      </c>
      <c r="T21" s="217">
        <f>VLOOKUP(R21&amp;S21,Hoja1!$Q$4:$R$9,2,0)</f>
        <v>0.45</v>
      </c>
      <c r="U21" s="216" t="s">
        <v>58</v>
      </c>
      <c r="V21" s="216" t="s">
        <v>61</v>
      </c>
      <c r="W21" s="216" t="s">
        <v>64</v>
      </c>
      <c r="X21" s="217">
        <f t="shared" ref="X21:X24" si="7">IF(Q21="Probabilidad",($J$20*T21),IF(Q21="Impacto"," "))</f>
        <v>0.18000000000000002</v>
      </c>
      <c r="Y21" s="217" t="str">
        <f>IF(Z21&lt;=20%,'Tabla probabilidad'!$B$5,IF(Z21&lt;=40%,'Tabla probabilidad'!$B$6,IF(Z21&lt;=60%,'Tabla probabilidad'!$B$7,IF(Z21&lt;=80%,'Tabla probabilidad'!$B$8,IF(Z21&lt;=100%,'Tabla probabilidad'!$B$9)))))</f>
        <v>Baja</v>
      </c>
      <c r="Z21" s="217">
        <f>IF(R21="Preventivo",(J20-(J20*T21)),IF(R21="Detectivo",(J20-(J20*T21)),IF(R21="Correctivo",(J20))))</f>
        <v>0.22</v>
      </c>
      <c r="AA21" s="329"/>
      <c r="AB21" s="329"/>
      <c r="AC21" s="217" t="str">
        <f t="shared" si="1"/>
        <v>Leve</v>
      </c>
      <c r="AD21" s="217">
        <f t="shared" ref="AD21:AD24" si="8">IF(Q21="Probabilidad",(($M$20-0)),IF(Q21="Impacto",($M$20-($M$20*T21))))</f>
        <v>0.2</v>
      </c>
      <c r="AE21" s="329"/>
      <c r="AF21" s="329"/>
      <c r="AG21" s="316"/>
      <c r="AH21" s="316"/>
      <c r="AI21" s="332"/>
      <c r="AJ21" s="316"/>
      <c r="AK21" s="316"/>
      <c r="AL21" s="316"/>
      <c r="AM21" s="335"/>
      <c r="AN21" s="319"/>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c r="IU21" s="218"/>
      <c r="IV21" s="218"/>
      <c r="IW21" s="218"/>
      <c r="IX21" s="218"/>
      <c r="IY21" s="218"/>
      <c r="IZ21" s="218"/>
      <c r="JA21" s="218"/>
      <c r="JB21" s="218"/>
      <c r="JC21" s="218"/>
      <c r="JD21" s="218"/>
      <c r="JE21" s="218"/>
      <c r="JF21" s="218"/>
      <c r="JG21" s="218"/>
      <c r="JH21" s="218"/>
      <c r="JI21" s="218"/>
      <c r="JJ21" s="218"/>
      <c r="JK21" s="218"/>
      <c r="JL21" s="218"/>
      <c r="JM21" s="218"/>
      <c r="JN21" s="218"/>
      <c r="JO21" s="218"/>
      <c r="JP21" s="218"/>
      <c r="JQ21" s="218"/>
      <c r="JR21" s="218"/>
      <c r="JS21" s="218"/>
      <c r="JT21" s="218"/>
      <c r="JU21" s="218"/>
      <c r="JV21" s="218"/>
      <c r="JW21" s="218"/>
      <c r="JX21" s="218"/>
      <c r="JY21" s="218"/>
      <c r="JZ21" s="218"/>
      <c r="KA21" s="218"/>
      <c r="KB21" s="218"/>
      <c r="KC21" s="218"/>
      <c r="KD21" s="218"/>
      <c r="KE21" s="218"/>
      <c r="KF21" s="218"/>
      <c r="KG21" s="218"/>
      <c r="KH21" s="218"/>
      <c r="KI21" s="218"/>
      <c r="KJ21" s="218"/>
      <c r="KK21" s="218"/>
      <c r="KL21" s="218"/>
    </row>
    <row r="22" spans="1:298" s="219" customFormat="1" ht="74.25" x14ac:dyDescent="0.2">
      <c r="A22" s="319"/>
      <c r="B22" s="314"/>
      <c r="C22" s="319"/>
      <c r="D22" s="214" t="s">
        <v>413</v>
      </c>
      <c r="E22" s="319"/>
      <c r="F22" s="314"/>
      <c r="G22" s="319"/>
      <c r="H22" s="319"/>
      <c r="I22" s="319"/>
      <c r="J22" s="322"/>
      <c r="K22" s="319"/>
      <c r="L22" s="325"/>
      <c r="M22" s="325"/>
      <c r="N22" s="319"/>
      <c r="O22" s="227">
        <v>3</v>
      </c>
      <c r="P22" s="226"/>
      <c r="Q22" s="227" t="b">
        <f t="shared" si="0"/>
        <v>0</v>
      </c>
      <c r="R22" s="227"/>
      <c r="S22" s="227"/>
      <c r="T22" s="228" t="e">
        <f>VLOOKUP(R22&amp;S22,Hoja1!$Q$4:$R$9,2,0)</f>
        <v>#N/A</v>
      </c>
      <c r="U22" s="227"/>
      <c r="V22" s="227"/>
      <c r="W22" s="227"/>
      <c r="X22" s="228" t="b">
        <f t="shared" si="7"/>
        <v>0</v>
      </c>
      <c r="Y22" s="217" t="b">
        <f>IF(Z22&lt;=20%,'Tabla probabilidad'!$B$5,IF(Z22&lt;=40%,'Tabla probabilidad'!$B$6,IF(Z22&lt;=60%,'Tabla probabilidad'!$B$7,IF(Z22&lt;=80%,'Tabla probabilidad'!$B$8,IF(Z22&lt;=100%,'Tabla probabilidad'!$B$9)))))</f>
        <v>0</v>
      </c>
      <c r="Z22" s="217" t="b">
        <f>IF(R22="Preventivo",(J20-(J20*T22)),IF(R22="Detectivo",(J20-(J20*T22)),IF(R22="Correctivo",(J20))))</f>
        <v>0</v>
      </c>
      <c r="AA22" s="329"/>
      <c r="AB22" s="329"/>
      <c r="AC22" s="217" t="b">
        <f t="shared" si="1"/>
        <v>0</v>
      </c>
      <c r="AD22" s="217" t="b">
        <f t="shared" si="8"/>
        <v>0</v>
      </c>
      <c r="AE22" s="329"/>
      <c r="AF22" s="329"/>
      <c r="AG22" s="316"/>
      <c r="AH22" s="316"/>
      <c r="AI22" s="332"/>
      <c r="AJ22" s="316"/>
      <c r="AK22" s="316"/>
      <c r="AL22" s="316"/>
      <c r="AM22" s="335"/>
      <c r="AN22" s="319"/>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c r="IU22" s="218"/>
      <c r="IV22" s="218"/>
      <c r="IW22" s="218"/>
      <c r="IX22" s="218"/>
      <c r="IY22" s="218"/>
      <c r="IZ22" s="218"/>
      <c r="JA22" s="218"/>
      <c r="JB22" s="218"/>
      <c r="JC22" s="218"/>
      <c r="JD22" s="218"/>
      <c r="JE22" s="218"/>
      <c r="JF22" s="218"/>
      <c r="JG22" s="218"/>
      <c r="JH22" s="218"/>
      <c r="JI22" s="218"/>
      <c r="JJ22" s="218"/>
      <c r="JK22" s="218"/>
      <c r="JL22" s="218"/>
      <c r="JM22" s="218"/>
      <c r="JN22" s="218"/>
      <c r="JO22" s="218"/>
      <c r="JP22" s="218"/>
      <c r="JQ22" s="218"/>
      <c r="JR22" s="218"/>
      <c r="JS22" s="218"/>
      <c r="JT22" s="218"/>
      <c r="JU22" s="218"/>
      <c r="JV22" s="218"/>
      <c r="JW22" s="218"/>
      <c r="JX22" s="218"/>
      <c r="JY22" s="218"/>
      <c r="JZ22" s="218"/>
      <c r="KA22" s="218"/>
      <c r="KB22" s="218"/>
      <c r="KC22" s="218"/>
      <c r="KD22" s="218"/>
      <c r="KE22" s="218"/>
      <c r="KF22" s="218"/>
      <c r="KG22" s="218"/>
      <c r="KH22" s="218"/>
      <c r="KI22" s="218"/>
      <c r="KJ22" s="218"/>
      <c r="KK22" s="218"/>
      <c r="KL22" s="218"/>
    </row>
    <row r="23" spans="1:298" s="219" customFormat="1" ht="54" customHeight="1" x14ac:dyDescent="0.2">
      <c r="A23" s="319"/>
      <c r="B23" s="314"/>
      <c r="C23" s="319"/>
      <c r="D23" s="214" t="s">
        <v>415</v>
      </c>
      <c r="E23" s="319"/>
      <c r="F23" s="314"/>
      <c r="G23" s="319"/>
      <c r="H23" s="319"/>
      <c r="I23" s="319"/>
      <c r="J23" s="322"/>
      <c r="K23" s="319"/>
      <c r="L23" s="325"/>
      <c r="M23" s="325"/>
      <c r="N23" s="319"/>
      <c r="O23" s="227">
        <v>4</v>
      </c>
      <c r="P23" s="226"/>
      <c r="Q23" s="227" t="b">
        <f t="shared" si="0"/>
        <v>0</v>
      </c>
      <c r="R23" s="227"/>
      <c r="S23" s="227"/>
      <c r="T23" s="228" t="e">
        <f>VLOOKUP(R23&amp;S23,Hoja1!$Q$4:$R$9,2,0)</f>
        <v>#N/A</v>
      </c>
      <c r="U23" s="227"/>
      <c r="V23" s="227"/>
      <c r="W23" s="227"/>
      <c r="X23" s="228" t="b">
        <f t="shared" si="7"/>
        <v>0</v>
      </c>
      <c r="Y23" s="217" t="b">
        <f>IF(Z23&lt;=20%,'Tabla probabilidad'!$B$5,IF(Z23&lt;=40%,'Tabla probabilidad'!$B$6,IF(Z23&lt;=60%,'Tabla probabilidad'!$B$7,IF(Z23&lt;=80%,'Tabla probabilidad'!$B$8,IF(Z23&lt;=100%,'Tabla probabilidad'!$B$9)))))</f>
        <v>0</v>
      </c>
      <c r="Z23" s="217" t="b">
        <f>IF(R23="Preventivo",(J20-(J20*T23)),IF(R23="Detectivo",(J20-(J20*T23)),IF(R23="Correctivo",(J20))))</f>
        <v>0</v>
      </c>
      <c r="AA23" s="329"/>
      <c r="AB23" s="329"/>
      <c r="AC23" s="217" t="b">
        <f t="shared" si="1"/>
        <v>0</v>
      </c>
      <c r="AD23" s="217" t="b">
        <f t="shared" si="8"/>
        <v>0</v>
      </c>
      <c r="AE23" s="329"/>
      <c r="AF23" s="329"/>
      <c r="AG23" s="316"/>
      <c r="AH23" s="316"/>
      <c r="AI23" s="332"/>
      <c r="AJ23" s="316"/>
      <c r="AK23" s="316"/>
      <c r="AL23" s="316"/>
      <c r="AM23" s="335"/>
      <c r="AN23" s="319"/>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c r="IU23" s="218"/>
      <c r="IV23" s="218"/>
      <c r="IW23" s="218"/>
      <c r="IX23" s="218"/>
      <c r="IY23" s="218"/>
      <c r="IZ23" s="218"/>
      <c r="JA23" s="218"/>
      <c r="JB23" s="218"/>
      <c r="JC23" s="218"/>
      <c r="JD23" s="218"/>
      <c r="JE23" s="218"/>
      <c r="JF23" s="218"/>
      <c r="JG23" s="218"/>
      <c r="JH23" s="218"/>
      <c r="JI23" s="218"/>
      <c r="JJ23" s="218"/>
      <c r="JK23" s="218"/>
      <c r="JL23" s="218"/>
      <c r="JM23" s="218"/>
      <c r="JN23" s="218"/>
      <c r="JO23" s="218"/>
      <c r="JP23" s="218"/>
      <c r="JQ23" s="218"/>
      <c r="JR23" s="218"/>
      <c r="JS23" s="218"/>
      <c r="JT23" s="218"/>
      <c r="JU23" s="218"/>
      <c r="JV23" s="218"/>
      <c r="JW23" s="218"/>
      <c r="JX23" s="218"/>
      <c r="JY23" s="218"/>
      <c r="JZ23" s="218"/>
      <c r="KA23" s="218"/>
      <c r="KB23" s="218"/>
      <c r="KC23" s="218"/>
      <c r="KD23" s="218"/>
      <c r="KE23" s="218"/>
      <c r="KF23" s="218"/>
      <c r="KG23" s="218"/>
      <c r="KH23" s="218"/>
      <c r="KI23" s="218"/>
      <c r="KJ23" s="218"/>
      <c r="KK23" s="218"/>
      <c r="KL23" s="218"/>
    </row>
    <row r="24" spans="1:298" s="219" customFormat="1" ht="42.75" customHeight="1" x14ac:dyDescent="0.2">
      <c r="A24" s="319"/>
      <c r="B24" s="314"/>
      <c r="C24" s="319"/>
      <c r="D24" s="214" t="s">
        <v>460</v>
      </c>
      <c r="E24" s="319"/>
      <c r="F24" s="314"/>
      <c r="G24" s="319"/>
      <c r="H24" s="319"/>
      <c r="I24" s="319"/>
      <c r="J24" s="322"/>
      <c r="K24" s="319"/>
      <c r="L24" s="325"/>
      <c r="M24" s="325"/>
      <c r="N24" s="319"/>
      <c r="O24" s="227">
        <v>5</v>
      </c>
      <c r="P24" s="226"/>
      <c r="Q24" s="227" t="b">
        <f t="shared" si="0"/>
        <v>0</v>
      </c>
      <c r="R24" s="227"/>
      <c r="S24" s="227"/>
      <c r="T24" s="228" t="e">
        <f>VLOOKUP(R24&amp;S24,Hoja1!$Q$4:$R$9,2,0)</f>
        <v>#N/A</v>
      </c>
      <c r="U24" s="227"/>
      <c r="V24" s="227"/>
      <c r="W24" s="227"/>
      <c r="X24" s="228" t="b">
        <f t="shared" si="7"/>
        <v>0</v>
      </c>
      <c r="Y24" s="217" t="b">
        <f>IF(Z24&lt;=20%,'Tabla probabilidad'!$B$5,IF(Z24&lt;=40%,'Tabla probabilidad'!$B$6,IF(Z24&lt;=60%,'Tabla probabilidad'!$B$7,IF(Z24&lt;=80%,'Tabla probabilidad'!$B$8,IF(Z24&lt;=100%,'Tabla probabilidad'!$B$9)))))</f>
        <v>0</v>
      </c>
      <c r="Z24" s="217" t="b">
        <f>IF(R24="Preventivo",(J20-(J20*T24)),IF(R24="Detectivo",(J20-(J20*T24)),IF(R24="Correctivo",(J20))))</f>
        <v>0</v>
      </c>
      <c r="AA24" s="330"/>
      <c r="AB24" s="330"/>
      <c r="AC24" s="217" t="b">
        <f t="shared" si="1"/>
        <v>0</v>
      </c>
      <c r="AD24" s="217" t="b">
        <f t="shared" si="8"/>
        <v>0</v>
      </c>
      <c r="AE24" s="330"/>
      <c r="AF24" s="330"/>
      <c r="AG24" s="317"/>
      <c r="AH24" s="317"/>
      <c r="AI24" s="339"/>
      <c r="AJ24" s="317"/>
      <c r="AK24" s="317"/>
      <c r="AL24" s="317"/>
      <c r="AM24" s="338"/>
      <c r="AN24" s="319"/>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c r="IM24" s="218"/>
      <c r="IN24" s="218"/>
      <c r="IO24" s="218"/>
      <c r="IP24" s="218"/>
      <c r="IQ24" s="218"/>
      <c r="IR24" s="218"/>
      <c r="IS24" s="218"/>
      <c r="IT24" s="218"/>
      <c r="IU24" s="218"/>
      <c r="IV24" s="218"/>
      <c r="IW24" s="218"/>
      <c r="IX24" s="218"/>
      <c r="IY24" s="218"/>
      <c r="IZ24" s="218"/>
      <c r="JA24" s="218"/>
      <c r="JB24" s="218"/>
      <c r="JC24" s="218"/>
      <c r="JD24" s="218"/>
      <c r="JE24" s="218"/>
      <c r="JF24" s="218"/>
      <c r="JG24" s="218"/>
      <c r="JH24" s="218"/>
      <c r="JI24" s="218"/>
      <c r="JJ24" s="218"/>
      <c r="JK24" s="218"/>
      <c r="JL24" s="218"/>
      <c r="JM24" s="218"/>
      <c r="JN24" s="218"/>
      <c r="JO24" s="218"/>
      <c r="JP24" s="218"/>
      <c r="JQ24" s="218"/>
      <c r="JR24" s="218"/>
      <c r="JS24" s="218"/>
      <c r="JT24" s="218"/>
      <c r="JU24" s="218"/>
      <c r="JV24" s="218"/>
      <c r="JW24" s="218"/>
      <c r="JX24" s="218"/>
      <c r="JY24" s="218"/>
      <c r="JZ24" s="218"/>
      <c r="KA24" s="218"/>
      <c r="KB24" s="218"/>
      <c r="KC24" s="218"/>
      <c r="KD24" s="218"/>
      <c r="KE24" s="218"/>
      <c r="KF24" s="218"/>
      <c r="KG24" s="218"/>
      <c r="KH24" s="218"/>
      <c r="KI24" s="218"/>
      <c r="KJ24" s="218"/>
      <c r="KK24" s="218"/>
      <c r="KL24" s="218"/>
    </row>
    <row r="25" spans="1:298" s="219" customFormat="1" ht="101.25" customHeight="1" x14ac:dyDescent="0.2">
      <c r="A25" s="319">
        <v>4</v>
      </c>
      <c r="B25" s="315" t="s">
        <v>450</v>
      </c>
      <c r="C25" s="319" t="s">
        <v>293</v>
      </c>
      <c r="D25" s="214" t="s">
        <v>461</v>
      </c>
      <c r="E25" s="319" t="s">
        <v>522</v>
      </c>
      <c r="F25" s="315" t="s">
        <v>523</v>
      </c>
      <c r="G25" s="319" t="s">
        <v>294</v>
      </c>
      <c r="H25" s="319">
        <v>24</v>
      </c>
      <c r="I25" s="319" t="str">
        <f>IF(H25&lt;=2,'Tabla probabilidad'!$B$5,IF(H25&lt;=24,'Tabla probabilidad'!$B$6,IF(H25&lt;=500,'Tabla probabilidad'!$B$7,IF(H25&lt;=5000,'Tabla probabilidad'!$B$8,IF(H25&gt;5000,'Tabla probabilidad'!$B$9)))))</f>
        <v>Baja</v>
      </c>
      <c r="J25" s="322">
        <f>IF(H25&lt;=2,'Tabla probabilidad'!$D$5,IF(H25&lt;=24,'Tabla probabilidad'!$D$6,IF(H25&lt;=500,'Tabla probabilidad'!$D$7,IF(H25&lt;=5000,'Tabla probabilidad'!$D$8,IF(H25&gt;5000,'Tabla probabilidad'!$D$9)))))</f>
        <v>0.4</v>
      </c>
      <c r="K25" s="319" t="s">
        <v>282</v>
      </c>
      <c r="L25" s="319"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Menor</v>
      </c>
      <c r="M25" s="319"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40%</v>
      </c>
      <c r="N25" s="319" t="str">
        <f>VLOOKUP((I25&amp;L25),Hoja1!$B$4:$C$28,2,0)</f>
        <v>Moderado</v>
      </c>
      <c r="O25" s="197">
        <v>1</v>
      </c>
      <c r="P25" s="214" t="s">
        <v>467</v>
      </c>
      <c r="Q25" s="216" t="str">
        <f t="shared" si="0"/>
        <v>Probabilidad</v>
      </c>
      <c r="R25" s="216" t="s">
        <v>51</v>
      </c>
      <c r="S25" s="216" t="s">
        <v>56</v>
      </c>
      <c r="T25" s="217">
        <f>VLOOKUP(R25&amp;S25,Hoja1!$Q$4:$R$9,2,0)</f>
        <v>0.45</v>
      </c>
      <c r="U25" s="216" t="s">
        <v>58</v>
      </c>
      <c r="V25" s="216" t="s">
        <v>61</v>
      </c>
      <c r="W25" s="216" t="s">
        <v>64</v>
      </c>
      <c r="X25" s="217">
        <f>IF(Q25="Probabilidad",($J$25*T25),IF(Q25="Impacto"," "))</f>
        <v>0.18000000000000002</v>
      </c>
      <c r="Y25" s="217" t="str">
        <f>IF(Z25&lt;=20%,'Tabla probabilidad'!$B$5,IF(Z25&lt;=40%,'Tabla probabilidad'!$B$6,IF(Z25&lt;=60%,'Tabla probabilidad'!$B$7,IF(Z25&lt;=80%,'Tabla probabilidad'!$B$8,IF(Z25&lt;=100%,'Tabla probabilidad'!$B$9)))))</f>
        <v>Baja</v>
      </c>
      <c r="Z25" s="217">
        <f>IF(R25="Preventivo",(J25-(J25*T25)),IF(R25="Detectivo",(J25-(J25*T25)),IF(R25="Correctivo",(J25))))</f>
        <v>0.22</v>
      </c>
      <c r="AA25" s="328" t="str">
        <f>IF(AB25&lt;=20%,'Tabla probabilidad'!$B$5,IF(AB25&lt;=40%,'Tabla probabilidad'!$B$6,IF(AB25&lt;=60%,'Tabla probabilidad'!$B$7,IF(AB25&lt;=80%,'Tabla probabilidad'!$B$8,IF(AB25&lt;=100%,'Tabla probabilidad'!$B$9)))))</f>
        <v>Baja</v>
      </c>
      <c r="AB25" s="328">
        <f>AVERAGE(Z25:Z29)</f>
        <v>0.22</v>
      </c>
      <c r="AC25" s="217" t="str">
        <f t="shared" si="1"/>
        <v>Menor</v>
      </c>
      <c r="AD25" s="217">
        <f>IF(Q25="Probabilidad",(($M$25-0)),IF(Q25="Impacto",($M$25-($M$25*T25))))</f>
        <v>0.4</v>
      </c>
      <c r="AE25" s="328" t="str">
        <f>IF(AF25&lt;=20%,"Leve",IF(AF25&lt;=40%,"Menor",IF(AF25&lt;=60%,"Moderado",IF(AF25&lt;=80%,"Mayor",IF(AF25&lt;=100%,"Catastrófico")))))</f>
        <v>Menor</v>
      </c>
      <c r="AF25" s="328">
        <f>AVERAGE(AD25:AD29)</f>
        <v>0.4</v>
      </c>
      <c r="AG25" s="318" t="str">
        <f>VLOOKUP(AA25&amp;AE25,Hoja1!$B$4:$C$28,2,0)</f>
        <v>Moderado</v>
      </c>
      <c r="AH25" s="318" t="s">
        <v>278</v>
      </c>
      <c r="AI25" s="331" t="s">
        <v>492</v>
      </c>
      <c r="AJ25" s="318" t="s">
        <v>470</v>
      </c>
      <c r="AK25" s="327">
        <v>44228</v>
      </c>
      <c r="AL25" s="327">
        <v>44561</v>
      </c>
      <c r="AM25" s="334"/>
      <c r="AN25" s="319" t="s">
        <v>174</v>
      </c>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c r="IU25" s="218"/>
      <c r="IV25" s="218"/>
      <c r="IW25" s="218"/>
      <c r="IX25" s="218"/>
      <c r="IY25" s="218"/>
      <c r="IZ25" s="218"/>
      <c r="JA25" s="218"/>
      <c r="JB25" s="218"/>
      <c r="JC25" s="218"/>
      <c r="JD25" s="218"/>
      <c r="JE25" s="218"/>
      <c r="JF25" s="218"/>
      <c r="JG25" s="218"/>
      <c r="JH25" s="218"/>
      <c r="JI25" s="218"/>
      <c r="JJ25" s="218"/>
      <c r="JK25" s="218"/>
      <c r="JL25" s="218"/>
      <c r="JM25" s="218"/>
      <c r="JN25" s="218"/>
      <c r="JO25" s="218"/>
      <c r="JP25" s="218"/>
      <c r="JQ25" s="218"/>
      <c r="JR25" s="218"/>
      <c r="JS25" s="218"/>
      <c r="JT25" s="218"/>
      <c r="JU25" s="218"/>
      <c r="JV25" s="218"/>
      <c r="JW25" s="218"/>
      <c r="JX25" s="218"/>
      <c r="JY25" s="218"/>
      <c r="JZ25" s="218"/>
      <c r="KA25" s="218"/>
      <c r="KB25" s="218"/>
      <c r="KC25" s="218"/>
      <c r="KD25" s="218"/>
      <c r="KE25" s="218"/>
      <c r="KF25" s="218"/>
      <c r="KG25" s="218"/>
      <c r="KH25" s="218"/>
      <c r="KI25" s="218"/>
      <c r="KJ25" s="218"/>
      <c r="KK25" s="218"/>
      <c r="KL25" s="218"/>
    </row>
    <row r="26" spans="1:298" s="219" customFormat="1" ht="49.5" x14ac:dyDescent="0.2">
      <c r="A26" s="319"/>
      <c r="B26" s="315"/>
      <c r="C26" s="319"/>
      <c r="D26" s="234" t="s">
        <v>404</v>
      </c>
      <c r="E26" s="319"/>
      <c r="F26" s="315"/>
      <c r="G26" s="319"/>
      <c r="H26" s="319"/>
      <c r="I26" s="319"/>
      <c r="J26" s="322"/>
      <c r="K26" s="319"/>
      <c r="L26" s="319"/>
      <c r="M26" s="319"/>
      <c r="N26" s="319"/>
      <c r="O26" s="227">
        <v>2</v>
      </c>
      <c r="P26" s="226"/>
      <c r="Q26" s="227" t="b">
        <f t="shared" si="0"/>
        <v>0</v>
      </c>
      <c r="R26" s="227"/>
      <c r="S26" s="227"/>
      <c r="T26" s="228" t="e">
        <f>VLOOKUP(R26&amp;S26,Hoja1!$Q$4:$R$9,2,0)</f>
        <v>#N/A</v>
      </c>
      <c r="U26" s="227"/>
      <c r="V26" s="227"/>
      <c r="W26" s="227"/>
      <c r="X26" s="228" t="b">
        <f t="shared" ref="X26:X28" si="9">IF(Q26="Probabilidad",($J$25*T26),IF(Q26="Impacto"," "))</f>
        <v>0</v>
      </c>
      <c r="Y26" s="235" t="b">
        <f>IF(Z26&lt;=20%,'Tabla probabilidad'!$B$5,IF(Z26&lt;=40%,'Tabla probabilidad'!$B$6,IF(Z26&lt;=60%,'Tabla probabilidad'!$B$7,IF(Z26&lt;=80%,'Tabla probabilidad'!$B$8,IF(Z26&lt;=100%,'Tabla probabilidad'!$B$9)))))</f>
        <v>0</v>
      </c>
      <c r="Z26" s="235" t="b">
        <f t="shared" ref="Z26:Z28" si="10">IF(R26="Preventivo",(J22-(J22*T26)),IF(R26="Detectivo",(J22-(J22*T26)),IF(R26="Correctivo",(J22))))</f>
        <v>0</v>
      </c>
      <c r="AA26" s="329"/>
      <c r="AB26" s="329"/>
      <c r="AC26" s="235"/>
      <c r="AD26" s="235"/>
      <c r="AE26" s="329"/>
      <c r="AF26" s="329"/>
      <c r="AG26" s="316"/>
      <c r="AH26" s="316"/>
      <c r="AI26" s="332"/>
      <c r="AJ26" s="316"/>
      <c r="AK26" s="333"/>
      <c r="AL26" s="333"/>
      <c r="AM26" s="335"/>
      <c r="AN26" s="319"/>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c r="IU26" s="218"/>
      <c r="IV26" s="218"/>
      <c r="IW26" s="218"/>
      <c r="IX26" s="218"/>
      <c r="IY26" s="218"/>
      <c r="IZ26" s="218"/>
      <c r="JA26" s="218"/>
      <c r="JB26" s="218"/>
      <c r="JC26" s="218"/>
      <c r="JD26" s="218"/>
      <c r="JE26" s="218"/>
      <c r="JF26" s="218"/>
      <c r="JG26" s="218"/>
      <c r="JH26" s="218"/>
      <c r="JI26" s="218"/>
      <c r="JJ26" s="218"/>
      <c r="JK26" s="218"/>
      <c r="JL26" s="218"/>
      <c r="JM26" s="218"/>
      <c r="JN26" s="218"/>
      <c r="JO26" s="218"/>
      <c r="JP26" s="218"/>
      <c r="JQ26" s="218"/>
      <c r="JR26" s="218"/>
      <c r="JS26" s="218"/>
      <c r="JT26" s="218"/>
      <c r="JU26" s="218"/>
      <c r="JV26" s="218"/>
      <c r="JW26" s="218"/>
      <c r="JX26" s="218"/>
      <c r="JY26" s="218"/>
      <c r="JZ26" s="218"/>
      <c r="KA26" s="218"/>
      <c r="KB26" s="218"/>
      <c r="KC26" s="218"/>
      <c r="KD26" s="218"/>
      <c r="KE26" s="218"/>
      <c r="KF26" s="218"/>
      <c r="KG26" s="218"/>
      <c r="KH26" s="218"/>
      <c r="KI26" s="218"/>
      <c r="KJ26" s="218"/>
      <c r="KK26" s="218"/>
      <c r="KL26" s="218"/>
    </row>
    <row r="27" spans="1:298" s="219" customFormat="1" ht="14.25" x14ac:dyDescent="0.2">
      <c r="A27" s="319"/>
      <c r="B27" s="315"/>
      <c r="C27" s="319"/>
      <c r="D27" s="234"/>
      <c r="E27" s="319"/>
      <c r="F27" s="315"/>
      <c r="G27" s="319"/>
      <c r="H27" s="319"/>
      <c r="I27" s="319"/>
      <c r="J27" s="322"/>
      <c r="K27" s="319"/>
      <c r="L27" s="319"/>
      <c r="M27" s="319"/>
      <c r="N27" s="319"/>
      <c r="O27" s="227">
        <v>3</v>
      </c>
      <c r="P27" s="226"/>
      <c r="Q27" s="227" t="b">
        <f t="shared" si="0"/>
        <v>0</v>
      </c>
      <c r="R27" s="227"/>
      <c r="S27" s="227"/>
      <c r="T27" s="228" t="e">
        <f>VLOOKUP(R27&amp;S27,Hoja1!$Q$4:$R$9,2,0)</f>
        <v>#N/A</v>
      </c>
      <c r="U27" s="227"/>
      <c r="V27" s="227"/>
      <c r="W27" s="227"/>
      <c r="X27" s="228" t="b">
        <f t="shared" si="9"/>
        <v>0</v>
      </c>
      <c r="Y27" s="235" t="b">
        <f>IF(Z27&lt;=20%,'Tabla probabilidad'!$B$5,IF(Z27&lt;=40%,'Tabla probabilidad'!$B$6,IF(Z27&lt;=60%,'Tabla probabilidad'!$B$7,IF(Z27&lt;=80%,'Tabla probabilidad'!$B$8,IF(Z27&lt;=100%,'Tabla probabilidad'!$B$9)))))</f>
        <v>0</v>
      </c>
      <c r="Z27" s="235" t="b">
        <f t="shared" si="10"/>
        <v>0</v>
      </c>
      <c r="AA27" s="329"/>
      <c r="AB27" s="329"/>
      <c r="AC27" s="235"/>
      <c r="AD27" s="235"/>
      <c r="AE27" s="329"/>
      <c r="AF27" s="329"/>
      <c r="AG27" s="316"/>
      <c r="AH27" s="316"/>
      <c r="AI27" s="332"/>
      <c r="AJ27" s="316"/>
      <c r="AK27" s="333"/>
      <c r="AL27" s="333"/>
      <c r="AM27" s="335"/>
      <c r="AN27" s="319"/>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c r="IW27" s="218"/>
      <c r="IX27" s="218"/>
      <c r="IY27" s="218"/>
      <c r="IZ27" s="218"/>
      <c r="JA27" s="218"/>
      <c r="JB27" s="218"/>
      <c r="JC27" s="218"/>
      <c r="JD27" s="218"/>
      <c r="JE27" s="218"/>
      <c r="JF27" s="218"/>
      <c r="JG27" s="218"/>
      <c r="JH27" s="218"/>
      <c r="JI27" s="218"/>
      <c r="JJ27" s="218"/>
      <c r="JK27" s="218"/>
      <c r="JL27" s="218"/>
      <c r="JM27" s="218"/>
      <c r="JN27" s="218"/>
      <c r="JO27" s="218"/>
      <c r="JP27" s="218"/>
      <c r="JQ27" s="218"/>
      <c r="JR27" s="218"/>
      <c r="JS27" s="218"/>
      <c r="JT27" s="218"/>
      <c r="JU27" s="218"/>
      <c r="JV27" s="218"/>
      <c r="JW27" s="218"/>
      <c r="JX27" s="218"/>
      <c r="JY27" s="218"/>
      <c r="JZ27" s="218"/>
      <c r="KA27" s="218"/>
      <c r="KB27" s="218"/>
      <c r="KC27" s="218"/>
      <c r="KD27" s="218"/>
      <c r="KE27" s="218"/>
      <c r="KF27" s="218"/>
      <c r="KG27" s="218"/>
      <c r="KH27" s="218"/>
      <c r="KI27" s="218"/>
      <c r="KJ27" s="218"/>
      <c r="KK27" s="218"/>
      <c r="KL27" s="218"/>
    </row>
    <row r="28" spans="1:298" s="219" customFormat="1" ht="14.25" x14ac:dyDescent="0.2">
      <c r="A28" s="319"/>
      <c r="B28" s="315"/>
      <c r="C28" s="319"/>
      <c r="D28" s="234"/>
      <c r="E28" s="319"/>
      <c r="F28" s="315"/>
      <c r="G28" s="319"/>
      <c r="H28" s="319"/>
      <c r="I28" s="319"/>
      <c r="J28" s="322"/>
      <c r="K28" s="319"/>
      <c r="L28" s="319"/>
      <c r="M28" s="319"/>
      <c r="N28" s="319"/>
      <c r="O28" s="227">
        <v>4</v>
      </c>
      <c r="P28" s="226"/>
      <c r="Q28" s="227" t="b">
        <f t="shared" si="0"/>
        <v>0</v>
      </c>
      <c r="R28" s="227"/>
      <c r="S28" s="227"/>
      <c r="T28" s="228" t="e">
        <f>VLOOKUP(R28&amp;S28,Hoja1!$Q$4:$R$9,2,0)</f>
        <v>#N/A</v>
      </c>
      <c r="U28" s="227"/>
      <c r="V28" s="227"/>
      <c r="W28" s="227"/>
      <c r="X28" s="228" t="b">
        <f t="shared" si="9"/>
        <v>0</v>
      </c>
      <c r="Y28" s="235" t="b">
        <f>IF(Z28&lt;=20%,'Tabla probabilidad'!$B$5,IF(Z28&lt;=40%,'Tabla probabilidad'!$B$6,IF(Z28&lt;=60%,'Tabla probabilidad'!$B$7,IF(Z28&lt;=80%,'Tabla probabilidad'!$B$8,IF(Z28&lt;=100%,'Tabla probabilidad'!$B$9)))))</f>
        <v>0</v>
      </c>
      <c r="Z28" s="235" t="b">
        <f t="shared" si="10"/>
        <v>0</v>
      </c>
      <c r="AA28" s="329"/>
      <c r="AB28" s="329"/>
      <c r="AC28" s="235"/>
      <c r="AD28" s="235"/>
      <c r="AE28" s="329"/>
      <c r="AF28" s="329"/>
      <c r="AG28" s="316"/>
      <c r="AH28" s="316"/>
      <c r="AI28" s="332"/>
      <c r="AJ28" s="316"/>
      <c r="AK28" s="333"/>
      <c r="AL28" s="333"/>
      <c r="AM28" s="335"/>
      <c r="AN28" s="319"/>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c r="IW28" s="218"/>
      <c r="IX28" s="218"/>
      <c r="IY28" s="218"/>
      <c r="IZ28" s="218"/>
      <c r="JA28" s="218"/>
      <c r="JB28" s="218"/>
      <c r="JC28" s="218"/>
      <c r="JD28" s="218"/>
      <c r="JE28" s="218"/>
      <c r="JF28" s="218"/>
      <c r="JG28" s="218"/>
      <c r="JH28" s="218"/>
      <c r="JI28" s="218"/>
      <c r="JJ28" s="218"/>
      <c r="JK28" s="218"/>
      <c r="JL28" s="218"/>
      <c r="JM28" s="218"/>
      <c r="JN28" s="218"/>
      <c r="JO28" s="218"/>
      <c r="JP28" s="218"/>
      <c r="JQ28" s="218"/>
      <c r="JR28" s="218"/>
      <c r="JS28" s="218"/>
      <c r="JT28" s="218"/>
      <c r="JU28" s="218"/>
      <c r="JV28" s="218"/>
      <c r="JW28" s="218"/>
      <c r="JX28" s="218"/>
      <c r="JY28" s="218"/>
      <c r="JZ28" s="218"/>
      <c r="KA28" s="218"/>
      <c r="KB28" s="218"/>
      <c r="KC28" s="218"/>
      <c r="KD28" s="218"/>
      <c r="KE28" s="218"/>
      <c r="KF28" s="218"/>
      <c r="KG28" s="218"/>
      <c r="KH28" s="218"/>
      <c r="KI28" s="218"/>
      <c r="KJ28" s="218"/>
      <c r="KK28" s="218"/>
      <c r="KL28" s="218"/>
    </row>
    <row r="29" spans="1:298" s="219" customFormat="1" ht="14.25" x14ac:dyDescent="0.2">
      <c r="A29" s="319"/>
      <c r="B29" s="315"/>
      <c r="C29" s="319"/>
      <c r="D29" s="214"/>
      <c r="E29" s="319"/>
      <c r="F29" s="315"/>
      <c r="G29" s="319"/>
      <c r="H29" s="319"/>
      <c r="I29" s="319"/>
      <c r="J29" s="322"/>
      <c r="K29" s="319"/>
      <c r="L29" s="325"/>
      <c r="M29" s="325"/>
      <c r="N29" s="319"/>
      <c r="O29" s="227">
        <v>5</v>
      </c>
      <c r="P29" s="226"/>
      <c r="Q29" s="227" t="b">
        <f t="shared" si="0"/>
        <v>0</v>
      </c>
      <c r="R29" s="227"/>
      <c r="S29" s="227"/>
      <c r="T29" s="228" t="e">
        <f>VLOOKUP(R29&amp;S29,Hoja1!$Q$4:$R$9,2,0)</f>
        <v>#N/A</v>
      </c>
      <c r="U29" s="227"/>
      <c r="V29" s="227"/>
      <c r="W29" s="227"/>
      <c r="X29" s="228" t="b">
        <f t="shared" ref="X29" si="11">IF(Q29="Probabilidad",($J$25*T29),IF(Q29="Impacto"," "))</f>
        <v>0</v>
      </c>
      <c r="Y29" s="217" t="b">
        <f>IF(Z29&lt;=20%,'Tabla probabilidad'!$B$5,IF(Z29&lt;=40%,'Tabla probabilidad'!$B$6,IF(Z29&lt;=60%,'Tabla probabilidad'!$B$7,IF(Z29&lt;=80%,'Tabla probabilidad'!$B$8,IF(Z29&lt;=100%,'Tabla probabilidad'!$B$9)))))</f>
        <v>0</v>
      </c>
      <c r="Z29" s="217" t="b">
        <f>IF(R29="Preventivo",(J25-(J25*T29)),IF(R29="Detectivo",(J25-(J25*T29)),IF(R29="Correctivo",(J25))))</f>
        <v>0</v>
      </c>
      <c r="AA29" s="329"/>
      <c r="AB29" s="329"/>
      <c r="AC29" s="217" t="b">
        <f t="shared" si="1"/>
        <v>0</v>
      </c>
      <c r="AD29" s="217" t="b">
        <f t="shared" ref="AD29" si="12">IF(Q29="Probabilidad",(($M$25-0)),IF(Q29="Impacto",($M$25-($M$25*T29))))</f>
        <v>0</v>
      </c>
      <c r="AE29" s="329"/>
      <c r="AF29" s="329"/>
      <c r="AG29" s="316"/>
      <c r="AH29" s="316"/>
      <c r="AI29" s="332"/>
      <c r="AJ29" s="316"/>
      <c r="AK29" s="316"/>
      <c r="AL29" s="316"/>
      <c r="AM29" s="335"/>
      <c r="AN29" s="319"/>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c r="IW29" s="218"/>
      <c r="IX29" s="218"/>
      <c r="IY29" s="218"/>
      <c r="IZ29" s="218"/>
      <c r="JA29" s="218"/>
      <c r="JB29" s="218"/>
      <c r="JC29" s="218"/>
      <c r="JD29" s="218"/>
      <c r="JE29" s="218"/>
      <c r="JF29" s="218"/>
      <c r="JG29" s="218"/>
      <c r="JH29" s="218"/>
      <c r="JI29" s="218"/>
      <c r="JJ29" s="218"/>
      <c r="JK29" s="218"/>
      <c r="JL29" s="218"/>
      <c r="JM29" s="218"/>
      <c r="JN29" s="218"/>
      <c r="JO29" s="218"/>
      <c r="JP29" s="218"/>
      <c r="JQ29" s="218"/>
      <c r="JR29" s="218"/>
      <c r="JS29" s="218"/>
      <c r="JT29" s="218"/>
      <c r="JU29" s="218"/>
      <c r="JV29" s="218"/>
      <c r="JW29" s="218"/>
      <c r="JX29" s="218"/>
      <c r="JY29" s="218"/>
      <c r="JZ29" s="218"/>
      <c r="KA29" s="218"/>
      <c r="KB29" s="218"/>
      <c r="KC29" s="218"/>
      <c r="KD29" s="218"/>
      <c r="KE29" s="218"/>
      <c r="KF29" s="218"/>
      <c r="KG29" s="218"/>
      <c r="KH29" s="218"/>
      <c r="KI29" s="218"/>
      <c r="KJ29" s="218"/>
      <c r="KK29" s="218"/>
      <c r="KL29" s="218"/>
    </row>
    <row r="30" spans="1:298" s="219" customFormat="1" ht="55.5" customHeight="1" x14ac:dyDescent="0.2">
      <c r="A30" s="319">
        <v>5</v>
      </c>
      <c r="B30" s="315" t="s">
        <v>473</v>
      </c>
      <c r="C30" s="319" t="s">
        <v>367</v>
      </c>
      <c r="D30" s="214" t="s">
        <v>524</v>
      </c>
      <c r="E30" s="319" t="s">
        <v>320</v>
      </c>
      <c r="F30" s="315" t="s">
        <v>525</v>
      </c>
      <c r="G30" s="319" t="s">
        <v>335</v>
      </c>
      <c r="H30" s="319">
        <v>55</v>
      </c>
      <c r="I30" s="319" t="str">
        <f>IF(H30&lt;=2,'Tabla probabilidad'!$B$5,IF(H30&lt;=24,'Tabla probabilidad'!$B$6,IF(H30&lt;=500,'Tabla probabilidad'!$B$7,IF(H30&lt;=5000,'Tabla probabilidad'!$B$8,IF(H30&gt;5000,'Tabla probabilidad'!$B$9)))))</f>
        <v>Media</v>
      </c>
      <c r="J30" s="322">
        <f>IF(H30&lt;=2,'Tabla probabilidad'!$D$5,IF(H30&lt;=24,'Tabla probabilidad'!$D$6,IF(H30&lt;=500,'Tabla probabilidad'!$D$7,IF(H30&lt;=5000,'Tabla probabilidad'!$D$8,IF(H30&gt;5000,'Tabla probabilidad'!$D$9)))))</f>
        <v>0.6</v>
      </c>
      <c r="K30" s="319" t="s">
        <v>313</v>
      </c>
      <c r="L30" s="319"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319"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319" t="str">
        <f>VLOOKUP((I30&amp;L30),Hoja1!$B$4:$C$28,2,0)</f>
        <v>Moderado</v>
      </c>
      <c r="O30" s="197">
        <v>1</v>
      </c>
      <c r="P30" s="214" t="s">
        <v>526</v>
      </c>
      <c r="Q30" s="216" t="str">
        <f t="shared" si="0"/>
        <v>Probabilidad</v>
      </c>
      <c r="R30" s="216" t="s">
        <v>51</v>
      </c>
      <c r="S30" s="216" t="s">
        <v>56</v>
      </c>
      <c r="T30" s="217">
        <f>VLOOKUP(R30&amp;S30,Hoja1!$Q$4:$R$9,2,0)</f>
        <v>0.45</v>
      </c>
      <c r="U30" s="216" t="s">
        <v>58</v>
      </c>
      <c r="V30" s="216" t="s">
        <v>61</v>
      </c>
      <c r="W30" s="216" t="s">
        <v>64</v>
      </c>
      <c r="X30" s="217">
        <f>IF(Q30="Probabilidad",($J$30*T30),IF(Q30="Impacto"," "))</f>
        <v>0.27</v>
      </c>
      <c r="Y30" s="217" t="str">
        <f>IF(Z30&lt;=20%,'Tabla probabilidad'!$B$5,IF(Z30&lt;=40%,'Tabla probabilidad'!$B$6,IF(Z30&lt;=60%,'Tabla probabilidad'!$B$7,IF(Z30&lt;=80%,'Tabla probabilidad'!$B$8,IF(Z30&lt;=100%,'Tabla probabilidad'!$B$9)))))</f>
        <v>Baja</v>
      </c>
      <c r="Z30" s="217">
        <f>IF(R30="Preventivo",(J30-(J30*T30)),IF(R30="Detectivo",(J30-(J30*T30)),IF(R30="Correctivo",(J30))))</f>
        <v>0.32999999999999996</v>
      </c>
      <c r="AA30" s="322" t="str">
        <f>IF(AB30&lt;=20%,'Tabla probabilidad'!$B$5,IF(AB30&lt;=40%,'Tabla probabilidad'!$B$6,IF(AB30&lt;=60%,'Tabla probabilidad'!$B$7,IF(AB30&lt;=80%,'Tabla probabilidad'!$B$8,IF(AB30&lt;=100%,'Tabla probabilidad'!$B$9)))))</f>
        <v>Baja</v>
      </c>
      <c r="AB30" s="322">
        <f>AVERAGE(Z30:Z34)</f>
        <v>0.32999999999999996</v>
      </c>
      <c r="AC30" s="217" t="str">
        <f t="shared" si="1"/>
        <v>Leve</v>
      </c>
      <c r="AD30" s="217">
        <f>IF(Q30="Probabilidad",(($M$30-0)),IF(Q30="Impacto",($M$30-($M$30*T30))))</f>
        <v>0.2</v>
      </c>
      <c r="AE30" s="322" t="str">
        <f>IF(AF30&lt;=20%,"Leve",IF(AF30&lt;=40%,"Menor",IF(AF30&lt;=60%,"Moderado",IF(AF30&lt;=80%,"Mayor",IF(AF30&lt;=100%,"Catastrófico")))))</f>
        <v>Leve</v>
      </c>
      <c r="AF30" s="322">
        <f>AVERAGE(AD30:AD34)</f>
        <v>0.2</v>
      </c>
      <c r="AG30" s="319" t="str">
        <f>VLOOKUP(AA30&amp;AE30,Hoja1!$B$4:$C$28,2,0)</f>
        <v>Bajo</v>
      </c>
      <c r="AH30" s="319" t="s">
        <v>275</v>
      </c>
      <c r="AI30" s="324"/>
      <c r="AJ30" s="319"/>
      <c r="AK30" s="327"/>
      <c r="AL30" s="327"/>
      <c r="AM30" s="319"/>
      <c r="AN30" s="319"/>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c r="IW30" s="218"/>
      <c r="IX30" s="218"/>
      <c r="IY30" s="218"/>
      <c r="IZ30" s="218"/>
      <c r="JA30" s="218"/>
      <c r="JB30" s="218"/>
      <c r="JC30" s="218"/>
      <c r="JD30" s="218"/>
      <c r="JE30" s="218"/>
      <c r="JF30" s="218"/>
      <c r="JG30" s="218"/>
      <c r="JH30" s="218"/>
      <c r="JI30" s="218"/>
      <c r="JJ30" s="218"/>
      <c r="JK30" s="218"/>
      <c r="JL30" s="218"/>
      <c r="JM30" s="218"/>
      <c r="JN30" s="218"/>
      <c r="JO30" s="218"/>
      <c r="JP30" s="218"/>
      <c r="JQ30" s="218"/>
      <c r="JR30" s="218"/>
      <c r="JS30" s="218"/>
      <c r="JT30" s="218"/>
      <c r="JU30" s="218"/>
      <c r="JV30" s="218"/>
      <c r="JW30" s="218"/>
      <c r="JX30" s="218"/>
      <c r="JY30" s="218"/>
      <c r="JZ30" s="218"/>
      <c r="KA30" s="218"/>
      <c r="KB30" s="218"/>
      <c r="KC30" s="218"/>
      <c r="KD30" s="218"/>
      <c r="KE30" s="218"/>
      <c r="KF30" s="218"/>
      <c r="KG30" s="218"/>
      <c r="KH30" s="218"/>
      <c r="KI30" s="218"/>
      <c r="KJ30" s="218"/>
      <c r="KK30" s="218"/>
      <c r="KL30" s="218"/>
    </row>
    <row r="31" spans="1:298" s="219" customFormat="1" ht="56.25" customHeight="1" x14ac:dyDescent="0.2">
      <c r="A31" s="319"/>
      <c r="B31" s="315"/>
      <c r="C31" s="319"/>
      <c r="D31" s="214" t="s">
        <v>527</v>
      </c>
      <c r="E31" s="319"/>
      <c r="F31" s="315"/>
      <c r="G31" s="319"/>
      <c r="H31" s="319"/>
      <c r="I31" s="319"/>
      <c r="J31" s="322"/>
      <c r="K31" s="319"/>
      <c r="L31" s="325"/>
      <c r="M31" s="325"/>
      <c r="N31" s="319"/>
      <c r="O31" s="227">
        <v>2</v>
      </c>
      <c r="P31" s="226"/>
      <c r="Q31" s="227" t="b">
        <f t="shared" si="0"/>
        <v>0</v>
      </c>
      <c r="R31" s="227"/>
      <c r="S31" s="227"/>
      <c r="T31" s="228" t="e">
        <f>VLOOKUP(R31&amp;S31,Hoja1!$Q$4:$R$9,2,0)</f>
        <v>#N/A</v>
      </c>
      <c r="U31" s="227"/>
      <c r="V31" s="227"/>
      <c r="W31" s="227"/>
      <c r="X31" s="228" t="b">
        <f t="shared" ref="X31:X34" si="13">IF(Q31="Probabilidad",($J$30*T31),IF(Q31="Impacto"," "))</f>
        <v>0</v>
      </c>
      <c r="Y31" s="217" t="b">
        <f>IF(Z31&lt;=20%,'Tabla probabilidad'!$B$5,IF(Z31&lt;=40%,'Tabla probabilidad'!$B$6,IF(Z31&lt;=60%,'Tabla probabilidad'!$B$7,IF(Z31&lt;=80%,'Tabla probabilidad'!$B$8,IF(Z31&lt;=100%,'Tabla probabilidad'!$B$9)))))</f>
        <v>0</v>
      </c>
      <c r="Z31" s="217" t="b">
        <f>IF(R31="Preventivo",(J30-(J30*T31)),IF(R31="Detectivo",(J30-(J30*T31)),IF(R31="Correctivo",(J30))))</f>
        <v>0</v>
      </c>
      <c r="AA31" s="322"/>
      <c r="AB31" s="322"/>
      <c r="AC31" s="217" t="b">
        <f t="shared" si="1"/>
        <v>0</v>
      </c>
      <c r="AD31" s="217" t="b">
        <f t="shared" ref="AD31:AD34" si="14">IF(Q31="Probabilidad",(($M$30-0)),IF(Q31="Impacto",($M$30-($M$30*T31))))</f>
        <v>0</v>
      </c>
      <c r="AE31" s="322"/>
      <c r="AF31" s="322"/>
      <c r="AG31" s="319"/>
      <c r="AH31" s="319"/>
      <c r="AI31" s="324"/>
      <c r="AJ31" s="319"/>
      <c r="AK31" s="316"/>
      <c r="AL31" s="316"/>
      <c r="AM31" s="319"/>
      <c r="AN31" s="319"/>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c r="IW31" s="218"/>
      <c r="IX31" s="218"/>
      <c r="IY31" s="218"/>
      <c r="IZ31" s="218"/>
      <c r="JA31" s="218"/>
      <c r="JB31" s="218"/>
      <c r="JC31" s="218"/>
      <c r="JD31" s="218"/>
      <c r="JE31" s="218"/>
      <c r="JF31" s="218"/>
      <c r="JG31" s="218"/>
      <c r="JH31" s="218"/>
      <c r="JI31" s="218"/>
      <c r="JJ31" s="218"/>
      <c r="JK31" s="218"/>
      <c r="JL31" s="218"/>
      <c r="JM31" s="218"/>
      <c r="JN31" s="218"/>
      <c r="JO31" s="218"/>
      <c r="JP31" s="218"/>
      <c r="JQ31" s="218"/>
      <c r="JR31" s="218"/>
      <c r="JS31" s="218"/>
      <c r="JT31" s="218"/>
      <c r="JU31" s="218"/>
      <c r="JV31" s="218"/>
      <c r="JW31" s="218"/>
      <c r="JX31" s="218"/>
      <c r="JY31" s="218"/>
      <c r="JZ31" s="218"/>
      <c r="KA31" s="218"/>
      <c r="KB31" s="218"/>
      <c r="KC31" s="218"/>
      <c r="KD31" s="218"/>
      <c r="KE31" s="218"/>
      <c r="KF31" s="218"/>
      <c r="KG31" s="218"/>
      <c r="KH31" s="218"/>
      <c r="KI31" s="218"/>
      <c r="KJ31" s="218"/>
      <c r="KK31" s="218"/>
      <c r="KL31" s="218"/>
    </row>
    <row r="32" spans="1:298" s="219" customFormat="1" ht="30.75" customHeight="1" x14ac:dyDescent="0.2">
      <c r="A32" s="319"/>
      <c r="B32" s="315"/>
      <c r="C32" s="319"/>
      <c r="D32" s="214" t="s">
        <v>472</v>
      </c>
      <c r="E32" s="319"/>
      <c r="F32" s="315"/>
      <c r="G32" s="319"/>
      <c r="H32" s="319"/>
      <c r="I32" s="319"/>
      <c r="J32" s="322"/>
      <c r="K32" s="319"/>
      <c r="L32" s="325"/>
      <c r="M32" s="325"/>
      <c r="N32" s="319"/>
      <c r="O32" s="227">
        <v>3</v>
      </c>
      <c r="P32" s="226"/>
      <c r="Q32" s="227" t="b">
        <f t="shared" si="0"/>
        <v>0</v>
      </c>
      <c r="R32" s="227"/>
      <c r="S32" s="227"/>
      <c r="T32" s="228" t="e">
        <f>VLOOKUP(R32&amp;S32,Hoja1!$Q$4:$R$9,2,0)</f>
        <v>#N/A</v>
      </c>
      <c r="U32" s="227"/>
      <c r="V32" s="227"/>
      <c r="W32" s="227"/>
      <c r="X32" s="228" t="b">
        <f t="shared" si="13"/>
        <v>0</v>
      </c>
      <c r="Y32" s="217" t="b">
        <f>IF(Z32&lt;=20%,'Tabla probabilidad'!$B$5,IF(Z32&lt;=40%,'Tabla probabilidad'!$B$6,IF(Z32&lt;=60%,'Tabla probabilidad'!$B$7,IF(Z32&lt;=80%,'Tabla probabilidad'!$B$8,IF(Z32&lt;=100%,'Tabla probabilidad'!$B$9)))))</f>
        <v>0</v>
      </c>
      <c r="Z32" s="217" t="b">
        <f>IF(R32="Preventivo",(J30-(J30*T32)),IF(R32="Detectivo",(J30-(J30*T32)),IF(R32="Correctivo",(J30))))</f>
        <v>0</v>
      </c>
      <c r="AA32" s="322"/>
      <c r="AB32" s="322"/>
      <c r="AC32" s="217" t="b">
        <f t="shared" si="1"/>
        <v>0</v>
      </c>
      <c r="AD32" s="217" t="b">
        <f t="shared" si="14"/>
        <v>0</v>
      </c>
      <c r="AE32" s="322"/>
      <c r="AF32" s="322"/>
      <c r="AG32" s="319"/>
      <c r="AH32" s="319"/>
      <c r="AI32" s="324"/>
      <c r="AJ32" s="319"/>
      <c r="AK32" s="316"/>
      <c r="AL32" s="316"/>
      <c r="AM32" s="319"/>
      <c r="AN32" s="319"/>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row>
    <row r="33" spans="1:298" s="219" customFormat="1" ht="49.5" x14ac:dyDescent="0.2">
      <c r="A33" s="319"/>
      <c r="B33" s="315"/>
      <c r="C33" s="319"/>
      <c r="D33" s="234" t="s">
        <v>528</v>
      </c>
      <c r="E33" s="319"/>
      <c r="F33" s="315"/>
      <c r="G33" s="319"/>
      <c r="H33" s="319"/>
      <c r="I33" s="319"/>
      <c r="J33" s="322"/>
      <c r="K33" s="319"/>
      <c r="L33" s="325"/>
      <c r="M33" s="325"/>
      <c r="N33" s="319"/>
      <c r="O33" s="227">
        <v>4</v>
      </c>
      <c r="P33" s="226"/>
      <c r="Q33" s="227" t="b">
        <f t="shared" si="0"/>
        <v>0</v>
      </c>
      <c r="R33" s="227"/>
      <c r="S33" s="227"/>
      <c r="T33" s="228" t="e">
        <f>VLOOKUP(R33&amp;S33,Hoja1!$Q$4:$R$9,2,0)</f>
        <v>#N/A</v>
      </c>
      <c r="U33" s="227"/>
      <c r="V33" s="227"/>
      <c r="W33" s="227"/>
      <c r="X33" s="228" t="b">
        <f t="shared" ref="X33" si="15">IF(Q33="Probabilidad",($J$30*T33),IF(Q33="Impacto"," "))</f>
        <v>0</v>
      </c>
      <c r="Y33" s="235" t="b">
        <f>IF(Z33&lt;=20%,'Tabla probabilidad'!$B$5,IF(Z33&lt;=40%,'Tabla probabilidad'!$B$6,IF(Z33&lt;=60%,'Tabla probabilidad'!$B$7,IF(Z33&lt;=80%,'Tabla probabilidad'!$B$8,IF(Z33&lt;=100%,'Tabla probabilidad'!$B$9)))))</f>
        <v>0</v>
      </c>
      <c r="Z33" s="235" t="b">
        <f>IF(R33="Preventivo",(J31-(J31*T33)),IF(R33="Detectivo",(J31-(J31*T33)),IF(R33="Correctivo",(J31))))</f>
        <v>0</v>
      </c>
      <c r="AA33" s="322"/>
      <c r="AB33" s="322"/>
      <c r="AC33" s="235"/>
      <c r="AD33" s="235"/>
      <c r="AE33" s="322"/>
      <c r="AF33" s="322"/>
      <c r="AG33" s="319"/>
      <c r="AH33" s="319"/>
      <c r="AI33" s="324"/>
      <c r="AJ33" s="319"/>
      <c r="AK33" s="316"/>
      <c r="AL33" s="316"/>
      <c r="AM33" s="319"/>
      <c r="AN33" s="319"/>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row>
    <row r="34" spans="1:298" s="219" customFormat="1" ht="32.25" customHeight="1" x14ac:dyDescent="0.2">
      <c r="A34" s="319"/>
      <c r="B34" s="315"/>
      <c r="C34" s="319"/>
      <c r="D34" s="214"/>
      <c r="E34" s="319"/>
      <c r="F34" s="315"/>
      <c r="G34" s="319"/>
      <c r="H34" s="319"/>
      <c r="I34" s="319"/>
      <c r="J34" s="322"/>
      <c r="K34" s="319"/>
      <c r="L34" s="325"/>
      <c r="M34" s="325"/>
      <c r="N34" s="319"/>
      <c r="O34" s="227">
        <v>5</v>
      </c>
      <c r="P34" s="226"/>
      <c r="Q34" s="227" t="b">
        <f t="shared" si="0"/>
        <v>0</v>
      </c>
      <c r="R34" s="227"/>
      <c r="S34" s="227"/>
      <c r="T34" s="228" t="e">
        <f>VLOOKUP(R34&amp;S34,Hoja1!$Q$4:$R$9,2,0)</f>
        <v>#N/A</v>
      </c>
      <c r="U34" s="227"/>
      <c r="V34" s="227"/>
      <c r="W34" s="227"/>
      <c r="X34" s="228" t="b">
        <f t="shared" si="13"/>
        <v>0</v>
      </c>
      <c r="Y34" s="217" t="b">
        <f>IF(Z34&lt;=20%,'Tabla probabilidad'!$B$5,IF(Z34&lt;=40%,'Tabla probabilidad'!$B$6,IF(Z34&lt;=60%,'Tabla probabilidad'!$B$7,IF(Z34&lt;=80%,'Tabla probabilidad'!$B$8,IF(Z34&lt;=100%,'Tabla probabilidad'!$B$9)))))</f>
        <v>0</v>
      </c>
      <c r="Z34" s="217" t="b">
        <f>IF(R34="Preventivo",(J30-(J30*T34)),IF(R34="Detectivo",(J30-(J30*T34)),IF(R34="Correctivo",(J30))))</f>
        <v>0</v>
      </c>
      <c r="AA34" s="322"/>
      <c r="AB34" s="322"/>
      <c r="AC34" s="217" t="b">
        <f t="shared" si="1"/>
        <v>0</v>
      </c>
      <c r="AD34" s="217" t="b">
        <f t="shared" si="14"/>
        <v>0</v>
      </c>
      <c r="AE34" s="322"/>
      <c r="AF34" s="322"/>
      <c r="AG34" s="319"/>
      <c r="AH34" s="319"/>
      <c r="AI34" s="324"/>
      <c r="AJ34" s="319"/>
      <c r="AK34" s="316"/>
      <c r="AL34" s="316"/>
      <c r="AM34" s="319"/>
      <c r="AN34" s="319"/>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c r="JS34" s="218"/>
      <c r="JT34" s="218"/>
      <c r="JU34" s="218"/>
      <c r="JV34" s="218"/>
      <c r="JW34" s="218"/>
      <c r="JX34" s="218"/>
      <c r="JY34" s="218"/>
      <c r="JZ34" s="218"/>
      <c r="KA34" s="218"/>
      <c r="KB34" s="218"/>
      <c r="KC34" s="218"/>
      <c r="KD34" s="218"/>
      <c r="KE34" s="218"/>
      <c r="KF34" s="218"/>
      <c r="KG34" s="218"/>
      <c r="KH34" s="218"/>
      <c r="KI34" s="218"/>
      <c r="KJ34" s="218"/>
      <c r="KK34" s="218"/>
      <c r="KL34" s="218"/>
    </row>
    <row r="35" spans="1:298" s="219" customFormat="1" ht="56.25" customHeight="1" x14ac:dyDescent="0.2">
      <c r="A35" s="317">
        <v>6</v>
      </c>
      <c r="B35" s="316" t="s">
        <v>477</v>
      </c>
      <c r="C35" s="317" t="s">
        <v>366</v>
      </c>
      <c r="D35" s="214" t="s">
        <v>486</v>
      </c>
      <c r="E35" s="319" t="s">
        <v>503</v>
      </c>
      <c r="F35" s="315" t="s">
        <v>480</v>
      </c>
      <c r="G35" s="317" t="s">
        <v>294</v>
      </c>
      <c r="H35" s="319">
        <v>24</v>
      </c>
      <c r="I35" s="317" t="str">
        <f>IF(H35&lt;=2,'Tabla probabilidad'!$B$5,IF(H35&lt;=24,'Tabla probabilidad'!$B$6,IF(H35&lt;=500,'Tabla probabilidad'!$B$7,IF(H35&lt;=5000,'Tabla probabilidad'!$B$8,IF(H35&gt;5000,'Tabla probabilidad'!$B$9)))))</f>
        <v>Baja</v>
      </c>
      <c r="J35" s="330">
        <f>IF(H35&lt;=2,'Tabla probabilidad'!$D$5,IF(H35&lt;=24,'Tabla probabilidad'!$D$6,IF(H35&lt;=500,'Tabla probabilidad'!$D$7,IF(H35&lt;=5000,'Tabla probabilidad'!$D$8,IF(H35&gt;5000,'Tabla probabilidad'!$D$9)))))</f>
        <v>0.4</v>
      </c>
      <c r="K35" s="317" t="s">
        <v>296</v>
      </c>
      <c r="L35" s="317"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317"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317" t="str">
        <f>VLOOKUP((I35&amp;L35),Hoja1!$B$4:$C$28,2,0)</f>
        <v xml:space="preserve">Alto </v>
      </c>
      <c r="O35" s="238">
        <v>1</v>
      </c>
      <c r="P35" s="214" t="s">
        <v>488</v>
      </c>
      <c r="Q35" s="215" t="str">
        <f t="shared" ref="Q35:Q39" si="16">IF(R35="Preventivo","Probabilidad",IF(R35="Detectivo","Probabilidad", IF(R35="Correctivo","Impacto")))</f>
        <v>Probabilidad</v>
      </c>
      <c r="R35" s="215" t="s">
        <v>51</v>
      </c>
      <c r="S35" s="215" t="s">
        <v>56</v>
      </c>
      <c r="T35" s="221">
        <f>VLOOKUP(R35&amp;S35,Hoja1!$Q$4:$R$9,2,0)</f>
        <v>0.45</v>
      </c>
      <c r="U35" s="215" t="s">
        <v>58</v>
      </c>
      <c r="V35" s="215" t="s">
        <v>61</v>
      </c>
      <c r="W35" s="215" t="s">
        <v>64</v>
      </c>
      <c r="X35" s="221">
        <f>IF(Q35="Probabilidad",($J$35*T35),IF(Q35="Impacto"," "))</f>
        <v>0.18000000000000002</v>
      </c>
      <c r="Y35" s="221" t="str">
        <f>IF(Z35&lt;=20%,'Tabla probabilidad'!$B$5,IF(Z35&lt;=40%,'Tabla probabilidad'!$B$6,IF(Z35&lt;=60%,'Tabla probabilidad'!$B$7,IF(Z35&lt;=80%,'Tabla probabilidad'!$B$8,IF(Z35&lt;=100%,'Tabla probabilidad'!$B$9)))))</f>
        <v>Baja</v>
      </c>
      <c r="Z35" s="221">
        <f>IF(R35="Preventivo",(J35-(J35*T35)),IF(R35="Detectivo",(J35-(J35*T35)),IF(R35="Correctivo",(J35))))</f>
        <v>0.22</v>
      </c>
      <c r="AA35" s="329" t="str">
        <f>IF(AB35&lt;=20%,'Tabla probabilidad'!$B$5,IF(AB35&lt;=40%,'Tabla probabilidad'!$B$6,IF(AB35&lt;=60%,'Tabla probabilidad'!$B$7,IF(AB35&lt;=80%,'Tabla probabilidad'!$B$8,IF(AB35&lt;=100%,'Tabla probabilidad'!$B$9)))))</f>
        <v>Baja</v>
      </c>
      <c r="AB35" s="329">
        <f>AVERAGE(Z35:Z39)</f>
        <v>0.22</v>
      </c>
      <c r="AC35" s="221" t="str">
        <f t="shared" ref="AC35:AC39" si="17">IF(AD35&lt;=20%,"Leve",IF(AD35&lt;=40%,"Menor",IF(AD35&lt;=60%,"Moderado",IF(AD35&lt;=80%,"Mayor",IF(AD35&lt;=100%,"Catastrófico")))))</f>
        <v>Mayor</v>
      </c>
      <c r="AD35" s="221">
        <f>IF(Q35="Probabilidad",(($M$35-0)),IF(Q35="Impacto",($M$35-($M$35*T35))))</f>
        <v>0.8</v>
      </c>
      <c r="AE35" s="329" t="str">
        <f>IF(AF35&lt;=20%,"Leve",IF(AF35&lt;=40%,"Menor",IF(AF35&lt;=60%,"Moderado",IF(AF35&lt;=80%,"Mayor",IF(AF35&lt;=100%,"Catastrófico")))))</f>
        <v>Mayor</v>
      </c>
      <c r="AF35" s="329">
        <f>AVERAGE(AD35:AD39)</f>
        <v>0.8</v>
      </c>
      <c r="AG35" s="316" t="str">
        <f>VLOOKUP(AA35&amp;AE35,Hoja1!$B$4:$C$28,2,0)</f>
        <v xml:space="preserve">Alto </v>
      </c>
      <c r="AH35" s="316" t="s">
        <v>278</v>
      </c>
      <c r="AI35" s="332" t="s">
        <v>491</v>
      </c>
      <c r="AJ35" s="316" t="s">
        <v>493</v>
      </c>
      <c r="AK35" s="327">
        <v>44228</v>
      </c>
      <c r="AL35" s="327">
        <v>44561</v>
      </c>
      <c r="AM35" s="337"/>
      <c r="AN35" s="317" t="s">
        <v>174</v>
      </c>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8"/>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row>
    <row r="36" spans="1:298" s="219" customFormat="1" ht="39.950000000000003" customHeight="1" x14ac:dyDescent="0.2">
      <c r="A36" s="319"/>
      <c r="B36" s="316"/>
      <c r="C36" s="319"/>
      <c r="D36" s="214" t="s">
        <v>483</v>
      </c>
      <c r="E36" s="319"/>
      <c r="F36" s="315"/>
      <c r="G36" s="319"/>
      <c r="H36" s="319"/>
      <c r="I36" s="319"/>
      <c r="J36" s="322"/>
      <c r="K36" s="319"/>
      <c r="L36" s="325"/>
      <c r="M36" s="325"/>
      <c r="N36" s="319"/>
      <c r="O36" s="227">
        <v>2</v>
      </c>
      <c r="P36" s="226"/>
      <c r="Q36" s="227" t="b">
        <f t="shared" si="16"/>
        <v>0</v>
      </c>
      <c r="R36" s="227"/>
      <c r="S36" s="227"/>
      <c r="T36" s="228" t="e">
        <f>VLOOKUP(R36&amp;S36,Hoja1!$Q$4:$R$9,2,0)</f>
        <v>#N/A</v>
      </c>
      <c r="U36" s="227"/>
      <c r="V36" s="227"/>
      <c r="W36" s="227"/>
      <c r="X36" s="228" t="b">
        <f t="shared" ref="X36:X39" si="18">IF(Q36="Probabilidad",($J$35*T36),IF(Q36="Impacto"," "))</f>
        <v>0</v>
      </c>
      <c r="Y36" s="217" t="b">
        <f>IF(Z36&lt;=20%,'Tabla probabilidad'!$B$5,IF(Z36&lt;=40%,'Tabla probabilidad'!$B$6,IF(Z36&lt;=60%,'Tabla probabilidad'!$B$7,IF(Z36&lt;=80%,'Tabla probabilidad'!$B$8,IF(Z36&lt;=100%,'Tabla probabilidad'!$B$9)))))</f>
        <v>0</v>
      </c>
      <c r="Z36" s="217" t="b">
        <f>IF(R36="Preventivo",(J35-(J35*T36)),IF(R36="Detectivo",(J35-(J35*T36)),IF(R36="Correctivo",(J35))))</f>
        <v>0</v>
      </c>
      <c r="AA36" s="329"/>
      <c r="AB36" s="329"/>
      <c r="AC36" s="217" t="b">
        <f t="shared" si="17"/>
        <v>0</v>
      </c>
      <c r="AD36" s="217" t="b">
        <f t="shared" ref="AD36:AD39" si="19">IF(Q36="Probabilidad",(($M$35-0)),IF(Q36="Impacto",($M$35-($M$35*T36))))</f>
        <v>0</v>
      </c>
      <c r="AE36" s="329"/>
      <c r="AF36" s="329"/>
      <c r="AG36" s="316"/>
      <c r="AH36" s="316"/>
      <c r="AI36" s="376"/>
      <c r="AJ36" s="378"/>
      <c r="AK36" s="316"/>
      <c r="AL36" s="316"/>
      <c r="AM36" s="337"/>
      <c r="AN36" s="319"/>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row>
    <row r="37" spans="1:298" s="219" customFormat="1" ht="30" customHeight="1" x14ac:dyDescent="0.2">
      <c r="A37" s="319"/>
      <c r="B37" s="316"/>
      <c r="C37" s="319"/>
      <c r="D37" s="214" t="s">
        <v>484</v>
      </c>
      <c r="E37" s="319"/>
      <c r="F37" s="315"/>
      <c r="G37" s="319"/>
      <c r="H37" s="319"/>
      <c r="I37" s="319"/>
      <c r="J37" s="322"/>
      <c r="K37" s="319"/>
      <c r="L37" s="325"/>
      <c r="M37" s="325"/>
      <c r="N37" s="319"/>
      <c r="O37" s="227">
        <v>3</v>
      </c>
      <c r="P37" s="226"/>
      <c r="Q37" s="227" t="b">
        <f t="shared" si="16"/>
        <v>0</v>
      </c>
      <c r="R37" s="227"/>
      <c r="S37" s="227"/>
      <c r="T37" s="228" t="e">
        <f>VLOOKUP(R37&amp;S37,Hoja1!$Q$4:$R$9,2,0)</f>
        <v>#N/A</v>
      </c>
      <c r="U37" s="227"/>
      <c r="V37" s="227"/>
      <c r="W37" s="227"/>
      <c r="X37" s="228" t="b">
        <f t="shared" si="18"/>
        <v>0</v>
      </c>
      <c r="Y37" s="217" t="b">
        <f>IF(Z37&lt;=20%,'Tabla probabilidad'!$B$5,IF(Z37&lt;=40%,'Tabla probabilidad'!$B$6,IF(Z37&lt;=60%,'Tabla probabilidad'!$B$7,IF(Z37&lt;=80%,'Tabla probabilidad'!$B$8,IF(Z37&lt;=100%,'Tabla probabilidad'!$B$9)))))</f>
        <v>0</v>
      </c>
      <c r="Z37" s="217" t="b">
        <f>IF(R37="Preventivo",(J35-(J35*T37)),IF(R37="Detectivo",(J35-(J35*T37)),IF(R37="Correctivo",(J35))))</f>
        <v>0</v>
      </c>
      <c r="AA37" s="329"/>
      <c r="AB37" s="329"/>
      <c r="AC37" s="217" t="b">
        <f t="shared" si="17"/>
        <v>0</v>
      </c>
      <c r="AD37" s="217" t="b">
        <f t="shared" si="19"/>
        <v>0</v>
      </c>
      <c r="AE37" s="329"/>
      <c r="AF37" s="329"/>
      <c r="AG37" s="316"/>
      <c r="AH37" s="316"/>
      <c r="AI37" s="376"/>
      <c r="AJ37" s="378"/>
      <c r="AK37" s="316"/>
      <c r="AL37" s="316"/>
      <c r="AM37" s="337"/>
      <c r="AN37" s="319"/>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c r="IC37" s="218"/>
      <c r="ID37" s="218"/>
      <c r="IE37" s="218"/>
      <c r="IF37" s="218"/>
      <c r="IG37" s="218"/>
      <c r="IH37" s="218"/>
      <c r="II37" s="218"/>
      <c r="IJ37" s="218"/>
      <c r="IK37" s="218"/>
      <c r="IL37" s="218"/>
      <c r="IM37" s="218"/>
      <c r="IN37" s="218"/>
      <c r="IO37" s="218"/>
      <c r="IP37" s="218"/>
      <c r="IQ37" s="218"/>
      <c r="IR37" s="218"/>
      <c r="IS37" s="218"/>
      <c r="IT37" s="218"/>
      <c r="IU37" s="218"/>
      <c r="IV37" s="218"/>
      <c r="IW37" s="218"/>
      <c r="IX37" s="218"/>
      <c r="IY37" s="218"/>
      <c r="IZ37" s="218"/>
      <c r="JA37" s="218"/>
      <c r="JB37" s="218"/>
      <c r="JC37" s="218"/>
      <c r="JD37" s="218"/>
      <c r="JE37" s="218"/>
      <c r="JF37" s="218"/>
      <c r="JG37" s="218"/>
      <c r="JH37" s="218"/>
      <c r="JI37" s="218"/>
      <c r="JJ37" s="218"/>
      <c r="JK37" s="218"/>
      <c r="JL37" s="218"/>
      <c r="JM37" s="218"/>
      <c r="JN37" s="218"/>
      <c r="JO37" s="218"/>
      <c r="JP37" s="218"/>
      <c r="JQ37" s="218"/>
      <c r="JR37" s="218"/>
      <c r="JS37" s="218"/>
      <c r="JT37" s="218"/>
      <c r="JU37" s="218"/>
      <c r="JV37" s="218"/>
      <c r="JW37" s="218"/>
      <c r="JX37" s="218"/>
      <c r="JY37" s="218"/>
      <c r="JZ37" s="218"/>
      <c r="KA37" s="218"/>
      <c r="KB37" s="218"/>
      <c r="KC37" s="218"/>
      <c r="KD37" s="218"/>
      <c r="KE37" s="218"/>
      <c r="KF37" s="218"/>
      <c r="KG37" s="218"/>
      <c r="KH37" s="218"/>
      <c r="KI37" s="218"/>
      <c r="KJ37" s="218"/>
      <c r="KK37" s="218"/>
      <c r="KL37" s="218"/>
    </row>
    <row r="38" spans="1:298" s="219" customFormat="1" ht="55.5" customHeight="1" x14ac:dyDescent="0.2">
      <c r="A38" s="319"/>
      <c r="B38" s="316"/>
      <c r="C38" s="319"/>
      <c r="D38" s="214" t="s">
        <v>485</v>
      </c>
      <c r="E38" s="319"/>
      <c r="F38" s="315"/>
      <c r="G38" s="319"/>
      <c r="H38" s="319"/>
      <c r="I38" s="319"/>
      <c r="J38" s="322"/>
      <c r="K38" s="319"/>
      <c r="L38" s="325"/>
      <c r="M38" s="325"/>
      <c r="N38" s="319"/>
      <c r="O38" s="227">
        <v>4</v>
      </c>
      <c r="P38" s="226"/>
      <c r="Q38" s="227" t="b">
        <f t="shared" si="16"/>
        <v>0</v>
      </c>
      <c r="R38" s="227"/>
      <c r="S38" s="227"/>
      <c r="T38" s="228" t="e">
        <f>VLOOKUP(R38&amp;S38,Hoja1!$Q$4:$R$9,2,0)</f>
        <v>#N/A</v>
      </c>
      <c r="U38" s="227"/>
      <c r="V38" s="227"/>
      <c r="W38" s="227"/>
      <c r="X38" s="228" t="b">
        <f t="shared" si="18"/>
        <v>0</v>
      </c>
      <c r="Y38" s="217" t="b">
        <f>IF(Z38&lt;=20%,'Tabla probabilidad'!$B$5,IF(Z38&lt;=40%,'Tabla probabilidad'!$B$6,IF(Z38&lt;=60%,'Tabla probabilidad'!$B$7,IF(Z38&lt;=80%,'Tabla probabilidad'!$B$8,IF(Z38&lt;=100%,'Tabla probabilidad'!$B$9)))))</f>
        <v>0</v>
      </c>
      <c r="Z38" s="217" t="b">
        <f>IF(R38="Preventivo",(J35-(J35*T38)),IF(R38="Detectivo",(J35-(J35*T38)),IF(R38="Correctivo",(J35))))</f>
        <v>0</v>
      </c>
      <c r="AA38" s="329"/>
      <c r="AB38" s="329"/>
      <c r="AC38" s="217" t="b">
        <f t="shared" si="17"/>
        <v>0</v>
      </c>
      <c r="AD38" s="217" t="b">
        <f t="shared" si="19"/>
        <v>0</v>
      </c>
      <c r="AE38" s="329"/>
      <c r="AF38" s="329"/>
      <c r="AG38" s="316"/>
      <c r="AH38" s="316"/>
      <c r="AI38" s="376"/>
      <c r="AJ38" s="378"/>
      <c r="AK38" s="316"/>
      <c r="AL38" s="316"/>
      <c r="AM38" s="337"/>
      <c r="AN38" s="319"/>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18"/>
      <c r="IX38" s="218"/>
      <c r="IY38" s="218"/>
      <c r="IZ38" s="218"/>
      <c r="JA38" s="218"/>
      <c r="JB38" s="218"/>
      <c r="JC38" s="218"/>
      <c r="JD38" s="218"/>
      <c r="JE38" s="218"/>
      <c r="JF38" s="218"/>
      <c r="JG38" s="218"/>
      <c r="JH38" s="218"/>
      <c r="JI38" s="218"/>
      <c r="JJ38" s="218"/>
      <c r="JK38" s="218"/>
      <c r="JL38" s="218"/>
      <c r="JM38" s="218"/>
      <c r="JN38" s="218"/>
      <c r="JO38" s="218"/>
      <c r="JP38" s="218"/>
      <c r="JQ38" s="218"/>
      <c r="JR38" s="218"/>
      <c r="JS38" s="218"/>
      <c r="JT38" s="218"/>
      <c r="JU38" s="218"/>
      <c r="JV38" s="218"/>
      <c r="JW38" s="218"/>
      <c r="JX38" s="218"/>
      <c r="JY38" s="218"/>
      <c r="JZ38" s="218"/>
      <c r="KA38" s="218"/>
      <c r="KB38" s="218"/>
      <c r="KC38" s="218"/>
      <c r="KD38" s="218"/>
      <c r="KE38" s="218"/>
      <c r="KF38" s="218"/>
      <c r="KG38" s="218"/>
      <c r="KH38" s="218"/>
      <c r="KI38" s="218"/>
      <c r="KJ38" s="218"/>
      <c r="KK38" s="218"/>
      <c r="KL38" s="218"/>
    </row>
    <row r="39" spans="1:298" s="219" customFormat="1" ht="47.25" customHeight="1" x14ac:dyDescent="0.2">
      <c r="A39" s="319"/>
      <c r="B39" s="317"/>
      <c r="C39" s="319"/>
      <c r="D39" s="214" t="s">
        <v>487</v>
      </c>
      <c r="E39" s="319"/>
      <c r="F39" s="315"/>
      <c r="G39" s="319"/>
      <c r="H39" s="319"/>
      <c r="I39" s="319"/>
      <c r="J39" s="322"/>
      <c r="K39" s="319"/>
      <c r="L39" s="325"/>
      <c r="M39" s="325"/>
      <c r="N39" s="319"/>
      <c r="O39" s="227">
        <v>5</v>
      </c>
      <c r="P39" s="226"/>
      <c r="Q39" s="227" t="b">
        <f t="shared" si="16"/>
        <v>0</v>
      </c>
      <c r="R39" s="227"/>
      <c r="S39" s="227"/>
      <c r="T39" s="228" t="e">
        <f>VLOOKUP(R39&amp;S39,Hoja1!$Q$4:$R$9,2,0)</f>
        <v>#N/A</v>
      </c>
      <c r="U39" s="227"/>
      <c r="V39" s="227"/>
      <c r="W39" s="227"/>
      <c r="X39" s="228" t="b">
        <f t="shared" si="18"/>
        <v>0</v>
      </c>
      <c r="Y39" s="217" t="b">
        <f>IF(Z39&lt;=20%,'Tabla probabilidad'!$B$5,IF(Z39&lt;=40%,'Tabla probabilidad'!$B$6,IF(Z39&lt;=60%,'Tabla probabilidad'!$B$7,IF(Z39&lt;=80%,'Tabla probabilidad'!$B$8,IF(Z39&lt;=100%,'Tabla probabilidad'!$B$9)))))</f>
        <v>0</v>
      </c>
      <c r="Z39" s="217" t="b">
        <f>IF(R39="Preventivo",(J35-(J35*T39)),IF(R39="Detectivo",(J35-(J35*T39)),IF(R39="Correctivo",(J35))))</f>
        <v>0</v>
      </c>
      <c r="AA39" s="330"/>
      <c r="AB39" s="330"/>
      <c r="AC39" s="217" t="b">
        <f t="shared" si="17"/>
        <v>0</v>
      </c>
      <c r="AD39" s="217" t="b">
        <f t="shared" si="19"/>
        <v>0</v>
      </c>
      <c r="AE39" s="330"/>
      <c r="AF39" s="330"/>
      <c r="AG39" s="317"/>
      <c r="AH39" s="316"/>
      <c r="AI39" s="377"/>
      <c r="AJ39" s="379"/>
      <c r="AK39" s="316"/>
      <c r="AL39" s="316"/>
      <c r="AM39" s="380"/>
      <c r="AN39" s="3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row>
    <row r="40" spans="1:298" s="219" customFormat="1" ht="54.75" customHeight="1" x14ac:dyDescent="0.2">
      <c r="A40" s="319">
        <v>7</v>
      </c>
      <c r="B40" s="318" t="s">
        <v>478</v>
      </c>
      <c r="C40" s="319" t="s">
        <v>366</v>
      </c>
      <c r="D40" s="214" t="s">
        <v>496</v>
      </c>
      <c r="E40" s="319" t="s">
        <v>505</v>
      </c>
      <c r="F40" s="315" t="s">
        <v>481</v>
      </c>
      <c r="G40" s="319" t="s">
        <v>294</v>
      </c>
      <c r="H40" s="319">
        <v>24</v>
      </c>
      <c r="I40" s="319" t="str">
        <f>IF(H40&lt;=2,'Tabla probabilidad'!$B$5,IF(H40&lt;=24,'Tabla probabilidad'!$B$6,IF(H40&lt;=500,'Tabla probabilidad'!$B$7,IF(H40&lt;=5000,'Tabla probabilidad'!$B$8,IF(H40&gt;5000,'Tabla probabilidad'!$B$9)))))</f>
        <v>Baja</v>
      </c>
      <c r="J40" s="322">
        <f>IF(H40&lt;=2,'Tabla probabilidad'!$D$5,IF(H40&lt;=24,'Tabla probabilidad'!$D$6,IF(H40&lt;=500,'Tabla probabilidad'!$D$7,IF(H40&lt;=5000,'Tabla probabilidad'!$D$8,IF(H40&gt;5000,'Tabla probabilidad'!$D$9)))))</f>
        <v>0.4</v>
      </c>
      <c r="K40" s="319" t="s">
        <v>296</v>
      </c>
      <c r="L40" s="319"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19"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19" t="str">
        <f>VLOOKUP((I40&amp;L40),Hoja1!$B$4:$C$28,2,0)</f>
        <v xml:space="preserve">Alto </v>
      </c>
      <c r="O40" s="197">
        <v>1</v>
      </c>
      <c r="P40" s="214" t="s">
        <v>490</v>
      </c>
      <c r="Q40" s="216" t="str">
        <f t="shared" ref="Q40:Q59" si="20">IF(R40="Preventivo","Probabilidad",IF(R40="Detectivo","Probabilidad", IF(R40="Correctivo","Impacto")))</f>
        <v>Probabilidad</v>
      </c>
      <c r="R40" s="216" t="s">
        <v>51</v>
      </c>
      <c r="S40" s="216" t="s">
        <v>56</v>
      </c>
      <c r="T40" s="217">
        <f>VLOOKUP(R40&amp;S40,Hoja1!$Q$4:$R$9,2,0)</f>
        <v>0.45</v>
      </c>
      <c r="U40" s="216" t="s">
        <v>58</v>
      </c>
      <c r="V40" s="216" t="s">
        <v>61</v>
      </c>
      <c r="W40" s="216" t="s">
        <v>64</v>
      </c>
      <c r="X40" s="217">
        <f>IF(Q40="Probabilidad",($J$40*T40),IF(Q40="Impacto"," "))</f>
        <v>0.18000000000000002</v>
      </c>
      <c r="Y40" s="217" t="str">
        <f>IF(Z40&lt;=20%,'Tabla probabilidad'!$B$5,IF(Z40&lt;=40%,'Tabla probabilidad'!$B$6,IF(Z40&lt;=60%,'Tabla probabilidad'!$B$7,IF(Z40&lt;=80%,'Tabla probabilidad'!$B$8,IF(Z40&lt;=100%,'Tabla probabilidad'!$B$9)))))</f>
        <v>Baja</v>
      </c>
      <c r="Z40" s="217">
        <f>IF(R40="Preventivo",(J40-(J40*T40)),IF(R40="Detectivo",(J40-(J40*T40)),IF(R40="Correctivo",(J40))))</f>
        <v>0.22</v>
      </c>
      <c r="AA40" s="328" t="str">
        <f>IF(AB40&lt;=20%,'Tabla probabilidad'!$B$5,IF(AB40&lt;=40%,'Tabla probabilidad'!$B$6,IF(AB40&lt;=60%,'Tabla probabilidad'!$B$7,IF(AB40&lt;=80%,'Tabla probabilidad'!$B$8,IF(AB40&lt;=100%,'Tabla probabilidad'!$B$9)))))</f>
        <v>Baja</v>
      </c>
      <c r="AB40" s="328">
        <f>AVERAGE(Z40:Z44)</f>
        <v>0.22</v>
      </c>
      <c r="AC40" s="217" t="str">
        <f t="shared" ref="AC40:AC59" si="21">IF(AD40&lt;=20%,"Leve",IF(AD40&lt;=40%,"Menor",IF(AD40&lt;=60%,"Moderado",IF(AD40&lt;=80%,"Mayor",IF(AD40&lt;=100%,"Catastrófico")))))</f>
        <v>Mayor</v>
      </c>
      <c r="AD40" s="217">
        <f>IF(Q40="Probabilidad",(($M$40-0)),IF(Q40="Impacto",($M$40-($M$40*T40))))</f>
        <v>0.8</v>
      </c>
      <c r="AE40" s="328" t="str">
        <f>IF(AF40&lt;=20%,"Leve",IF(AF40&lt;=40%,"Menor",IF(AF40&lt;=60%,"Moderado",IF(AF40&lt;=80%,"Mayor",IF(AF40&lt;=100%,"Catastrófico")))))</f>
        <v>Mayor</v>
      </c>
      <c r="AF40" s="328">
        <f>AVERAGE(AD40:AD44)</f>
        <v>0.8</v>
      </c>
      <c r="AG40" s="318" t="str">
        <f>VLOOKUP(AA40&amp;AE40,Hoja1!$B$4:$C$28,2,0)</f>
        <v xml:space="preserve">Alto </v>
      </c>
      <c r="AH40" s="318" t="s">
        <v>278</v>
      </c>
      <c r="AI40" s="324" t="s">
        <v>494</v>
      </c>
      <c r="AJ40" s="319" t="s">
        <v>493</v>
      </c>
      <c r="AK40" s="327">
        <v>44228</v>
      </c>
      <c r="AL40" s="327">
        <v>44561</v>
      </c>
      <c r="AM40" s="336"/>
      <c r="AN40" s="319" t="s">
        <v>174</v>
      </c>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row>
    <row r="41" spans="1:298" s="219" customFormat="1" ht="35.1" customHeight="1" x14ac:dyDescent="0.2">
      <c r="A41" s="319"/>
      <c r="B41" s="316"/>
      <c r="C41" s="319"/>
      <c r="D41" s="214" t="s">
        <v>497</v>
      </c>
      <c r="E41" s="319"/>
      <c r="F41" s="315"/>
      <c r="G41" s="319"/>
      <c r="H41" s="319"/>
      <c r="I41" s="319"/>
      <c r="J41" s="322"/>
      <c r="K41" s="319"/>
      <c r="L41" s="325"/>
      <c r="M41" s="325"/>
      <c r="N41" s="319"/>
      <c r="O41" s="227">
        <v>2</v>
      </c>
      <c r="P41" s="226"/>
      <c r="Q41" s="227" t="b">
        <f t="shared" si="20"/>
        <v>0</v>
      </c>
      <c r="R41" s="227"/>
      <c r="S41" s="227"/>
      <c r="T41" s="228" t="e">
        <f>VLOOKUP(R41&amp;S41,Hoja1!$Q$4:$R$9,2,0)</f>
        <v>#N/A</v>
      </c>
      <c r="U41" s="227"/>
      <c r="V41" s="227"/>
      <c r="W41" s="227"/>
      <c r="X41" s="228" t="b">
        <f t="shared" ref="X41:X44" si="22">IF(Q41="Probabilidad",($J$40*T41),IF(Q41="Impacto"," "))</f>
        <v>0</v>
      </c>
      <c r="Y41" s="217" t="b">
        <f>IF(Z41&lt;=20%,'Tabla probabilidad'!$B$5,IF(Z41&lt;=40%,'Tabla probabilidad'!$B$6,IF(Z41&lt;=60%,'Tabla probabilidad'!$B$7,IF(Z41&lt;=80%,'Tabla probabilidad'!$B$8,IF(Z41&lt;=100%,'Tabla probabilidad'!$B$9)))))</f>
        <v>0</v>
      </c>
      <c r="Z41" s="217" t="b">
        <f>IF(R41="Preventivo",(J40-(J40*T41)),IF(R41="Detectivo",(J40-(J40*T41)),IF(R41="Correctivo",(J40))))</f>
        <v>0</v>
      </c>
      <c r="AA41" s="329"/>
      <c r="AB41" s="329"/>
      <c r="AC41" s="217" t="b">
        <f t="shared" si="21"/>
        <v>0</v>
      </c>
      <c r="AD41" s="217" t="b">
        <f t="shared" ref="AD41:AD44" si="23">IF(Q41="Probabilidad",(($M$40-0)),IF(Q41="Impacto",($M$40-($M$40*T41))))</f>
        <v>0</v>
      </c>
      <c r="AE41" s="329"/>
      <c r="AF41" s="329"/>
      <c r="AG41" s="316"/>
      <c r="AH41" s="316"/>
      <c r="AI41" s="326"/>
      <c r="AJ41" s="325"/>
      <c r="AK41" s="316"/>
      <c r="AL41" s="316"/>
      <c r="AM41" s="337"/>
      <c r="AN41" s="319"/>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row>
    <row r="42" spans="1:298" s="219" customFormat="1" ht="37.5" x14ac:dyDescent="0.2">
      <c r="A42" s="319"/>
      <c r="B42" s="316"/>
      <c r="C42" s="319"/>
      <c r="D42" s="234" t="s">
        <v>498</v>
      </c>
      <c r="E42" s="319"/>
      <c r="F42" s="315"/>
      <c r="G42" s="319"/>
      <c r="H42" s="319"/>
      <c r="I42" s="319"/>
      <c r="J42" s="322"/>
      <c r="K42" s="319"/>
      <c r="L42" s="325"/>
      <c r="M42" s="325"/>
      <c r="N42" s="319"/>
      <c r="O42" s="227">
        <v>3</v>
      </c>
      <c r="P42" s="226"/>
      <c r="Q42" s="227" t="b">
        <f t="shared" si="20"/>
        <v>0</v>
      </c>
      <c r="R42" s="227"/>
      <c r="S42" s="227"/>
      <c r="T42" s="228" t="e">
        <f>VLOOKUP(R42&amp;S42,Hoja1!$Q$4:$R$9,2,0)</f>
        <v>#N/A</v>
      </c>
      <c r="U42" s="227"/>
      <c r="V42" s="227"/>
      <c r="W42" s="227"/>
      <c r="X42" s="228" t="b">
        <f t="shared" ref="X42:X43" si="24">IF(Q42="Probabilidad",($J$40*T42),IF(Q42="Impacto"," "))</f>
        <v>0</v>
      </c>
      <c r="Y42" s="235" t="b">
        <f>IF(Z42&lt;=20%,'Tabla probabilidad'!$B$5,IF(Z42&lt;=40%,'Tabla probabilidad'!$B$6,IF(Z42&lt;=60%,'Tabla probabilidad'!$B$7,IF(Z42&lt;=80%,'Tabla probabilidad'!$B$8,IF(Z42&lt;=100%,'Tabla probabilidad'!$B$9)))))</f>
        <v>0</v>
      </c>
      <c r="Z42" s="235" t="b">
        <f t="shared" ref="Z42:Z43" si="25">IF(R42="Preventivo",(J41-(J41*T42)),IF(R42="Detectivo",(J41-(J41*T42)),IF(R42="Correctivo",(J41))))</f>
        <v>0</v>
      </c>
      <c r="AA42" s="329"/>
      <c r="AB42" s="329"/>
      <c r="AC42" s="235"/>
      <c r="AD42" s="235"/>
      <c r="AE42" s="329"/>
      <c r="AF42" s="329"/>
      <c r="AG42" s="316"/>
      <c r="AH42" s="316"/>
      <c r="AI42" s="326"/>
      <c r="AJ42" s="325"/>
      <c r="AK42" s="316"/>
      <c r="AL42" s="316"/>
      <c r="AM42" s="337"/>
      <c r="AN42" s="319"/>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row>
    <row r="43" spans="1:298" s="219" customFormat="1" ht="35.1" customHeight="1" x14ac:dyDescent="0.2">
      <c r="A43" s="319"/>
      <c r="B43" s="316"/>
      <c r="C43" s="319"/>
      <c r="D43" s="234"/>
      <c r="E43" s="319"/>
      <c r="F43" s="315"/>
      <c r="G43" s="319"/>
      <c r="H43" s="319"/>
      <c r="I43" s="319"/>
      <c r="J43" s="322"/>
      <c r="K43" s="319"/>
      <c r="L43" s="325"/>
      <c r="M43" s="325"/>
      <c r="N43" s="319"/>
      <c r="O43" s="227">
        <v>4</v>
      </c>
      <c r="P43" s="226"/>
      <c r="Q43" s="227" t="b">
        <f t="shared" si="20"/>
        <v>0</v>
      </c>
      <c r="R43" s="227"/>
      <c r="S43" s="227"/>
      <c r="T43" s="228" t="e">
        <f>VLOOKUP(R43&amp;S43,Hoja1!$Q$4:$R$9,2,0)</f>
        <v>#N/A</v>
      </c>
      <c r="U43" s="227"/>
      <c r="V43" s="227"/>
      <c r="W43" s="227"/>
      <c r="X43" s="228" t="b">
        <f t="shared" si="24"/>
        <v>0</v>
      </c>
      <c r="Y43" s="235" t="b">
        <f>IF(Z43&lt;=20%,'Tabla probabilidad'!$B$5,IF(Z43&lt;=40%,'Tabla probabilidad'!$B$6,IF(Z43&lt;=60%,'Tabla probabilidad'!$B$7,IF(Z43&lt;=80%,'Tabla probabilidad'!$B$8,IF(Z43&lt;=100%,'Tabla probabilidad'!$B$9)))))</f>
        <v>0</v>
      </c>
      <c r="Z43" s="235" t="b">
        <f t="shared" si="25"/>
        <v>0</v>
      </c>
      <c r="AA43" s="329"/>
      <c r="AB43" s="329"/>
      <c r="AC43" s="235"/>
      <c r="AD43" s="235"/>
      <c r="AE43" s="329"/>
      <c r="AF43" s="329"/>
      <c r="AG43" s="316"/>
      <c r="AH43" s="316"/>
      <c r="AI43" s="326"/>
      <c r="AJ43" s="325"/>
      <c r="AK43" s="316"/>
      <c r="AL43" s="316"/>
      <c r="AM43" s="337"/>
      <c r="AN43" s="319"/>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row>
    <row r="44" spans="1:298" s="219" customFormat="1" ht="55.5" customHeight="1" x14ac:dyDescent="0.2">
      <c r="A44" s="319"/>
      <c r="B44" s="316"/>
      <c r="C44" s="319"/>
      <c r="D44" s="214"/>
      <c r="E44" s="319"/>
      <c r="F44" s="315"/>
      <c r="G44" s="319"/>
      <c r="H44" s="319"/>
      <c r="I44" s="319"/>
      <c r="J44" s="322"/>
      <c r="K44" s="319"/>
      <c r="L44" s="325"/>
      <c r="M44" s="325"/>
      <c r="N44" s="319"/>
      <c r="O44" s="227">
        <v>5</v>
      </c>
      <c r="P44" s="226"/>
      <c r="Q44" s="227" t="b">
        <f t="shared" si="20"/>
        <v>0</v>
      </c>
      <c r="R44" s="227"/>
      <c r="S44" s="227"/>
      <c r="T44" s="228" t="e">
        <f>VLOOKUP(R44&amp;S44,Hoja1!$Q$4:$R$9,2,0)</f>
        <v>#N/A</v>
      </c>
      <c r="U44" s="227"/>
      <c r="V44" s="227"/>
      <c r="W44" s="227"/>
      <c r="X44" s="228" t="b">
        <f t="shared" si="22"/>
        <v>0</v>
      </c>
      <c r="Y44" s="217" t="b">
        <f>IF(Z44&lt;=20%,'Tabla probabilidad'!$B$5,IF(Z44&lt;=40%,'Tabla probabilidad'!$B$6,IF(Z44&lt;=60%,'Tabla probabilidad'!$B$7,IF(Z44&lt;=80%,'Tabla probabilidad'!$B$8,IF(Z44&lt;=100%,'Tabla probabilidad'!$B$9)))))</f>
        <v>0</v>
      </c>
      <c r="Z44" s="217" t="b">
        <f>IF(R44="Preventivo",(J40-(J40*T44)),IF(R44="Detectivo",(J40-(J40*T44)),IF(R44="Correctivo",(J40))))</f>
        <v>0</v>
      </c>
      <c r="AA44" s="329"/>
      <c r="AB44" s="329"/>
      <c r="AC44" s="217" t="b">
        <f t="shared" si="21"/>
        <v>0</v>
      </c>
      <c r="AD44" s="217" t="b">
        <f t="shared" si="23"/>
        <v>0</v>
      </c>
      <c r="AE44" s="329"/>
      <c r="AF44" s="329"/>
      <c r="AG44" s="316"/>
      <c r="AH44" s="316"/>
      <c r="AI44" s="326"/>
      <c r="AJ44" s="325"/>
      <c r="AK44" s="316"/>
      <c r="AL44" s="316"/>
      <c r="AM44" s="337"/>
      <c r="AN44" s="319"/>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row>
    <row r="45" spans="1:298" s="219" customFormat="1" ht="45.75" customHeight="1" x14ac:dyDescent="0.2">
      <c r="A45" s="319">
        <v>8</v>
      </c>
      <c r="B45" s="319" t="s">
        <v>479</v>
      </c>
      <c r="C45" s="319" t="s">
        <v>366</v>
      </c>
      <c r="D45" s="214" t="s">
        <v>499</v>
      </c>
      <c r="E45" s="319" t="s">
        <v>504</v>
      </c>
      <c r="F45" s="315" t="s">
        <v>482</v>
      </c>
      <c r="G45" s="319" t="s">
        <v>294</v>
      </c>
      <c r="H45" s="319">
        <v>24</v>
      </c>
      <c r="I45" s="319" t="str">
        <f>IF(H45&lt;=2,'Tabla probabilidad'!$B$5,IF(H45&lt;=24,'Tabla probabilidad'!$B$6,IF(H45&lt;=500,'Tabla probabilidad'!$B$7,IF(H45&lt;=5000,'Tabla probabilidad'!$B$8,IF(H45&gt;5000,'Tabla probabilidad'!$B$9)))))</f>
        <v>Baja</v>
      </c>
      <c r="J45" s="322">
        <f>IF(H45&lt;=2,'Tabla probabilidad'!$D$5,IF(H45&lt;=24,'Tabla probabilidad'!$D$6,IF(H45&lt;=500,'Tabla probabilidad'!$D$7,IF(H45&lt;=5000,'Tabla probabilidad'!$D$8,IF(H45&gt;5000,'Tabla probabilidad'!$D$9)))))</f>
        <v>0.4</v>
      </c>
      <c r="K45" s="319" t="s">
        <v>296</v>
      </c>
      <c r="L45" s="319"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19"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19" t="str">
        <f>VLOOKUP((I45&amp;L45),Hoja1!$B$4:$C$28,2,0)</f>
        <v xml:space="preserve">Alto </v>
      </c>
      <c r="O45" s="197">
        <v>1</v>
      </c>
      <c r="P45" s="214" t="s">
        <v>489</v>
      </c>
      <c r="Q45" s="216" t="str">
        <f t="shared" si="20"/>
        <v>Probabilidad</v>
      </c>
      <c r="R45" s="216" t="s">
        <v>51</v>
      </c>
      <c r="S45" s="216" t="s">
        <v>56</v>
      </c>
      <c r="T45" s="217">
        <f>VLOOKUP(R45&amp;S45,Hoja1!$Q$4:$R$9,2,0)</f>
        <v>0.45</v>
      </c>
      <c r="U45" s="216" t="s">
        <v>58</v>
      </c>
      <c r="V45" s="216" t="s">
        <v>61</v>
      </c>
      <c r="W45" s="216" t="s">
        <v>64</v>
      </c>
      <c r="X45" s="217">
        <f>IF(Q45="Probabilidad",($J$45*T45),IF(Q45="Impacto"," "))</f>
        <v>0.18000000000000002</v>
      </c>
      <c r="Y45" s="217" t="str">
        <f>IF(Z45&lt;=20%,'Tabla probabilidad'!$B$5,IF(Z45&lt;=40%,'Tabla probabilidad'!$B$6,IF(Z45&lt;=60%,'Tabla probabilidad'!$B$7,IF(Z45&lt;=80%,'Tabla probabilidad'!$B$8,IF(Z45&lt;=100%,'Tabla probabilidad'!$B$9)))))</f>
        <v>Baja</v>
      </c>
      <c r="Z45" s="217">
        <f>IF(R45="Preventivo",(J45-(J45*T45)),IF(R45="Detectivo",(J45-(J45*T45)),IF(R45="Correctivo",(J45))))</f>
        <v>0.22</v>
      </c>
      <c r="AA45" s="322" t="str">
        <f>IF(AB45&lt;=20%,'Tabla probabilidad'!$B$5,IF(AB45&lt;=40%,'Tabla probabilidad'!$B$6,IF(AB45&lt;=60%,'Tabla probabilidad'!$B$7,IF(AB45&lt;=80%,'Tabla probabilidad'!$B$8,IF(AB45&lt;=100%,'Tabla probabilidad'!$B$9)))))</f>
        <v>Baja</v>
      </c>
      <c r="AB45" s="322">
        <f>AVERAGE(Z45:Z49)</f>
        <v>0.22</v>
      </c>
      <c r="AC45" s="217" t="str">
        <f t="shared" si="21"/>
        <v>Mayor</v>
      </c>
      <c r="AD45" s="217">
        <f>IF(Q45="Probabilidad",(($M$45-0)),IF(Q45="Impacto",($M$45-($M$45*T45))))</f>
        <v>0.8</v>
      </c>
      <c r="AE45" s="322" t="str">
        <f>IF(AF45&lt;=20%,"Leve",IF(AF45&lt;=40%,"Menor",IF(AF45&lt;=60%,"Moderado",IF(AF45&lt;=80%,"Mayor",IF(AF45&lt;=100%,"Catastrófico")))))</f>
        <v>Mayor</v>
      </c>
      <c r="AF45" s="322">
        <f>AVERAGE(AD45:AD49)</f>
        <v>0.8</v>
      </c>
      <c r="AG45" s="319" t="str">
        <f>VLOOKUP(AA45&amp;AE45,Hoja1!$B$4:$C$28,2,0)</f>
        <v xml:space="preserve">Alto </v>
      </c>
      <c r="AH45" s="319" t="s">
        <v>278</v>
      </c>
      <c r="AI45" s="324" t="s">
        <v>495</v>
      </c>
      <c r="AJ45" s="319" t="s">
        <v>493</v>
      </c>
      <c r="AK45" s="327">
        <v>44228</v>
      </c>
      <c r="AL45" s="327">
        <v>44561</v>
      </c>
      <c r="AM45" s="323"/>
      <c r="AN45" s="319" t="s">
        <v>174</v>
      </c>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c r="IX45" s="218"/>
      <c r="IY45" s="218"/>
      <c r="IZ45" s="218"/>
      <c r="JA45" s="218"/>
      <c r="JB45" s="218"/>
      <c r="JC45" s="218"/>
      <c r="JD45" s="218"/>
      <c r="JE45" s="218"/>
      <c r="JF45" s="218"/>
      <c r="JG45" s="218"/>
      <c r="JH45" s="218"/>
      <c r="JI45" s="218"/>
      <c r="JJ45" s="218"/>
      <c r="JK45" s="218"/>
      <c r="JL45" s="218"/>
      <c r="JM45" s="218"/>
      <c r="JN45" s="218"/>
      <c r="JO45" s="218"/>
      <c r="JP45" s="218"/>
      <c r="JQ45" s="218"/>
      <c r="JR45" s="218"/>
      <c r="JS45" s="218"/>
      <c r="JT45" s="218"/>
      <c r="JU45" s="218"/>
      <c r="JV45" s="218"/>
      <c r="JW45" s="218"/>
      <c r="JX45" s="218"/>
      <c r="JY45" s="218"/>
      <c r="JZ45" s="218"/>
      <c r="KA45" s="218"/>
      <c r="KB45" s="218"/>
      <c r="KC45" s="218"/>
      <c r="KD45" s="218"/>
      <c r="KE45" s="218"/>
      <c r="KF45" s="218"/>
      <c r="KG45" s="218"/>
      <c r="KH45" s="218"/>
      <c r="KI45" s="218"/>
      <c r="KJ45" s="218"/>
      <c r="KK45" s="218"/>
      <c r="KL45" s="218"/>
    </row>
    <row r="46" spans="1:298" s="219" customFormat="1" ht="32.25" customHeight="1" x14ac:dyDescent="0.2">
      <c r="A46" s="319"/>
      <c r="B46" s="319"/>
      <c r="C46" s="319"/>
      <c r="D46" s="214" t="s">
        <v>500</v>
      </c>
      <c r="E46" s="319"/>
      <c r="F46" s="315"/>
      <c r="G46" s="319"/>
      <c r="H46" s="319"/>
      <c r="I46" s="319"/>
      <c r="J46" s="322"/>
      <c r="K46" s="319"/>
      <c r="L46" s="325"/>
      <c r="M46" s="325"/>
      <c r="N46" s="319"/>
      <c r="O46" s="227">
        <v>2</v>
      </c>
      <c r="P46" s="226"/>
      <c r="Q46" s="227" t="b">
        <f t="shared" si="20"/>
        <v>0</v>
      </c>
      <c r="R46" s="227"/>
      <c r="S46" s="227"/>
      <c r="T46" s="228" t="e">
        <f>VLOOKUP(R46&amp;S46,Hoja1!$Q$4:$R$9,2,0)</f>
        <v>#N/A</v>
      </c>
      <c r="U46" s="227"/>
      <c r="V46" s="227"/>
      <c r="W46" s="227"/>
      <c r="X46" s="228" t="b">
        <f t="shared" ref="X46:X49" si="26">IF(Q46="Probabilidad",($J$45*T46),IF(Q46="Impacto"," "))</f>
        <v>0</v>
      </c>
      <c r="Y46" s="217" t="b">
        <f>IF(Z46&lt;=20%,'Tabla probabilidad'!$B$5,IF(Z46&lt;=40%,'Tabla probabilidad'!$B$6,IF(Z46&lt;=60%,'Tabla probabilidad'!$B$7,IF(Z46&lt;=80%,'Tabla probabilidad'!$B$8,IF(Z46&lt;=100%,'Tabla probabilidad'!$B$9)))))</f>
        <v>0</v>
      </c>
      <c r="Z46" s="217" t="b">
        <f>IF(R46="Preventivo",(J45-(J45*T46)),IF(R46="Detectivo",(J45-(J45*T46)),IF(R46="Correctivo",(J45))))</f>
        <v>0</v>
      </c>
      <c r="AA46" s="322"/>
      <c r="AB46" s="322"/>
      <c r="AC46" s="217" t="b">
        <f t="shared" si="21"/>
        <v>0</v>
      </c>
      <c r="AD46" s="217" t="b">
        <f t="shared" ref="AD46:AD49" si="27">IF(Q46="Probabilidad",(($M$45-0)),IF(Q46="Impacto",($M$45-($M$45*T46))))</f>
        <v>0</v>
      </c>
      <c r="AE46" s="322"/>
      <c r="AF46" s="322"/>
      <c r="AG46" s="319"/>
      <c r="AH46" s="319"/>
      <c r="AI46" s="326"/>
      <c r="AJ46" s="325"/>
      <c r="AK46" s="316"/>
      <c r="AL46" s="316"/>
      <c r="AM46" s="323"/>
      <c r="AN46" s="319"/>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row>
    <row r="47" spans="1:298" s="219" customFormat="1" ht="40.5" customHeight="1" x14ac:dyDescent="0.2">
      <c r="A47" s="319"/>
      <c r="B47" s="319"/>
      <c r="C47" s="319"/>
      <c r="D47" s="214" t="s">
        <v>501</v>
      </c>
      <c r="E47" s="319"/>
      <c r="F47" s="315"/>
      <c r="G47" s="319"/>
      <c r="H47" s="319"/>
      <c r="I47" s="319"/>
      <c r="J47" s="322"/>
      <c r="K47" s="319"/>
      <c r="L47" s="325"/>
      <c r="M47" s="325"/>
      <c r="N47" s="319"/>
      <c r="O47" s="227">
        <v>3</v>
      </c>
      <c r="P47" s="226"/>
      <c r="Q47" s="227" t="b">
        <f t="shared" si="20"/>
        <v>0</v>
      </c>
      <c r="R47" s="227"/>
      <c r="S47" s="227"/>
      <c r="T47" s="228" t="e">
        <f>VLOOKUP(R47&amp;S47,Hoja1!$Q$4:$R$9,2,0)</f>
        <v>#N/A</v>
      </c>
      <c r="U47" s="227"/>
      <c r="V47" s="227"/>
      <c r="W47" s="227"/>
      <c r="X47" s="228" t="b">
        <f t="shared" si="26"/>
        <v>0</v>
      </c>
      <c r="Y47" s="217" t="b">
        <f>IF(Z47&lt;=20%,'Tabla probabilidad'!$B$5,IF(Z47&lt;=40%,'Tabla probabilidad'!$B$6,IF(Z47&lt;=60%,'Tabla probabilidad'!$B$7,IF(Z47&lt;=80%,'Tabla probabilidad'!$B$8,IF(Z47&lt;=100%,'Tabla probabilidad'!$B$9)))))</f>
        <v>0</v>
      </c>
      <c r="Z47" s="217" t="b">
        <f>IF(R47="Preventivo",(J45-(J45*T47)),IF(R47="Detectivo",(J45-(J45*T47)),IF(R47="Correctivo",(J45))))</f>
        <v>0</v>
      </c>
      <c r="AA47" s="322"/>
      <c r="AB47" s="322"/>
      <c r="AC47" s="217" t="b">
        <f t="shared" si="21"/>
        <v>0</v>
      </c>
      <c r="AD47" s="217" t="b">
        <f t="shared" si="27"/>
        <v>0</v>
      </c>
      <c r="AE47" s="322"/>
      <c r="AF47" s="322"/>
      <c r="AG47" s="319"/>
      <c r="AH47" s="319"/>
      <c r="AI47" s="326"/>
      <c r="AJ47" s="325"/>
      <c r="AK47" s="316"/>
      <c r="AL47" s="316"/>
      <c r="AM47" s="323"/>
      <c r="AN47" s="319"/>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row>
    <row r="48" spans="1:298" s="219" customFormat="1" ht="40.5" customHeight="1" x14ac:dyDescent="0.2">
      <c r="A48" s="319"/>
      <c r="B48" s="319"/>
      <c r="C48" s="319"/>
      <c r="D48" s="234" t="s">
        <v>502</v>
      </c>
      <c r="E48" s="319"/>
      <c r="F48" s="315"/>
      <c r="G48" s="319"/>
      <c r="H48" s="319"/>
      <c r="I48" s="319"/>
      <c r="J48" s="322"/>
      <c r="K48" s="319"/>
      <c r="L48" s="325"/>
      <c r="M48" s="325"/>
      <c r="N48" s="319"/>
      <c r="O48" s="227">
        <v>4</v>
      </c>
      <c r="P48" s="226"/>
      <c r="Q48" s="227" t="b">
        <f t="shared" si="20"/>
        <v>0</v>
      </c>
      <c r="R48" s="227"/>
      <c r="S48" s="227"/>
      <c r="T48" s="228" t="e">
        <f>VLOOKUP(R48&amp;S48,Hoja1!$Q$4:$R$9,2,0)</f>
        <v>#N/A</v>
      </c>
      <c r="U48" s="227"/>
      <c r="V48" s="227"/>
      <c r="W48" s="227"/>
      <c r="X48" s="228" t="b">
        <f t="shared" ref="X48" si="28">IF(Q48="Probabilidad",($J$45*T48),IF(Q48="Impacto"," "))</f>
        <v>0</v>
      </c>
      <c r="Y48" s="235" t="b">
        <f>IF(Z48&lt;=20%,'Tabla probabilidad'!$B$5,IF(Z48&lt;=40%,'Tabla probabilidad'!$B$6,IF(Z48&lt;=60%,'Tabla probabilidad'!$B$7,IF(Z48&lt;=80%,'Tabla probabilidad'!$B$8,IF(Z48&lt;=100%,'Tabla probabilidad'!$B$9)))))</f>
        <v>0</v>
      </c>
      <c r="Z48" s="235" t="b">
        <f>IF(R48="Preventivo",(J46-(J46*T48)),IF(R48="Detectivo",(J46-(J46*T48)),IF(R48="Correctivo",(J46))))</f>
        <v>0</v>
      </c>
      <c r="AA48" s="322"/>
      <c r="AB48" s="322"/>
      <c r="AC48" s="235"/>
      <c r="AD48" s="235"/>
      <c r="AE48" s="322"/>
      <c r="AF48" s="322"/>
      <c r="AG48" s="319"/>
      <c r="AH48" s="319"/>
      <c r="AI48" s="326"/>
      <c r="AJ48" s="325"/>
      <c r="AK48" s="316"/>
      <c r="AL48" s="316"/>
      <c r="AM48" s="323"/>
      <c r="AN48" s="319"/>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row>
    <row r="49" spans="1:298" s="219" customFormat="1" ht="29.25" customHeight="1" x14ac:dyDescent="0.2">
      <c r="A49" s="319"/>
      <c r="B49" s="319"/>
      <c r="C49" s="319"/>
      <c r="D49" s="214"/>
      <c r="E49" s="319"/>
      <c r="F49" s="315"/>
      <c r="G49" s="319"/>
      <c r="H49" s="319"/>
      <c r="I49" s="319"/>
      <c r="J49" s="322"/>
      <c r="K49" s="319"/>
      <c r="L49" s="325"/>
      <c r="M49" s="325"/>
      <c r="N49" s="319"/>
      <c r="O49" s="227">
        <v>5</v>
      </c>
      <c r="P49" s="226"/>
      <c r="Q49" s="227" t="b">
        <f t="shared" si="20"/>
        <v>0</v>
      </c>
      <c r="R49" s="227"/>
      <c r="S49" s="227"/>
      <c r="T49" s="228" t="e">
        <f>VLOOKUP(R49&amp;S49,Hoja1!$Q$4:$R$9,2,0)</f>
        <v>#N/A</v>
      </c>
      <c r="U49" s="227"/>
      <c r="V49" s="227"/>
      <c r="W49" s="227"/>
      <c r="X49" s="228" t="b">
        <f t="shared" si="26"/>
        <v>0</v>
      </c>
      <c r="Y49" s="217" t="b">
        <f>IF(Z49&lt;=20%,'Tabla probabilidad'!$B$5,IF(Z49&lt;=40%,'Tabla probabilidad'!$B$6,IF(Z49&lt;=60%,'Tabla probabilidad'!$B$7,IF(Z49&lt;=80%,'Tabla probabilidad'!$B$8,IF(Z49&lt;=100%,'Tabla probabilidad'!$B$9)))))</f>
        <v>0</v>
      </c>
      <c r="Z49" s="217" t="b">
        <f>IF(R49="Preventivo",(J45-(J45*T49)),IF(R49="Detectivo",(J45-(J45*T49)),IF(R49="Correctivo",(J45))))</f>
        <v>0</v>
      </c>
      <c r="AA49" s="322"/>
      <c r="AB49" s="322"/>
      <c r="AC49" s="217" t="b">
        <f t="shared" si="21"/>
        <v>0</v>
      </c>
      <c r="AD49" s="217" t="b">
        <f t="shared" si="27"/>
        <v>0</v>
      </c>
      <c r="AE49" s="322"/>
      <c r="AF49" s="322"/>
      <c r="AG49" s="319"/>
      <c r="AH49" s="319"/>
      <c r="AI49" s="326"/>
      <c r="AJ49" s="325"/>
      <c r="AK49" s="316"/>
      <c r="AL49" s="316"/>
      <c r="AM49" s="323"/>
      <c r="AN49" s="319"/>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row>
    <row r="50" spans="1:298" s="219" customFormat="1" ht="14.25" hidden="1" x14ac:dyDescent="0.2">
      <c r="A50" s="319"/>
      <c r="B50" s="319"/>
      <c r="C50" s="319"/>
      <c r="D50" s="324"/>
      <c r="E50" s="319"/>
      <c r="F50" s="319"/>
      <c r="G50" s="319"/>
      <c r="H50" s="319"/>
      <c r="I50" s="319" t="str">
        <f>IF(H50&lt;=2,'Tabla probabilidad'!$B$5,IF(H50&lt;=24,'Tabla probabilidad'!$B$6,IF(H50&lt;=500,'Tabla probabilidad'!$B$7,IF(H50&lt;=5000,'Tabla probabilidad'!$B$8,IF(H50&gt;5000,'Tabla probabilidad'!$B$9)))))</f>
        <v>Muy Baja</v>
      </c>
      <c r="J50" s="322">
        <f>IF(H50&lt;=2,'Tabla probabilidad'!$D$5,IF(H50&lt;=24,'Tabla probabilidad'!$D$6,IF(H50&lt;=500,'Tabla probabilidad'!$D$7,IF(H50&lt;=5000,'Tabla probabilidad'!$D$8,IF(H50&gt;5000,'Tabla probabilidad'!$D$9)))))</f>
        <v>0.2</v>
      </c>
      <c r="K50" s="319"/>
      <c r="L50" s="319"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19"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19" t="e">
        <f>VLOOKUP((I50&amp;L50),Hoja1!$B$4:$C$28,2,0)</f>
        <v>#N/A</v>
      </c>
      <c r="O50" s="216">
        <v>1</v>
      </c>
      <c r="P50" s="220"/>
      <c r="Q50" s="216" t="b">
        <f t="shared" si="20"/>
        <v>0</v>
      </c>
      <c r="R50" s="216"/>
      <c r="S50" s="216"/>
      <c r="T50" s="217" t="e">
        <f>VLOOKUP(R50&amp;S50,Hoja1!$Q$4:$R$9,2,0)</f>
        <v>#N/A</v>
      </c>
      <c r="U50" s="216"/>
      <c r="V50" s="216"/>
      <c r="W50" s="216"/>
      <c r="X50" s="217" t="b">
        <f>IF(Q50="Probabilidad",($J$50*T50),IF(Q50="Impacto"," "))</f>
        <v>0</v>
      </c>
      <c r="Y50" s="217" t="b">
        <f>IF(Z50&lt;=20%,'Tabla probabilidad'!$B$5,IF(Z50&lt;=40%,'Tabla probabilidad'!$B$6,IF(Z50&lt;=60%,'Tabla probabilidad'!$B$7,IF(Z50&lt;=80%,'Tabla probabilidad'!$B$8,IF(Z50&lt;=100%,'Tabla probabilidad'!$B$9)))))</f>
        <v>0</v>
      </c>
      <c r="Z50" s="217" t="b">
        <f>IF(R50="Preventivo",(J50-(J50*T50)),IF(R50="Detectivo",(J50-(J50*T50)),IF(R50="Correctivo",(J50))))</f>
        <v>0</v>
      </c>
      <c r="AA50" s="322" t="e">
        <f>IF(AB50&lt;=20%,'Tabla probabilidad'!$B$5,IF(AB50&lt;=40%,'Tabla probabilidad'!$B$6,IF(AB50&lt;=60%,'Tabla probabilidad'!$B$7,IF(AB50&lt;=80%,'Tabla probabilidad'!$B$8,IF(AB50&lt;=100%,'Tabla probabilidad'!$B$9)))))</f>
        <v>#DIV/0!</v>
      </c>
      <c r="AB50" s="322" t="e">
        <f>AVERAGE(Z50:Z54)</f>
        <v>#DIV/0!</v>
      </c>
      <c r="AC50" s="217" t="b">
        <f t="shared" si="21"/>
        <v>0</v>
      </c>
      <c r="AD50" s="217" t="b">
        <f>IF(Q50="Probabilidad",(($M$50-0)),IF(Q50="Impacto",($M$50-($M$50*T50))))</f>
        <v>0</v>
      </c>
      <c r="AE50" s="322" t="e">
        <f>IF(AF50&lt;=20%,"Leve",IF(AF50&lt;=40%,"Menor",IF(AF50&lt;=60%,"Moderado",IF(AF50&lt;=80%,"Mayor",IF(AF50&lt;=100%,"Catastrófico")))))</f>
        <v>#DIV/0!</v>
      </c>
      <c r="AF50" s="322" t="e">
        <f>AVERAGE(AD50:AD54)</f>
        <v>#DIV/0!</v>
      </c>
      <c r="AG50" s="319" t="e">
        <f>VLOOKUP(AA50&amp;AE50,Hoja1!$B$4:$C$28,2,0)</f>
        <v>#DIV/0!</v>
      </c>
      <c r="AH50" s="319"/>
      <c r="AI50" s="323"/>
      <c r="AJ50" s="323"/>
      <c r="AK50" s="323"/>
      <c r="AL50" s="323"/>
      <c r="AM50" s="323"/>
      <c r="AN50" s="319"/>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row>
    <row r="51" spans="1:298" s="219" customFormat="1" ht="14.25" hidden="1" x14ac:dyDescent="0.2">
      <c r="A51" s="319"/>
      <c r="B51" s="319"/>
      <c r="C51" s="319"/>
      <c r="D51" s="324"/>
      <c r="E51" s="319"/>
      <c r="F51" s="319"/>
      <c r="G51" s="319"/>
      <c r="H51" s="319"/>
      <c r="I51" s="319"/>
      <c r="J51" s="322"/>
      <c r="K51" s="319"/>
      <c r="L51" s="325"/>
      <c r="M51" s="325"/>
      <c r="N51" s="319"/>
      <c r="O51" s="216">
        <v>2</v>
      </c>
      <c r="P51" s="220"/>
      <c r="Q51" s="216" t="b">
        <f t="shared" si="20"/>
        <v>0</v>
      </c>
      <c r="R51" s="216"/>
      <c r="S51" s="216"/>
      <c r="T51" s="217" t="e">
        <f>VLOOKUP(R51&amp;S51,Hoja1!$Q$4:$R$9,2,0)</f>
        <v>#N/A</v>
      </c>
      <c r="U51" s="216"/>
      <c r="V51" s="216"/>
      <c r="W51" s="216"/>
      <c r="X51" s="217" t="b">
        <f>IF(Q51="Probabilidad",($J$50*T51),IF(Q51="Impacto"," "))</f>
        <v>0</v>
      </c>
      <c r="Y51" s="217" t="b">
        <f>IF(Z51&lt;=20%,'Tabla probabilidad'!$B$5,IF(Z51&lt;=40%,'Tabla probabilidad'!$B$6,IF(Z51&lt;=60%,'Tabla probabilidad'!$B$7,IF(Z51&lt;=80%,'Tabla probabilidad'!$B$8,IF(Z51&lt;=100%,'Tabla probabilidad'!$B$9)))))</f>
        <v>0</v>
      </c>
      <c r="Z51" s="217" t="b">
        <f>IF(R51="Preventivo",(J50-(J50*T51)),IF(R51="Detectivo",(J50-(J50*T51)),IF(R51="Correctivo",(J50))))</f>
        <v>0</v>
      </c>
      <c r="AA51" s="322"/>
      <c r="AB51" s="322"/>
      <c r="AC51" s="217" t="b">
        <f t="shared" si="21"/>
        <v>0</v>
      </c>
      <c r="AD51" s="217" t="b">
        <f t="shared" ref="AD51:AD54" si="29">IF(Q51="Probabilidad",(($M$50-0)),IF(Q51="Impacto",($M$50-($M$50*T51))))</f>
        <v>0</v>
      </c>
      <c r="AE51" s="322"/>
      <c r="AF51" s="322"/>
      <c r="AG51" s="319"/>
      <c r="AH51" s="319"/>
      <c r="AI51" s="323"/>
      <c r="AJ51" s="323"/>
      <c r="AK51" s="323"/>
      <c r="AL51" s="323"/>
      <c r="AM51" s="323"/>
      <c r="AN51" s="319"/>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c r="HY51" s="218"/>
      <c r="HZ51" s="218"/>
      <c r="IA51" s="218"/>
      <c r="IB51" s="218"/>
      <c r="IC51" s="218"/>
      <c r="ID51" s="218"/>
      <c r="IE51" s="218"/>
      <c r="IF51" s="218"/>
      <c r="IG51" s="218"/>
      <c r="IH51" s="218"/>
      <c r="II51" s="218"/>
      <c r="IJ51" s="218"/>
      <c r="IK51" s="218"/>
      <c r="IL51" s="218"/>
      <c r="IM51" s="218"/>
      <c r="IN51" s="218"/>
      <c r="IO51" s="218"/>
      <c r="IP51" s="218"/>
      <c r="IQ51" s="218"/>
      <c r="IR51" s="218"/>
      <c r="IS51" s="218"/>
      <c r="IT51" s="218"/>
      <c r="IU51" s="218"/>
      <c r="IV51" s="218"/>
      <c r="IW51" s="218"/>
      <c r="IX51" s="218"/>
      <c r="IY51" s="218"/>
      <c r="IZ51" s="218"/>
      <c r="JA51" s="218"/>
      <c r="JB51" s="218"/>
      <c r="JC51" s="218"/>
      <c r="JD51" s="218"/>
      <c r="JE51" s="218"/>
      <c r="JF51" s="218"/>
      <c r="JG51" s="218"/>
      <c r="JH51" s="218"/>
      <c r="JI51" s="218"/>
      <c r="JJ51" s="218"/>
      <c r="JK51" s="218"/>
      <c r="JL51" s="218"/>
      <c r="JM51" s="218"/>
      <c r="JN51" s="218"/>
      <c r="JO51" s="218"/>
      <c r="JP51" s="218"/>
      <c r="JQ51" s="218"/>
      <c r="JR51" s="218"/>
      <c r="JS51" s="218"/>
      <c r="JT51" s="218"/>
      <c r="JU51" s="218"/>
      <c r="JV51" s="218"/>
      <c r="JW51" s="218"/>
      <c r="JX51" s="218"/>
      <c r="JY51" s="218"/>
      <c r="JZ51" s="218"/>
      <c r="KA51" s="218"/>
      <c r="KB51" s="218"/>
      <c r="KC51" s="218"/>
      <c r="KD51" s="218"/>
      <c r="KE51" s="218"/>
      <c r="KF51" s="218"/>
      <c r="KG51" s="218"/>
      <c r="KH51" s="218"/>
      <c r="KI51" s="218"/>
      <c r="KJ51" s="218"/>
      <c r="KK51" s="218"/>
      <c r="KL51" s="218"/>
    </row>
    <row r="52" spans="1:298" s="219" customFormat="1" ht="14.25" hidden="1" x14ac:dyDescent="0.2">
      <c r="A52" s="319"/>
      <c r="B52" s="319"/>
      <c r="C52" s="319"/>
      <c r="D52" s="324"/>
      <c r="E52" s="319"/>
      <c r="F52" s="319"/>
      <c r="G52" s="319"/>
      <c r="H52" s="319"/>
      <c r="I52" s="319"/>
      <c r="J52" s="322"/>
      <c r="K52" s="319"/>
      <c r="L52" s="325"/>
      <c r="M52" s="325"/>
      <c r="N52" s="319"/>
      <c r="O52" s="216">
        <v>3</v>
      </c>
      <c r="P52" s="220"/>
      <c r="Q52" s="216" t="b">
        <f t="shared" si="20"/>
        <v>0</v>
      </c>
      <c r="R52" s="216"/>
      <c r="S52" s="216"/>
      <c r="T52" s="217" t="e">
        <f>VLOOKUP(R52&amp;S52,Hoja1!$Q$4:$R$9,2,0)</f>
        <v>#N/A</v>
      </c>
      <c r="U52" s="216"/>
      <c r="V52" s="216"/>
      <c r="W52" s="216"/>
      <c r="X52" s="217" t="b">
        <f>IF(Q52="Probabilidad",($J$50*T52),IF(Q52="Impacto"," "))</f>
        <v>0</v>
      </c>
      <c r="Y52" s="217" t="b">
        <f>IF(Z52&lt;=20%,'Tabla probabilidad'!$B$5,IF(Z52&lt;=40%,'Tabla probabilidad'!$B$6,IF(Z52&lt;=60%,'Tabla probabilidad'!$B$7,IF(Z52&lt;=80%,'Tabla probabilidad'!$B$8,IF(Z52&lt;=100%,'Tabla probabilidad'!$B$9)))))</f>
        <v>0</v>
      </c>
      <c r="Z52" s="217" t="b">
        <f>IF(R52="Preventivo",(J50-(J50*T52)),IF(R52="Detectivo",(J50-(J50*T52)),IF(R52="Correctivo",(J50))))</f>
        <v>0</v>
      </c>
      <c r="AA52" s="322"/>
      <c r="AB52" s="322"/>
      <c r="AC52" s="217" t="b">
        <f t="shared" si="21"/>
        <v>0</v>
      </c>
      <c r="AD52" s="217" t="b">
        <f t="shared" si="29"/>
        <v>0</v>
      </c>
      <c r="AE52" s="322"/>
      <c r="AF52" s="322"/>
      <c r="AG52" s="319"/>
      <c r="AH52" s="319"/>
      <c r="AI52" s="323"/>
      <c r="AJ52" s="323"/>
      <c r="AK52" s="323"/>
      <c r="AL52" s="323"/>
      <c r="AM52" s="323"/>
      <c r="AN52" s="319"/>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c r="IT52" s="218"/>
      <c r="IU52" s="218"/>
      <c r="IV52" s="218"/>
      <c r="IW52" s="218"/>
      <c r="IX52" s="218"/>
      <c r="IY52" s="218"/>
      <c r="IZ52" s="218"/>
      <c r="JA52" s="218"/>
      <c r="JB52" s="218"/>
      <c r="JC52" s="218"/>
      <c r="JD52" s="218"/>
      <c r="JE52" s="218"/>
      <c r="JF52" s="218"/>
      <c r="JG52" s="218"/>
      <c r="JH52" s="218"/>
      <c r="JI52" s="218"/>
      <c r="JJ52" s="218"/>
      <c r="JK52" s="218"/>
      <c r="JL52" s="218"/>
      <c r="JM52" s="218"/>
      <c r="JN52" s="218"/>
      <c r="JO52" s="218"/>
      <c r="JP52" s="218"/>
      <c r="JQ52" s="218"/>
      <c r="JR52" s="218"/>
      <c r="JS52" s="218"/>
      <c r="JT52" s="218"/>
      <c r="JU52" s="218"/>
      <c r="JV52" s="218"/>
      <c r="JW52" s="218"/>
      <c r="JX52" s="218"/>
      <c r="JY52" s="218"/>
      <c r="JZ52" s="218"/>
      <c r="KA52" s="218"/>
      <c r="KB52" s="218"/>
      <c r="KC52" s="218"/>
      <c r="KD52" s="218"/>
      <c r="KE52" s="218"/>
      <c r="KF52" s="218"/>
      <c r="KG52" s="218"/>
      <c r="KH52" s="218"/>
      <c r="KI52" s="218"/>
      <c r="KJ52" s="218"/>
      <c r="KK52" s="218"/>
      <c r="KL52" s="218"/>
    </row>
    <row r="53" spans="1:298" s="219" customFormat="1" ht="14.25" hidden="1" x14ac:dyDescent="0.2">
      <c r="A53" s="319"/>
      <c r="B53" s="319"/>
      <c r="C53" s="319"/>
      <c r="D53" s="324"/>
      <c r="E53" s="319"/>
      <c r="F53" s="319"/>
      <c r="G53" s="319"/>
      <c r="H53" s="319"/>
      <c r="I53" s="319"/>
      <c r="J53" s="322"/>
      <c r="K53" s="319"/>
      <c r="L53" s="325"/>
      <c r="M53" s="325"/>
      <c r="N53" s="319"/>
      <c r="O53" s="216">
        <v>4</v>
      </c>
      <c r="P53" s="222"/>
      <c r="Q53" s="216" t="b">
        <f t="shared" si="20"/>
        <v>0</v>
      </c>
      <c r="R53" s="216"/>
      <c r="S53" s="216"/>
      <c r="T53" s="217" t="e">
        <f>VLOOKUP(R53&amp;S53,Hoja1!$Q$4:$R$9,2,0)</f>
        <v>#N/A</v>
      </c>
      <c r="U53" s="216"/>
      <c r="V53" s="216"/>
      <c r="W53" s="216"/>
      <c r="X53" s="217" t="b">
        <f>IF(Q53="Probabilidad",($J$50*T53),IF(Q53="Impacto"," "))</f>
        <v>0</v>
      </c>
      <c r="Y53" s="217" t="b">
        <f>IF(Z53&lt;=20%,'Tabla probabilidad'!$B$5,IF(Z53&lt;=40%,'Tabla probabilidad'!$B$6,IF(Z53&lt;=60%,'Tabla probabilidad'!$B$7,IF(Z53&lt;=80%,'Tabla probabilidad'!$B$8,IF(Z53&lt;=100%,'Tabla probabilidad'!$B$9)))))</f>
        <v>0</v>
      </c>
      <c r="Z53" s="217" t="b">
        <f>IF(R53="Preventivo",(J50-(J50*T53)),IF(R53="Detectivo",(J50-(J50*T53)),IF(R53="Correctivo",(J50))))</f>
        <v>0</v>
      </c>
      <c r="AA53" s="322"/>
      <c r="AB53" s="322"/>
      <c r="AC53" s="217" t="b">
        <f t="shared" si="21"/>
        <v>0</v>
      </c>
      <c r="AD53" s="217" t="b">
        <f t="shared" si="29"/>
        <v>0</v>
      </c>
      <c r="AE53" s="322"/>
      <c r="AF53" s="322"/>
      <c r="AG53" s="319"/>
      <c r="AH53" s="319"/>
      <c r="AI53" s="323"/>
      <c r="AJ53" s="323"/>
      <c r="AK53" s="323"/>
      <c r="AL53" s="323"/>
      <c r="AM53" s="323"/>
      <c r="AN53" s="319"/>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c r="IT53" s="218"/>
      <c r="IU53" s="218"/>
      <c r="IV53" s="218"/>
      <c r="IW53" s="218"/>
      <c r="IX53" s="218"/>
      <c r="IY53" s="218"/>
      <c r="IZ53" s="218"/>
      <c r="JA53" s="218"/>
      <c r="JB53" s="218"/>
      <c r="JC53" s="218"/>
      <c r="JD53" s="218"/>
      <c r="JE53" s="218"/>
      <c r="JF53" s="218"/>
      <c r="JG53" s="218"/>
      <c r="JH53" s="218"/>
      <c r="JI53" s="218"/>
      <c r="JJ53" s="218"/>
      <c r="JK53" s="218"/>
      <c r="JL53" s="218"/>
      <c r="JM53" s="218"/>
      <c r="JN53" s="218"/>
      <c r="JO53" s="218"/>
      <c r="JP53" s="218"/>
      <c r="JQ53" s="218"/>
      <c r="JR53" s="218"/>
      <c r="JS53" s="218"/>
      <c r="JT53" s="218"/>
      <c r="JU53" s="218"/>
      <c r="JV53" s="218"/>
      <c r="JW53" s="218"/>
      <c r="JX53" s="218"/>
      <c r="JY53" s="218"/>
      <c r="JZ53" s="218"/>
      <c r="KA53" s="218"/>
      <c r="KB53" s="218"/>
      <c r="KC53" s="218"/>
      <c r="KD53" s="218"/>
      <c r="KE53" s="218"/>
      <c r="KF53" s="218"/>
      <c r="KG53" s="218"/>
      <c r="KH53" s="218"/>
      <c r="KI53" s="218"/>
      <c r="KJ53" s="218"/>
      <c r="KK53" s="218"/>
      <c r="KL53" s="218"/>
    </row>
    <row r="54" spans="1:298" s="219" customFormat="1" ht="14.25" hidden="1" x14ac:dyDescent="0.2">
      <c r="A54" s="319"/>
      <c r="B54" s="319"/>
      <c r="C54" s="319"/>
      <c r="D54" s="324"/>
      <c r="E54" s="319"/>
      <c r="F54" s="319"/>
      <c r="G54" s="319"/>
      <c r="H54" s="319"/>
      <c r="I54" s="319"/>
      <c r="J54" s="322"/>
      <c r="K54" s="319"/>
      <c r="L54" s="325"/>
      <c r="M54" s="325"/>
      <c r="N54" s="319"/>
      <c r="O54" s="216">
        <v>5</v>
      </c>
      <c r="P54" s="222"/>
      <c r="Q54" s="216" t="b">
        <f t="shared" si="20"/>
        <v>0</v>
      </c>
      <c r="R54" s="216"/>
      <c r="S54" s="216"/>
      <c r="T54" s="217" t="e">
        <f>VLOOKUP(R54&amp;S54,Hoja1!$Q$4:$R$9,2,0)</f>
        <v>#N/A</v>
      </c>
      <c r="U54" s="216"/>
      <c r="V54" s="216"/>
      <c r="W54" s="216"/>
      <c r="X54" s="217" t="b">
        <f t="shared" ref="X54" si="30">IF(Q54="Probabilidad",($J$35*T54),IF(Q54="Impacto"," "))</f>
        <v>0</v>
      </c>
      <c r="Y54" s="217" t="b">
        <f>IF(Z54&lt;=20%,'Tabla probabilidad'!$B$5,IF(Z54&lt;=40%,'Tabla probabilidad'!$B$6,IF(Z54&lt;=60%,'Tabla probabilidad'!$B$7,IF(Z54&lt;=80%,'Tabla probabilidad'!$B$8,IF(Z54&lt;=100%,'Tabla probabilidad'!$B$9)))))</f>
        <v>0</v>
      </c>
      <c r="Z54" s="217" t="b">
        <f>IF(R54="Preventivo",(J50-(J50*T54)),IF(R54="Detectivo",(J50-(J50*T54)),IF(R54="Correctivo",(J50))))</f>
        <v>0</v>
      </c>
      <c r="AA54" s="322"/>
      <c r="AB54" s="322"/>
      <c r="AC54" s="217" t="b">
        <f t="shared" si="21"/>
        <v>0</v>
      </c>
      <c r="AD54" s="217" t="b">
        <f t="shared" si="29"/>
        <v>0</v>
      </c>
      <c r="AE54" s="322"/>
      <c r="AF54" s="322"/>
      <c r="AG54" s="319"/>
      <c r="AH54" s="319"/>
      <c r="AI54" s="323"/>
      <c r="AJ54" s="323"/>
      <c r="AK54" s="323"/>
      <c r="AL54" s="323"/>
      <c r="AM54" s="323"/>
      <c r="AN54" s="319"/>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c r="HY54" s="218"/>
      <c r="HZ54" s="218"/>
      <c r="IA54" s="218"/>
      <c r="IB54" s="218"/>
      <c r="IC54" s="218"/>
      <c r="ID54" s="218"/>
      <c r="IE54" s="218"/>
      <c r="IF54" s="218"/>
      <c r="IG54" s="218"/>
      <c r="IH54" s="218"/>
      <c r="II54" s="218"/>
      <c r="IJ54" s="218"/>
      <c r="IK54" s="218"/>
      <c r="IL54" s="218"/>
      <c r="IM54" s="218"/>
      <c r="IN54" s="218"/>
      <c r="IO54" s="218"/>
      <c r="IP54" s="218"/>
      <c r="IQ54" s="218"/>
      <c r="IR54" s="218"/>
      <c r="IS54" s="218"/>
      <c r="IT54" s="218"/>
      <c r="IU54" s="218"/>
      <c r="IV54" s="218"/>
      <c r="IW54" s="218"/>
      <c r="IX54" s="218"/>
      <c r="IY54" s="218"/>
      <c r="IZ54" s="218"/>
      <c r="JA54" s="218"/>
      <c r="JB54" s="218"/>
      <c r="JC54" s="218"/>
      <c r="JD54" s="218"/>
      <c r="JE54" s="218"/>
      <c r="JF54" s="218"/>
      <c r="JG54" s="218"/>
      <c r="JH54" s="218"/>
      <c r="JI54" s="218"/>
      <c r="JJ54" s="218"/>
      <c r="JK54" s="218"/>
      <c r="JL54" s="218"/>
      <c r="JM54" s="218"/>
      <c r="JN54" s="218"/>
      <c r="JO54" s="218"/>
      <c r="JP54" s="218"/>
      <c r="JQ54" s="218"/>
      <c r="JR54" s="218"/>
      <c r="JS54" s="218"/>
      <c r="JT54" s="218"/>
      <c r="JU54" s="218"/>
      <c r="JV54" s="218"/>
      <c r="JW54" s="218"/>
      <c r="JX54" s="218"/>
      <c r="JY54" s="218"/>
      <c r="JZ54" s="218"/>
      <c r="KA54" s="218"/>
      <c r="KB54" s="218"/>
      <c r="KC54" s="218"/>
      <c r="KD54" s="218"/>
      <c r="KE54" s="218"/>
      <c r="KF54" s="218"/>
      <c r="KG54" s="218"/>
      <c r="KH54" s="218"/>
      <c r="KI54" s="218"/>
      <c r="KJ54" s="218"/>
      <c r="KK54" s="218"/>
      <c r="KL54" s="218"/>
    </row>
    <row r="55" spans="1:298" s="219" customFormat="1" ht="14.25" hidden="1" x14ac:dyDescent="0.2">
      <c r="A55" s="319"/>
      <c r="B55" s="319"/>
      <c r="C55" s="319"/>
      <c r="D55" s="324"/>
      <c r="E55" s="319"/>
      <c r="F55" s="319"/>
      <c r="G55" s="319"/>
      <c r="H55" s="319"/>
      <c r="I55" s="319" t="str">
        <f>IF(H55&lt;=2,'Tabla probabilidad'!$B$5,IF(H55&lt;=24,'Tabla probabilidad'!$B$6,IF(H55&lt;=500,'Tabla probabilidad'!$B$7,IF(H55&lt;=5000,'Tabla probabilidad'!$B$8,IF(H55&gt;5000,'Tabla probabilidad'!$B$9)))))</f>
        <v>Muy Baja</v>
      </c>
      <c r="J55" s="322">
        <f>IF(H55&lt;=2,'Tabla probabilidad'!$D$5,IF(H55&lt;=24,'Tabla probabilidad'!$D$6,IF(H55&lt;=500,'Tabla probabilidad'!$D$7,IF(H55&lt;=5000,'Tabla probabilidad'!$D$8,IF(H55&gt;5000,'Tabla probabilidad'!$D$9)))))</f>
        <v>0.2</v>
      </c>
      <c r="K55" s="319"/>
      <c r="L55" s="319"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19"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19" t="e">
        <f>VLOOKUP((I55&amp;L55),Hoja1!$B$4:$C$28,2,0)</f>
        <v>#N/A</v>
      </c>
      <c r="O55" s="216">
        <v>1</v>
      </c>
      <c r="P55" s="220"/>
      <c r="Q55" s="216" t="b">
        <f t="shared" si="20"/>
        <v>0</v>
      </c>
      <c r="R55" s="216"/>
      <c r="S55" s="216"/>
      <c r="T55" s="217" t="e">
        <f>VLOOKUP(R55&amp;S55,Hoja1!$Q$4:$R$9,2,0)</f>
        <v>#N/A</v>
      </c>
      <c r="U55" s="216"/>
      <c r="V55" s="216"/>
      <c r="W55" s="216"/>
      <c r="X55" s="217" t="b">
        <f>IF(Q55="Probabilidad",($J$55*T55),IF(Q55="Impacto"," "))</f>
        <v>0</v>
      </c>
      <c r="Y55" s="217" t="b">
        <f>IF(Z55&lt;=20%,'Tabla probabilidad'!$B$5,IF(Z55&lt;=40%,'Tabla probabilidad'!$B$6,IF(Z55&lt;=60%,'Tabla probabilidad'!$B$7,IF(Z55&lt;=80%,'Tabla probabilidad'!$B$8,IF(Z55&lt;=100%,'Tabla probabilidad'!$B$9)))))</f>
        <v>0</v>
      </c>
      <c r="Z55" s="217" t="b">
        <f>IF(R55="Preventivo",(J55-(J55*T55)),IF(R55="Detectivo",(J55-(J55*T55)),IF(R55="Correctivo",(J55))))</f>
        <v>0</v>
      </c>
      <c r="AA55" s="322" t="e">
        <f>IF(AB55&lt;=20%,'Tabla probabilidad'!$B$5,IF(AB55&lt;=40%,'Tabla probabilidad'!$B$6,IF(AB55&lt;=60%,'Tabla probabilidad'!$B$7,IF(AB55&lt;=80%,'Tabla probabilidad'!$B$8,IF(AB55&lt;=100%,'Tabla probabilidad'!$B$9)))))</f>
        <v>#DIV/0!</v>
      </c>
      <c r="AB55" s="322" t="e">
        <f>AVERAGE(Z55:Z59)</f>
        <v>#DIV/0!</v>
      </c>
      <c r="AC55" s="217" t="b">
        <f t="shared" si="21"/>
        <v>0</v>
      </c>
      <c r="AD55" s="217" t="b">
        <f>IF(Q55="Probabilidad",(($M$55-0)),IF(Q55="Impacto",($M$55-($M$55*T55))))</f>
        <v>0</v>
      </c>
      <c r="AE55" s="322" t="e">
        <f>IF(AF55&lt;=20%,"Leve",IF(AF55&lt;=40%,"Menor",IF(AF55&lt;=60%,"Moderado",IF(AF55&lt;=80%,"Mayor",IF(AF55&lt;=100%,"Catastrófico")))))</f>
        <v>#DIV/0!</v>
      </c>
      <c r="AF55" s="322" t="e">
        <f>AVERAGE(AD55:AD59)</f>
        <v>#DIV/0!</v>
      </c>
      <c r="AG55" s="319" t="e">
        <f>VLOOKUP(AA55&amp;AE55,Hoja1!$B$4:$C$28,2,0)</f>
        <v>#DIV/0!</v>
      </c>
      <c r="AH55" s="319"/>
      <c r="AI55" s="323"/>
      <c r="AJ55" s="323"/>
      <c r="AK55" s="323"/>
      <c r="AL55" s="323"/>
      <c r="AM55" s="323"/>
      <c r="AN55" s="323"/>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c r="IW55" s="218"/>
      <c r="IX55" s="218"/>
      <c r="IY55" s="218"/>
      <c r="IZ55" s="218"/>
      <c r="JA55" s="218"/>
      <c r="JB55" s="218"/>
      <c r="JC55" s="218"/>
      <c r="JD55" s="218"/>
      <c r="JE55" s="218"/>
      <c r="JF55" s="218"/>
      <c r="JG55" s="218"/>
      <c r="JH55" s="218"/>
      <c r="JI55" s="218"/>
      <c r="JJ55" s="218"/>
      <c r="JK55" s="218"/>
      <c r="JL55" s="218"/>
      <c r="JM55" s="218"/>
      <c r="JN55" s="218"/>
      <c r="JO55" s="218"/>
      <c r="JP55" s="218"/>
      <c r="JQ55" s="218"/>
      <c r="JR55" s="218"/>
      <c r="JS55" s="218"/>
      <c r="JT55" s="218"/>
      <c r="JU55" s="218"/>
      <c r="JV55" s="218"/>
      <c r="JW55" s="218"/>
      <c r="JX55" s="218"/>
      <c r="JY55" s="218"/>
      <c r="JZ55" s="218"/>
      <c r="KA55" s="218"/>
      <c r="KB55" s="218"/>
      <c r="KC55" s="218"/>
      <c r="KD55" s="218"/>
      <c r="KE55" s="218"/>
      <c r="KF55" s="218"/>
      <c r="KG55" s="218"/>
      <c r="KH55" s="218"/>
      <c r="KI55" s="218"/>
      <c r="KJ55" s="218"/>
      <c r="KK55" s="218"/>
      <c r="KL55" s="218"/>
    </row>
    <row r="56" spans="1:298" s="219" customFormat="1" ht="14.25" hidden="1" x14ac:dyDescent="0.2">
      <c r="A56" s="319"/>
      <c r="B56" s="319"/>
      <c r="C56" s="319"/>
      <c r="D56" s="324"/>
      <c r="E56" s="319"/>
      <c r="F56" s="319"/>
      <c r="G56" s="319"/>
      <c r="H56" s="319"/>
      <c r="I56" s="319"/>
      <c r="J56" s="322"/>
      <c r="K56" s="319"/>
      <c r="L56" s="325"/>
      <c r="M56" s="325"/>
      <c r="N56" s="319"/>
      <c r="O56" s="216">
        <v>2</v>
      </c>
      <c r="P56" s="220"/>
      <c r="Q56" s="216" t="b">
        <f t="shared" si="20"/>
        <v>0</v>
      </c>
      <c r="R56" s="216"/>
      <c r="S56" s="216"/>
      <c r="T56" s="217" t="e">
        <f>VLOOKUP(R56&amp;S56,Hoja1!$Q$4:$R$9,2,0)</f>
        <v>#N/A</v>
      </c>
      <c r="U56" s="216"/>
      <c r="V56" s="216"/>
      <c r="W56" s="216"/>
      <c r="X56" s="217" t="b">
        <f t="shared" ref="X56:X59" si="31">IF(Q56="Probabilidad",($J$55*T56),IF(Q56="Impacto"," "))</f>
        <v>0</v>
      </c>
      <c r="Y56" s="217" t="b">
        <f>IF(Z56&lt;=20%,'Tabla probabilidad'!$B$5,IF(Z56&lt;=40%,'Tabla probabilidad'!$B$6,IF(Z56&lt;=60%,'Tabla probabilidad'!$B$7,IF(Z56&lt;=80%,'Tabla probabilidad'!$B$8,IF(Z56&lt;=100%,'Tabla probabilidad'!$B$9)))))</f>
        <v>0</v>
      </c>
      <c r="Z56" s="217" t="b">
        <f>IF(R56="Preventivo",(J55-(J55*T56)),IF(R56="Detectivo",(J55-(J55*T56)),IF(R56="Correctivo",(J55))))</f>
        <v>0</v>
      </c>
      <c r="AA56" s="322"/>
      <c r="AB56" s="322"/>
      <c r="AC56" s="217" t="b">
        <f t="shared" si="21"/>
        <v>0</v>
      </c>
      <c r="AD56" s="217" t="b">
        <f t="shared" ref="AD56:AD59" si="32">IF(Q56="Probabilidad",(($M$55-0)),IF(Q56="Impacto",($M$55-($M$55*T56))))</f>
        <v>0</v>
      </c>
      <c r="AE56" s="322"/>
      <c r="AF56" s="322"/>
      <c r="AG56" s="319"/>
      <c r="AH56" s="319"/>
      <c r="AI56" s="323"/>
      <c r="AJ56" s="323"/>
      <c r="AK56" s="323"/>
      <c r="AL56" s="323"/>
      <c r="AM56" s="323"/>
      <c r="AN56" s="323"/>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c r="IU56" s="218"/>
      <c r="IV56" s="218"/>
      <c r="IW56" s="218"/>
      <c r="IX56" s="218"/>
      <c r="IY56" s="218"/>
      <c r="IZ56" s="218"/>
      <c r="JA56" s="218"/>
      <c r="JB56" s="218"/>
      <c r="JC56" s="218"/>
      <c r="JD56" s="218"/>
      <c r="JE56" s="218"/>
      <c r="JF56" s="218"/>
      <c r="JG56" s="218"/>
      <c r="JH56" s="218"/>
      <c r="JI56" s="218"/>
      <c r="JJ56" s="218"/>
      <c r="JK56" s="218"/>
      <c r="JL56" s="218"/>
      <c r="JM56" s="218"/>
      <c r="JN56" s="218"/>
      <c r="JO56" s="218"/>
      <c r="JP56" s="218"/>
      <c r="JQ56" s="218"/>
      <c r="JR56" s="218"/>
      <c r="JS56" s="218"/>
      <c r="JT56" s="218"/>
      <c r="JU56" s="218"/>
      <c r="JV56" s="218"/>
      <c r="JW56" s="218"/>
      <c r="JX56" s="218"/>
      <c r="JY56" s="218"/>
      <c r="JZ56" s="218"/>
      <c r="KA56" s="218"/>
      <c r="KB56" s="218"/>
      <c r="KC56" s="218"/>
      <c r="KD56" s="218"/>
      <c r="KE56" s="218"/>
      <c r="KF56" s="218"/>
      <c r="KG56" s="218"/>
      <c r="KH56" s="218"/>
      <c r="KI56" s="218"/>
      <c r="KJ56" s="218"/>
      <c r="KK56" s="218"/>
      <c r="KL56" s="218"/>
    </row>
    <row r="57" spans="1:298" s="219" customFormat="1" ht="14.25" hidden="1" x14ac:dyDescent="0.2">
      <c r="A57" s="319"/>
      <c r="B57" s="319"/>
      <c r="C57" s="319"/>
      <c r="D57" s="324"/>
      <c r="E57" s="319"/>
      <c r="F57" s="319"/>
      <c r="G57" s="319"/>
      <c r="H57" s="319"/>
      <c r="I57" s="319"/>
      <c r="J57" s="322"/>
      <c r="K57" s="319"/>
      <c r="L57" s="325"/>
      <c r="M57" s="325"/>
      <c r="N57" s="319"/>
      <c r="O57" s="216">
        <v>3</v>
      </c>
      <c r="P57" s="220"/>
      <c r="Q57" s="216" t="b">
        <f t="shared" si="20"/>
        <v>0</v>
      </c>
      <c r="R57" s="216"/>
      <c r="S57" s="216"/>
      <c r="T57" s="217" t="e">
        <f>VLOOKUP(R57&amp;S57,Hoja1!$Q$4:$R$9,2,0)</f>
        <v>#N/A</v>
      </c>
      <c r="U57" s="216"/>
      <c r="V57" s="216"/>
      <c r="W57" s="216"/>
      <c r="X57" s="217" t="b">
        <f t="shared" si="31"/>
        <v>0</v>
      </c>
      <c r="Y57" s="217" t="b">
        <f>IF(Z57&lt;=20%,'Tabla probabilidad'!$B$5,IF(Z57&lt;=40%,'Tabla probabilidad'!$B$6,IF(Z57&lt;=60%,'Tabla probabilidad'!$B$7,IF(Z57&lt;=80%,'Tabla probabilidad'!$B$8,IF(Z57&lt;=100%,'Tabla probabilidad'!$B$9)))))</f>
        <v>0</v>
      </c>
      <c r="Z57" s="217" t="b">
        <f>IF(R57="Preventivo",(J55-(J55*T57)),IF(R57="Detectivo",(J55-(J55*T57)),IF(R57="Correctivo",(J55))))</f>
        <v>0</v>
      </c>
      <c r="AA57" s="322"/>
      <c r="AB57" s="322"/>
      <c r="AC57" s="217" t="b">
        <f t="shared" si="21"/>
        <v>0</v>
      </c>
      <c r="AD57" s="217" t="b">
        <f t="shared" si="32"/>
        <v>0</v>
      </c>
      <c r="AE57" s="322"/>
      <c r="AF57" s="322"/>
      <c r="AG57" s="319"/>
      <c r="AH57" s="319"/>
      <c r="AI57" s="323"/>
      <c r="AJ57" s="323"/>
      <c r="AK57" s="323"/>
      <c r="AL57" s="323"/>
      <c r="AM57" s="323"/>
      <c r="AN57" s="323"/>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c r="IT57" s="218"/>
      <c r="IU57" s="218"/>
      <c r="IV57" s="218"/>
      <c r="IW57" s="218"/>
      <c r="IX57" s="218"/>
      <c r="IY57" s="218"/>
      <c r="IZ57" s="218"/>
      <c r="JA57" s="218"/>
      <c r="JB57" s="218"/>
      <c r="JC57" s="218"/>
      <c r="JD57" s="218"/>
      <c r="JE57" s="218"/>
      <c r="JF57" s="218"/>
      <c r="JG57" s="218"/>
      <c r="JH57" s="218"/>
      <c r="JI57" s="218"/>
      <c r="JJ57" s="218"/>
      <c r="JK57" s="218"/>
      <c r="JL57" s="218"/>
      <c r="JM57" s="218"/>
      <c r="JN57" s="218"/>
      <c r="JO57" s="218"/>
      <c r="JP57" s="218"/>
      <c r="JQ57" s="218"/>
      <c r="JR57" s="218"/>
      <c r="JS57" s="218"/>
      <c r="JT57" s="218"/>
      <c r="JU57" s="218"/>
      <c r="JV57" s="218"/>
      <c r="JW57" s="218"/>
      <c r="JX57" s="218"/>
      <c r="JY57" s="218"/>
      <c r="JZ57" s="218"/>
      <c r="KA57" s="218"/>
      <c r="KB57" s="218"/>
      <c r="KC57" s="218"/>
      <c r="KD57" s="218"/>
      <c r="KE57" s="218"/>
      <c r="KF57" s="218"/>
      <c r="KG57" s="218"/>
      <c r="KH57" s="218"/>
      <c r="KI57" s="218"/>
      <c r="KJ57" s="218"/>
      <c r="KK57" s="218"/>
      <c r="KL57" s="218"/>
    </row>
    <row r="58" spans="1:298" s="219" customFormat="1" ht="14.25" hidden="1" x14ac:dyDescent="0.2">
      <c r="A58" s="319"/>
      <c r="B58" s="319"/>
      <c r="C58" s="319"/>
      <c r="D58" s="324"/>
      <c r="E58" s="319"/>
      <c r="F58" s="319"/>
      <c r="G58" s="319"/>
      <c r="H58" s="319"/>
      <c r="I58" s="319"/>
      <c r="J58" s="322"/>
      <c r="K58" s="319"/>
      <c r="L58" s="325"/>
      <c r="M58" s="325"/>
      <c r="N58" s="319"/>
      <c r="O58" s="216">
        <v>4</v>
      </c>
      <c r="P58" s="222"/>
      <c r="Q58" s="216" t="b">
        <f t="shared" si="20"/>
        <v>0</v>
      </c>
      <c r="R58" s="216"/>
      <c r="S58" s="216"/>
      <c r="T58" s="217" t="e">
        <f>VLOOKUP(R58&amp;S58,Hoja1!$Q$4:$R$9,2,0)</f>
        <v>#N/A</v>
      </c>
      <c r="U58" s="216"/>
      <c r="V58" s="216"/>
      <c r="W58" s="216"/>
      <c r="X58" s="217" t="b">
        <f t="shared" si="31"/>
        <v>0</v>
      </c>
      <c r="Y58" s="217" t="b">
        <f>IF(Z58&lt;=20%,'Tabla probabilidad'!$B$5,IF(Z58&lt;=40%,'Tabla probabilidad'!$B$6,IF(Z58&lt;=60%,'Tabla probabilidad'!$B$7,IF(Z58&lt;=80%,'Tabla probabilidad'!$B$8,IF(Z58&lt;=100%,'Tabla probabilidad'!$B$9)))))</f>
        <v>0</v>
      </c>
      <c r="Z58" s="217" t="b">
        <f>IF(R58="Preventivo",(J55-(J55*T58)),IF(R58="Detectivo",(J55-(J55*T58)),IF(R58="Correctivo",(J55))))</f>
        <v>0</v>
      </c>
      <c r="AA58" s="322"/>
      <c r="AB58" s="322"/>
      <c r="AC58" s="217" t="b">
        <f t="shared" si="21"/>
        <v>0</v>
      </c>
      <c r="AD58" s="217" t="b">
        <f t="shared" si="32"/>
        <v>0</v>
      </c>
      <c r="AE58" s="322"/>
      <c r="AF58" s="322"/>
      <c r="AG58" s="319"/>
      <c r="AH58" s="319"/>
      <c r="AI58" s="323"/>
      <c r="AJ58" s="323"/>
      <c r="AK58" s="323"/>
      <c r="AL58" s="323"/>
      <c r="AM58" s="323"/>
      <c r="AN58" s="323"/>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c r="IX58" s="218"/>
      <c r="IY58" s="218"/>
      <c r="IZ58" s="218"/>
      <c r="JA58" s="218"/>
      <c r="JB58" s="218"/>
      <c r="JC58" s="218"/>
      <c r="JD58" s="218"/>
      <c r="JE58" s="218"/>
      <c r="JF58" s="218"/>
      <c r="JG58" s="218"/>
      <c r="JH58" s="218"/>
      <c r="JI58" s="218"/>
      <c r="JJ58" s="218"/>
      <c r="JK58" s="218"/>
      <c r="JL58" s="218"/>
      <c r="JM58" s="218"/>
      <c r="JN58" s="218"/>
      <c r="JO58" s="218"/>
      <c r="JP58" s="218"/>
      <c r="JQ58" s="218"/>
      <c r="JR58" s="218"/>
      <c r="JS58" s="218"/>
      <c r="JT58" s="218"/>
      <c r="JU58" s="218"/>
      <c r="JV58" s="218"/>
      <c r="JW58" s="218"/>
      <c r="JX58" s="218"/>
      <c r="JY58" s="218"/>
      <c r="JZ58" s="218"/>
      <c r="KA58" s="218"/>
      <c r="KB58" s="218"/>
      <c r="KC58" s="218"/>
      <c r="KD58" s="218"/>
      <c r="KE58" s="218"/>
      <c r="KF58" s="218"/>
      <c r="KG58" s="218"/>
      <c r="KH58" s="218"/>
      <c r="KI58" s="218"/>
      <c r="KJ58" s="218"/>
      <c r="KK58" s="218"/>
      <c r="KL58" s="218"/>
    </row>
    <row r="59" spans="1:298" s="219" customFormat="1" ht="6.75" hidden="1" customHeight="1" x14ac:dyDescent="0.2">
      <c r="A59" s="319"/>
      <c r="B59" s="319"/>
      <c r="C59" s="319"/>
      <c r="D59" s="324"/>
      <c r="E59" s="319"/>
      <c r="F59" s="319"/>
      <c r="G59" s="319"/>
      <c r="H59" s="319"/>
      <c r="I59" s="319"/>
      <c r="J59" s="322"/>
      <c r="K59" s="319"/>
      <c r="L59" s="325"/>
      <c r="M59" s="325"/>
      <c r="N59" s="319"/>
      <c r="O59" s="216">
        <v>5</v>
      </c>
      <c r="P59" s="222"/>
      <c r="Q59" s="216" t="b">
        <f t="shared" si="20"/>
        <v>0</v>
      </c>
      <c r="R59" s="216"/>
      <c r="S59" s="216"/>
      <c r="T59" s="217" t="e">
        <f>VLOOKUP(R59&amp;S59,Hoja1!$Q$4:$R$9,2,0)</f>
        <v>#N/A</v>
      </c>
      <c r="U59" s="216"/>
      <c r="V59" s="216"/>
      <c r="W59" s="216"/>
      <c r="X59" s="217" t="b">
        <f t="shared" si="31"/>
        <v>0</v>
      </c>
      <c r="Y59" s="217" t="b">
        <f>IF(Z59&lt;=20%,'Tabla probabilidad'!$B$5,IF(Z59&lt;=40%,'Tabla probabilidad'!$B$6,IF(Z59&lt;=60%,'Tabla probabilidad'!$B$7,IF(Z59&lt;=80%,'Tabla probabilidad'!$B$8,IF(Z59&lt;=100%,'Tabla probabilidad'!$B$9)))))</f>
        <v>0</v>
      </c>
      <c r="Z59" s="217" t="b">
        <f>IF(R59="Preventivo",(J55-(J55*T59)),IF(R59="Detectivo",(J55-(J55*T59)),IF(R59="Correctivo",(J55))))</f>
        <v>0</v>
      </c>
      <c r="AA59" s="322"/>
      <c r="AB59" s="322"/>
      <c r="AC59" s="217" t="b">
        <f t="shared" si="21"/>
        <v>0</v>
      </c>
      <c r="AD59" s="217" t="b">
        <f t="shared" si="32"/>
        <v>0</v>
      </c>
      <c r="AE59" s="322"/>
      <c r="AF59" s="322"/>
      <c r="AG59" s="319"/>
      <c r="AH59" s="319"/>
      <c r="AI59" s="323"/>
      <c r="AJ59" s="323"/>
      <c r="AK59" s="323"/>
      <c r="AL59" s="323"/>
      <c r="AM59" s="323"/>
      <c r="AN59" s="323"/>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row>
    <row r="60" spans="1:298" s="219" customFormat="1" ht="14.25" x14ac:dyDescent="0.2">
      <c r="A60" s="223"/>
      <c r="B60" s="223"/>
      <c r="C60" s="223"/>
      <c r="D60" s="223"/>
      <c r="E60" s="223"/>
      <c r="F60" s="223"/>
      <c r="G60" s="223"/>
      <c r="H60" s="223"/>
      <c r="I60" s="223"/>
      <c r="J60" s="223"/>
      <c r="K60" s="223"/>
      <c r="L60" s="223"/>
      <c r="M60" s="223"/>
      <c r="N60" s="223"/>
      <c r="O60" s="223"/>
      <c r="P60" s="225"/>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18"/>
      <c r="IX60" s="218"/>
      <c r="IY60" s="218"/>
      <c r="IZ60" s="218"/>
      <c r="JA60" s="218"/>
      <c r="JB60" s="218"/>
      <c r="JC60" s="218"/>
      <c r="JD60" s="218"/>
      <c r="JE60" s="218"/>
      <c r="JF60" s="218"/>
      <c r="JG60" s="218"/>
      <c r="JH60" s="218"/>
      <c r="JI60" s="218"/>
      <c r="JJ60" s="218"/>
      <c r="JK60" s="218"/>
      <c r="JL60" s="218"/>
      <c r="JM60" s="218"/>
      <c r="JN60" s="218"/>
      <c r="JO60" s="218"/>
      <c r="JP60" s="218"/>
      <c r="JQ60" s="218"/>
      <c r="JR60" s="218"/>
      <c r="JS60" s="218"/>
      <c r="JT60" s="218"/>
      <c r="JU60" s="218"/>
      <c r="JV60" s="218"/>
      <c r="JW60" s="218"/>
      <c r="JX60" s="218"/>
      <c r="JY60" s="218"/>
      <c r="JZ60" s="218"/>
      <c r="KA60" s="218"/>
      <c r="KB60" s="218"/>
      <c r="KC60" s="218"/>
      <c r="KD60" s="218"/>
      <c r="KE60" s="218"/>
      <c r="KF60" s="218"/>
      <c r="KG60" s="218"/>
      <c r="KH60" s="218"/>
      <c r="KI60" s="218"/>
      <c r="KJ60" s="218"/>
      <c r="KK60" s="218"/>
      <c r="KL60" s="218"/>
    </row>
    <row r="61" spans="1:298" s="219" customFormat="1" ht="14.25" x14ac:dyDescent="0.2">
      <c r="A61" s="154"/>
      <c r="B61" s="154"/>
      <c r="C61" s="154"/>
      <c r="D61" s="154"/>
      <c r="E61" s="154"/>
      <c r="F61" s="154"/>
      <c r="G61" s="154"/>
      <c r="H61" s="154"/>
      <c r="I61" s="154"/>
      <c r="J61" s="154"/>
      <c r="K61" s="154"/>
      <c r="L61" s="154"/>
      <c r="M61" s="154"/>
      <c r="N61" s="154"/>
      <c r="O61" s="154"/>
      <c r="P61" s="189"/>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c r="FG61" s="218"/>
      <c r="FH61" s="218"/>
      <c r="FI61" s="218"/>
      <c r="FJ61" s="218"/>
      <c r="FK61" s="218"/>
      <c r="FL61" s="218"/>
      <c r="FM61" s="218"/>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c r="HR61" s="218"/>
      <c r="HS61" s="218"/>
      <c r="HT61" s="218"/>
      <c r="HU61" s="218"/>
      <c r="HV61" s="218"/>
      <c r="HW61" s="218"/>
      <c r="HX61" s="218"/>
      <c r="HY61" s="218"/>
      <c r="HZ61" s="218"/>
      <c r="IA61" s="218"/>
      <c r="IB61" s="218"/>
      <c r="IC61" s="218"/>
      <c r="ID61" s="218"/>
      <c r="IE61" s="218"/>
      <c r="IF61" s="218"/>
      <c r="IG61" s="218"/>
      <c r="IH61" s="218"/>
      <c r="II61" s="218"/>
      <c r="IJ61" s="218"/>
      <c r="IK61" s="218"/>
      <c r="IL61" s="218"/>
      <c r="IM61" s="218"/>
      <c r="IN61" s="218"/>
      <c r="IO61" s="218"/>
      <c r="IP61" s="218"/>
      <c r="IQ61" s="218"/>
      <c r="IR61" s="218"/>
      <c r="IS61" s="218"/>
      <c r="IT61" s="218"/>
      <c r="IU61" s="218"/>
      <c r="IV61" s="218"/>
      <c r="IW61" s="218"/>
      <c r="IX61" s="218"/>
      <c r="IY61" s="218"/>
      <c r="IZ61" s="218"/>
      <c r="JA61" s="218"/>
      <c r="JB61" s="218"/>
      <c r="JC61" s="218"/>
      <c r="JD61" s="218"/>
      <c r="JE61" s="218"/>
      <c r="JF61" s="218"/>
      <c r="JG61" s="218"/>
      <c r="JH61" s="218"/>
      <c r="JI61" s="218"/>
      <c r="JJ61" s="218"/>
      <c r="JK61" s="218"/>
      <c r="JL61" s="218"/>
      <c r="JM61" s="218"/>
      <c r="JN61" s="218"/>
      <c r="JO61" s="218"/>
      <c r="JP61" s="218"/>
      <c r="JQ61" s="218"/>
      <c r="JR61" s="218"/>
      <c r="JS61" s="218"/>
      <c r="JT61" s="218"/>
      <c r="JU61" s="218"/>
      <c r="JV61" s="218"/>
      <c r="JW61" s="218"/>
      <c r="JX61" s="218"/>
      <c r="JY61" s="218"/>
      <c r="JZ61" s="218"/>
      <c r="KA61" s="218"/>
      <c r="KB61" s="218"/>
      <c r="KC61" s="218"/>
      <c r="KD61" s="218"/>
      <c r="KE61" s="218"/>
      <c r="KF61" s="218"/>
      <c r="KG61" s="218"/>
      <c r="KH61" s="218"/>
      <c r="KI61" s="218"/>
      <c r="KJ61" s="218"/>
      <c r="KK61" s="218"/>
      <c r="KL61" s="218"/>
    </row>
    <row r="62" spans="1:298" s="219" customFormat="1" ht="14.25" x14ac:dyDescent="0.2">
      <c r="A62" s="154"/>
      <c r="B62" s="154"/>
      <c r="C62" s="154"/>
      <c r="D62" s="154"/>
      <c r="E62" s="154"/>
      <c r="F62" s="154"/>
      <c r="G62" s="154"/>
      <c r="H62" s="154"/>
      <c r="I62" s="154"/>
      <c r="J62" s="154"/>
      <c r="K62" s="154"/>
      <c r="L62" s="154"/>
      <c r="M62" s="154"/>
      <c r="N62" s="154"/>
      <c r="O62" s="154"/>
      <c r="P62" s="189"/>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row>
    <row r="63" spans="1:298" s="219" customFormat="1" ht="14.25" x14ac:dyDescent="0.2">
      <c r="A63" s="154"/>
      <c r="B63" s="154"/>
      <c r="C63" s="154"/>
      <c r="D63" s="154"/>
      <c r="E63" s="154"/>
      <c r="F63" s="154"/>
      <c r="G63" s="154"/>
      <c r="H63" s="154"/>
      <c r="I63" s="154"/>
      <c r="J63" s="154"/>
      <c r="K63" s="154"/>
      <c r="L63" s="154"/>
      <c r="M63" s="154"/>
      <c r="N63" s="154"/>
      <c r="O63" s="154"/>
      <c r="P63" s="189"/>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c r="HR63" s="218"/>
      <c r="HS63" s="218"/>
      <c r="HT63" s="218"/>
      <c r="HU63" s="218"/>
      <c r="HV63" s="218"/>
      <c r="HW63" s="218"/>
      <c r="HX63" s="218"/>
      <c r="HY63" s="218"/>
      <c r="HZ63" s="218"/>
      <c r="IA63" s="218"/>
      <c r="IB63" s="218"/>
      <c r="IC63" s="218"/>
      <c r="ID63" s="218"/>
      <c r="IE63" s="218"/>
      <c r="IF63" s="218"/>
      <c r="IG63" s="218"/>
      <c r="IH63" s="218"/>
      <c r="II63" s="218"/>
      <c r="IJ63" s="218"/>
      <c r="IK63" s="218"/>
      <c r="IL63" s="218"/>
      <c r="IM63" s="218"/>
      <c r="IN63" s="218"/>
      <c r="IO63" s="218"/>
      <c r="IP63" s="218"/>
      <c r="IQ63" s="218"/>
      <c r="IR63" s="218"/>
      <c r="IS63" s="218"/>
      <c r="IT63" s="218"/>
      <c r="IU63" s="218"/>
      <c r="IV63" s="218"/>
      <c r="IW63" s="218"/>
      <c r="IX63" s="218"/>
      <c r="IY63" s="218"/>
      <c r="IZ63" s="218"/>
      <c r="JA63" s="218"/>
      <c r="JB63" s="218"/>
      <c r="JC63" s="218"/>
      <c r="JD63" s="218"/>
      <c r="JE63" s="218"/>
      <c r="JF63" s="218"/>
      <c r="JG63" s="218"/>
      <c r="JH63" s="218"/>
      <c r="JI63" s="218"/>
      <c r="JJ63" s="218"/>
      <c r="JK63" s="218"/>
      <c r="JL63" s="218"/>
      <c r="JM63" s="218"/>
      <c r="JN63" s="218"/>
      <c r="JO63" s="218"/>
      <c r="JP63" s="218"/>
      <c r="JQ63" s="218"/>
      <c r="JR63" s="218"/>
      <c r="JS63" s="218"/>
      <c r="JT63" s="218"/>
      <c r="JU63" s="218"/>
      <c r="JV63" s="218"/>
      <c r="JW63" s="218"/>
      <c r="JX63" s="218"/>
      <c r="JY63" s="218"/>
      <c r="JZ63" s="218"/>
      <c r="KA63" s="218"/>
      <c r="KB63" s="218"/>
      <c r="KC63" s="218"/>
      <c r="KD63" s="218"/>
      <c r="KE63" s="218"/>
      <c r="KF63" s="218"/>
      <c r="KG63" s="218"/>
      <c r="KH63" s="218"/>
      <c r="KI63" s="218"/>
      <c r="KJ63" s="218"/>
      <c r="KK63" s="218"/>
      <c r="KL63" s="218"/>
    </row>
    <row r="64" spans="1:298" s="219" customFormat="1" ht="14.25" x14ac:dyDescent="0.2">
      <c r="A64" s="154"/>
      <c r="B64" s="154"/>
      <c r="C64" s="154"/>
      <c r="D64" s="154"/>
      <c r="E64" s="154"/>
      <c r="F64" s="154"/>
      <c r="G64" s="154"/>
      <c r="H64" s="154"/>
      <c r="I64" s="154"/>
      <c r="J64" s="154"/>
      <c r="K64" s="154"/>
      <c r="L64" s="154"/>
      <c r="M64" s="154"/>
      <c r="N64" s="154"/>
      <c r="O64" s="154"/>
      <c r="P64" s="189"/>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218"/>
      <c r="EJ64" s="218"/>
      <c r="EK64" s="218"/>
      <c r="EL64" s="218"/>
      <c r="EM64" s="218"/>
      <c r="EN64" s="218"/>
      <c r="EO64" s="218"/>
      <c r="EP64" s="218"/>
      <c r="EQ64" s="218"/>
      <c r="ER64" s="218"/>
      <c r="ES64" s="218"/>
      <c r="ET64" s="218"/>
      <c r="EU64" s="218"/>
      <c r="EV64" s="218"/>
      <c r="EW64" s="218"/>
      <c r="EX64" s="218"/>
      <c r="EY64" s="218"/>
      <c r="EZ64" s="218"/>
      <c r="FA64" s="218"/>
      <c r="FB64" s="218"/>
      <c r="FC64" s="218"/>
      <c r="FD64" s="218"/>
      <c r="FE64" s="218"/>
      <c r="FF64" s="218"/>
      <c r="FG64" s="218"/>
      <c r="FH64" s="218"/>
      <c r="FI64" s="218"/>
      <c r="FJ64" s="218"/>
      <c r="FK64" s="218"/>
      <c r="FL64" s="218"/>
      <c r="FM64" s="218"/>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c r="HR64" s="218"/>
      <c r="HS64" s="218"/>
      <c r="HT64" s="218"/>
      <c r="HU64" s="218"/>
      <c r="HV64" s="218"/>
      <c r="HW64" s="218"/>
      <c r="HX64" s="218"/>
      <c r="HY64" s="218"/>
      <c r="HZ64" s="218"/>
      <c r="IA64" s="218"/>
      <c r="IB64" s="218"/>
      <c r="IC64" s="218"/>
      <c r="ID64" s="218"/>
      <c r="IE64" s="218"/>
      <c r="IF64" s="218"/>
      <c r="IG64" s="218"/>
      <c r="IH64" s="218"/>
      <c r="II64" s="218"/>
      <c r="IJ64" s="218"/>
      <c r="IK64" s="218"/>
      <c r="IL64" s="218"/>
      <c r="IM64" s="218"/>
      <c r="IN64" s="218"/>
      <c r="IO64" s="218"/>
      <c r="IP64" s="218"/>
      <c r="IQ64" s="218"/>
      <c r="IR64" s="218"/>
      <c r="IS64" s="218"/>
      <c r="IT64" s="218"/>
      <c r="IU64" s="218"/>
      <c r="IV64" s="218"/>
      <c r="IW64" s="218"/>
      <c r="IX64" s="218"/>
      <c r="IY64" s="218"/>
      <c r="IZ64" s="218"/>
      <c r="JA64" s="218"/>
      <c r="JB64" s="218"/>
      <c r="JC64" s="218"/>
      <c r="JD64" s="218"/>
      <c r="JE64" s="218"/>
      <c r="JF64" s="218"/>
      <c r="JG64" s="218"/>
      <c r="JH64" s="218"/>
      <c r="JI64" s="218"/>
      <c r="JJ64" s="218"/>
      <c r="JK64" s="218"/>
      <c r="JL64" s="218"/>
      <c r="JM64" s="218"/>
      <c r="JN64" s="218"/>
      <c r="JO64" s="218"/>
      <c r="JP64" s="218"/>
      <c r="JQ64" s="218"/>
      <c r="JR64" s="218"/>
      <c r="JS64" s="218"/>
      <c r="JT64" s="218"/>
      <c r="JU64" s="218"/>
      <c r="JV64" s="218"/>
      <c r="JW64" s="218"/>
      <c r="JX64" s="218"/>
      <c r="JY64" s="218"/>
      <c r="JZ64" s="218"/>
      <c r="KA64" s="218"/>
      <c r="KB64" s="218"/>
      <c r="KC64" s="218"/>
      <c r="KD64" s="218"/>
      <c r="KE64" s="218"/>
      <c r="KF64" s="218"/>
      <c r="KG64" s="218"/>
      <c r="KH64" s="218"/>
      <c r="KI64" s="218"/>
      <c r="KJ64" s="218"/>
      <c r="KK64" s="218"/>
      <c r="KL64" s="218"/>
    </row>
    <row r="65" spans="1:298" s="219" customFormat="1" ht="14.25" x14ac:dyDescent="0.2">
      <c r="A65" s="154"/>
      <c r="B65" s="154"/>
      <c r="C65" s="154"/>
      <c r="D65" s="154"/>
      <c r="E65" s="154"/>
      <c r="F65" s="154"/>
      <c r="G65" s="154"/>
      <c r="H65" s="154"/>
      <c r="I65" s="154"/>
      <c r="J65" s="154"/>
      <c r="K65" s="154"/>
      <c r="L65" s="154"/>
      <c r="M65" s="154"/>
      <c r="N65" s="154"/>
      <c r="O65" s="154"/>
      <c r="P65" s="189"/>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218"/>
      <c r="DY65" s="218"/>
      <c r="DZ65" s="218"/>
      <c r="EA65" s="218"/>
      <c r="EB65" s="218"/>
      <c r="EC65" s="218"/>
      <c r="ED65" s="218"/>
      <c r="EE65" s="218"/>
      <c r="EF65" s="218"/>
      <c r="EG65" s="218"/>
      <c r="EH65" s="218"/>
      <c r="EI65" s="218"/>
      <c r="EJ65" s="218"/>
      <c r="EK65" s="218"/>
      <c r="EL65" s="218"/>
      <c r="EM65" s="218"/>
      <c r="EN65" s="218"/>
      <c r="EO65" s="218"/>
      <c r="EP65" s="218"/>
      <c r="EQ65" s="218"/>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218"/>
      <c r="HN65" s="218"/>
      <c r="HO65" s="218"/>
      <c r="HP65" s="218"/>
      <c r="HQ65" s="218"/>
      <c r="HR65" s="218"/>
      <c r="HS65" s="218"/>
      <c r="HT65" s="218"/>
      <c r="HU65" s="218"/>
      <c r="HV65" s="218"/>
      <c r="HW65" s="218"/>
      <c r="HX65" s="218"/>
      <c r="HY65" s="218"/>
      <c r="HZ65" s="218"/>
      <c r="IA65" s="218"/>
      <c r="IB65" s="218"/>
      <c r="IC65" s="218"/>
      <c r="ID65" s="218"/>
      <c r="IE65" s="218"/>
      <c r="IF65" s="218"/>
      <c r="IG65" s="218"/>
      <c r="IH65" s="218"/>
      <c r="II65" s="218"/>
      <c r="IJ65" s="218"/>
      <c r="IK65" s="218"/>
      <c r="IL65" s="218"/>
      <c r="IM65" s="218"/>
      <c r="IN65" s="218"/>
      <c r="IO65" s="218"/>
      <c r="IP65" s="218"/>
      <c r="IQ65" s="218"/>
      <c r="IR65" s="218"/>
      <c r="IS65" s="218"/>
      <c r="IT65" s="218"/>
      <c r="IU65" s="218"/>
      <c r="IV65" s="218"/>
      <c r="IW65" s="218"/>
      <c r="IX65" s="218"/>
      <c r="IY65" s="218"/>
      <c r="IZ65" s="218"/>
      <c r="JA65" s="218"/>
      <c r="JB65" s="218"/>
      <c r="JC65" s="218"/>
      <c r="JD65" s="218"/>
      <c r="JE65" s="218"/>
      <c r="JF65" s="218"/>
      <c r="JG65" s="218"/>
      <c r="JH65" s="218"/>
      <c r="JI65" s="218"/>
      <c r="JJ65" s="218"/>
      <c r="JK65" s="218"/>
      <c r="JL65" s="218"/>
      <c r="JM65" s="218"/>
      <c r="JN65" s="218"/>
      <c r="JO65" s="218"/>
      <c r="JP65" s="218"/>
      <c r="JQ65" s="218"/>
      <c r="JR65" s="218"/>
      <c r="JS65" s="218"/>
      <c r="JT65" s="218"/>
      <c r="JU65" s="218"/>
      <c r="JV65" s="218"/>
      <c r="JW65" s="218"/>
      <c r="JX65" s="218"/>
      <c r="JY65" s="218"/>
      <c r="JZ65" s="218"/>
      <c r="KA65" s="218"/>
      <c r="KB65" s="218"/>
      <c r="KC65" s="218"/>
      <c r="KD65" s="218"/>
      <c r="KE65" s="218"/>
      <c r="KF65" s="218"/>
      <c r="KG65" s="218"/>
      <c r="KH65" s="218"/>
      <c r="KI65" s="218"/>
      <c r="KJ65" s="218"/>
      <c r="KK65" s="218"/>
      <c r="KL65" s="218"/>
    </row>
    <row r="66" spans="1:298" s="219" customFormat="1" ht="14.25" x14ac:dyDescent="0.2">
      <c r="A66" s="154"/>
      <c r="B66" s="154"/>
      <c r="C66" s="154"/>
      <c r="D66" s="154"/>
      <c r="E66" s="154"/>
      <c r="F66" s="154"/>
      <c r="G66" s="154"/>
      <c r="H66" s="154"/>
      <c r="I66" s="154"/>
      <c r="J66" s="154"/>
      <c r="K66" s="154"/>
      <c r="L66" s="154"/>
      <c r="M66" s="154"/>
      <c r="N66" s="154"/>
      <c r="O66" s="154"/>
      <c r="P66" s="189"/>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row>
    <row r="67" spans="1:298" s="219" customFormat="1" ht="14.25" x14ac:dyDescent="0.2">
      <c r="A67" s="154"/>
      <c r="B67" s="154"/>
      <c r="C67" s="154"/>
      <c r="D67" s="154"/>
      <c r="E67" s="154"/>
      <c r="F67" s="154"/>
      <c r="G67" s="154"/>
      <c r="H67" s="154"/>
      <c r="I67" s="154"/>
      <c r="J67" s="154"/>
      <c r="K67" s="154"/>
      <c r="L67" s="154"/>
      <c r="M67" s="154"/>
      <c r="N67" s="154"/>
      <c r="O67" s="154"/>
      <c r="P67" s="189"/>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c r="HW67" s="218"/>
      <c r="HX67" s="218"/>
      <c r="HY67" s="218"/>
      <c r="HZ67" s="218"/>
      <c r="IA67" s="218"/>
      <c r="IB67" s="218"/>
      <c r="IC67" s="218"/>
      <c r="ID67" s="218"/>
      <c r="IE67" s="218"/>
      <c r="IF67" s="218"/>
      <c r="IG67" s="218"/>
      <c r="IH67" s="218"/>
      <c r="II67" s="218"/>
      <c r="IJ67" s="218"/>
      <c r="IK67" s="218"/>
      <c r="IL67" s="218"/>
      <c r="IM67" s="218"/>
      <c r="IN67" s="218"/>
      <c r="IO67" s="218"/>
      <c r="IP67" s="218"/>
      <c r="IQ67" s="218"/>
      <c r="IR67" s="218"/>
      <c r="IS67" s="218"/>
      <c r="IT67" s="218"/>
      <c r="IU67" s="218"/>
      <c r="IV67" s="218"/>
      <c r="IW67" s="218"/>
      <c r="IX67" s="218"/>
      <c r="IY67" s="218"/>
      <c r="IZ67" s="218"/>
      <c r="JA67" s="218"/>
      <c r="JB67" s="218"/>
      <c r="JC67" s="218"/>
      <c r="JD67" s="218"/>
      <c r="JE67" s="218"/>
      <c r="JF67" s="218"/>
      <c r="JG67" s="218"/>
      <c r="JH67" s="218"/>
      <c r="JI67" s="218"/>
      <c r="JJ67" s="218"/>
      <c r="JK67" s="218"/>
      <c r="JL67" s="218"/>
      <c r="JM67" s="218"/>
      <c r="JN67" s="218"/>
      <c r="JO67" s="218"/>
      <c r="JP67" s="218"/>
      <c r="JQ67" s="218"/>
      <c r="JR67" s="218"/>
      <c r="JS67" s="218"/>
      <c r="JT67" s="218"/>
      <c r="JU67" s="218"/>
      <c r="JV67" s="218"/>
      <c r="JW67" s="218"/>
      <c r="JX67" s="218"/>
      <c r="JY67" s="218"/>
      <c r="JZ67" s="218"/>
      <c r="KA67" s="218"/>
      <c r="KB67" s="218"/>
      <c r="KC67" s="218"/>
      <c r="KD67" s="218"/>
      <c r="KE67" s="218"/>
      <c r="KF67" s="218"/>
      <c r="KG67" s="218"/>
      <c r="KH67" s="218"/>
      <c r="KI67" s="218"/>
      <c r="KJ67" s="218"/>
      <c r="KK67" s="218"/>
      <c r="KL67" s="218"/>
    </row>
    <row r="68" spans="1:298" s="219" customFormat="1" ht="14.25" x14ac:dyDescent="0.2">
      <c r="A68" s="154"/>
      <c r="B68" s="154"/>
      <c r="C68" s="154"/>
      <c r="D68" s="154"/>
      <c r="E68" s="154"/>
      <c r="F68" s="154"/>
      <c r="G68" s="154"/>
      <c r="H68" s="154"/>
      <c r="I68" s="154"/>
      <c r="J68" s="154"/>
      <c r="K68" s="154"/>
      <c r="L68" s="154"/>
      <c r="M68" s="154"/>
      <c r="N68" s="154"/>
      <c r="O68" s="154"/>
      <c r="P68" s="189"/>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c r="HW68" s="218"/>
      <c r="HX68" s="218"/>
      <c r="HY68" s="218"/>
      <c r="HZ68" s="218"/>
      <c r="IA68" s="218"/>
      <c r="IB68" s="218"/>
      <c r="IC68" s="218"/>
      <c r="ID68" s="218"/>
      <c r="IE68" s="218"/>
      <c r="IF68" s="218"/>
      <c r="IG68" s="218"/>
      <c r="IH68" s="218"/>
      <c r="II68" s="218"/>
      <c r="IJ68" s="218"/>
      <c r="IK68" s="218"/>
      <c r="IL68" s="218"/>
      <c r="IM68" s="218"/>
      <c r="IN68" s="218"/>
      <c r="IO68" s="218"/>
      <c r="IP68" s="218"/>
      <c r="IQ68" s="218"/>
      <c r="IR68" s="218"/>
      <c r="IS68" s="218"/>
      <c r="IT68" s="218"/>
      <c r="IU68" s="218"/>
      <c r="IV68" s="218"/>
      <c r="IW68" s="218"/>
      <c r="IX68" s="218"/>
      <c r="IY68" s="218"/>
      <c r="IZ68" s="218"/>
      <c r="JA68" s="218"/>
      <c r="JB68" s="218"/>
      <c r="JC68" s="218"/>
      <c r="JD68" s="218"/>
      <c r="JE68" s="218"/>
      <c r="JF68" s="218"/>
      <c r="JG68" s="218"/>
      <c r="JH68" s="218"/>
      <c r="JI68" s="218"/>
      <c r="JJ68" s="218"/>
      <c r="JK68" s="218"/>
      <c r="JL68" s="218"/>
      <c r="JM68" s="218"/>
      <c r="JN68" s="218"/>
      <c r="JO68" s="218"/>
      <c r="JP68" s="218"/>
      <c r="JQ68" s="218"/>
      <c r="JR68" s="218"/>
      <c r="JS68" s="218"/>
      <c r="JT68" s="218"/>
      <c r="JU68" s="218"/>
      <c r="JV68" s="218"/>
      <c r="JW68" s="218"/>
      <c r="JX68" s="218"/>
      <c r="JY68" s="218"/>
      <c r="JZ68" s="218"/>
      <c r="KA68" s="218"/>
      <c r="KB68" s="218"/>
      <c r="KC68" s="218"/>
      <c r="KD68" s="218"/>
      <c r="KE68" s="218"/>
      <c r="KF68" s="218"/>
      <c r="KG68" s="218"/>
      <c r="KH68" s="218"/>
      <c r="KI68" s="218"/>
      <c r="KJ68" s="218"/>
      <c r="KK68" s="218"/>
      <c r="KL68" s="218"/>
    </row>
    <row r="69" spans="1:298" s="219" customFormat="1" ht="14.25" x14ac:dyDescent="0.2">
      <c r="A69" s="154"/>
      <c r="B69" s="154"/>
      <c r="C69" s="154"/>
      <c r="D69" s="154"/>
      <c r="E69" s="154"/>
      <c r="F69" s="154"/>
      <c r="G69" s="154"/>
      <c r="H69" s="154"/>
      <c r="I69" s="154"/>
      <c r="J69" s="154"/>
      <c r="K69" s="154"/>
      <c r="L69" s="154"/>
      <c r="M69" s="154"/>
      <c r="N69" s="154"/>
      <c r="O69" s="154"/>
      <c r="P69" s="189"/>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c r="HW69" s="218"/>
      <c r="HX69" s="218"/>
      <c r="HY69" s="218"/>
      <c r="HZ69" s="218"/>
      <c r="IA69" s="218"/>
      <c r="IB69" s="218"/>
      <c r="IC69" s="218"/>
      <c r="ID69" s="218"/>
      <c r="IE69" s="218"/>
      <c r="IF69" s="218"/>
      <c r="IG69" s="218"/>
      <c r="IH69" s="218"/>
      <c r="II69" s="218"/>
      <c r="IJ69" s="218"/>
      <c r="IK69" s="218"/>
      <c r="IL69" s="218"/>
      <c r="IM69" s="218"/>
      <c r="IN69" s="218"/>
      <c r="IO69" s="218"/>
      <c r="IP69" s="218"/>
      <c r="IQ69" s="218"/>
      <c r="IR69" s="218"/>
      <c r="IS69" s="218"/>
      <c r="IT69" s="218"/>
      <c r="IU69" s="218"/>
      <c r="IV69" s="218"/>
      <c r="IW69" s="218"/>
      <c r="IX69" s="218"/>
      <c r="IY69" s="218"/>
      <c r="IZ69" s="218"/>
      <c r="JA69" s="218"/>
      <c r="JB69" s="218"/>
      <c r="JC69" s="218"/>
      <c r="JD69" s="218"/>
      <c r="JE69" s="218"/>
      <c r="JF69" s="218"/>
      <c r="JG69" s="218"/>
      <c r="JH69" s="218"/>
      <c r="JI69" s="218"/>
      <c r="JJ69" s="218"/>
      <c r="JK69" s="218"/>
      <c r="JL69" s="218"/>
      <c r="JM69" s="218"/>
      <c r="JN69" s="218"/>
      <c r="JO69" s="218"/>
      <c r="JP69" s="218"/>
      <c r="JQ69" s="218"/>
      <c r="JR69" s="218"/>
      <c r="JS69" s="218"/>
      <c r="JT69" s="218"/>
      <c r="JU69" s="218"/>
      <c r="JV69" s="218"/>
      <c r="JW69" s="218"/>
      <c r="JX69" s="218"/>
      <c r="JY69" s="218"/>
      <c r="JZ69" s="218"/>
      <c r="KA69" s="218"/>
      <c r="KB69" s="218"/>
      <c r="KC69" s="218"/>
      <c r="KD69" s="218"/>
      <c r="KE69" s="218"/>
      <c r="KF69" s="218"/>
      <c r="KG69" s="218"/>
      <c r="KH69" s="218"/>
      <c r="KI69" s="218"/>
      <c r="KJ69" s="218"/>
      <c r="KK69" s="218"/>
      <c r="KL69" s="218"/>
    </row>
    <row r="70" spans="1:298" s="219" customFormat="1" ht="14.25" x14ac:dyDescent="0.2">
      <c r="A70" s="154"/>
      <c r="B70" s="154"/>
      <c r="C70" s="154"/>
      <c r="D70" s="154"/>
      <c r="E70" s="154"/>
      <c r="F70" s="154"/>
      <c r="G70" s="154"/>
      <c r="H70" s="154"/>
      <c r="I70" s="154"/>
      <c r="J70" s="154"/>
      <c r="K70" s="154"/>
      <c r="L70" s="154"/>
      <c r="M70" s="154"/>
      <c r="N70" s="154"/>
      <c r="O70" s="154"/>
      <c r="P70" s="189"/>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c r="HW70" s="218"/>
      <c r="HX70" s="218"/>
      <c r="HY70" s="218"/>
      <c r="HZ70" s="218"/>
      <c r="IA70" s="218"/>
      <c r="IB70" s="218"/>
      <c r="IC70" s="218"/>
      <c r="ID70" s="218"/>
      <c r="IE70" s="218"/>
      <c r="IF70" s="218"/>
      <c r="IG70" s="218"/>
      <c r="IH70" s="218"/>
      <c r="II70" s="218"/>
      <c r="IJ70" s="218"/>
      <c r="IK70" s="218"/>
      <c r="IL70" s="218"/>
      <c r="IM70" s="218"/>
      <c r="IN70" s="218"/>
      <c r="IO70" s="218"/>
      <c r="IP70" s="218"/>
      <c r="IQ70" s="218"/>
      <c r="IR70" s="218"/>
      <c r="IS70" s="218"/>
      <c r="IT70" s="218"/>
      <c r="IU70" s="218"/>
      <c r="IV70" s="218"/>
      <c r="IW70" s="218"/>
      <c r="IX70" s="218"/>
      <c r="IY70" s="218"/>
      <c r="IZ70" s="218"/>
      <c r="JA70" s="218"/>
      <c r="JB70" s="218"/>
      <c r="JC70" s="218"/>
      <c r="JD70" s="218"/>
      <c r="JE70" s="218"/>
      <c r="JF70" s="218"/>
      <c r="JG70" s="218"/>
      <c r="JH70" s="218"/>
      <c r="JI70" s="218"/>
      <c r="JJ70" s="218"/>
      <c r="JK70" s="218"/>
      <c r="JL70" s="218"/>
      <c r="JM70" s="218"/>
      <c r="JN70" s="218"/>
      <c r="JO70" s="218"/>
      <c r="JP70" s="218"/>
      <c r="JQ70" s="218"/>
      <c r="JR70" s="218"/>
      <c r="JS70" s="218"/>
      <c r="JT70" s="218"/>
      <c r="JU70" s="218"/>
      <c r="JV70" s="218"/>
      <c r="JW70" s="218"/>
      <c r="JX70" s="218"/>
      <c r="JY70" s="218"/>
      <c r="JZ70" s="218"/>
      <c r="KA70" s="218"/>
      <c r="KB70" s="218"/>
      <c r="KC70" s="218"/>
      <c r="KD70" s="218"/>
      <c r="KE70" s="218"/>
      <c r="KF70" s="218"/>
      <c r="KG70" s="218"/>
      <c r="KH70" s="218"/>
      <c r="KI70" s="218"/>
      <c r="KJ70" s="218"/>
      <c r="KK70" s="218"/>
      <c r="KL70" s="218"/>
    </row>
    <row r="71" spans="1:298" s="219" customFormat="1" ht="14.25" x14ac:dyDescent="0.2">
      <c r="A71" s="154"/>
      <c r="B71" s="154"/>
      <c r="C71" s="154"/>
      <c r="D71" s="154"/>
      <c r="E71" s="154"/>
      <c r="F71" s="154"/>
      <c r="G71" s="154"/>
      <c r="H71" s="154"/>
      <c r="I71" s="154"/>
      <c r="J71" s="154"/>
      <c r="K71" s="154"/>
      <c r="L71" s="154"/>
      <c r="M71" s="154"/>
      <c r="N71" s="154"/>
      <c r="O71" s="154"/>
      <c r="P71" s="189"/>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18"/>
      <c r="GQ71" s="218"/>
      <c r="GR71" s="218"/>
      <c r="GS71" s="218"/>
      <c r="GT71" s="218"/>
      <c r="GU71" s="218"/>
      <c r="GV71" s="218"/>
      <c r="GW71" s="218"/>
      <c r="GX71" s="218"/>
      <c r="GY71" s="218"/>
      <c r="GZ71" s="218"/>
      <c r="HA71" s="218"/>
      <c r="HB71" s="218"/>
      <c r="HC71" s="218"/>
      <c r="HD71" s="218"/>
      <c r="HE71" s="218"/>
      <c r="HF71" s="218"/>
      <c r="HG71" s="218"/>
      <c r="HH71" s="218"/>
      <c r="HI71" s="218"/>
      <c r="HJ71" s="218"/>
      <c r="HK71" s="218"/>
      <c r="HL71" s="218"/>
      <c r="HM71" s="218"/>
      <c r="HN71" s="218"/>
      <c r="HO71" s="218"/>
      <c r="HP71" s="218"/>
      <c r="HQ71" s="218"/>
      <c r="HR71" s="218"/>
      <c r="HS71" s="218"/>
      <c r="HT71" s="218"/>
      <c r="HU71" s="218"/>
      <c r="HV71" s="218"/>
      <c r="HW71" s="218"/>
      <c r="HX71" s="218"/>
      <c r="HY71" s="218"/>
      <c r="HZ71" s="218"/>
      <c r="IA71" s="218"/>
      <c r="IB71" s="218"/>
      <c r="IC71" s="218"/>
      <c r="ID71" s="218"/>
      <c r="IE71" s="218"/>
      <c r="IF71" s="218"/>
      <c r="IG71" s="218"/>
      <c r="IH71" s="218"/>
      <c r="II71" s="218"/>
      <c r="IJ71" s="218"/>
      <c r="IK71" s="218"/>
      <c r="IL71" s="218"/>
      <c r="IM71" s="218"/>
      <c r="IN71" s="218"/>
      <c r="IO71" s="218"/>
      <c r="IP71" s="218"/>
      <c r="IQ71" s="218"/>
      <c r="IR71" s="218"/>
      <c r="IS71" s="218"/>
      <c r="IT71" s="218"/>
      <c r="IU71" s="218"/>
      <c r="IV71" s="218"/>
      <c r="IW71" s="218"/>
      <c r="IX71" s="218"/>
      <c r="IY71" s="218"/>
      <c r="IZ71" s="218"/>
      <c r="JA71" s="218"/>
      <c r="JB71" s="218"/>
      <c r="JC71" s="218"/>
      <c r="JD71" s="218"/>
      <c r="JE71" s="218"/>
      <c r="JF71" s="218"/>
      <c r="JG71" s="218"/>
      <c r="JH71" s="218"/>
      <c r="JI71" s="218"/>
      <c r="JJ71" s="218"/>
      <c r="JK71" s="218"/>
      <c r="JL71" s="218"/>
      <c r="JM71" s="218"/>
      <c r="JN71" s="218"/>
      <c r="JO71" s="218"/>
      <c r="JP71" s="218"/>
      <c r="JQ71" s="218"/>
      <c r="JR71" s="218"/>
      <c r="JS71" s="218"/>
      <c r="JT71" s="218"/>
      <c r="JU71" s="218"/>
      <c r="JV71" s="218"/>
      <c r="JW71" s="218"/>
      <c r="JX71" s="218"/>
      <c r="JY71" s="218"/>
      <c r="JZ71" s="218"/>
      <c r="KA71" s="218"/>
      <c r="KB71" s="218"/>
      <c r="KC71" s="218"/>
      <c r="KD71" s="218"/>
      <c r="KE71" s="218"/>
      <c r="KF71" s="218"/>
      <c r="KG71" s="218"/>
      <c r="KH71" s="218"/>
      <c r="KI71" s="218"/>
      <c r="KJ71" s="218"/>
      <c r="KK71" s="218"/>
      <c r="KL71" s="218"/>
    </row>
    <row r="72" spans="1:298" s="219" customFormat="1" ht="14.25" x14ac:dyDescent="0.2">
      <c r="A72" s="154"/>
      <c r="B72" s="154"/>
      <c r="C72" s="154"/>
      <c r="D72" s="154"/>
      <c r="E72" s="154"/>
      <c r="F72" s="154"/>
      <c r="G72" s="154"/>
      <c r="H72" s="154"/>
      <c r="I72" s="154"/>
      <c r="J72" s="154"/>
      <c r="K72" s="154"/>
      <c r="L72" s="154"/>
      <c r="M72" s="154"/>
      <c r="N72" s="154"/>
      <c r="O72" s="154"/>
      <c r="P72" s="189"/>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8"/>
      <c r="CM72" s="218"/>
      <c r="CN72" s="218"/>
      <c r="CO72" s="218"/>
      <c r="CP72" s="218"/>
      <c r="CQ72" s="218"/>
      <c r="CR72" s="218"/>
      <c r="CS72" s="218"/>
      <c r="CT72" s="218"/>
      <c r="CU72" s="218"/>
      <c r="CV72" s="218"/>
      <c r="CW72" s="218"/>
      <c r="CX72" s="218"/>
      <c r="CY72" s="218"/>
      <c r="CZ72" s="218"/>
      <c r="DA72" s="218"/>
      <c r="DB72" s="218"/>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18"/>
      <c r="GQ72" s="218"/>
      <c r="GR72" s="218"/>
      <c r="GS72" s="218"/>
      <c r="GT72" s="218"/>
      <c r="GU72" s="218"/>
      <c r="GV72" s="218"/>
      <c r="GW72" s="218"/>
      <c r="GX72" s="218"/>
      <c r="GY72" s="218"/>
      <c r="GZ72" s="218"/>
      <c r="HA72" s="218"/>
      <c r="HB72" s="218"/>
      <c r="HC72" s="218"/>
      <c r="HD72" s="218"/>
      <c r="HE72" s="218"/>
      <c r="HF72" s="218"/>
      <c r="HG72" s="218"/>
      <c r="HH72" s="218"/>
      <c r="HI72" s="218"/>
      <c r="HJ72" s="218"/>
      <c r="HK72" s="218"/>
      <c r="HL72" s="218"/>
      <c r="HM72" s="218"/>
      <c r="HN72" s="218"/>
      <c r="HO72" s="218"/>
      <c r="HP72" s="218"/>
      <c r="HQ72" s="218"/>
      <c r="HR72" s="218"/>
      <c r="HS72" s="218"/>
      <c r="HT72" s="218"/>
      <c r="HU72" s="218"/>
      <c r="HV72" s="218"/>
      <c r="HW72" s="218"/>
      <c r="HX72" s="218"/>
      <c r="HY72" s="218"/>
      <c r="HZ72" s="218"/>
      <c r="IA72" s="218"/>
      <c r="IB72" s="218"/>
      <c r="IC72" s="218"/>
      <c r="ID72" s="218"/>
      <c r="IE72" s="218"/>
      <c r="IF72" s="218"/>
      <c r="IG72" s="218"/>
      <c r="IH72" s="218"/>
      <c r="II72" s="218"/>
      <c r="IJ72" s="218"/>
      <c r="IK72" s="218"/>
      <c r="IL72" s="218"/>
      <c r="IM72" s="218"/>
      <c r="IN72" s="218"/>
      <c r="IO72" s="218"/>
      <c r="IP72" s="218"/>
      <c r="IQ72" s="218"/>
      <c r="IR72" s="218"/>
      <c r="IS72" s="218"/>
      <c r="IT72" s="218"/>
      <c r="IU72" s="218"/>
      <c r="IV72" s="218"/>
      <c r="IW72" s="218"/>
      <c r="IX72" s="218"/>
      <c r="IY72" s="218"/>
      <c r="IZ72" s="218"/>
      <c r="JA72" s="218"/>
      <c r="JB72" s="218"/>
      <c r="JC72" s="218"/>
      <c r="JD72" s="218"/>
      <c r="JE72" s="218"/>
      <c r="JF72" s="218"/>
      <c r="JG72" s="218"/>
      <c r="JH72" s="218"/>
      <c r="JI72" s="218"/>
      <c r="JJ72" s="218"/>
      <c r="JK72" s="218"/>
      <c r="JL72" s="218"/>
      <c r="JM72" s="218"/>
      <c r="JN72" s="218"/>
      <c r="JO72" s="218"/>
      <c r="JP72" s="218"/>
      <c r="JQ72" s="218"/>
      <c r="JR72" s="218"/>
      <c r="JS72" s="218"/>
      <c r="JT72" s="218"/>
      <c r="JU72" s="218"/>
      <c r="JV72" s="218"/>
      <c r="JW72" s="218"/>
      <c r="JX72" s="218"/>
      <c r="JY72" s="218"/>
      <c r="JZ72" s="218"/>
      <c r="KA72" s="218"/>
      <c r="KB72" s="218"/>
      <c r="KC72" s="218"/>
      <c r="KD72" s="218"/>
      <c r="KE72" s="218"/>
      <c r="KF72" s="218"/>
      <c r="KG72" s="218"/>
      <c r="KH72" s="218"/>
      <c r="KI72" s="218"/>
      <c r="KJ72" s="218"/>
      <c r="KK72" s="218"/>
      <c r="KL72" s="218"/>
    </row>
    <row r="73" spans="1:298" s="219" customFormat="1" ht="14.25" x14ac:dyDescent="0.2">
      <c r="A73" s="154"/>
      <c r="B73" s="154"/>
      <c r="C73" s="154"/>
      <c r="D73" s="154"/>
      <c r="E73" s="154"/>
      <c r="F73" s="154"/>
      <c r="G73" s="154"/>
      <c r="H73" s="154"/>
      <c r="I73" s="154"/>
      <c r="J73" s="154"/>
      <c r="K73" s="154"/>
      <c r="L73" s="154"/>
      <c r="M73" s="154"/>
      <c r="N73" s="154"/>
      <c r="O73" s="154"/>
      <c r="P73" s="189"/>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c r="HW73" s="218"/>
      <c r="HX73" s="218"/>
      <c r="HY73" s="218"/>
      <c r="HZ73" s="218"/>
      <c r="IA73" s="218"/>
      <c r="IB73" s="218"/>
      <c r="IC73" s="218"/>
      <c r="ID73" s="218"/>
      <c r="IE73" s="218"/>
      <c r="IF73" s="218"/>
      <c r="IG73" s="218"/>
      <c r="IH73" s="218"/>
      <c r="II73" s="218"/>
      <c r="IJ73" s="218"/>
      <c r="IK73" s="218"/>
      <c r="IL73" s="218"/>
      <c r="IM73" s="218"/>
      <c r="IN73" s="218"/>
      <c r="IO73" s="218"/>
      <c r="IP73" s="218"/>
      <c r="IQ73" s="218"/>
      <c r="IR73" s="218"/>
      <c r="IS73" s="218"/>
      <c r="IT73" s="218"/>
      <c r="IU73" s="218"/>
      <c r="IV73" s="218"/>
      <c r="IW73" s="218"/>
      <c r="IX73" s="218"/>
      <c r="IY73" s="218"/>
      <c r="IZ73" s="218"/>
      <c r="JA73" s="218"/>
      <c r="JB73" s="218"/>
      <c r="JC73" s="218"/>
      <c r="JD73" s="218"/>
      <c r="JE73" s="218"/>
      <c r="JF73" s="218"/>
      <c r="JG73" s="218"/>
      <c r="JH73" s="218"/>
      <c r="JI73" s="218"/>
      <c r="JJ73" s="218"/>
      <c r="JK73" s="218"/>
      <c r="JL73" s="218"/>
      <c r="JM73" s="218"/>
      <c r="JN73" s="218"/>
      <c r="JO73" s="218"/>
      <c r="JP73" s="218"/>
      <c r="JQ73" s="218"/>
      <c r="JR73" s="218"/>
      <c r="JS73" s="218"/>
      <c r="JT73" s="218"/>
      <c r="JU73" s="218"/>
      <c r="JV73" s="218"/>
      <c r="JW73" s="218"/>
      <c r="JX73" s="218"/>
      <c r="JY73" s="218"/>
      <c r="JZ73" s="218"/>
      <c r="KA73" s="218"/>
      <c r="KB73" s="218"/>
      <c r="KC73" s="218"/>
      <c r="KD73" s="218"/>
      <c r="KE73" s="218"/>
      <c r="KF73" s="218"/>
      <c r="KG73" s="218"/>
      <c r="KH73" s="218"/>
      <c r="KI73" s="218"/>
      <c r="KJ73" s="218"/>
      <c r="KK73" s="218"/>
      <c r="KL73" s="218"/>
    </row>
    <row r="74" spans="1:298" s="219" customFormat="1" ht="14.25" x14ac:dyDescent="0.2">
      <c r="A74" s="154"/>
      <c r="B74" s="154"/>
      <c r="C74" s="154"/>
      <c r="D74" s="154"/>
      <c r="E74" s="154"/>
      <c r="F74" s="154"/>
      <c r="G74" s="154"/>
      <c r="H74" s="154"/>
      <c r="I74" s="154"/>
      <c r="J74" s="154"/>
      <c r="K74" s="154"/>
      <c r="L74" s="154"/>
      <c r="M74" s="154"/>
      <c r="N74" s="154"/>
      <c r="O74" s="154"/>
      <c r="P74" s="189"/>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8"/>
      <c r="GI74" s="218"/>
      <c r="GJ74" s="218"/>
      <c r="GK74" s="218"/>
      <c r="GL74" s="218"/>
      <c r="GM74" s="218"/>
      <c r="GN74" s="218"/>
      <c r="GO74" s="218"/>
      <c r="GP74" s="218"/>
      <c r="GQ74" s="218"/>
      <c r="GR74" s="218"/>
      <c r="GS74" s="218"/>
      <c r="GT74" s="218"/>
      <c r="GU74" s="218"/>
      <c r="GV74" s="218"/>
      <c r="GW74" s="218"/>
      <c r="GX74" s="218"/>
      <c r="GY74" s="218"/>
      <c r="GZ74" s="218"/>
      <c r="HA74" s="218"/>
      <c r="HB74" s="218"/>
      <c r="HC74" s="218"/>
      <c r="HD74" s="218"/>
      <c r="HE74" s="218"/>
      <c r="HF74" s="218"/>
      <c r="HG74" s="218"/>
      <c r="HH74" s="218"/>
      <c r="HI74" s="218"/>
      <c r="HJ74" s="218"/>
      <c r="HK74" s="218"/>
      <c r="HL74" s="218"/>
      <c r="HM74" s="218"/>
      <c r="HN74" s="218"/>
      <c r="HO74" s="218"/>
      <c r="HP74" s="218"/>
      <c r="HQ74" s="218"/>
      <c r="HR74" s="218"/>
      <c r="HS74" s="218"/>
      <c r="HT74" s="218"/>
      <c r="HU74" s="218"/>
      <c r="HV74" s="218"/>
      <c r="HW74" s="218"/>
      <c r="HX74" s="218"/>
      <c r="HY74" s="218"/>
      <c r="HZ74" s="218"/>
      <c r="IA74" s="218"/>
      <c r="IB74" s="218"/>
      <c r="IC74" s="218"/>
      <c r="ID74" s="218"/>
      <c r="IE74" s="218"/>
      <c r="IF74" s="218"/>
      <c r="IG74" s="218"/>
      <c r="IH74" s="218"/>
      <c r="II74" s="218"/>
      <c r="IJ74" s="218"/>
      <c r="IK74" s="218"/>
      <c r="IL74" s="218"/>
      <c r="IM74" s="218"/>
      <c r="IN74" s="218"/>
      <c r="IO74" s="218"/>
      <c r="IP74" s="218"/>
      <c r="IQ74" s="218"/>
      <c r="IR74" s="218"/>
      <c r="IS74" s="218"/>
      <c r="IT74" s="218"/>
      <c r="IU74" s="218"/>
      <c r="IV74" s="218"/>
      <c r="IW74" s="218"/>
      <c r="IX74" s="218"/>
      <c r="IY74" s="218"/>
      <c r="IZ74" s="218"/>
      <c r="JA74" s="218"/>
      <c r="JB74" s="218"/>
      <c r="JC74" s="218"/>
      <c r="JD74" s="218"/>
      <c r="JE74" s="218"/>
      <c r="JF74" s="218"/>
      <c r="JG74" s="218"/>
      <c r="JH74" s="218"/>
      <c r="JI74" s="218"/>
      <c r="JJ74" s="218"/>
      <c r="JK74" s="218"/>
      <c r="JL74" s="218"/>
      <c r="JM74" s="218"/>
      <c r="JN74" s="218"/>
      <c r="JO74" s="218"/>
      <c r="JP74" s="218"/>
      <c r="JQ74" s="218"/>
      <c r="JR74" s="218"/>
      <c r="JS74" s="218"/>
      <c r="JT74" s="218"/>
      <c r="JU74" s="218"/>
      <c r="JV74" s="218"/>
      <c r="JW74" s="218"/>
      <c r="JX74" s="218"/>
      <c r="JY74" s="218"/>
      <c r="JZ74" s="218"/>
      <c r="KA74" s="218"/>
      <c r="KB74" s="218"/>
      <c r="KC74" s="218"/>
      <c r="KD74" s="218"/>
      <c r="KE74" s="218"/>
      <c r="KF74" s="218"/>
      <c r="KG74" s="218"/>
      <c r="KH74" s="218"/>
      <c r="KI74" s="218"/>
      <c r="KJ74" s="218"/>
      <c r="KK74" s="218"/>
      <c r="KL74" s="218"/>
    </row>
    <row r="75" spans="1:298" s="219" customFormat="1" ht="14.25" x14ac:dyDescent="0.2">
      <c r="A75" s="154"/>
      <c r="B75" s="154"/>
      <c r="C75" s="154"/>
      <c r="D75" s="154"/>
      <c r="E75" s="154"/>
      <c r="F75" s="154"/>
      <c r="G75" s="154"/>
      <c r="H75" s="154"/>
      <c r="I75" s="154"/>
      <c r="J75" s="154"/>
      <c r="K75" s="154"/>
      <c r="L75" s="154"/>
      <c r="M75" s="154"/>
      <c r="N75" s="154"/>
      <c r="O75" s="154"/>
      <c r="P75" s="189"/>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c r="IU75" s="218"/>
      <c r="IV75" s="218"/>
      <c r="IW75" s="218"/>
      <c r="IX75" s="218"/>
      <c r="IY75" s="218"/>
      <c r="IZ75" s="218"/>
      <c r="JA75" s="218"/>
      <c r="JB75" s="218"/>
      <c r="JC75" s="218"/>
      <c r="JD75" s="218"/>
      <c r="JE75" s="218"/>
      <c r="JF75" s="218"/>
      <c r="JG75" s="218"/>
      <c r="JH75" s="218"/>
      <c r="JI75" s="218"/>
      <c r="JJ75" s="218"/>
      <c r="JK75" s="218"/>
      <c r="JL75" s="218"/>
      <c r="JM75" s="218"/>
      <c r="JN75" s="218"/>
      <c r="JO75" s="218"/>
      <c r="JP75" s="218"/>
      <c r="JQ75" s="218"/>
      <c r="JR75" s="218"/>
      <c r="JS75" s="218"/>
      <c r="JT75" s="218"/>
      <c r="JU75" s="218"/>
      <c r="JV75" s="218"/>
      <c r="JW75" s="218"/>
      <c r="JX75" s="218"/>
      <c r="JY75" s="218"/>
      <c r="JZ75" s="218"/>
      <c r="KA75" s="218"/>
      <c r="KB75" s="218"/>
      <c r="KC75" s="218"/>
      <c r="KD75" s="218"/>
      <c r="KE75" s="218"/>
      <c r="KF75" s="218"/>
      <c r="KG75" s="218"/>
      <c r="KH75" s="218"/>
      <c r="KI75" s="218"/>
      <c r="KJ75" s="218"/>
      <c r="KK75" s="218"/>
      <c r="KL75" s="218"/>
    </row>
    <row r="76" spans="1:298" s="219" customFormat="1" ht="14.25" x14ac:dyDescent="0.2">
      <c r="A76" s="154"/>
      <c r="B76" s="154"/>
      <c r="C76" s="154"/>
      <c r="D76" s="154"/>
      <c r="E76" s="154"/>
      <c r="F76" s="154"/>
      <c r="G76" s="154"/>
      <c r="H76" s="154"/>
      <c r="I76" s="154"/>
      <c r="J76" s="154"/>
      <c r="K76" s="154"/>
      <c r="L76" s="154"/>
      <c r="M76" s="154"/>
      <c r="N76" s="154"/>
      <c r="O76" s="154"/>
      <c r="P76" s="189"/>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c r="IU76" s="218"/>
      <c r="IV76" s="218"/>
      <c r="IW76" s="218"/>
      <c r="IX76" s="218"/>
      <c r="IY76" s="218"/>
      <c r="IZ76" s="218"/>
      <c r="JA76" s="218"/>
      <c r="JB76" s="218"/>
      <c r="JC76" s="218"/>
      <c r="JD76" s="218"/>
      <c r="JE76" s="218"/>
      <c r="JF76" s="218"/>
      <c r="JG76" s="218"/>
      <c r="JH76" s="218"/>
      <c r="JI76" s="218"/>
      <c r="JJ76" s="218"/>
      <c r="JK76" s="218"/>
      <c r="JL76" s="218"/>
      <c r="JM76" s="218"/>
      <c r="JN76" s="218"/>
      <c r="JO76" s="218"/>
      <c r="JP76" s="218"/>
      <c r="JQ76" s="218"/>
      <c r="JR76" s="218"/>
      <c r="JS76" s="218"/>
      <c r="JT76" s="218"/>
      <c r="JU76" s="218"/>
      <c r="JV76" s="218"/>
      <c r="JW76" s="218"/>
      <c r="JX76" s="218"/>
      <c r="JY76" s="218"/>
      <c r="JZ76" s="218"/>
      <c r="KA76" s="218"/>
      <c r="KB76" s="218"/>
      <c r="KC76" s="218"/>
      <c r="KD76" s="218"/>
      <c r="KE76" s="218"/>
      <c r="KF76" s="218"/>
      <c r="KG76" s="218"/>
      <c r="KH76" s="218"/>
      <c r="KI76" s="218"/>
      <c r="KJ76" s="218"/>
      <c r="KK76" s="218"/>
      <c r="KL76" s="218"/>
    </row>
    <row r="77" spans="1:298" s="219" customFormat="1" ht="14.25" x14ac:dyDescent="0.2">
      <c r="A77" s="154"/>
      <c r="B77" s="154"/>
      <c r="C77" s="154"/>
      <c r="D77" s="154"/>
      <c r="E77" s="154"/>
      <c r="F77" s="154"/>
      <c r="G77" s="154"/>
      <c r="H77" s="154"/>
      <c r="I77" s="154"/>
      <c r="J77" s="154"/>
      <c r="K77" s="154"/>
      <c r="L77" s="154"/>
      <c r="M77" s="154"/>
      <c r="N77" s="154"/>
      <c r="O77" s="154"/>
      <c r="P77" s="189"/>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c r="IU77" s="218"/>
      <c r="IV77" s="218"/>
      <c r="IW77" s="218"/>
      <c r="IX77" s="218"/>
      <c r="IY77" s="218"/>
      <c r="IZ77" s="218"/>
      <c r="JA77" s="218"/>
      <c r="JB77" s="218"/>
      <c r="JC77" s="218"/>
      <c r="JD77" s="218"/>
      <c r="JE77" s="218"/>
      <c r="JF77" s="218"/>
      <c r="JG77" s="218"/>
      <c r="JH77" s="218"/>
      <c r="JI77" s="218"/>
      <c r="JJ77" s="218"/>
      <c r="JK77" s="218"/>
      <c r="JL77" s="218"/>
      <c r="JM77" s="218"/>
      <c r="JN77" s="218"/>
      <c r="JO77" s="218"/>
      <c r="JP77" s="218"/>
      <c r="JQ77" s="218"/>
      <c r="JR77" s="218"/>
      <c r="JS77" s="218"/>
      <c r="JT77" s="218"/>
      <c r="JU77" s="218"/>
      <c r="JV77" s="218"/>
      <c r="JW77" s="218"/>
      <c r="JX77" s="218"/>
      <c r="JY77" s="218"/>
      <c r="JZ77" s="218"/>
      <c r="KA77" s="218"/>
      <c r="KB77" s="218"/>
      <c r="KC77" s="218"/>
      <c r="KD77" s="218"/>
      <c r="KE77" s="218"/>
      <c r="KF77" s="218"/>
      <c r="KG77" s="218"/>
      <c r="KH77" s="218"/>
      <c r="KI77" s="218"/>
      <c r="KJ77" s="218"/>
      <c r="KK77" s="218"/>
      <c r="KL77" s="218"/>
    </row>
    <row r="78" spans="1:298" s="219" customFormat="1" ht="14.25" x14ac:dyDescent="0.2">
      <c r="A78" s="154"/>
      <c r="B78" s="154"/>
      <c r="C78" s="154"/>
      <c r="D78" s="154"/>
      <c r="E78" s="154"/>
      <c r="F78" s="154"/>
      <c r="G78" s="154"/>
      <c r="H78" s="154"/>
      <c r="I78" s="154"/>
      <c r="J78" s="154"/>
      <c r="K78" s="154"/>
      <c r="L78" s="154"/>
      <c r="M78" s="154"/>
      <c r="N78" s="154"/>
      <c r="O78" s="154"/>
      <c r="P78" s="189"/>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c r="IU78" s="218"/>
      <c r="IV78" s="218"/>
      <c r="IW78" s="218"/>
      <c r="IX78" s="218"/>
      <c r="IY78" s="218"/>
      <c r="IZ78" s="218"/>
      <c r="JA78" s="218"/>
      <c r="JB78" s="218"/>
      <c r="JC78" s="218"/>
      <c r="JD78" s="218"/>
      <c r="JE78" s="218"/>
      <c r="JF78" s="218"/>
      <c r="JG78" s="218"/>
      <c r="JH78" s="218"/>
      <c r="JI78" s="218"/>
      <c r="JJ78" s="218"/>
      <c r="JK78" s="218"/>
      <c r="JL78" s="218"/>
      <c r="JM78" s="218"/>
      <c r="JN78" s="218"/>
      <c r="JO78" s="218"/>
      <c r="JP78" s="218"/>
      <c r="JQ78" s="218"/>
      <c r="JR78" s="218"/>
      <c r="JS78" s="218"/>
      <c r="JT78" s="218"/>
      <c r="JU78" s="218"/>
      <c r="JV78" s="218"/>
      <c r="JW78" s="218"/>
      <c r="JX78" s="218"/>
      <c r="JY78" s="218"/>
      <c r="JZ78" s="218"/>
      <c r="KA78" s="218"/>
      <c r="KB78" s="218"/>
      <c r="KC78" s="218"/>
      <c r="KD78" s="218"/>
      <c r="KE78" s="218"/>
      <c r="KF78" s="218"/>
      <c r="KG78" s="218"/>
      <c r="KH78" s="218"/>
      <c r="KI78" s="218"/>
      <c r="KJ78" s="218"/>
      <c r="KK78" s="218"/>
      <c r="KL78" s="218"/>
    </row>
    <row r="79" spans="1:298" s="219" customFormat="1" ht="14.25" x14ac:dyDescent="0.2">
      <c r="A79" s="154"/>
      <c r="B79" s="154"/>
      <c r="C79" s="154"/>
      <c r="D79" s="154"/>
      <c r="E79" s="154"/>
      <c r="F79" s="154"/>
      <c r="G79" s="154"/>
      <c r="H79" s="154"/>
      <c r="I79" s="154"/>
      <c r="J79" s="154"/>
      <c r="K79" s="154"/>
      <c r="L79" s="154"/>
      <c r="M79" s="154"/>
      <c r="N79" s="154"/>
      <c r="O79" s="154"/>
      <c r="P79" s="189"/>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c r="HW79" s="218"/>
      <c r="HX79" s="218"/>
      <c r="HY79" s="218"/>
      <c r="HZ79" s="218"/>
      <c r="IA79" s="218"/>
      <c r="IB79" s="218"/>
      <c r="IC79" s="218"/>
      <c r="ID79" s="218"/>
      <c r="IE79" s="218"/>
      <c r="IF79" s="218"/>
      <c r="IG79" s="218"/>
      <c r="IH79" s="218"/>
      <c r="II79" s="218"/>
      <c r="IJ79" s="218"/>
      <c r="IK79" s="218"/>
      <c r="IL79" s="218"/>
      <c r="IM79" s="218"/>
      <c r="IN79" s="218"/>
      <c r="IO79" s="218"/>
      <c r="IP79" s="218"/>
      <c r="IQ79" s="218"/>
      <c r="IR79" s="218"/>
      <c r="IS79" s="218"/>
      <c r="IT79" s="218"/>
      <c r="IU79" s="218"/>
      <c r="IV79" s="218"/>
      <c r="IW79" s="218"/>
      <c r="IX79" s="218"/>
      <c r="IY79" s="218"/>
      <c r="IZ79" s="218"/>
      <c r="JA79" s="218"/>
      <c r="JB79" s="218"/>
      <c r="JC79" s="218"/>
      <c r="JD79" s="218"/>
      <c r="JE79" s="218"/>
      <c r="JF79" s="218"/>
      <c r="JG79" s="218"/>
      <c r="JH79" s="218"/>
      <c r="JI79" s="218"/>
      <c r="JJ79" s="218"/>
      <c r="JK79" s="218"/>
      <c r="JL79" s="218"/>
      <c r="JM79" s="218"/>
      <c r="JN79" s="218"/>
      <c r="JO79" s="218"/>
      <c r="JP79" s="218"/>
      <c r="JQ79" s="218"/>
      <c r="JR79" s="218"/>
      <c r="JS79" s="218"/>
      <c r="JT79" s="218"/>
      <c r="JU79" s="218"/>
      <c r="JV79" s="218"/>
      <c r="JW79" s="218"/>
      <c r="JX79" s="218"/>
      <c r="JY79" s="218"/>
      <c r="JZ79" s="218"/>
      <c r="KA79" s="218"/>
      <c r="KB79" s="218"/>
      <c r="KC79" s="218"/>
      <c r="KD79" s="218"/>
      <c r="KE79" s="218"/>
      <c r="KF79" s="218"/>
      <c r="KG79" s="218"/>
      <c r="KH79" s="218"/>
      <c r="KI79" s="218"/>
      <c r="KJ79" s="218"/>
      <c r="KK79" s="218"/>
      <c r="KL79" s="218"/>
    </row>
    <row r="80" spans="1:298" s="219" customFormat="1" ht="14.25" x14ac:dyDescent="0.2">
      <c r="A80" s="154"/>
      <c r="B80" s="154"/>
      <c r="C80" s="154"/>
      <c r="D80" s="154"/>
      <c r="E80" s="154"/>
      <c r="F80" s="154"/>
      <c r="G80" s="154"/>
      <c r="H80" s="154"/>
      <c r="I80" s="154"/>
      <c r="J80" s="154"/>
      <c r="K80" s="154"/>
      <c r="L80" s="154"/>
      <c r="M80" s="154"/>
      <c r="N80" s="154"/>
      <c r="O80" s="154"/>
      <c r="P80" s="189"/>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c r="IU80" s="218"/>
      <c r="IV80" s="218"/>
      <c r="IW80" s="218"/>
      <c r="IX80" s="218"/>
      <c r="IY80" s="218"/>
      <c r="IZ80" s="218"/>
      <c r="JA80" s="218"/>
      <c r="JB80" s="218"/>
      <c r="JC80" s="218"/>
      <c r="JD80" s="218"/>
      <c r="JE80" s="218"/>
      <c r="JF80" s="218"/>
      <c r="JG80" s="218"/>
      <c r="JH80" s="218"/>
      <c r="JI80" s="218"/>
      <c r="JJ80" s="218"/>
      <c r="JK80" s="218"/>
      <c r="JL80" s="218"/>
      <c r="JM80" s="218"/>
      <c r="JN80" s="218"/>
      <c r="JO80" s="218"/>
      <c r="JP80" s="218"/>
      <c r="JQ80" s="218"/>
      <c r="JR80" s="218"/>
      <c r="JS80" s="218"/>
      <c r="JT80" s="218"/>
      <c r="JU80" s="218"/>
      <c r="JV80" s="218"/>
      <c r="JW80" s="218"/>
      <c r="JX80" s="218"/>
      <c r="JY80" s="218"/>
      <c r="JZ80" s="218"/>
      <c r="KA80" s="218"/>
      <c r="KB80" s="218"/>
      <c r="KC80" s="218"/>
      <c r="KD80" s="218"/>
      <c r="KE80" s="218"/>
      <c r="KF80" s="218"/>
      <c r="KG80" s="218"/>
      <c r="KH80" s="218"/>
      <c r="KI80" s="218"/>
      <c r="KJ80" s="218"/>
      <c r="KK80" s="218"/>
      <c r="KL80" s="218"/>
    </row>
    <row r="81" spans="1:298" s="219" customFormat="1" ht="14.25" x14ac:dyDescent="0.2">
      <c r="A81" s="154"/>
      <c r="B81" s="154"/>
      <c r="C81" s="154"/>
      <c r="D81" s="154"/>
      <c r="E81" s="154"/>
      <c r="F81" s="154"/>
      <c r="G81" s="154"/>
      <c r="H81" s="154"/>
      <c r="I81" s="154"/>
      <c r="J81" s="154"/>
      <c r="K81" s="154"/>
      <c r="L81" s="154"/>
      <c r="M81" s="154"/>
      <c r="N81" s="154"/>
      <c r="O81" s="154"/>
      <c r="P81" s="189"/>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c r="IU81" s="218"/>
      <c r="IV81" s="218"/>
      <c r="IW81" s="218"/>
      <c r="IX81" s="218"/>
      <c r="IY81" s="218"/>
      <c r="IZ81" s="218"/>
      <c r="JA81" s="218"/>
      <c r="JB81" s="218"/>
      <c r="JC81" s="218"/>
      <c r="JD81" s="218"/>
      <c r="JE81" s="218"/>
      <c r="JF81" s="218"/>
      <c r="JG81" s="218"/>
      <c r="JH81" s="218"/>
      <c r="JI81" s="218"/>
      <c r="JJ81" s="218"/>
      <c r="JK81" s="218"/>
      <c r="JL81" s="218"/>
      <c r="JM81" s="218"/>
      <c r="JN81" s="218"/>
      <c r="JO81" s="218"/>
      <c r="JP81" s="218"/>
      <c r="JQ81" s="218"/>
      <c r="JR81" s="218"/>
      <c r="JS81" s="218"/>
      <c r="JT81" s="218"/>
      <c r="JU81" s="218"/>
      <c r="JV81" s="218"/>
      <c r="JW81" s="218"/>
      <c r="JX81" s="218"/>
      <c r="JY81" s="218"/>
      <c r="JZ81" s="218"/>
      <c r="KA81" s="218"/>
      <c r="KB81" s="218"/>
      <c r="KC81" s="218"/>
      <c r="KD81" s="218"/>
      <c r="KE81" s="218"/>
      <c r="KF81" s="218"/>
      <c r="KG81" s="218"/>
      <c r="KH81" s="218"/>
      <c r="KI81" s="218"/>
      <c r="KJ81" s="218"/>
      <c r="KK81" s="218"/>
      <c r="KL81" s="218"/>
    </row>
    <row r="82" spans="1:298" s="219" customFormat="1" ht="14.25" x14ac:dyDescent="0.2">
      <c r="A82" s="154"/>
      <c r="B82" s="154"/>
      <c r="C82" s="154"/>
      <c r="D82" s="154"/>
      <c r="E82" s="154"/>
      <c r="F82" s="154"/>
      <c r="G82" s="154"/>
      <c r="H82" s="154"/>
      <c r="I82" s="154"/>
      <c r="J82" s="154"/>
      <c r="K82" s="154"/>
      <c r="L82" s="154"/>
      <c r="M82" s="154"/>
      <c r="N82" s="154"/>
      <c r="O82" s="154"/>
      <c r="P82" s="189"/>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218"/>
      <c r="IV82" s="218"/>
      <c r="IW82" s="218"/>
      <c r="IX82" s="218"/>
      <c r="IY82" s="218"/>
      <c r="IZ82" s="218"/>
      <c r="JA82" s="218"/>
      <c r="JB82" s="218"/>
      <c r="JC82" s="218"/>
      <c r="JD82" s="218"/>
      <c r="JE82" s="218"/>
      <c r="JF82" s="218"/>
      <c r="JG82" s="218"/>
      <c r="JH82" s="218"/>
      <c r="JI82" s="218"/>
      <c r="JJ82" s="218"/>
      <c r="JK82" s="218"/>
      <c r="JL82" s="218"/>
      <c r="JM82" s="218"/>
      <c r="JN82" s="218"/>
      <c r="JO82" s="218"/>
      <c r="JP82" s="218"/>
      <c r="JQ82" s="218"/>
      <c r="JR82" s="218"/>
      <c r="JS82" s="218"/>
      <c r="JT82" s="218"/>
      <c r="JU82" s="218"/>
      <c r="JV82" s="218"/>
      <c r="JW82" s="218"/>
      <c r="JX82" s="218"/>
      <c r="JY82" s="218"/>
      <c r="JZ82" s="218"/>
      <c r="KA82" s="218"/>
      <c r="KB82" s="218"/>
      <c r="KC82" s="218"/>
      <c r="KD82" s="218"/>
      <c r="KE82" s="218"/>
      <c r="KF82" s="218"/>
      <c r="KG82" s="218"/>
      <c r="KH82" s="218"/>
      <c r="KI82" s="218"/>
      <c r="KJ82" s="218"/>
      <c r="KK82" s="218"/>
      <c r="KL82" s="218"/>
    </row>
    <row r="83" spans="1:298" s="219" customFormat="1" ht="14.25" x14ac:dyDescent="0.2">
      <c r="A83" s="154"/>
      <c r="B83" s="154"/>
      <c r="C83" s="154"/>
      <c r="D83" s="154"/>
      <c r="E83" s="154"/>
      <c r="F83" s="154"/>
      <c r="G83" s="154"/>
      <c r="H83" s="154"/>
      <c r="I83" s="154"/>
      <c r="J83" s="154"/>
      <c r="K83" s="154"/>
      <c r="L83" s="154"/>
      <c r="M83" s="154"/>
      <c r="N83" s="154"/>
      <c r="O83" s="154"/>
      <c r="P83" s="189"/>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218"/>
      <c r="IV83" s="218"/>
      <c r="IW83" s="218"/>
      <c r="IX83" s="218"/>
      <c r="IY83" s="218"/>
      <c r="IZ83" s="218"/>
      <c r="JA83" s="218"/>
      <c r="JB83" s="218"/>
      <c r="JC83" s="218"/>
      <c r="JD83" s="218"/>
      <c r="JE83" s="218"/>
      <c r="JF83" s="218"/>
      <c r="JG83" s="218"/>
      <c r="JH83" s="218"/>
      <c r="JI83" s="218"/>
      <c r="JJ83" s="218"/>
      <c r="JK83" s="218"/>
      <c r="JL83" s="218"/>
      <c r="JM83" s="218"/>
      <c r="JN83" s="218"/>
      <c r="JO83" s="218"/>
      <c r="JP83" s="218"/>
      <c r="JQ83" s="218"/>
      <c r="JR83" s="218"/>
      <c r="JS83" s="218"/>
      <c r="JT83" s="218"/>
      <c r="JU83" s="218"/>
      <c r="JV83" s="218"/>
      <c r="JW83" s="218"/>
      <c r="JX83" s="218"/>
      <c r="JY83" s="218"/>
      <c r="JZ83" s="218"/>
      <c r="KA83" s="218"/>
      <c r="KB83" s="218"/>
      <c r="KC83" s="218"/>
      <c r="KD83" s="218"/>
      <c r="KE83" s="218"/>
      <c r="KF83" s="218"/>
      <c r="KG83" s="218"/>
      <c r="KH83" s="218"/>
      <c r="KI83" s="218"/>
      <c r="KJ83" s="218"/>
      <c r="KK83" s="218"/>
      <c r="KL83" s="218"/>
    </row>
    <row r="84" spans="1:298" s="219" customFormat="1" ht="14.25" x14ac:dyDescent="0.2">
      <c r="A84" s="154"/>
      <c r="B84" s="154"/>
      <c r="C84" s="154"/>
      <c r="D84" s="154"/>
      <c r="E84" s="154"/>
      <c r="F84" s="154"/>
      <c r="G84" s="154"/>
      <c r="H84" s="154"/>
      <c r="I84" s="154"/>
      <c r="J84" s="154"/>
      <c r="K84" s="154"/>
      <c r="L84" s="154"/>
      <c r="M84" s="154"/>
      <c r="N84" s="154"/>
      <c r="O84" s="154"/>
      <c r="P84" s="189"/>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c r="IU84" s="218"/>
      <c r="IV84" s="218"/>
      <c r="IW84" s="218"/>
      <c r="IX84" s="218"/>
      <c r="IY84" s="218"/>
      <c r="IZ84" s="218"/>
      <c r="JA84" s="218"/>
      <c r="JB84" s="218"/>
      <c r="JC84" s="218"/>
      <c r="JD84" s="218"/>
      <c r="JE84" s="218"/>
      <c r="JF84" s="218"/>
      <c r="JG84" s="218"/>
      <c r="JH84" s="218"/>
      <c r="JI84" s="218"/>
      <c r="JJ84" s="218"/>
      <c r="JK84" s="218"/>
      <c r="JL84" s="218"/>
      <c r="JM84" s="218"/>
      <c r="JN84" s="218"/>
      <c r="JO84" s="218"/>
      <c r="JP84" s="218"/>
      <c r="JQ84" s="218"/>
      <c r="JR84" s="218"/>
      <c r="JS84" s="218"/>
      <c r="JT84" s="218"/>
      <c r="JU84" s="218"/>
      <c r="JV84" s="218"/>
      <c r="JW84" s="218"/>
      <c r="JX84" s="218"/>
      <c r="JY84" s="218"/>
      <c r="JZ84" s="218"/>
      <c r="KA84" s="218"/>
      <c r="KB84" s="218"/>
      <c r="KC84" s="218"/>
      <c r="KD84" s="218"/>
      <c r="KE84" s="218"/>
      <c r="KF84" s="218"/>
      <c r="KG84" s="218"/>
      <c r="KH84" s="218"/>
      <c r="KI84" s="218"/>
      <c r="KJ84" s="218"/>
      <c r="KK84" s="218"/>
      <c r="KL84" s="218"/>
    </row>
    <row r="85" spans="1:298" s="219" customFormat="1" ht="14.25" x14ac:dyDescent="0.2">
      <c r="A85" s="154"/>
      <c r="B85" s="154"/>
      <c r="C85" s="154"/>
      <c r="D85" s="154"/>
      <c r="E85" s="154"/>
      <c r="F85" s="154"/>
      <c r="G85" s="154"/>
      <c r="H85" s="154"/>
      <c r="I85" s="154"/>
      <c r="J85" s="154"/>
      <c r="K85" s="154"/>
      <c r="L85" s="154"/>
      <c r="M85" s="154"/>
      <c r="N85" s="154"/>
      <c r="O85" s="154"/>
      <c r="P85" s="189"/>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c r="IU85" s="218"/>
      <c r="IV85" s="218"/>
      <c r="IW85" s="218"/>
      <c r="IX85" s="218"/>
      <c r="IY85" s="218"/>
      <c r="IZ85" s="218"/>
      <c r="JA85" s="218"/>
      <c r="JB85" s="218"/>
      <c r="JC85" s="218"/>
      <c r="JD85" s="218"/>
      <c r="JE85" s="218"/>
      <c r="JF85" s="218"/>
      <c r="JG85" s="218"/>
      <c r="JH85" s="218"/>
      <c r="JI85" s="218"/>
      <c r="JJ85" s="218"/>
      <c r="JK85" s="218"/>
      <c r="JL85" s="218"/>
      <c r="JM85" s="218"/>
      <c r="JN85" s="218"/>
      <c r="JO85" s="218"/>
      <c r="JP85" s="218"/>
      <c r="JQ85" s="218"/>
      <c r="JR85" s="218"/>
      <c r="JS85" s="218"/>
      <c r="JT85" s="218"/>
      <c r="JU85" s="218"/>
      <c r="JV85" s="218"/>
      <c r="JW85" s="218"/>
      <c r="JX85" s="218"/>
      <c r="JY85" s="218"/>
      <c r="JZ85" s="218"/>
      <c r="KA85" s="218"/>
      <c r="KB85" s="218"/>
      <c r="KC85" s="218"/>
      <c r="KD85" s="218"/>
      <c r="KE85" s="218"/>
      <c r="KF85" s="218"/>
      <c r="KG85" s="218"/>
      <c r="KH85" s="218"/>
      <c r="KI85" s="218"/>
      <c r="KJ85" s="218"/>
      <c r="KK85" s="218"/>
      <c r="KL85" s="218"/>
    </row>
    <row r="86" spans="1:298" s="219" customFormat="1" ht="14.25" x14ac:dyDescent="0.2">
      <c r="A86" s="154"/>
      <c r="B86" s="154"/>
      <c r="C86" s="154"/>
      <c r="D86" s="154"/>
      <c r="E86" s="154"/>
      <c r="F86" s="154"/>
      <c r="G86" s="154"/>
      <c r="H86" s="154"/>
      <c r="I86" s="154"/>
      <c r="J86" s="154"/>
      <c r="K86" s="154"/>
      <c r="L86" s="154"/>
      <c r="M86" s="154"/>
      <c r="N86" s="154"/>
      <c r="O86" s="154"/>
      <c r="P86" s="189"/>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c r="IU86" s="218"/>
      <c r="IV86" s="218"/>
      <c r="IW86" s="218"/>
      <c r="IX86" s="218"/>
      <c r="IY86" s="218"/>
      <c r="IZ86" s="218"/>
      <c r="JA86" s="218"/>
      <c r="JB86" s="218"/>
      <c r="JC86" s="218"/>
      <c r="JD86" s="218"/>
      <c r="JE86" s="218"/>
      <c r="JF86" s="218"/>
      <c r="JG86" s="218"/>
      <c r="JH86" s="218"/>
      <c r="JI86" s="218"/>
      <c r="JJ86" s="218"/>
      <c r="JK86" s="218"/>
      <c r="JL86" s="218"/>
      <c r="JM86" s="218"/>
      <c r="JN86" s="218"/>
      <c r="JO86" s="218"/>
      <c r="JP86" s="218"/>
      <c r="JQ86" s="218"/>
      <c r="JR86" s="218"/>
      <c r="JS86" s="218"/>
      <c r="JT86" s="218"/>
      <c r="JU86" s="218"/>
      <c r="JV86" s="218"/>
      <c r="JW86" s="218"/>
      <c r="JX86" s="218"/>
      <c r="JY86" s="218"/>
      <c r="JZ86" s="218"/>
      <c r="KA86" s="218"/>
      <c r="KB86" s="218"/>
      <c r="KC86" s="218"/>
      <c r="KD86" s="218"/>
      <c r="KE86" s="218"/>
      <c r="KF86" s="218"/>
      <c r="KG86" s="218"/>
      <c r="KH86" s="218"/>
      <c r="KI86" s="218"/>
      <c r="KJ86" s="218"/>
      <c r="KK86" s="218"/>
      <c r="KL86" s="218"/>
    </row>
    <row r="87" spans="1:298" s="219" customFormat="1" ht="14.25" x14ac:dyDescent="0.2">
      <c r="A87" s="154"/>
      <c r="B87" s="154"/>
      <c r="C87" s="154"/>
      <c r="D87" s="154"/>
      <c r="E87" s="154"/>
      <c r="F87" s="154"/>
      <c r="G87" s="154"/>
      <c r="H87" s="154"/>
      <c r="I87" s="154"/>
      <c r="J87" s="154"/>
      <c r="K87" s="154"/>
      <c r="L87" s="154"/>
      <c r="M87" s="154"/>
      <c r="N87" s="154"/>
      <c r="O87" s="154"/>
      <c r="P87" s="189"/>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c r="HW87" s="218"/>
      <c r="HX87" s="218"/>
      <c r="HY87" s="218"/>
      <c r="HZ87" s="218"/>
      <c r="IA87" s="218"/>
      <c r="IB87" s="218"/>
      <c r="IC87" s="218"/>
      <c r="ID87" s="218"/>
      <c r="IE87" s="218"/>
      <c r="IF87" s="218"/>
      <c r="IG87" s="218"/>
      <c r="IH87" s="218"/>
      <c r="II87" s="218"/>
      <c r="IJ87" s="218"/>
      <c r="IK87" s="218"/>
      <c r="IL87" s="218"/>
      <c r="IM87" s="218"/>
      <c r="IN87" s="218"/>
      <c r="IO87" s="218"/>
      <c r="IP87" s="218"/>
      <c r="IQ87" s="218"/>
      <c r="IR87" s="218"/>
      <c r="IS87" s="218"/>
      <c r="IT87" s="218"/>
      <c r="IU87" s="218"/>
      <c r="IV87" s="218"/>
      <c r="IW87" s="218"/>
      <c r="IX87" s="218"/>
      <c r="IY87" s="218"/>
      <c r="IZ87" s="218"/>
      <c r="JA87" s="218"/>
      <c r="JB87" s="218"/>
      <c r="JC87" s="218"/>
      <c r="JD87" s="218"/>
      <c r="JE87" s="218"/>
      <c r="JF87" s="218"/>
      <c r="JG87" s="218"/>
      <c r="JH87" s="218"/>
      <c r="JI87" s="218"/>
      <c r="JJ87" s="218"/>
      <c r="JK87" s="218"/>
      <c r="JL87" s="218"/>
      <c r="JM87" s="218"/>
      <c r="JN87" s="218"/>
      <c r="JO87" s="218"/>
      <c r="JP87" s="218"/>
      <c r="JQ87" s="218"/>
      <c r="JR87" s="218"/>
      <c r="JS87" s="218"/>
      <c r="JT87" s="218"/>
      <c r="JU87" s="218"/>
      <c r="JV87" s="218"/>
      <c r="JW87" s="218"/>
      <c r="JX87" s="218"/>
      <c r="JY87" s="218"/>
      <c r="JZ87" s="218"/>
      <c r="KA87" s="218"/>
      <c r="KB87" s="218"/>
      <c r="KC87" s="218"/>
      <c r="KD87" s="218"/>
      <c r="KE87" s="218"/>
      <c r="KF87" s="218"/>
      <c r="KG87" s="218"/>
      <c r="KH87" s="218"/>
      <c r="KI87" s="218"/>
      <c r="KJ87" s="218"/>
      <c r="KK87" s="218"/>
      <c r="KL87" s="218"/>
    </row>
    <row r="88" spans="1:298" s="219" customFormat="1" ht="14.25" x14ac:dyDescent="0.2">
      <c r="A88" s="154"/>
      <c r="B88" s="154"/>
      <c r="C88" s="154"/>
      <c r="D88" s="154"/>
      <c r="E88" s="154"/>
      <c r="F88" s="154"/>
      <c r="G88" s="154"/>
      <c r="H88" s="154"/>
      <c r="I88" s="154"/>
      <c r="J88" s="154"/>
      <c r="K88" s="154"/>
      <c r="L88" s="154"/>
      <c r="M88" s="154"/>
      <c r="N88" s="154"/>
      <c r="O88" s="154"/>
      <c r="P88" s="189"/>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row>
    <row r="89" spans="1:298" s="219" customFormat="1" ht="14.25" x14ac:dyDescent="0.2">
      <c r="A89" s="154"/>
      <c r="B89" s="154"/>
      <c r="C89" s="154"/>
      <c r="D89" s="154"/>
      <c r="E89" s="154"/>
      <c r="F89" s="154"/>
      <c r="G89" s="154"/>
      <c r="H89" s="154"/>
      <c r="I89" s="154"/>
      <c r="J89" s="154"/>
      <c r="K89" s="154"/>
      <c r="L89" s="154"/>
      <c r="M89" s="154"/>
      <c r="N89" s="154"/>
      <c r="O89" s="154"/>
      <c r="P89" s="189"/>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c r="IU89" s="218"/>
      <c r="IV89" s="218"/>
      <c r="IW89" s="218"/>
      <c r="IX89" s="218"/>
      <c r="IY89" s="218"/>
      <c r="IZ89" s="218"/>
      <c r="JA89" s="218"/>
      <c r="JB89" s="218"/>
      <c r="JC89" s="218"/>
      <c r="JD89" s="218"/>
      <c r="JE89" s="218"/>
      <c r="JF89" s="218"/>
      <c r="JG89" s="218"/>
      <c r="JH89" s="218"/>
      <c r="JI89" s="218"/>
      <c r="JJ89" s="218"/>
      <c r="JK89" s="218"/>
      <c r="JL89" s="218"/>
      <c r="JM89" s="218"/>
      <c r="JN89" s="218"/>
      <c r="JO89" s="218"/>
      <c r="JP89" s="218"/>
      <c r="JQ89" s="218"/>
      <c r="JR89" s="218"/>
      <c r="JS89" s="218"/>
      <c r="JT89" s="218"/>
      <c r="JU89" s="218"/>
      <c r="JV89" s="218"/>
      <c r="JW89" s="218"/>
      <c r="JX89" s="218"/>
      <c r="JY89" s="218"/>
      <c r="JZ89" s="218"/>
      <c r="KA89" s="218"/>
      <c r="KB89" s="218"/>
      <c r="KC89" s="218"/>
      <c r="KD89" s="218"/>
      <c r="KE89" s="218"/>
      <c r="KF89" s="218"/>
      <c r="KG89" s="218"/>
      <c r="KH89" s="218"/>
      <c r="KI89" s="218"/>
      <c r="KJ89" s="218"/>
      <c r="KK89" s="218"/>
      <c r="KL89" s="218"/>
    </row>
    <row r="90" spans="1:298" s="219" customFormat="1" ht="14.25" x14ac:dyDescent="0.2">
      <c r="A90" s="154"/>
      <c r="B90" s="154"/>
      <c r="C90" s="154"/>
      <c r="D90" s="154"/>
      <c r="E90" s="154"/>
      <c r="F90" s="154"/>
      <c r="G90" s="154"/>
      <c r="H90" s="154"/>
      <c r="I90" s="154"/>
      <c r="J90" s="154"/>
      <c r="K90" s="154"/>
      <c r="L90" s="154"/>
      <c r="M90" s="154"/>
      <c r="N90" s="154"/>
      <c r="O90" s="154"/>
      <c r="P90" s="189"/>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c r="IU90" s="218"/>
      <c r="IV90" s="218"/>
      <c r="IW90" s="218"/>
      <c r="IX90" s="218"/>
      <c r="IY90" s="218"/>
      <c r="IZ90" s="218"/>
      <c r="JA90" s="218"/>
      <c r="JB90" s="218"/>
      <c r="JC90" s="218"/>
      <c r="JD90" s="218"/>
      <c r="JE90" s="218"/>
      <c r="JF90" s="218"/>
      <c r="JG90" s="218"/>
      <c r="JH90" s="218"/>
      <c r="JI90" s="218"/>
      <c r="JJ90" s="218"/>
      <c r="JK90" s="218"/>
      <c r="JL90" s="218"/>
      <c r="JM90" s="218"/>
      <c r="JN90" s="218"/>
      <c r="JO90" s="218"/>
      <c r="JP90" s="218"/>
      <c r="JQ90" s="218"/>
      <c r="JR90" s="218"/>
      <c r="JS90" s="218"/>
      <c r="JT90" s="218"/>
      <c r="JU90" s="218"/>
      <c r="JV90" s="218"/>
      <c r="JW90" s="218"/>
      <c r="JX90" s="218"/>
      <c r="JY90" s="218"/>
      <c r="JZ90" s="218"/>
      <c r="KA90" s="218"/>
      <c r="KB90" s="218"/>
      <c r="KC90" s="218"/>
      <c r="KD90" s="218"/>
      <c r="KE90" s="218"/>
      <c r="KF90" s="218"/>
      <c r="KG90" s="218"/>
      <c r="KH90" s="218"/>
      <c r="KI90" s="218"/>
      <c r="KJ90" s="218"/>
      <c r="KK90" s="218"/>
      <c r="KL90" s="218"/>
    </row>
    <row r="91" spans="1:298" s="219" customFormat="1" ht="14.25" x14ac:dyDescent="0.2">
      <c r="A91" s="154"/>
      <c r="B91" s="154"/>
      <c r="C91" s="154"/>
      <c r="D91" s="154"/>
      <c r="E91" s="154"/>
      <c r="F91" s="154"/>
      <c r="G91" s="154"/>
      <c r="H91" s="154"/>
      <c r="I91" s="154"/>
      <c r="J91" s="154"/>
      <c r="K91" s="154"/>
      <c r="L91" s="154"/>
      <c r="M91" s="154"/>
      <c r="N91" s="154"/>
      <c r="O91" s="154"/>
      <c r="P91" s="189"/>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c r="IU91" s="218"/>
      <c r="IV91" s="218"/>
      <c r="IW91" s="218"/>
      <c r="IX91" s="218"/>
      <c r="IY91" s="218"/>
      <c r="IZ91" s="218"/>
      <c r="JA91" s="218"/>
      <c r="JB91" s="218"/>
      <c r="JC91" s="218"/>
      <c r="JD91" s="218"/>
      <c r="JE91" s="218"/>
      <c r="JF91" s="218"/>
      <c r="JG91" s="218"/>
      <c r="JH91" s="218"/>
      <c r="JI91" s="218"/>
      <c r="JJ91" s="218"/>
      <c r="JK91" s="218"/>
      <c r="JL91" s="218"/>
      <c r="JM91" s="218"/>
      <c r="JN91" s="218"/>
      <c r="JO91" s="218"/>
      <c r="JP91" s="218"/>
      <c r="JQ91" s="218"/>
      <c r="JR91" s="218"/>
      <c r="JS91" s="218"/>
      <c r="JT91" s="218"/>
      <c r="JU91" s="218"/>
      <c r="JV91" s="218"/>
      <c r="JW91" s="218"/>
      <c r="JX91" s="218"/>
      <c r="JY91" s="218"/>
      <c r="JZ91" s="218"/>
      <c r="KA91" s="218"/>
      <c r="KB91" s="218"/>
      <c r="KC91" s="218"/>
      <c r="KD91" s="218"/>
      <c r="KE91" s="218"/>
      <c r="KF91" s="218"/>
      <c r="KG91" s="218"/>
      <c r="KH91" s="218"/>
      <c r="KI91" s="218"/>
      <c r="KJ91" s="218"/>
      <c r="KK91" s="218"/>
      <c r="KL91" s="218"/>
    </row>
    <row r="92" spans="1:298" s="219" customFormat="1" ht="14.25" x14ac:dyDescent="0.2">
      <c r="A92" s="154"/>
      <c r="B92" s="154"/>
      <c r="C92" s="154"/>
      <c r="D92" s="154"/>
      <c r="E92" s="154"/>
      <c r="F92" s="154"/>
      <c r="G92" s="154"/>
      <c r="H92" s="154"/>
      <c r="I92" s="154"/>
      <c r="J92" s="154"/>
      <c r="K92" s="154"/>
      <c r="L92" s="154"/>
      <c r="M92" s="154"/>
      <c r="N92" s="154"/>
      <c r="O92" s="154"/>
      <c r="P92" s="189"/>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c r="IU92" s="218"/>
      <c r="IV92" s="218"/>
      <c r="IW92" s="218"/>
      <c r="IX92" s="218"/>
      <c r="IY92" s="218"/>
      <c r="IZ92" s="218"/>
      <c r="JA92" s="218"/>
      <c r="JB92" s="218"/>
      <c r="JC92" s="218"/>
      <c r="JD92" s="218"/>
      <c r="JE92" s="218"/>
      <c r="JF92" s="218"/>
      <c r="JG92" s="218"/>
      <c r="JH92" s="218"/>
      <c r="JI92" s="218"/>
      <c r="JJ92" s="218"/>
      <c r="JK92" s="218"/>
      <c r="JL92" s="218"/>
      <c r="JM92" s="218"/>
      <c r="JN92" s="218"/>
      <c r="JO92" s="218"/>
      <c r="JP92" s="218"/>
      <c r="JQ92" s="218"/>
      <c r="JR92" s="218"/>
      <c r="JS92" s="218"/>
      <c r="JT92" s="218"/>
      <c r="JU92" s="218"/>
      <c r="JV92" s="218"/>
      <c r="JW92" s="218"/>
      <c r="JX92" s="218"/>
      <c r="JY92" s="218"/>
      <c r="JZ92" s="218"/>
      <c r="KA92" s="218"/>
      <c r="KB92" s="218"/>
      <c r="KC92" s="218"/>
      <c r="KD92" s="218"/>
      <c r="KE92" s="218"/>
      <c r="KF92" s="218"/>
      <c r="KG92" s="218"/>
      <c r="KH92" s="218"/>
      <c r="KI92" s="218"/>
      <c r="KJ92" s="218"/>
      <c r="KK92" s="218"/>
      <c r="KL92" s="218"/>
    </row>
    <row r="93" spans="1:298" s="219" customFormat="1" ht="14.25" x14ac:dyDescent="0.2">
      <c r="A93" s="154"/>
      <c r="B93" s="154"/>
      <c r="C93" s="154"/>
      <c r="D93" s="154"/>
      <c r="E93" s="154"/>
      <c r="F93" s="154"/>
      <c r="G93" s="154"/>
      <c r="H93" s="154"/>
      <c r="I93" s="154"/>
      <c r="J93" s="154"/>
      <c r="K93" s="154"/>
      <c r="L93" s="154"/>
      <c r="M93" s="154"/>
      <c r="N93" s="154"/>
      <c r="O93" s="154"/>
      <c r="P93" s="189"/>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c r="FS93" s="218"/>
      <c r="FT93" s="218"/>
      <c r="FU93" s="218"/>
      <c r="FV93" s="218"/>
      <c r="FW93" s="218"/>
      <c r="FX93" s="218"/>
      <c r="FY93" s="218"/>
      <c r="FZ93" s="218"/>
      <c r="GA93" s="218"/>
      <c r="GB93" s="218"/>
      <c r="GC93" s="218"/>
      <c r="GD93" s="218"/>
      <c r="GE93" s="218"/>
      <c r="GF93" s="218"/>
      <c r="GG93" s="218"/>
      <c r="GH93" s="218"/>
      <c r="GI93" s="218"/>
      <c r="GJ93" s="218"/>
      <c r="GK93" s="218"/>
      <c r="GL93" s="218"/>
      <c r="GM93" s="218"/>
      <c r="GN93" s="218"/>
      <c r="GO93" s="218"/>
      <c r="GP93" s="218"/>
      <c r="GQ93" s="218"/>
      <c r="GR93" s="218"/>
      <c r="GS93" s="218"/>
      <c r="GT93" s="218"/>
      <c r="GU93" s="218"/>
      <c r="GV93" s="218"/>
      <c r="GW93" s="218"/>
      <c r="GX93" s="218"/>
      <c r="GY93" s="218"/>
      <c r="GZ93" s="218"/>
      <c r="HA93" s="218"/>
      <c r="HB93" s="218"/>
      <c r="HC93" s="218"/>
      <c r="HD93" s="218"/>
      <c r="HE93" s="218"/>
      <c r="HF93" s="218"/>
      <c r="HG93" s="218"/>
      <c r="HH93" s="218"/>
      <c r="HI93" s="218"/>
      <c r="HJ93" s="218"/>
      <c r="HK93" s="218"/>
      <c r="HL93" s="218"/>
      <c r="HM93" s="218"/>
      <c r="HN93" s="218"/>
      <c r="HO93" s="218"/>
      <c r="HP93" s="218"/>
      <c r="HQ93" s="218"/>
      <c r="HR93" s="218"/>
      <c r="HS93" s="218"/>
      <c r="HT93" s="218"/>
      <c r="HU93" s="218"/>
      <c r="HV93" s="218"/>
      <c r="HW93" s="218"/>
      <c r="HX93" s="218"/>
      <c r="HY93" s="218"/>
      <c r="HZ93" s="218"/>
      <c r="IA93" s="218"/>
      <c r="IB93" s="218"/>
      <c r="IC93" s="218"/>
      <c r="ID93" s="218"/>
      <c r="IE93" s="218"/>
      <c r="IF93" s="218"/>
      <c r="IG93" s="218"/>
      <c r="IH93" s="218"/>
      <c r="II93" s="218"/>
      <c r="IJ93" s="218"/>
      <c r="IK93" s="218"/>
      <c r="IL93" s="218"/>
      <c r="IM93" s="218"/>
      <c r="IN93" s="218"/>
      <c r="IO93" s="218"/>
      <c r="IP93" s="218"/>
      <c r="IQ93" s="218"/>
      <c r="IR93" s="218"/>
      <c r="IS93" s="218"/>
      <c r="IT93" s="218"/>
      <c r="IU93" s="218"/>
      <c r="IV93" s="218"/>
      <c r="IW93" s="218"/>
      <c r="IX93" s="218"/>
      <c r="IY93" s="218"/>
      <c r="IZ93" s="218"/>
      <c r="JA93" s="218"/>
      <c r="JB93" s="218"/>
      <c r="JC93" s="218"/>
      <c r="JD93" s="218"/>
      <c r="JE93" s="218"/>
      <c r="JF93" s="218"/>
      <c r="JG93" s="218"/>
      <c r="JH93" s="218"/>
      <c r="JI93" s="218"/>
      <c r="JJ93" s="218"/>
      <c r="JK93" s="218"/>
      <c r="JL93" s="218"/>
      <c r="JM93" s="218"/>
      <c r="JN93" s="218"/>
      <c r="JO93" s="218"/>
      <c r="JP93" s="218"/>
      <c r="JQ93" s="218"/>
      <c r="JR93" s="218"/>
      <c r="JS93" s="218"/>
      <c r="JT93" s="218"/>
      <c r="JU93" s="218"/>
      <c r="JV93" s="218"/>
      <c r="JW93" s="218"/>
      <c r="JX93" s="218"/>
      <c r="JY93" s="218"/>
      <c r="JZ93" s="218"/>
      <c r="KA93" s="218"/>
      <c r="KB93" s="218"/>
      <c r="KC93" s="218"/>
      <c r="KD93" s="218"/>
      <c r="KE93" s="218"/>
      <c r="KF93" s="218"/>
      <c r="KG93" s="218"/>
      <c r="KH93" s="218"/>
      <c r="KI93" s="218"/>
      <c r="KJ93" s="218"/>
      <c r="KK93" s="218"/>
      <c r="KL93" s="218"/>
    </row>
    <row r="94" spans="1:298" s="219" customFormat="1" ht="14.25" x14ac:dyDescent="0.2">
      <c r="A94" s="154"/>
      <c r="B94" s="154"/>
      <c r="C94" s="154"/>
      <c r="D94" s="154"/>
      <c r="E94" s="154"/>
      <c r="F94" s="154"/>
      <c r="G94" s="154"/>
      <c r="H94" s="154"/>
      <c r="I94" s="154"/>
      <c r="J94" s="154"/>
      <c r="K94" s="154"/>
      <c r="L94" s="154"/>
      <c r="M94" s="154"/>
      <c r="N94" s="154"/>
      <c r="O94" s="154"/>
      <c r="P94" s="189"/>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c r="IU94" s="218"/>
      <c r="IV94" s="218"/>
      <c r="IW94" s="218"/>
      <c r="IX94" s="218"/>
      <c r="IY94" s="218"/>
      <c r="IZ94" s="218"/>
      <c r="JA94" s="218"/>
      <c r="JB94" s="218"/>
      <c r="JC94" s="218"/>
      <c r="JD94" s="218"/>
      <c r="JE94" s="218"/>
      <c r="JF94" s="218"/>
      <c r="JG94" s="218"/>
      <c r="JH94" s="218"/>
      <c r="JI94" s="218"/>
      <c r="JJ94" s="218"/>
      <c r="JK94" s="218"/>
      <c r="JL94" s="218"/>
      <c r="JM94" s="218"/>
      <c r="JN94" s="218"/>
      <c r="JO94" s="218"/>
      <c r="JP94" s="218"/>
      <c r="JQ94" s="218"/>
      <c r="JR94" s="218"/>
      <c r="JS94" s="218"/>
      <c r="JT94" s="218"/>
      <c r="JU94" s="218"/>
      <c r="JV94" s="218"/>
      <c r="JW94" s="218"/>
      <c r="JX94" s="218"/>
      <c r="JY94" s="218"/>
      <c r="JZ94" s="218"/>
      <c r="KA94" s="218"/>
      <c r="KB94" s="218"/>
      <c r="KC94" s="218"/>
      <c r="KD94" s="218"/>
      <c r="KE94" s="218"/>
      <c r="KF94" s="218"/>
      <c r="KG94" s="218"/>
      <c r="KH94" s="218"/>
      <c r="KI94" s="218"/>
      <c r="KJ94" s="218"/>
      <c r="KK94" s="218"/>
      <c r="KL94" s="218"/>
    </row>
    <row r="95" spans="1:298" s="219" customFormat="1" ht="14.25" x14ac:dyDescent="0.2">
      <c r="A95" s="154"/>
      <c r="B95" s="154"/>
      <c r="C95" s="154"/>
      <c r="D95" s="154"/>
      <c r="E95" s="154"/>
      <c r="F95" s="154"/>
      <c r="G95" s="154"/>
      <c r="H95" s="154"/>
      <c r="I95" s="154"/>
      <c r="J95" s="154"/>
      <c r="K95" s="154"/>
      <c r="L95" s="154"/>
      <c r="M95" s="154"/>
      <c r="N95" s="154"/>
      <c r="O95" s="154"/>
      <c r="P95" s="189"/>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c r="IU95" s="218"/>
      <c r="IV95" s="218"/>
      <c r="IW95" s="218"/>
      <c r="IX95" s="218"/>
      <c r="IY95" s="218"/>
      <c r="IZ95" s="218"/>
      <c r="JA95" s="218"/>
      <c r="JB95" s="218"/>
      <c r="JC95" s="218"/>
      <c r="JD95" s="218"/>
      <c r="JE95" s="218"/>
      <c r="JF95" s="218"/>
      <c r="JG95" s="218"/>
      <c r="JH95" s="218"/>
      <c r="JI95" s="218"/>
      <c r="JJ95" s="218"/>
      <c r="JK95" s="218"/>
      <c r="JL95" s="218"/>
      <c r="JM95" s="218"/>
      <c r="JN95" s="218"/>
      <c r="JO95" s="218"/>
      <c r="JP95" s="218"/>
      <c r="JQ95" s="218"/>
      <c r="JR95" s="218"/>
      <c r="JS95" s="218"/>
      <c r="JT95" s="218"/>
      <c r="JU95" s="218"/>
      <c r="JV95" s="218"/>
      <c r="JW95" s="218"/>
      <c r="JX95" s="218"/>
      <c r="JY95" s="218"/>
      <c r="JZ95" s="218"/>
      <c r="KA95" s="218"/>
      <c r="KB95" s="218"/>
      <c r="KC95" s="218"/>
      <c r="KD95" s="218"/>
      <c r="KE95" s="218"/>
      <c r="KF95" s="218"/>
      <c r="KG95" s="218"/>
      <c r="KH95" s="218"/>
      <c r="KI95" s="218"/>
      <c r="KJ95" s="218"/>
      <c r="KK95" s="218"/>
      <c r="KL95" s="218"/>
    </row>
    <row r="96" spans="1:298" s="219" customFormat="1" ht="14.25" x14ac:dyDescent="0.2">
      <c r="A96" s="154"/>
      <c r="B96" s="154"/>
      <c r="C96" s="154"/>
      <c r="D96" s="154"/>
      <c r="E96" s="154"/>
      <c r="F96" s="154"/>
      <c r="G96" s="154"/>
      <c r="H96" s="154"/>
      <c r="I96" s="154"/>
      <c r="J96" s="154"/>
      <c r="K96" s="154"/>
      <c r="L96" s="154"/>
      <c r="M96" s="154"/>
      <c r="N96" s="154"/>
      <c r="O96" s="154"/>
      <c r="P96" s="189"/>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c r="IU96" s="218"/>
      <c r="IV96" s="218"/>
      <c r="IW96" s="218"/>
      <c r="IX96" s="218"/>
      <c r="IY96" s="218"/>
      <c r="IZ96" s="218"/>
      <c r="JA96" s="218"/>
      <c r="JB96" s="218"/>
      <c r="JC96" s="218"/>
      <c r="JD96" s="218"/>
      <c r="JE96" s="218"/>
      <c r="JF96" s="218"/>
      <c r="JG96" s="218"/>
      <c r="JH96" s="218"/>
      <c r="JI96" s="218"/>
      <c r="JJ96" s="218"/>
      <c r="JK96" s="218"/>
      <c r="JL96" s="218"/>
      <c r="JM96" s="218"/>
      <c r="JN96" s="218"/>
      <c r="JO96" s="218"/>
      <c r="JP96" s="218"/>
      <c r="JQ96" s="218"/>
      <c r="JR96" s="218"/>
      <c r="JS96" s="218"/>
      <c r="JT96" s="218"/>
      <c r="JU96" s="218"/>
      <c r="JV96" s="218"/>
      <c r="JW96" s="218"/>
      <c r="JX96" s="218"/>
      <c r="JY96" s="218"/>
      <c r="JZ96" s="218"/>
      <c r="KA96" s="218"/>
      <c r="KB96" s="218"/>
      <c r="KC96" s="218"/>
      <c r="KD96" s="218"/>
      <c r="KE96" s="218"/>
      <c r="KF96" s="218"/>
      <c r="KG96" s="218"/>
      <c r="KH96" s="218"/>
      <c r="KI96" s="218"/>
      <c r="KJ96" s="218"/>
      <c r="KK96" s="218"/>
      <c r="KL96" s="218"/>
    </row>
    <row r="97" spans="1:298" s="219" customFormat="1" ht="14.25" x14ac:dyDescent="0.2">
      <c r="A97" s="154"/>
      <c r="B97" s="154"/>
      <c r="C97" s="154"/>
      <c r="D97" s="154"/>
      <c r="E97" s="154"/>
      <c r="F97" s="154"/>
      <c r="G97" s="154"/>
      <c r="H97" s="154"/>
      <c r="I97" s="154"/>
      <c r="J97" s="154"/>
      <c r="K97" s="154"/>
      <c r="L97" s="154"/>
      <c r="M97" s="154"/>
      <c r="N97" s="154"/>
      <c r="O97" s="154"/>
      <c r="P97" s="189"/>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row>
    <row r="98" spans="1:298" s="219" customFormat="1" ht="14.25" x14ac:dyDescent="0.2">
      <c r="A98" s="154"/>
      <c r="B98" s="154"/>
      <c r="C98" s="154"/>
      <c r="D98" s="154"/>
      <c r="E98" s="154"/>
      <c r="F98" s="154"/>
      <c r="G98" s="154"/>
      <c r="H98" s="154"/>
      <c r="I98" s="154"/>
      <c r="J98" s="154"/>
      <c r="K98" s="154"/>
      <c r="L98" s="154"/>
      <c r="M98" s="154"/>
      <c r="N98" s="154"/>
      <c r="O98" s="154"/>
      <c r="P98" s="189"/>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c r="IU98" s="218"/>
      <c r="IV98" s="218"/>
      <c r="IW98" s="218"/>
      <c r="IX98" s="218"/>
      <c r="IY98" s="218"/>
      <c r="IZ98" s="218"/>
      <c r="JA98" s="218"/>
      <c r="JB98" s="218"/>
      <c r="JC98" s="218"/>
      <c r="JD98" s="218"/>
      <c r="JE98" s="218"/>
      <c r="JF98" s="218"/>
      <c r="JG98" s="218"/>
      <c r="JH98" s="218"/>
      <c r="JI98" s="218"/>
      <c r="JJ98" s="218"/>
      <c r="JK98" s="218"/>
      <c r="JL98" s="218"/>
      <c r="JM98" s="218"/>
      <c r="JN98" s="218"/>
      <c r="JO98" s="218"/>
      <c r="JP98" s="218"/>
      <c r="JQ98" s="218"/>
      <c r="JR98" s="218"/>
      <c r="JS98" s="218"/>
      <c r="JT98" s="218"/>
      <c r="JU98" s="218"/>
      <c r="JV98" s="218"/>
      <c r="JW98" s="218"/>
      <c r="JX98" s="218"/>
      <c r="JY98" s="218"/>
      <c r="JZ98" s="218"/>
      <c r="KA98" s="218"/>
      <c r="KB98" s="218"/>
      <c r="KC98" s="218"/>
      <c r="KD98" s="218"/>
      <c r="KE98" s="218"/>
      <c r="KF98" s="218"/>
      <c r="KG98" s="218"/>
      <c r="KH98" s="218"/>
      <c r="KI98" s="218"/>
      <c r="KJ98" s="218"/>
      <c r="KK98" s="218"/>
      <c r="KL98" s="218"/>
    </row>
    <row r="99" spans="1:298" s="219" customFormat="1" ht="14.25" x14ac:dyDescent="0.2">
      <c r="A99" s="154"/>
      <c r="B99" s="154"/>
      <c r="C99" s="154"/>
      <c r="D99" s="154"/>
      <c r="E99" s="154"/>
      <c r="F99" s="154"/>
      <c r="G99" s="154"/>
      <c r="H99" s="154"/>
      <c r="I99" s="154"/>
      <c r="J99" s="154"/>
      <c r="K99" s="154"/>
      <c r="L99" s="154"/>
      <c r="M99" s="154"/>
      <c r="N99" s="154"/>
      <c r="O99" s="154"/>
      <c r="P99" s="189"/>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row>
    <row r="100" spans="1:298" s="219" customFormat="1" ht="14.25" x14ac:dyDescent="0.2">
      <c r="A100" s="154"/>
      <c r="B100" s="154"/>
      <c r="C100" s="154"/>
      <c r="D100" s="154"/>
      <c r="E100" s="154"/>
      <c r="F100" s="154"/>
      <c r="G100" s="154"/>
      <c r="H100" s="154"/>
      <c r="I100" s="154"/>
      <c r="J100" s="154"/>
      <c r="K100" s="154"/>
      <c r="L100" s="154"/>
      <c r="M100" s="154"/>
      <c r="N100" s="154"/>
      <c r="O100" s="154"/>
      <c r="P100" s="189"/>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c r="IU100" s="218"/>
      <c r="IV100" s="218"/>
      <c r="IW100" s="218"/>
      <c r="IX100" s="218"/>
      <c r="IY100" s="218"/>
      <c r="IZ100" s="218"/>
      <c r="JA100" s="218"/>
      <c r="JB100" s="218"/>
      <c r="JC100" s="218"/>
      <c r="JD100" s="218"/>
      <c r="JE100" s="218"/>
      <c r="JF100" s="218"/>
      <c r="JG100" s="218"/>
      <c r="JH100" s="218"/>
      <c r="JI100" s="218"/>
      <c r="JJ100" s="218"/>
      <c r="JK100" s="218"/>
      <c r="JL100" s="218"/>
      <c r="JM100" s="218"/>
      <c r="JN100" s="218"/>
      <c r="JO100" s="218"/>
      <c r="JP100" s="218"/>
      <c r="JQ100" s="218"/>
      <c r="JR100" s="218"/>
      <c r="JS100" s="218"/>
      <c r="JT100" s="218"/>
      <c r="JU100" s="218"/>
      <c r="JV100" s="218"/>
      <c r="JW100" s="218"/>
      <c r="JX100" s="218"/>
      <c r="JY100" s="218"/>
      <c r="JZ100" s="218"/>
      <c r="KA100" s="218"/>
      <c r="KB100" s="218"/>
      <c r="KC100" s="218"/>
      <c r="KD100" s="218"/>
      <c r="KE100" s="218"/>
      <c r="KF100" s="218"/>
      <c r="KG100" s="218"/>
      <c r="KH100" s="218"/>
      <c r="KI100" s="218"/>
      <c r="KJ100" s="218"/>
      <c r="KK100" s="218"/>
      <c r="KL100" s="218"/>
    </row>
    <row r="101" spans="1:298" s="219" customFormat="1" ht="14.25" x14ac:dyDescent="0.2">
      <c r="A101" s="154"/>
      <c r="B101" s="154"/>
      <c r="C101" s="154"/>
      <c r="D101" s="154"/>
      <c r="E101" s="154"/>
      <c r="F101" s="154"/>
      <c r="G101" s="154"/>
      <c r="H101" s="154"/>
      <c r="I101" s="154"/>
      <c r="J101" s="154"/>
      <c r="K101" s="154"/>
      <c r="L101" s="154"/>
      <c r="M101" s="154"/>
      <c r="N101" s="154"/>
      <c r="O101" s="154"/>
      <c r="P101" s="189"/>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c r="IU101" s="218"/>
      <c r="IV101" s="218"/>
      <c r="IW101" s="218"/>
      <c r="IX101" s="218"/>
      <c r="IY101" s="218"/>
      <c r="IZ101" s="218"/>
      <c r="JA101" s="218"/>
      <c r="JB101" s="218"/>
      <c r="JC101" s="218"/>
      <c r="JD101" s="218"/>
      <c r="JE101" s="218"/>
      <c r="JF101" s="218"/>
      <c r="JG101" s="218"/>
      <c r="JH101" s="218"/>
      <c r="JI101" s="218"/>
      <c r="JJ101" s="218"/>
      <c r="JK101" s="218"/>
      <c r="JL101" s="218"/>
      <c r="JM101" s="218"/>
      <c r="JN101" s="218"/>
      <c r="JO101" s="218"/>
      <c r="JP101" s="218"/>
      <c r="JQ101" s="218"/>
      <c r="JR101" s="218"/>
      <c r="JS101" s="218"/>
      <c r="JT101" s="218"/>
      <c r="JU101" s="218"/>
      <c r="JV101" s="218"/>
      <c r="JW101" s="218"/>
      <c r="JX101" s="218"/>
      <c r="JY101" s="218"/>
      <c r="JZ101" s="218"/>
      <c r="KA101" s="218"/>
      <c r="KB101" s="218"/>
      <c r="KC101" s="218"/>
      <c r="KD101" s="218"/>
      <c r="KE101" s="218"/>
      <c r="KF101" s="218"/>
      <c r="KG101" s="218"/>
      <c r="KH101" s="218"/>
      <c r="KI101" s="218"/>
      <c r="KJ101" s="218"/>
      <c r="KK101" s="218"/>
      <c r="KL101" s="218"/>
    </row>
    <row r="102" spans="1:298" s="219" customFormat="1" ht="14.25" x14ac:dyDescent="0.2">
      <c r="A102" s="154"/>
      <c r="B102" s="154"/>
      <c r="C102" s="154"/>
      <c r="D102" s="154"/>
      <c r="E102" s="154"/>
      <c r="F102" s="154"/>
      <c r="G102" s="154"/>
      <c r="H102" s="154"/>
      <c r="I102" s="154"/>
      <c r="J102" s="154"/>
      <c r="K102" s="154"/>
      <c r="L102" s="154"/>
      <c r="M102" s="154"/>
      <c r="N102" s="154"/>
      <c r="O102" s="154"/>
      <c r="P102" s="189"/>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218"/>
      <c r="DO102" s="218"/>
      <c r="DP102" s="218"/>
      <c r="DQ102" s="218"/>
      <c r="DR102" s="218"/>
      <c r="DS102" s="218"/>
      <c r="DT102" s="218"/>
      <c r="DU102" s="218"/>
      <c r="DV102" s="218"/>
      <c r="DW102" s="218"/>
      <c r="DX102" s="218"/>
      <c r="DY102" s="218"/>
      <c r="DZ102" s="218"/>
      <c r="EA102" s="218"/>
      <c r="EB102" s="218"/>
      <c r="EC102" s="218"/>
      <c r="ED102" s="218"/>
      <c r="EE102" s="218"/>
      <c r="EF102" s="218"/>
      <c r="EG102" s="218"/>
      <c r="EH102" s="218"/>
      <c r="EI102" s="218"/>
      <c r="EJ102" s="218"/>
      <c r="EK102" s="218"/>
      <c r="EL102" s="218"/>
      <c r="EM102" s="218"/>
      <c r="EN102" s="218"/>
      <c r="EO102" s="218"/>
      <c r="EP102" s="218"/>
      <c r="EQ102" s="218"/>
      <c r="ER102" s="218"/>
      <c r="ES102" s="218"/>
      <c r="ET102" s="218"/>
      <c r="EU102" s="218"/>
      <c r="EV102" s="218"/>
      <c r="EW102" s="218"/>
      <c r="EX102" s="218"/>
      <c r="EY102" s="218"/>
      <c r="EZ102" s="218"/>
      <c r="FA102" s="218"/>
      <c r="FB102" s="218"/>
      <c r="FC102" s="218"/>
      <c r="FD102" s="218"/>
      <c r="FE102" s="218"/>
      <c r="FF102" s="218"/>
      <c r="FG102" s="218"/>
      <c r="FH102" s="218"/>
      <c r="FI102" s="218"/>
      <c r="FJ102" s="218"/>
      <c r="FK102" s="218"/>
      <c r="FL102" s="218"/>
      <c r="FM102" s="218"/>
      <c r="FN102" s="218"/>
      <c r="FO102" s="218"/>
      <c r="FP102" s="218"/>
      <c r="FQ102" s="218"/>
      <c r="FR102" s="218"/>
      <c r="FS102" s="218"/>
      <c r="FT102" s="218"/>
      <c r="FU102" s="218"/>
      <c r="FV102" s="218"/>
      <c r="FW102" s="218"/>
      <c r="FX102" s="218"/>
      <c r="FY102" s="218"/>
      <c r="FZ102" s="218"/>
      <c r="GA102" s="218"/>
      <c r="GB102" s="218"/>
      <c r="GC102" s="218"/>
      <c r="GD102" s="218"/>
      <c r="GE102" s="218"/>
      <c r="GF102" s="218"/>
      <c r="GG102" s="218"/>
      <c r="GH102" s="218"/>
      <c r="GI102" s="218"/>
      <c r="GJ102" s="218"/>
      <c r="GK102" s="218"/>
      <c r="GL102" s="218"/>
      <c r="GM102" s="218"/>
      <c r="GN102" s="218"/>
      <c r="GO102" s="218"/>
      <c r="GP102" s="218"/>
      <c r="GQ102" s="218"/>
      <c r="GR102" s="218"/>
      <c r="GS102" s="218"/>
      <c r="GT102" s="218"/>
      <c r="GU102" s="218"/>
      <c r="GV102" s="218"/>
      <c r="GW102" s="218"/>
      <c r="GX102" s="218"/>
      <c r="GY102" s="218"/>
      <c r="GZ102" s="218"/>
      <c r="HA102" s="218"/>
      <c r="HB102" s="218"/>
      <c r="HC102" s="218"/>
      <c r="HD102" s="218"/>
      <c r="HE102" s="218"/>
      <c r="HF102" s="218"/>
      <c r="HG102" s="218"/>
      <c r="HH102" s="218"/>
      <c r="HI102" s="218"/>
      <c r="HJ102" s="218"/>
      <c r="HK102" s="218"/>
      <c r="HL102" s="218"/>
      <c r="HM102" s="218"/>
      <c r="HN102" s="218"/>
      <c r="HO102" s="218"/>
      <c r="HP102" s="218"/>
      <c r="HQ102" s="218"/>
      <c r="HR102" s="218"/>
      <c r="HS102" s="218"/>
      <c r="HT102" s="218"/>
      <c r="HU102" s="218"/>
      <c r="HV102" s="218"/>
      <c r="HW102" s="218"/>
      <c r="HX102" s="218"/>
      <c r="HY102" s="218"/>
      <c r="HZ102" s="218"/>
      <c r="IA102" s="218"/>
      <c r="IB102" s="218"/>
      <c r="IC102" s="218"/>
      <c r="ID102" s="218"/>
      <c r="IE102" s="218"/>
      <c r="IF102" s="218"/>
      <c r="IG102" s="218"/>
      <c r="IH102" s="218"/>
      <c r="II102" s="218"/>
      <c r="IJ102" s="218"/>
      <c r="IK102" s="218"/>
      <c r="IL102" s="218"/>
      <c r="IM102" s="218"/>
      <c r="IN102" s="218"/>
      <c r="IO102" s="218"/>
      <c r="IP102" s="218"/>
      <c r="IQ102" s="218"/>
      <c r="IR102" s="218"/>
      <c r="IS102" s="218"/>
      <c r="IT102" s="218"/>
      <c r="IU102" s="218"/>
      <c r="IV102" s="218"/>
      <c r="IW102" s="218"/>
      <c r="IX102" s="218"/>
      <c r="IY102" s="218"/>
      <c r="IZ102" s="218"/>
      <c r="JA102" s="218"/>
      <c r="JB102" s="218"/>
      <c r="JC102" s="218"/>
      <c r="JD102" s="218"/>
      <c r="JE102" s="218"/>
      <c r="JF102" s="218"/>
      <c r="JG102" s="218"/>
      <c r="JH102" s="218"/>
      <c r="JI102" s="218"/>
      <c r="JJ102" s="218"/>
      <c r="JK102" s="218"/>
      <c r="JL102" s="218"/>
      <c r="JM102" s="218"/>
      <c r="JN102" s="218"/>
      <c r="JO102" s="218"/>
      <c r="JP102" s="218"/>
      <c r="JQ102" s="218"/>
      <c r="JR102" s="218"/>
      <c r="JS102" s="218"/>
      <c r="JT102" s="218"/>
      <c r="JU102" s="218"/>
      <c r="JV102" s="218"/>
      <c r="JW102" s="218"/>
      <c r="JX102" s="218"/>
      <c r="JY102" s="218"/>
      <c r="JZ102" s="218"/>
      <c r="KA102" s="218"/>
      <c r="KB102" s="218"/>
      <c r="KC102" s="218"/>
      <c r="KD102" s="218"/>
      <c r="KE102" s="218"/>
      <c r="KF102" s="218"/>
      <c r="KG102" s="218"/>
      <c r="KH102" s="218"/>
      <c r="KI102" s="218"/>
      <c r="KJ102" s="218"/>
      <c r="KK102" s="218"/>
      <c r="KL102" s="218"/>
    </row>
    <row r="103" spans="1:298" s="219" customFormat="1" ht="14.25" x14ac:dyDescent="0.2">
      <c r="A103" s="154"/>
      <c r="B103" s="154"/>
      <c r="C103" s="154"/>
      <c r="D103" s="154"/>
      <c r="E103" s="154"/>
      <c r="F103" s="154"/>
      <c r="G103" s="154"/>
      <c r="H103" s="154"/>
      <c r="I103" s="154"/>
      <c r="J103" s="154"/>
      <c r="K103" s="154"/>
      <c r="L103" s="154"/>
      <c r="M103" s="154"/>
      <c r="N103" s="154"/>
      <c r="O103" s="154"/>
      <c r="P103" s="189"/>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c r="IU103" s="218"/>
      <c r="IV103" s="218"/>
      <c r="IW103" s="218"/>
      <c r="IX103" s="218"/>
      <c r="IY103" s="218"/>
      <c r="IZ103" s="218"/>
      <c r="JA103" s="218"/>
      <c r="JB103" s="218"/>
      <c r="JC103" s="218"/>
      <c r="JD103" s="218"/>
      <c r="JE103" s="218"/>
      <c r="JF103" s="218"/>
      <c r="JG103" s="218"/>
      <c r="JH103" s="218"/>
      <c r="JI103" s="218"/>
      <c r="JJ103" s="218"/>
      <c r="JK103" s="218"/>
      <c r="JL103" s="218"/>
      <c r="JM103" s="218"/>
      <c r="JN103" s="218"/>
      <c r="JO103" s="218"/>
      <c r="JP103" s="218"/>
      <c r="JQ103" s="218"/>
      <c r="JR103" s="218"/>
      <c r="JS103" s="218"/>
      <c r="JT103" s="218"/>
      <c r="JU103" s="218"/>
      <c r="JV103" s="218"/>
      <c r="JW103" s="218"/>
      <c r="JX103" s="218"/>
      <c r="JY103" s="218"/>
      <c r="JZ103" s="218"/>
      <c r="KA103" s="218"/>
      <c r="KB103" s="218"/>
      <c r="KC103" s="218"/>
      <c r="KD103" s="218"/>
      <c r="KE103" s="218"/>
      <c r="KF103" s="218"/>
      <c r="KG103" s="218"/>
      <c r="KH103" s="218"/>
      <c r="KI103" s="218"/>
      <c r="KJ103" s="218"/>
      <c r="KK103" s="218"/>
      <c r="KL103" s="218"/>
    </row>
    <row r="104" spans="1:298" s="219" customFormat="1" ht="14.25" x14ac:dyDescent="0.2">
      <c r="A104" s="154"/>
      <c r="B104" s="154"/>
      <c r="C104" s="154"/>
      <c r="D104" s="154"/>
      <c r="E104" s="154"/>
      <c r="F104" s="154"/>
      <c r="G104" s="154"/>
      <c r="H104" s="154"/>
      <c r="I104" s="154"/>
      <c r="J104" s="154"/>
      <c r="K104" s="154"/>
      <c r="L104" s="154"/>
      <c r="M104" s="154"/>
      <c r="N104" s="154"/>
      <c r="O104" s="154"/>
      <c r="P104" s="189"/>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row>
    <row r="105" spans="1:298" s="219" customFormat="1" ht="14.25" x14ac:dyDescent="0.2">
      <c r="A105" s="154"/>
      <c r="B105" s="154"/>
      <c r="C105" s="154"/>
      <c r="D105" s="154"/>
      <c r="E105" s="154"/>
      <c r="F105" s="154"/>
      <c r="G105" s="154"/>
      <c r="H105" s="154"/>
      <c r="I105" s="154"/>
      <c r="J105" s="154"/>
      <c r="K105" s="154"/>
      <c r="L105" s="154"/>
      <c r="M105" s="154"/>
      <c r="N105" s="154"/>
      <c r="O105" s="154"/>
      <c r="P105" s="189"/>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row>
    <row r="106" spans="1:298" s="219" customFormat="1" ht="14.25" x14ac:dyDescent="0.2">
      <c r="A106" s="154"/>
      <c r="B106" s="154"/>
      <c r="C106" s="154"/>
      <c r="D106" s="154"/>
      <c r="E106" s="154"/>
      <c r="F106" s="154"/>
      <c r="G106" s="154"/>
      <c r="H106" s="154"/>
      <c r="I106" s="154"/>
      <c r="J106" s="154"/>
      <c r="K106" s="154"/>
      <c r="L106" s="154"/>
      <c r="M106" s="154"/>
      <c r="N106" s="154"/>
      <c r="O106" s="154"/>
      <c r="P106" s="189"/>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row>
    <row r="107" spans="1:298" s="219" customFormat="1" ht="14.25" x14ac:dyDescent="0.2">
      <c r="A107" s="154"/>
      <c r="B107" s="154"/>
      <c r="C107" s="154"/>
      <c r="D107" s="154"/>
      <c r="E107" s="154"/>
      <c r="F107" s="154"/>
      <c r="G107" s="154"/>
      <c r="H107" s="154"/>
      <c r="I107" s="154"/>
      <c r="J107" s="154"/>
      <c r="K107" s="154"/>
      <c r="L107" s="154"/>
      <c r="M107" s="154"/>
      <c r="N107" s="154"/>
      <c r="O107" s="154"/>
      <c r="P107" s="189"/>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c r="EA107" s="218"/>
      <c r="EB107" s="218"/>
      <c r="EC107" s="218"/>
      <c r="ED107" s="218"/>
      <c r="EE107" s="218"/>
      <c r="EF107" s="218"/>
      <c r="EG107" s="218"/>
      <c r="EH107" s="218"/>
      <c r="EI107" s="218"/>
      <c r="EJ107" s="218"/>
      <c r="EK107" s="218"/>
      <c r="EL107" s="218"/>
      <c r="EM107" s="218"/>
      <c r="EN107" s="218"/>
      <c r="EO107" s="218"/>
      <c r="EP107" s="218"/>
      <c r="EQ107" s="218"/>
      <c r="ER107" s="218"/>
      <c r="ES107" s="218"/>
      <c r="ET107" s="218"/>
      <c r="EU107" s="218"/>
      <c r="EV107" s="218"/>
      <c r="EW107" s="218"/>
      <c r="EX107" s="218"/>
      <c r="EY107" s="218"/>
      <c r="EZ107" s="218"/>
      <c r="FA107" s="218"/>
      <c r="FB107" s="218"/>
      <c r="FC107" s="218"/>
      <c r="FD107" s="218"/>
      <c r="FE107" s="218"/>
      <c r="FF107" s="218"/>
      <c r="FG107" s="218"/>
      <c r="FH107" s="218"/>
      <c r="FI107" s="218"/>
      <c r="FJ107" s="218"/>
      <c r="FK107" s="218"/>
      <c r="FL107" s="218"/>
      <c r="FM107" s="218"/>
      <c r="FN107" s="218"/>
      <c r="FO107" s="218"/>
      <c r="FP107" s="218"/>
      <c r="FQ107" s="218"/>
      <c r="FR107" s="218"/>
      <c r="FS107" s="218"/>
      <c r="FT107" s="218"/>
      <c r="FU107" s="218"/>
      <c r="FV107" s="218"/>
      <c r="FW107" s="218"/>
      <c r="FX107" s="218"/>
      <c r="FY107" s="218"/>
      <c r="FZ107" s="218"/>
      <c r="GA107" s="218"/>
      <c r="GB107" s="218"/>
      <c r="GC107" s="218"/>
      <c r="GD107" s="218"/>
      <c r="GE107" s="218"/>
      <c r="GF107" s="218"/>
      <c r="GG107" s="218"/>
      <c r="GH107" s="218"/>
      <c r="GI107" s="218"/>
      <c r="GJ107" s="218"/>
      <c r="GK107" s="218"/>
      <c r="GL107" s="218"/>
      <c r="GM107" s="218"/>
      <c r="GN107" s="218"/>
      <c r="GO107" s="218"/>
      <c r="GP107" s="218"/>
      <c r="GQ107" s="218"/>
      <c r="GR107" s="218"/>
      <c r="GS107" s="218"/>
      <c r="GT107" s="218"/>
      <c r="GU107" s="218"/>
      <c r="GV107" s="218"/>
      <c r="GW107" s="218"/>
      <c r="GX107" s="218"/>
      <c r="GY107" s="218"/>
      <c r="GZ107" s="218"/>
      <c r="HA107" s="218"/>
      <c r="HB107" s="218"/>
      <c r="HC107" s="218"/>
      <c r="HD107" s="218"/>
      <c r="HE107" s="218"/>
      <c r="HF107" s="218"/>
      <c r="HG107" s="218"/>
      <c r="HH107" s="218"/>
      <c r="HI107" s="218"/>
      <c r="HJ107" s="218"/>
      <c r="HK107" s="218"/>
      <c r="HL107" s="218"/>
      <c r="HM107" s="218"/>
      <c r="HN107" s="218"/>
      <c r="HO107" s="218"/>
      <c r="HP107" s="218"/>
      <c r="HQ107" s="218"/>
      <c r="HR107" s="218"/>
      <c r="HS107" s="218"/>
      <c r="HT107" s="218"/>
      <c r="HU107" s="218"/>
      <c r="HV107" s="218"/>
      <c r="HW107" s="218"/>
      <c r="HX107" s="218"/>
      <c r="HY107" s="218"/>
      <c r="HZ107" s="218"/>
      <c r="IA107" s="218"/>
      <c r="IB107" s="218"/>
      <c r="IC107" s="218"/>
      <c r="ID107" s="218"/>
      <c r="IE107" s="218"/>
      <c r="IF107" s="218"/>
      <c r="IG107" s="218"/>
      <c r="IH107" s="218"/>
      <c r="II107" s="218"/>
      <c r="IJ107" s="218"/>
      <c r="IK107" s="218"/>
      <c r="IL107" s="218"/>
      <c r="IM107" s="218"/>
      <c r="IN107" s="218"/>
      <c r="IO107" s="218"/>
      <c r="IP107" s="218"/>
      <c r="IQ107" s="218"/>
      <c r="IR107" s="218"/>
      <c r="IS107" s="218"/>
      <c r="IT107" s="218"/>
      <c r="IU107" s="218"/>
      <c r="IV107" s="218"/>
      <c r="IW107" s="218"/>
      <c r="IX107" s="218"/>
      <c r="IY107" s="218"/>
      <c r="IZ107" s="218"/>
      <c r="JA107" s="218"/>
      <c r="JB107" s="218"/>
      <c r="JC107" s="218"/>
      <c r="JD107" s="218"/>
      <c r="JE107" s="218"/>
      <c r="JF107" s="218"/>
      <c r="JG107" s="218"/>
      <c r="JH107" s="218"/>
      <c r="JI107" s="218"/>
      <c r="JJ107" s="218"/>
      <c r="JK107" s="218"/>
      <c r="JL107" s="218"/>
      <c r="JM107" s="218"/>
      <c r="JN107" s="218"/>
      <c r="JO107" s="218"/>
      <c r="JP107" s="218"/>
      <c r="JQ107" s="218"/>
      <c r="JR107" s="218"/>
      <c r="JS107" s="218"/>
      <c r="JT107" s="218"/>
      <c r="JU107" s="218"/>
      <c r="JV107" s="218"/>
      <c r="JW107" s="218"/>
      <c r="JX107" s="218"/>
      <c r="JY107" s="218"/>
      <c r="JZ107" s="218"/>
      <c r="KA107" s="218"/>
      <c r="KB107" s="218"/>
      <c r="KC107" s="218"/>
      <c r="KD107" s="218"/>
      <c r="KE107" s="218"/>
      <c r="KF107" s="218"/>
      <c r="KG107" s="218"/>
      <c r="KH107" s="218"/>
      <c r="KI107" s="218"/>
      <c r="KJ107" s="218"/>
      <c r="KK107" s="218"/>
      <c r="KL107" s="218"/>
    </row>
    <row r="108" spans="1:298" s="219" customFormat="1" ht="14.25" x14ac:dyDescent="0.2">
      <c r="A108" s="154"/>
      <c r="B108" s="154"/>
      <c r="C108" s="154"/>
      <c r="D108" s="154"/>
      <c r="E108" s="154"/>
      <c r="F108" s="154"/>
      <c r="G108" s="154"/>
      <c r="H108" s="154"/>
      <c r="I108" s="154"/>
      <c r="J108" s="154"/>
      <c r="K108" s="154"/>
      <c r="L108" s="154"/>
      <c r="M108" s="154"/>
      <c r="N108" s="154"/>
      <c r="O108" s="154"/>
      <c r="P108" s="189"/>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218"/>
      <c r="DS108" s="218"/>
      <c r="DT108" s="218"/>
      <c r="DU108" s="218"/>
      <c r="DV108" s="218"/>
      <c r="DW108" s="218"/>
      <c r="DX108" s="218"/>
      <c r="DY108" s="218"/>
      <c r="DZ108" s="218"/>
      <c r="EA108" s="218"/>
      <c r="EB108" s="218"/>
      <c r="EC108" s="218"/>
      <c r="ED108" s="218"/>
      <c r="EE108" s="218"/>
      <c r="EF108" s="218"/>
      <c r="EG108" s="218"/>
      <c r="EH108" s="218"/>
      <c r="EI108" s="218"/>
      <c r="EJ108" s="218"/>
      <c r="EK108" s="218"/>
      <c r="EL108" s="218"/>
      <c r="EM108" s="218"/>
      <c r="EN108" s="218"/>
      <c r="EO108" s="218"/>
      <c r="EP108" s="218"/>
      <c r="EQ108" s="218"/>
      <c r="ER108" s="218"/>
      <c r="ES108" s="218"/>
      <c r="ET108" s="218"/>
      <c r="EU108" s="218"/>
      <c r="EV108" s="218"/>
      <c r="EW108" s="218"/>
      <c r="EX108" s="218"/>
      <c r="EY108" s="218"/>
      <c r="EZ108" s="218"/>
      <c r="FA108" s="218"/>
      <c r="FB108" s="218"/>
      <c r="FC108" s="218"/>
      <c r="FD108" s="218"/>
      <c r="FE108" s="218"/>
      <c r="FF108" s="218"/>
      <c r="FG108" s="218"/>
      <c r="FH108" s="218"/>
      <c r="FI108" s="218"/>
      <c r="FJ108" s="218"/>
      <c r="FK108" s="218"/>
      <c r="FL108" s="218"/>
      <c r="FM108" s="218"/>
      <c r="FN108" s="218"/>
      <c r="FO108" s="218"/>
      <c r="FP108" s="218"/>
      <c r="FQ108" s="218"/>
      <c r="FR108" s="218"/>
      <c r="FS108" s="218"/>
      <c r="FT108" s="218"/>
      <c r="FU108" s="218"/>
      <c r="FV108" s="218"/>
      <c r="FW108" s="218"/>
      <c r="FX108" s="218"/>
      <c r="FY108" s="218"/>
      <c r="FZ108" s="218"/>
      <c r="GA108" s="218"/>
      <c r="GB108" s="218"/>
      <c r="GC108" s="218"/>
      <c r="GD108" s="218"/>
      <c r="GE108" s="218"/>
      <c r="GF108" s="218"/>
      <c r="GG108" s="218"/>
      <c r="GH108" s="218"/>
      <c r="GI108" s="218"/>
      <c r="GJ108" s="218"/>
      <c r="GK108" s="218"/>
      <c r="GL108" s="218"/>
      <c r="GM108" s="218"/>
      <c r="GN108" s="218"/>
      <c r="GO108" s="218"/>
      <c r="GP108" s="218"/>
      <c r="GQ108" s="218"/>
      <c r="GR108" s="218"/>
      <c r="GS108" s="218"/>
      <c r="GT108" s="218"/>
      <c r="GU108" s="218"/>
      <c r="GV108" s="218"/>
      <c r="GW108" s="218"/>
      <c r="GX108" s="218"/>
      <c r="GY108" s="218"/>
      <c r="GZ108" s="218"/>
      <c r="HA108" s="218"/>
      <c r="HB108" s="218"/>
      <c r="HC108" s="218"/>
      <c r="HD108" s="218"/>
      <c r="HE108" s="218"/>
      <c r="HF108" s="218"/>
      <c r="HG108" s="218"/>
      <c r="HH108" s="218"/>
      <c r="HI108" s="218"/>
      <c r="HJ108" s="218"/>
      <c r="HK108" s="218"/>
      <c r="HL108" s="218"/>
      <c r="HM108" s="218"/>
      <c r="HN108" s="218"/>
      <c r="HO108" s="218"/>
      <c r="HP108" s="218"/>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c r="IU108" s="218"/>
      <c r="IV108" s="218"/>
      <c r="IW108" s="218"/>
      <c r="IX108" s="218"/>
      <c r="IY108" s="218"/>
      <c r="IZ108" s="218"/>
      <c r="JA108" s="218"/>
      <c r="JB108" s="218"/>
      <c r="JC108" s="218"/>
      <c r="JD108" s="218"/>
      <c r="JE108" s="218"/>
      <c r="JF108" s="218"/>
      <c r="JG108" s="218"/>
      <c r="JH108" s="218"/>
      <c r="JI108" s="218"/>
      <c r="JJ108" s="218"/>
      <c r="JK108" s="218"/>
      <c r="JL108" s="218"/>
      <c r="JM108" s="218"/>
      <c r="JN108" s="218"/>
      <c r="JO108" s="218"/>
      <c r="JP108" s="218"/>
      <c r="JQ108" s="218"/>
      <c r="JR108" s="218"/>
      <c r="JS108" s="218"/>
      <c r="JT108" s="218"/>
      <c r="JU108" s="218"/>
      <c r="JV108" s="218"/>
      <c r="JW108" s="218"/>
      <c r="JX108" s="218"/>
      <c r="JY108" s="218"/>
      <c r="JZ108" s="218"/>
      <c r="KA108" s="218"/>
      <c r="KB108" s="218"/>
      <c r="KC108" s="218"/>
      <c r="KD108" s="218"/>
      <c r="KE108" s="218"/>
      <c r="KF108" s="218"/>
      <c r="KG108" s="218"/>
      <c r="KH108" s="218"/>
      <c r="KI108" s="218"/>
      <c r="KJ108" s="218"/>
      <c r="KK108" s="218"/>
      <c r="KL108" s="218"/>
    </row>
    <row r="109" spans="1:298" s="219" customFormat="1" ht="14.25" x14ac:dyDescent="0.2">
      <c r="A109" s="154"/>
      <c r="B109" s="154"/>
      <c r="C109" s="154"/>
      <c r="D109" s="154"/>
      <c r="E109" s="154"/>
      <c r="F109" s="154"/>
      <c r="G109" s="154"/>
      <c r="H109" s="154"/>
      <c r="I109" s="154"/>
      <c r="J109" s="154"/>
      <c r="K109" s="154"/>
      <c r="L109" s="154"/>
      <c r="M109" s="154"/>
      <c r="N109" s="154"/>
      <c r="O109" s="154"/>
      <c r="P109" s="189"/>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18"/>
      <c r="DI109" s="218"/>
      <c r="DJ109" s="218"/>
      <c r="DK109" s="218"/>
      <c r="DL109" s="218"/>
      <c r="DM109" s="218"/>
      <c r="DN109" s="218"/>
      <c r="DO109" s="218"/>
      <c r="DP109" s="218"/>
      <c r="DQ109" s="218"/>
      <c r="DR109" s="218"/>
      <c r="DS109" s="218"/>
      <c r="DT109" s="218"/>
      <c r="DU109" s="218"/>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8"/>
      <c r="FG109" s="218"/>
      <c r="FH109" s="218"/>
      <c r="FI109" s="218"/>
      <c r="FJ109" s="218"/>
      <c r="FK109" s="218"/>
      <c r="FL109" s="218"/>
      <c r="FM109" s="218"/>
      <c r="FN109" s="218"/>
      <c r="FO109" s="218"/>
      <c r="FP109" s="218"/>
      <c r="FQ109" s="218"/>
      <c r="FR109" s="218"/>
      <c r="FS109" s="218"/>
      <c r="FT109" s="218"/>
      <c r="FU109" s="218"/>
      <c r="FV109" s="218"/>
      <c r="FW109" s="218"/>
      <c r="FX109" s="218"/>
      <c r="FY109" s="218"/>
      <c r="FZ109" s="218"/>
      <c r="GA109" s="218"/>
      <c r="GB109" s="218"/>
      <c r="GC109" s="218"/>
      <c r="GD109" s="218"/>
      <c r="GE109" s="218"/>
      <c r="GF109" s="218"/>
      <c r="GG109" s="218"/>
      <c r="GH109" s="218"/>
      <c r="GI109" s="218"/>
      <c r="GJ109" s="218"/>
      <c r="GK109" s="218"/>
      <c r="GL109" s="218"/>
      <c r="GM109" s="218"/>
      <c r="GN109" s="218"/>
      <c r="GO109" s="218"/>
      <c r="GP109" s="218"/>
      <c r="GQ109" s="218"/>
      <c r="GR109" s="218"/>
      <c r="GS109" s="218"/>
      <c r="GT109" s="218"/>
      <c r="GU109" s="218"/>
      <c r="GV109" s="218"/>
      <c r="GW109" s="218"/>
      <c r="GX109" s="218"/>
      <c r="GY109" s="218"/>
      <c r="GZ109" s="218"/>
      <c r="HA109" s="218"/>
      <c r="HB109" s="218"/>
      <c r="HC109" s="218"/>
      <c r="HD109" s="218"/>
      <c r="HE109" s="218"/>
      <c r="HF109" s="218"/>
      <c r="HG109" s="218"/>
      <c r="HH109" s="218"/>
      <c r="HI109" s="218"/>
      <c r="HJ109" s="218"/>
      <c r="HK109" s="218"/>
      <c r="HL109" s="218"/>
      <c r="HM109" s="218"/>
      <c r="HN109" s="218"/>
      <c r="HO109" s="218"/>
      <c r="HP109" s="218"/>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c r="IU109" s="218"/>
      <c r="IV109" s="218"/>
      <c r="IW109" s="218"/>
      <c r="IX109" s="218"/>
      <c r="IY109" s="218"/>
      <c r="IZ109" s="218"/>
      <c r="JA109" s="218"/>
      <c r="JB109" s="218"/>
      <c r="JC109" s="218"/>
      <c r="JD109" s="218"/>
      <c r="JE109" s="218"/>
      <c r="JF109" s="218"/>
      <c r="JG109" s="218"/>
      <c r="JH109" s="218"/>
      <c r="JI109" s="218"/>
      <c r="JJ109" s="218"/>
      <c r="JK109" s="218"/>
      <c r="JL109" s="218"/>
      <c r="JM109" s="218"/>
      <c r="JN109" s="218"/>
      <c r="JO109" s="218"/>
      <c r="JP109" s="218"/>
      <c r="JQ109" s="218"/>
      <c r="JR109" s="218"/>
      <c r="JS109" s="218"/>
      <c r="JT109" s="218"/>
      <c r="JU109" s="218"/>
      <c r="JV109" s="218"/>
      <c r="JW109" s="218"/>
      <c r="JX109" s="218"/>
      <c r="JY109" s="218"/>
      <c r="JZ109" s="218"/>
      <c r="KA109" s="218"/>
      <c r="KB109" s="218"/>
      <c r="KC109" s="218"/>
      <c r="KD109" s="218"/>
      <c r="KE109" s="218"/>
      <c r="KF109" s="218"/>
      <c r="KG109" s="218"/>
      <c r="KH109" s="218"/>
      <c r="KI109" s="218"/>
      <c r="KJ109" s="218"/>
      <c r="KK109" s="218"/>
      <c r="KL109" s="218"/>
    </row>
    <row r="110" spans="1:298" s="219" customFormat="1" ht="14.25" x14ac:dyDescent="0.2">
      <c r="A110" s="154"/>
      <c r="B110" s="154"/>
      <c r="C110" s="154"/>
      <c r="D110" s="154"/>
      <c r="E110" s="154"/>
      <c r="F110" s="154"/>
      <c r="G110" s="154"/>
      <c r="H110" s="154"/>
      <c r="I110" s="154"/>
      <c r="J110" s="154"/>
      <c r="K110" s="154"/>
      <c r="L110" s="154"/>
      <c r="M110" s="154"/>
      <c r="N110" s="154"/>
      <c r="O110" s="154"/>
      <c r="P110" s="189"/>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8"/>
      <c r="DO110" s="218"/>
      <c r="DP110" s="218"/>
      <c r="DQ110" s="218"/>
      <c r="DR110" s="218"/>
      <c r="DS110" s="218"/>
      <c r="DT110" s="218"/>
      <c r="DU110" s="218"/>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8"/>
      <c r="FG110" s="218"/>
      <c r="FH110" s="218"/>
      <c r="FI110" s="218"/>
      <c r="FJ110" s="218"/>
      <c r="FK110" s="218"/>
      <c r="FL110" s="218"/>
      <c r="FM110" s="218"/>
      <c r="FN110" s="218"/>
      <c r="FO110" s="218"/>
      <c r="FP110" s="218"/>
      <c r="FQ110" s="218"/>
      <c r="FR110" s="218"/>
      <c r="FS110" s="218"/>
      <c r="FT110" s="218"/>
      <c r="FU110" s="218"/>
      <c r="FV110" s="218"/>
      <c r="FW110" s="218"/>
      <c r="FX110" s="218"/>
      <c r="FY110" s="218"/>
      <c r="FZ110" s="218"/>
      <c r="GA110" s="218"/>
      <c r="GB110" s="218"/>
      <c r="GC110" s="218"/>
      <c r="GD110" s="218"/>
      <c r="GE110" s="218"/>
      <c r="GF110" s="218"/>
      <c r="GG110" s="218"/>
      <c r="GH110" s="218"/>
      <c r="GI110" s="218"/>
      <c r="GJ110" s="218"/>
      <c r="GK110" s="218"/>
      <c r="GL110" s="218"/>
      <c r="GM110" s="218"/>
      <c r="GN110" s="218"/>
      <c r="GO110" s="218"/>
      <c r="GP110" s="218"/>
      <c r="GQ110" s="218"/>
      <c r="GR110" s="218"/>
      <c r="GS110" s="218"/>
      <c r="GT110" s="218"/>
      <c r="GU110" s="218"/>
      <c r="GV110" s="218"/>
      <c r="GW110" s="218"/>
      <c r="GX110" s="218"/>
      <c r="GY110" s="218"/>
      <c r="GZ110" s="218"/>
      <c r="HA110" s="218"/>
      <c r="HB110" s="218"/>
      <c r="HC110" s="218"/>
      <c r="HD110" s="218"/>
      <c r="HE110" s="218"/>
      <c r="HF110" s="218"/>
      <c r="HG110" s="218"/>
      <c r="HH110" s="218"/>
      <c r="HI110" s="218"/>
      <c r="HJ110" s="218"/>
      <c r="HK110" s="218"/>
      <c r="HL110" s="218"/>
      <c r="HM110" s="218"/>
      <c r="HN110" s="218"/>
      <c r="HO110" s="218"/>
      <c r="HP110" s="218"/>
      <c r="HQ110" s="218"/>
      <c r="HR110" s="218"/>
      <c r="HS110" s="218"/>
      <c r="HT110" s="218"/>
      <c r="HU110" s="218"/>
      <c r="HV110" s="218"/>
      <c r="HW110" s="218"/>
      <c r="HX110" s="218"/>
      <c r="HY110" s="218"/>
      <c r="HZ110" s="218"/>
      <c r="IA110" s="218"/>
      <c r="IB110" s="218"/>
      <c r="IC110" s="218"/>
      <c r="ID110" s="218"/>
      <c r="IE110" s="218"/>
      <c r="IF110" s="218"/>
      <c r="IG110" s="218"/>
      <c r="IH110" s="218"/>
      <c r="II110" s="218"/>
      <c r="IJ110" s="218"/>
      <c r="IK110" s="218"/>
      <c r="IL110" s="218"/>
      <c r="IM110" s="218"/>
      <c r="IN110" s="218"/>
      <c r="IO110" s="218"/>
      <c r="IP110" s="218"/>
      <c r="IQ110" s="218"/>
      <c r="IR110" s="218"/>
      <c r="IS110" s="218"/>
      <c r="IT110" s="218"/>
      <c r="IU110" s="218"/>
      <c r="IV110" s="218"/>
      <c r="IW110" s="218"/>
      <c r="IX110" s="218"/>
      <c r="IY110" s="218"/>
      <c r="IZ110" s="218"/>
      <c r="JA110" s="218"/>
      <c r="JB110" s="218"/>
      <c r="JC110" s="218"/>
      <c r="JD110" s="218"/>
      <c r="JE110" s="218"/>
      <c r="JF110" s="218"/>
      <c r="JG110" s="218"/>
      <c r="JH110" s="218"/>
      <c r="JI110" s="218"/>
      <c r="JJ110" s="218"/>
      <c r="JK110" s="218"/>
      <c r="JL110" s="218"/>
      <c r="JM110" s="218"/>
      <c r="JN110" s="218"/>
      <c r="JO110" s="218"/>
      <c r="JP110" s="218"/>
      <c r="JQ110" s="218"/>
      <c r="JR110" s="218"/>
      <c r="JS110" s="218"/>
      <c r="JT110" s="218"/>
      <c r="JU110" s="218"/>
      <c r="JV110" s="218"/>
      <c r="JW110" s="218"/>
      <c r="JX110" s="218"/>
      <c r="JY110" s="218"/>
      <c r="JZ110" s="218"/>
      <c r="KA110" s="218"/>
      <c r="KB110" s="218"/>
      <c r="KC110" s="218"/>
      <c r="KD110" s="218"/>
      <c r="KE110" s="218"/>
      <c r="KF110" s="218"/>
      <c r="KG110" s="218"/>
      <c r="KH110" s="218"/>
      <c r="KI110" s="218"/>
      <c r="KJ110" s="218"/>
      <c r="KK110" s="218"/>
      <c r="KL110" s="218"/>
    </row>
    <row r="111" spans="1:298" s="219" customFormat="1" ht="14.25" x14ac:dyDescent="0.2">
      <c r="A111" s="154"/>
      <c r="B111" s="154"/>
      <c r="C111" s="154"/>
      <c r="D111" s="154"/>
      <c r="E111" s="154"/>
      <c r="F111" s="154"/>
      <c r="G111" s="154"/>
      <c r="H111" s="154"/>
      <c r="I111" s="154"/>
      <c r="J111" s="154"/>
      <c r="K111" s="154"/>
      <c r="L111" s="154"/>
      <c r="M111" s="154"/>
      <c r="N111" s="154"/>
      <c r="O111" s="154"/>
      <c r="P111" s="189"/>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18"/>
      <c r="DI111" s="218"/>
      <c r="DJ111" s="218"/>
      <c r="DK111" s="218"/>
      <c r="DL111" s="218"/>
      <c r="DM111" s="218"/>
      <c r="DN111" s="218"/>
      <c r="DO111" s="218"/>
      <c r="DP111" s="218"/>
      <c r="DQ111" s="218"/>
      <c r="DR111" s="218"/>
      <c r="DS111" s="218"/>
      <c r="DT111" s="218"/>
      <c r="DU111" s="218"/>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8"/>
      <c r="FG111" s="218"/>
      <c r="FH111" s="218"/>
      <c r="FI111" s="218"/>
      <c r="FJ111" s="218"/>
      <c r="FK111" s="218"/>
      <c r="FL111" s="218"/>
      <c r="FM111" s="218"/>
      <c r="FN111" s="218"/>
      <c r="FO111" s="218"/>
      <c r="FP111" s="218"/>
      <c r="FQ111" s="218"/>
      <c r="FR111" s="218"/>
      <c r="FS111" s="218"/>
      <c r="FT111" s="218"/>
      <c r="FU111" s="218"/>
      <c r="FV111" s="218"/>
      <c r="FW111" s="218"/>
      <c r="FX111" s="218"/>
      <c r="FY111" s="218"/>
      <c r="FZ111" s="218"/>
      <c r="GA111" s="218"/>
      <c r="GB111" s="218"/>
      <c r="GC111" s="218"/>
      <c r="GD111" s="218"/>
      <c r="GE111" s="218"/>
      <c r="GF111" s="218"/>
      <c r="GG111" s="218"/>
      <c r="GH111" s="218"/>
      <c r="GI111" s="218"/>
      <c r="GJ111" s="218"/>
      <c r="GK111" s="218"/>
      <c r="GL111" s="218"/>
      <c r="GM111" s="218"/>
      <c r="GN111" s="218"/>
      <c r="GO111" s="218"/>
      <c r="GP111" s="218"/>
      <c r="GQ111" s="218"/>
      <c r="GR111" s="218"/>
      <c r="GS111" s="218"/>
      <c r="GT111" s="218"/>
      <c r="GU111" s="218"/>
      <c r="GV111" s="218"/>
      <c r="GW111" s="218"/>
      <c r="GX111" s="218"/>
      <c r="GY111" s="218"/>
      <c r="GZ111" s="218"/>
      <c r="HA111" s="218"/>
      <c r="HB111" s="218"/>
      <c r="HC111" s="218"/>
      <c r="HD111" s="218"/>
      <c r="HE111" s="218"/>
      <c r="HF111" s="218"/>
      <c r="HG111" s="218"/>
      <c r="HH111" s="218"/>
      <c r="HI111" s="218"/>
      <c r="HJ111" s="218"/>
      <c r="HK111" s="218"/>
      <c r="HL111" s="218"/>
      <c r="HM111" s="218"/>
      <c r="HN111" s="218"/>
      <c r="HO111" s="218"/>
      <c r="HP111" s="218"/>
      <c r="HQ111" s="218"/>
      <c r="HR111" s="218"/>
      <c r="HS111" s="218"/>
      <c r="HT111" s="218"/>
      <c r="HU111" s="218"/>
      <c r="HV111" s="218"/>
      <c r="HW111" s="218"/>
      <c r="HX111" s="218"/>
      <c r="HY111" s="218"/>
      <c r="HZ111" s="218"/>
      <c r="IA111" s="218"/>
      <c r="IB111" s="218"/>
      <c r="IC111" s="218"/>
      <c r="ID111" s="218"/>
      <c r="IE111" s="218"/>
      <c r="IF111" s="218"/>
      <c r="IG111" s="218"/>
      <c r="IH111" s="218"/>
      <c r="II111" s="218"/>
      <c r="IJ111" s="218"/>
      <c r="IK111" s="218"/>
      <c r="IL111" s="218"/>
      <c r="IM111" s="218"/>
      <c r="IN111" s="218"/>
      <c r="IO111" s="218"/>
      <c r="IP111" s="218"/>
      <c r="IQ111" s="218"/>
      <c r="IR111" s="218"/>
      <c r="IS111" s="218"/>
      <c r="IT111" s="218"/>
      <c r="IU111" s="218"/>
      <c r="IV111" s="218"/>
      <c r="IW111" s="218"/>
      <c r="IX111" s="218"/>
      <c r="IY111" s="218"/>
      <c r="IZ111" s="218"/>
      <c r="JA111" s="218"/>
      <c r="JB111" s="218"/>
      <c r="JC111" s="218"/>
      <c r="JD111" s="218"/>
      <c r="JE111" s="218"/>
      <c r="JF111" s="218"/>
      <c r="JG111" s="218"/>
      <c r="JH111" s="218"/>
      <c r="JI111" s="218"/>
      <c r="JJ111" s="218"/>
      <c r="JK111" s="218"/>
      <c r="JL111" s="218"/>
      <c r="JM111" s="218"/>
      <c r="JN111" s="218"/>
      <c r="JO111" s="218"/>
      <c r="JP111" s="218"/>
      <c r="JQ111" s="218"/>
      <c r="JR111" s="218"/>
      <c r="JS111" s="218"/>
      <c r="JT111" s="218"/>
      <c r="JU111" s="218"/>
      <c r="JV111" s="218"/>
      <c r="JW111" s="218"/>
      <c r="JX111" s="218"/>
      <c r="JY111" s="218"/>
      <c r="JZ111" s="218"/>
      <c r="KA111" s="218"/>
      <c r="KB111" s="218"/>
      <c r="KC111" s="218"/>
      <c r="KD111" s="218"/>
      <c r="KE111" s="218"/>
      <c r="KF111" s="218"/>
      <c r="KG111" s="218"/>
      <c r="KH111" s="218"/>
      <c r="KI111" s="218"/>
      <c r="KJ111" s="218"/>
      <c r="KK111" s="218"/>
      <c r="KL111" s="218"/>
    </row>
    <row r="112" spans="1:298" s="219" customFormat="1" ht="14.25" x14ac:dyDescent="0.2">
      <c r="A112" s="154"/>
      <c r="B112" s="154"/>
      <c r="C112" s="154"/>
      <c r="D112" s="154"/>
      <c r="E112" s="154"/>
      <c r="F112" s="154"/>
      <c r="G112" s="154"/>
      <c r="H112" s="154"/>
      <c r="I112" s="154"/>
      <c r="J112" s="154"/>
      <c r="K112" s="154"/>
      <c r="L112" s="154"/>
      <c r="M112" s="154"/>
      <c r="N112" s="154"/>
      <c r="O112" s="154"/>
      <c r="P112" s="189"/>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18"/>
      <c r="DI112" s="218"/>
      <c r="DJ112" s="218"/>
      <c r="DK112" s="218"/>
      <c r="DL112" s="218"/>
      <c r="DM112" s="218"/>
      <c r="DN112" s="218"/>
      <c r="DO112" s="218"/>
      <c r="DP112" s="218"/>
      <c r="DQ112" s="218"/>
      <c r="DR112" s="218"/>
      <c r="DS112" s="218"/>
      <c r="DT112" s="218"/>
      <c r="DU112" s="218"/>
      <c r="DV112" s="218"/>
      <c r="DW112" s="218"/>
      <c r="DX112" s="218"/>
      <c r="DY112" s="218"/>
      <c r="DZ112" s="218"/>
      <c r="EA112" s="218"/>
      <c r="EB112" s="218"/>
      <c r="EC112" s="218"/>
      <c r="ED112" s="218"/>
      <c r="EE112" s="218"/>
      <c r="EF112" s="218"/>
      <c r="EG112" s="218"/>
      <c r="EH112" s="218"/>
      <c r="EI112" s="218"/>
      <c r="EJ112" s="218"/>
      <c r="EK112" s="218"/>
      <c r="EL112" s="218"/>
      <c r="EM112" s="218"/>
      <c r="EN112" s="218"/>
      <c r="EO112" s="218"/>
      <c r="EP112" s="218"/>
      <c r="EQ112" s="218"/>
      <c r="ER112" s="218"/>
      <c r="ES112" s="218"/>
      <c r="ET112" s="218"/>
      <c r="EU112" s="218"/>
      <c r="EV112" s="218"/>
      <c r="EW112" s="218"/>
      <c r="EX112" s="218"/>
      <c r="EY112" s="218"/>
      <c r="EZ112" s="218"/>
      <c r="FA112" s="218"/>
      <c r="FB112" s="218"/>
      <c r="FC112" s="218"/>
      <c r="FD112" s="218"/>
      <c r="FE112" s="218"/>
      <c r="FF112" s="218"/>
      <c r="FG112" s="218"/>
      <c r="FH112" s="218"/>
      <c r="FI112" s="218"/>
      <c r="FJ112" s="218"/>
      <c r="FK112" s="218"/>
      <c r="FL112" s="218"/>
      <c r="FM112" s="218"/>
      <c r="FN112" s="218"/>
      <c r="FO112" s="218"/>
      <c r="FP112" s="218"/>
      <c r="FQ112" s="218"/>
      <c r="FR112" s="218"/>
      <c r="FS112" s="218"/>
      <c r="FT112" s="218"/>
      <c r="FU112" s="218"/>
      <c r="FV112" s="218"/>
      <c r="FW112" s="218"/>
      <c r="FX112" s="218"/>
      <c r="FY112" s="218"/>
      <c r="FZ112" s="218"/>
      <c r="GA112" s="218"/>
      <c r="GB112" s="218"/>
      <c r="GC112" s="218"/>
      <c r="GD112" s="218"/>
      <c r="GE112" s="218"/>
      <c r="GF112" s="218"/>
      <c r="GG112" s="218"/>
      <c r="GH112" s="218"/>
      <c r="GI112" s="218"/>
      <c r="GJ112" s="218"/>
      <c r="GK112" s="218"/>
      <c r="GL112" s="218"/>
      <c r="GM112" s="218"/>
      <c r="GN112" s="218"/>
      <c r="GO112" s="218"/>
      <c r="GP112" s="218"/>
      <c r="GQ112" s="218"/>
      <c r="GR112" s="218"/>
      <c r="GS112" s="218"/>
      <c r="GT112" s="218"/>
      <c r="GU112" s="218"/>
      <c r="GV112" s="218"/>
      <c r="GW112" s="218"/>
      <c r="GX112" s="218"/>
      <c r="GY112" s="218"/>
      <c r="GZ112" s="218"/>
      <c r="HA112" s="218"/>
      <c r="HB112" s="218"/>
      <c r="HC112" s="218"/>
      <c r="HD112" s="218"/>
      <c r="HE112" s="218"/>
      <c r="HF112" s="218"/>
      <c r="HG112" s="218"/>
      <c r="HH112" s="218"/>
      <c r="HI112" s="218"/>
      <c r="HJ112" s="218"/>
      <c r="HK112" s="218"/>
      <c r="HL112" s="218"/>
      <c r="HM112" s="218"/>
      <c r="HN112" s="218"/>
      <c r="HO112" s="218"/>
      <c r="HP112" s="218"/>
      <c r="HQ112" s="218"/>
      <c r="HR112" s="218"/>
      <c r="HS112" s="218"/>
      <c r="HT112" s="218"/>
      <c r="HU112" s="218"/>
      <c r="HV112" s="218"/>
      <c r="HW112" s="218"/>
      <c r="HX112" s="218"/>
      <c r="HY112" s="218"/>
      <c r="HZ112" s="218"/>
      <c r="IA112" s="218"/>
      <c r="IB112" s="218"/>
      <c r="IC112" s="218"/>
      <c r="ID112" s="218"/>
      <c r="IE112" s="218"/>
      <c r="IF112" s="218"/>
      <c r="IG112" s="218"/>
      <c r="IH112" s="218"/>
      <c r="II112" s="218"/>
      <c r="IJ112" s="218"/>
      <c r="IK112" s="218"/>
      <c r="IL112" s="218"/>
      <c r="IM112" s="218"/>
      <c r="IN112" s="218"/>
      <c r="IO112" s="218"/>
      <c r="IP112" s="218"/>
      <c r="IQ112" s="218"/>
      <c r="IR112" s="218"/>
      <c r="IS112" s="218"/>
      <c r="IT112" s="218"/>
      <c r="IU112" s="218"/>
      <c r="IV112" s="218"/>
      <c r="IW112" s="218"/>
      <c r="IX112" s="218"/>
      <c r="IY112" s="218"/>
      <c r="IZ112" s="218"/>
      <c r="JA112" s="218"/>
      <c r="JB112" s="218"/>
      <c r="JC112" s="218"/>
      <c r="JD112" s="218"/>
      <c r="JE112" s="218"/>
      <c r="JF112" s="218"/>
      <c r="JG112" s="218"/>
      <c r="JH112" s="218"/>
      <c r="JI112" s="218"/>
      <c r="JJ112" s="218"/>
      <c r="JK112" s="218"/>
      <c r="JL112" s="218"/>
      <c r="JM112" s="218"/>
      <c r="JN112" s="218"/>
      <c r="JO112" s="218"/>
      <c r="JP112" s="218"/>
      <c r="JQ112" s="218"/>
      <c r="JR112" s="218"/>
      <c r="JS112" s="218"/>
      <c r="JT112" s="218"/>
      <c r="JU112" s="218"/>
      <c r="JV112" s="218"/>
      <c r="JW112" s="218"/>
      <c r="JX112" s="218"/>
      <c r="JY112" s="218"/>
      <c r="JZ112" s="218"/>
      <c r="KA112" s="218"/>
      <c r="KB112" s="218"/>
      <c r="KC112" s="218"/>
      <c r="KD112" s="218"/>
      <c r="KE112" s="218"/>
      <c r="KF112" s="218"/>
      <c r="KG112" s="218"/>
      <c r="KH112" s="218"/>
      <c r="KI112" s="218"/>
      <c r="KJ112" s="218"/>
      <c r="KK112" s="218"/>
      <c r="KL112" s="218"/>
    </row>
    <row r="113" spans="1:298" s="219" customFormat="1" ht="14.25" x14ac:dyDescent="0.2">
      <c r="A113" s="154"/>
      <c r="B113" s="154"/>
      <c r="C113" s="154"/>
      <c r="D113" s="154"/>
      <c r="E113" s="154"/>
      <c r="F113" s="154"/>
      <c r="G113" s="154"/>
      <c r="H113" s="154"/>
      <c r="I113" s="154"/>
      <c r="J113" s="154"/>
      <c r="K113" s="154"/>
      <c r="L113" s="154"/>
      <c r="M113" s="154"/>
      <c r="N113" s="154"/>
      <c r="O113" s="154"/>
      <c r="P113" s="189"/>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row>
    <row r="114" spans="1:298" s="219" customFormat="1" ht="14.25" x14ac:dyDescent="0.2">
      <c r="A114" s="154"/>
      <c r="B114" s="154"/>
      <c r="C114" s="154"/>
      <c r="D114" s="154"/>
      <c r="E114" s="154"/>
      <c r="F114" s="154"/>
      <c r="G114" s="154"/>
      <c r="H114" s="154"/>
      <c r="I114" s="154"/>
      <c r="J114" s="154"/>
      <c r="K114" s="154"/>
      <c r="L114" s="154"/>
      <c r="M114" s="154"/>
      <c r="N114" s="154"/>
      <c r="O114" s="154"/>
      <c r="P114" s="189"/>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8"/>
      <c r="FG114" s="218"/>
      <c r="FH114" s="218"/>
      <c r="FI114" s="218"/>
      <c r="FJ114" s="218"/>
      <c r="FK114" s="218"/>
      <c r="FL114" s="218"/>
      <c r="FM114" s="218"/>
      <c r="FN114" s="218"/>
      <c r="FO114" s="218"/>
      <c r="FP114" s="218"/>
      <c r="FQ114" s="218"/>
      <c r="FR114" s="218"/>
      <c r="FS114" s="218"/>
      <c r="FT114" s="218"/>
      <c r="FU114" s="218"/>
      <c r="FV114" s="218"/>
      <c r="FW114" s="218"/>
      <c r="FX114" s="218"/>
      <c r="FY114" s="218"/>
      <c r="FZ114" s="218"/>
      <c r="GA114" s="218"/>
      <c r="GB114" s="218"/>
      <c r="GC114" s="218"/>
      <c r="GD114" s="218"/>
      <c r="GE114" s="218"/>
      <c r="GF114" s="218"/>
      <c r="GG114" s="218"/>
      <c r="GH114" s="218"/>
      <c r="GI114" s="218"/>
      <c r="GJ114" s="218"/>
      <c r="GK114" s="218"/>
      <c r="GL114" s="218"/>
      <c r="GM114" s="218"/>
      <c r="GN114" s="218"/>
      <c r="GO114" s="218"/>
      <c r="GP114" s="218"/>
      <c r="GQ114" s="218"/>
      <c r="GR114" s="218"/>
      <c r="GS114" s="218"/>
      <c r="GT114" s="218"/>
      <c r="GU114" s="218"/>
      <c r="GV114" s="218"/>
      <c r="GW114" s="218"/>
      <c r="GX114" s="218"/>
      <c r="GY114" s="218"/>
      <c r="GZ114" s="218"/>
      <c r="HA114" s="218"/>
      <c r="HB114" s="218"/>
      <c r="HC114" s="218"/>
      <c r="HD114" s="218"/>
      <c r="HE114" s="218"/>
      <c r="HF114" s="218"/>
      <c r="HG114" s="218"/>
      <c r="HH114" s="218"/>
      <c r="HI114" s="218"/>
      <c r="HJ114" s="218"/>
      <c r="HK114" s="218"/>
      <c r="HL114" s="218"/>
      <c r="HM114" s="218"/>
      <c r="HN114" s="218"/>
      <c r="HO114" s="218"/>
      <c r="HP114" s="218"/>
      <c r="HQ114" s="218"/>
      <c r="HR114" s="218"/>
      <c r="HS114" s="218"/>
      <c r="HT114" s="218"/>
      <c r="HU114" s="218"/>
      <c r="HV114" s="218"/>
      <c r="HW114" s="218"/>
      <c r="HX114" s="218"/>
      <c r="HY114" s="218"/>
      <c r="HZ114" s="218"/>
      <c r="IA114" s="218"/>
      <c r="IB114" s="218"/>
      <c r="IC114" s="218"/>
      <c r="ID114" s="218"/>
      <c r="IE114" s="218"/>
      <c r="IF114" s="218"/>
      <c r="IG114" s="218"/>
      <c r="IH114" s="218"/>
      <c r="II114" s="218"/>
      <c r="IJ114" s="218"/>
      <c r="IK114" s="218"/>
      <c r="IL114" s="218"/>
      <c r="IM114" s="218"/>
      <c r="IN114" s="218"/>
      <c r="IO114" s="218"/>
      <c r="IP114" s="218"/>
      <c r="IQ114" s="218"/>
      <c r="IR114" s="218"/>
      <c r="IS114" s="218"/>
      <c r="IT114" s="218"/>
      <c r="IU114" s="218"/>
      <c r="IV114" s="218"/>
      <c r="IW114" s="218"/>
      <c r="IX114" s="218"/>
      <c r="IY114" s="218"/>
      <c r="IZ114" s="218"/>
      <c r="JA114" s="218"/>
      <c r="JB114" s="218"/>
      <c r="JC114" s="218"/>
      <c r="JD114" s="218"/>
      <c r="JE114" s="218"/>
      <c r="JF114" s="218"/>
      <c r="JG114" s="218"/>
      <c r="JH114" s="218"/>
      <c r="JI114" s="218"/>
      <c r="JJ114" s="218"/>
      <c r="JK114" s="218"/>
      <c r="JL114" s="218"/>
      <c r="JM114" s="218"/>
      <c r="JN114" s="218"/>
      <c r="JO114" s="218"/>
      <c r="JP114" s="218"/>
      <c r="JQ114" s="218"/>
      <c r="JR114" s="218"/>
      <c r="JS114" s="218"/>
      <c r="JT114" s="218"/>
      <c r="JU114" s="218"/>
      <c r="JV114" s="218"/>
      <c r="JW114" s="218"/>
      <c r="JX114" s="218"/>
      <c r="JY114" s="218"/>
      <c r="JZ114" s="218"/>
      <c r="KA114" s="218"/>
      <c r="KB114" s="218"/>
      <c r="KC114" s="218"/>
      <c r="KD114" s="218"/>
      <c r="KE114" s="218"/>
      <c r="KF114" s="218"/>
      <c r="KG114" s="218"/>
      <c r="KH114" s="218"/>
      <c r="KI114" s="218"/>
      <c r="KJ114" s="218"/>
      <c r="KK114" s="218"/>
      <c r="KL114" s="218"/>
    </row>
    <row r="115" spans="1:298" s="219" customFormat="1" ht="14.25" x14ac:dyDescent="0.2">
      <c r="A115" s="154"/>
      <c r="B115" s="154"/>
      <c r="C115" s="154"/>
      <c r="D115" s="154"/>
      <c r="E115" s="154"/>
      <c r="F115" s="154"/>
      <c r="G115" s="154"/>
      <c r="H115" s="154"/>
      <c r="I115" s="154"/>
      <c r="J115" s="154"/>
      <c r="K115" s="154"/>
      <c r="L115" s="154"/>
      <c r="M115" s="154"/>
      <c r="N115" s="154"/>
      <c r="O115" s="154"/>
      <c r="P115" s="189"/>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18"/>
      <c r="DI115" s="218"/>
      <c r="DJ115" s="218"/>
      <c r="DK115" s="218"/>
      <c r="DL115" s="218"/>
      <c r="DM115" s="218"/>
      <c r="DN115" s="218"/>
      <c r="DO115" s="218"/>
      <c r="DP115" s="218"/>
      <c r="DQ115" s="218"/>
      <c r="DR115" s="218"/>
      <c r="DS115" s="218"/>
      <c r="DT115" s="218"/>
      <c r="DU115" s="218"/>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8"/>
      <c r="FG115" s="218"/>
      <c r="FH115" s="218"/>
      <c r="FI115" s="218"/>
      <c r="FJ115" s="218"/>
      <c r="FK115" s="218"/>
      <c r="FL115" s="218"/>
      <c r="FM115" s="218"/>
      <c r="FN115" s="218"/>
      <c r="FO115" s="218"/>
      <c r="FP115" s="218"/>
      <c r="FQ115" s="218"/>
      <c r="FR115" s="218"/>
      <c r="FS115" s="218"/>
      <c r="FT115" s="218"/>
      <c r="FU115" s="218"/>
      <c r="FV115" s="218"/>
      <c r="FW115" s="218"/>
      <c r="FX115" s="218"/>
      <c r="FY115" s="218"/>
      <c r="FZ115" s="218"/>
      <c r="GA115" s="218"/>
      <c r="GB115" s="218"/>
      <c r="GC115" s="218"/>
      <c r="GD115" s="218"/>
      <c r="GE115" s="218"/>
      <c r="GF115" s="218"/>
      <c r="GG115" s="218"/>
      <c r="GH115" s="218"/>
      <c r="GI115" s="218"/>
      <c r="GJ115" s="218"/>
      <c r="GK115" s="218"/>
      <c r="GL115" s="218"/>
      <c r="GM115" s="218"/>
      <c r="GN115" s="218"/>
      <c r="GO115" s="218"/>
      <c r="GP115" s="218"/>
      <c r="GQ115" s="218"/>
      <c r="GR115" s="218"/>
      <c r="GS115" s="218"/>
      <c r="GT115" s="218"/>
      <c r="GU115" s="218"/>
      <c r="GV115" s="218"/>
      <c r="GW115" s="218"/>
      <c r="GX115" s="218"/>
      <c r="GY115" s="218"/>
      <c r="GZ115" s="218"/>
      <c r="HA115" s="218"/>
      <c r="HB115" s="218"/>
      <c r="HC115" s="218"/>
      <c r="HD115" s="218"/>
      <c r="HE115" s="218"/>
      <c r="HF115" s="218"/>
      <c r="HG115" s="218"/>
      <c r="HH115" s="218"/>
      <c r="HI115" s="218"/>
      <c r="HJ115" s="218"/>
      <c r="HK115" s="218"/>
      <c r="HL115" s="218"/>
      <c r="HM115" s="218"/>
      <c r="HN115" s="218"/>
      <c r="HO115" s="218"/>
      <c r="HP115" s="218"/>
      <c r="HQ115" s="218"/>
      <c r="HR115" s="218"/>
      <c r="HS115" s="218"/>
      <c r="HT115" s="218"/>
      <c r="HU115" s="218"/>
      <c r="HV115" s="218"/>
      <c r="HW115" s="218"/>
      <c r="HX115" s="218"/>
      <c r="HY115" s="218"/>
      <c r="HZ115" s="218"/>
      <c r="IA115" s="218"/>
      <c r="IB115" s="218"/>
      <c r="IC115" s="218"/>
      <c r="ID115" s="218"/>
      <c r="IE115" s="218"/>
      <c r="IF115" s="218"/>
      <c r="IG115" s="218"/>
      <c r="IH115" s="218"/>
      <c r="II115" s="218"/>
      <c r="IJ115" s="218"/>
      <c r="IK115" s="218"/>
      <c r="IL115" s="218"/>
      <c r="IM115" s="218"/>
      <c r="IN115" s="218"/>
      <c r="IO115" s="218"/>
      <c r="IP115" s="218"/>
      <c r="IQ115" s="218"/>
      <c r="IR115" s="218"/>
      <c r="IS115" s="218"/>
      <c r="IT115" s="218"/>
      <c r="IU115" s="218"/>
      <c r="IV115" s="218"/>
      <c r="IW115" s="218"/>
      <c r="IX115" s="218"/>
      <c r="IY115" s="218"/>
      <c r="IZ115" s="218"/>
      <c r="JA115" s="218"/>
      <c r="JB115" s="218"/>
      <c r="JC115" s="218"/>
      <c r="JD115" s="218"/>
      <c r="JE115" s="218"/>
      <c r="JF115" s="218"/>
      <c r="JG115" s="218"/>
      <c r="JH115" s="218"/>
      <c r="JI115" s="218"/>
      <c r="JJ115" s="218"/>
      <c r="JK115" s="218"/>
      <c r="JL115" s="218"/>
      <c r="JM115" s="218"/>
      <c r="JN115" s="218"/>
      <c r="JO115" s="218"/>
      <c r="JP115" s="218"/>
      <c r="JQ115" s="218"/>
      <c r="JR115" s="218"/>
      <c r="JS115" s="218"/>
      <c r="JT115" s="218"/>
      <c r="JU115" s="218"/>
      <c r="JV115" s="218"/>
      <c r="JW115" s="218"/>
      <c r="JX115" s="218"/>
      <c r="JY115" s="218"/>
      <c r="JZ115" s="218"/>
      <c r="KA115" s="218"/>
      <c r="KB115" s="218"/>
      <c r="KC115" s="218"/>
      <c r="KD115" s="218"/>
      <c r="KE115" s="218"/>
      <c r="KF115" s="218"/>
      <c r="KG115" s="218"/>
      <c r="KH115" s="218"/>
      <c r="KI115" s="218"/>
      <c r="KJ115" s="218"/>
      <c r="KK115" s="218"/>
      <c r="KL115" s="218"/>
    </row>
    <row r="116" spans="1:298" s="219" customFormat="1" ht="14.25" x14ac:dyDescent="0.2">
      <c r="A116" s="154"/>
      <c r="B116" s="154"/>
      <c r="C116" s="154"/>
      <c r="D116" s="154"/>
      <c r="E116" s="154"/>
      <c r="F116" s="154"/>
      <c r="G116" s="154"/>
      <c r="H116" s="154"/>
      <c r="I116" s="154"/>
      <c r="J116" s="154"/>
      <c r="K116" s="154"/>
      <c r="L116" s="154"/>
      <c r="M116" s="154"/>
      <c r="N116" s="154"/>
      <c r="O116" s="154"/>
      <c r="P116" s="189"/>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18"/>
      <c r="DI116" s="218"/>
      <c r="DJ116" s="218"/>
      <c r="DK116" s="218"/>
      <c r="DL116" s="218"/>
      <c r="DM116" s="218"/>
      <c r="DN116" s="218"/>
      <c r="DO116" s="218"/>
      <c r="DP116" s="218"/>
      <c r="DQ116" s="218"/>
      <c r="DR116" s="218"/>
      <c r="DS116" s="218"/>
      <c r="DT116" s="218"/>
      <c r="DU116" s="218"/>
      <c r="DV116" s="218"/>
      <c r="DW116" s="218"/>
      <c r="DX116" s="218"/>
      <c r="DY116" s="218"/>
      <c r="DZ116" s="218"/>
      <c r="EA116" s="218"/>
      <c r="EB116" s="218"/>
      <c r="EC116" s="218"/>
      <c r="ED116" s="218"/>
      <c r="EE116" s="218"/>
      <c r="EF116" s="218"/>
      <c r="EG116" s="218"/>
      <c r="EH116" s="218"/>
      <c r="EI116" s="218"/>
      <c r="EJ116" s="218"/>
      <c r="EK116" s="218"/>
      <c r="EL116" s="218"/>
      <c r="EM116" s="218"/>
      <c r="EN116" s="218"/>
      <c r="EO116" s="218"/>
      <c r="EP116" s="218"/>
      <c r="EQ116" s="218"/>
      <c r="ER116" s="218"/>
      <c r="ES116" s="218"/>
      <c r="ET116" s="218"/>
      <c r="EU116" s="218"/>
      <c r="EV116" s="218"/>
      <c r="EW116" s="218"/>
      <c r="EX116" s="218"/>
      <c r="EY116" s="218"/>
      <c r="EZ116" s="218"/>
      <c r="FA116" s="218"/>
      <c r="FB116" s="218"/>
      <c r="FC116" s="218"/>
      <c r="FD116" s="218"/>
      <c r="FE116" s="218"/>
      <c r="FF116" s="218"/>
      <c r="FG116" s="218"/>
      <c r="FH116" s="218"/>
      <c r="FI116" s="218"/>
      <c r="FJ116" s="218"/>
      <c r="FK116" s="218"/>
      <c r="FL116" s="218"/>
      <c r="FM116" s="218"/>
      <c r="FN116" s="218"/>
      <c r="FO116" s="218"/>
      <c r="FP116" s="218"/>
      <c r="FQ116" s="218"/>
      <c r="FR116" s="218"/>
      <c r="FS116" s="218"/>
      <c r="FT116" s="218"/>
      <c r="FU116" s="218"/>
      <c r="FV116" s="218"/>
      <c r="FW116" s="218"/>
      <c r="FX116" s="218"/>
      <c r="FY116" s="218"/>
      <c r="FZ116" s="218"/>
      <c r="GA116" s="218"/>
      <c r="GB116" s="218"/>
      <c r="GC116" s="218"/>
      <c r="GD116" s="218"/>
      <c r="GE116" s="218"/>
      <c r="GF116" s="218"/>
      <c r="GG116" s="218"/>
      <c r="GH116" s="218"/>
      <c r="GI116" s="218"/>
      <c r="GJ116" s="218"/>
      <c r="GK116" s="218"/>
      <c r="GL116" s="218"/>
      <c r="GM116" s="218"/>
      <c r="GN116" s="218"/>
      <c r="GO116" s="218"/>
      <c r="GP116" s="218"/>
      <c r="GQ116" s="218"/>
      <c r="GR116" s="218"/>
      <c r="GS116" s="218"/>
      <c r="GT116" s="218"/>
      <c r="GU116" s="218"/>
      <c r="GV116" s="218"/>
      <c r="GW116" s="218"/>
      <c r="GX116" s="218"/>
      <c r="GY116" s="218"/>
      <c r="GZ116" s="218"/>
      <c r="HA116" s="218"/>
      <c r="HB116" s="218"/>
      <c r="HC116" s="218"/>
      <c r="HD116" s="218"/>
      <c r="HE116" s="218"/>
      <c r="HF116" s="218"/>
      <c r="HG116" s="218"/>
      <c r="HH116" s="218"/>
      <c r="HI116" s="218"/>
      <c r="HJ116" s="218"/>
      <c r="HK116" s="218"/>
      <c r="HL116" s="218"/>
      <c r="HM116" s="218"/>
      <c r="HN116" s="218"/>
      <c r="HO116" s="218"/>
      <c r="HP116" s="218"/>
      <c r="HQ116" s="218"/>
      <c r="HR116" s="218"/>
      <c r="HS116" s="218"/>
      <c r="HT116" s="218"/>
      <c r="HU116" s="218"/>
      <c r="HV116" s="218"/>
      <c r="HW116" s="218"/>
      <c r="HX116" s="218"/>
      <c r="HY116" s="218"/>
      <c r="HZ116" s="218"/>
      <c r="IA116" s="218"/>
      <c r="IB116" s="218"/>
      <c r="IC116" s="218"/>
      <c r="ID116" s="218"/>
      <c r="IE116" s="218"/>
      <c r="IF116" s="218"/>
      <c r="IG116" s="218"/>
      <c r="IH116" s="218"/>
      <c r="II116" s="218"/>
      <c r="IJ116" s="218"/>
      <c r="IK116" s="218"/>
      <c r="IL116" s="218"/>
      <c r="IM116" s="218"/>
      <c r="IN116" s="218"/>
      <c r="IO116" s="218"/>
      <c r="IP116" s="218"/>
      <c r="IQ116" s="218"/>
      <c r="IR116" s="218"/>
      <c r="IS116" s="218"/>
      <c r="IT116" s="218"/>
      <c r="IU116" s="218"/>
      <c r="IV116" s="218"/>
      <c r="IW116" s="218"/>
      <c r="IX116" s="218"/>
      <c r="IY116" s="218"/>
      <c r="IZ116" s="218"/>
      <c r="JA116" s="218"/>
      <c r="JB116" s="218"/>
      <c r="JC116" s="218"/>
      <c r="JD116" s="218"/>
      <c r="JE116" s="218"/>
      <c r="JF116" s="218"/>
      <c r="JG116" s="218"/>
      <c r="JH116" s="218"/>
      <c r="JI116" s="218"/>
      <c r="JJ116" s="218"/>
      <c r="JK116" s="218"/>
      <c r="JL116" s="218"/>
      <c r="JM116" s="218"/>
      <c r="JN116" s="218"/>
      <c r="JO116" s="218"/>
      <c r="JP116" s="218"/>
      <c r="JQ116" s="218"/>
      <c r="JR116" s="218"/>
      <c r="JS116" s="218"/>
      <c r="JT116" s="218"/>
      <c r="JU116" s="218"/>
      <c r="JV116" s="218"/>
      <c r="JW116" s="218"/>
      <c r="JX116" s="218"/>
      <c r="JY116" s="218"/>
      <c r="JZ116" s="218"/>
      <c r="KA116" s="218"/>
      <c r="KB116" s="218"/>
      <c r="KC116" s="218"/>
      <c r="KD116" s="218"/>
      <c r="KE116" s="218"/>
      <c r="KF116" s="218"/>
      <c r="KG116" s="218"/>
      <c r="KH116" s="218"/>
      <c r="KI116" s="218"/>
      <c r="KJ116" s="218"/>
      <c r="KK116" s="218"/>
      <c r="KL116" s="218"/>
    </row>
    <row r="117" spans="1:298" s="219" customFormat="1" ht="14.25" x14ac:dyDescent="0.2">
      <c r="A117" s="154"/>
      <c r="B117" s="154"/>
      <c r="C117" s="154"/>
      <c r="D117" s="154"/>
      <c r="E117" s="154"/>
      <c r="F117" s="154"/>
      <c r="G117" s="154"/>
      <c r="H117" s="154"/>
      <c r="I117" s="154"/>
      <c r="J117" s="154"/>
      <c r="K117" s="154"/>
      <c r="L117" s="154"/>
      <c r="M117" s="154"/>
      <c r="N117" s="154"/>
      <c r="O117" s="154"/>
      <c r="P117" s="189"/>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18"/>
      <c r="DI117" s="218"/>
      <c r="DJ117" s="218"/>
      <c r="DK117" s="218"/>
      <c r="DL117" s="218"/>
      <c r="DM117" s="218"/>
      <c r="DN117" s="218"/>
      <c r="DO117" s="218"/>
      <c r="DP117" s="218"/>
      <c r="DQ117" s="218"/>
      <c r="DR117" s="218"/>
      <c r="DS117" s="218"/>
      <c r="DT117" s="218"/>
      <c r="DU117" s="218"/>
      <c r="DV117" s="218"/>
      <c r="DW117" s="218"/>
      <c r="DX117" s="218"/>
      <c r="DY117" s="218"/>
      <c r="DZ117" s="218"/>
      <c r="EA117" s="218"/>
      <c r="EB117" s="218"/>
      <c r="EC117" s="218"/>
      <c r="ED117" s="218"/>
      <c r="EE117" s="218"/>
      <c r="EF117" s="218"/>
      <c r="EG117" s="218"/>
      <c r="EH117" s="218"/>
      <c r="EI117" s="218"/>
      <c r="EJ117" s="218"/>
      <c r="EK117" s="218"/>
      <c r="EL117" s="218"/>
      <c r="EM117" s="218"/>
      <c r="EN117" s="218"/>
      <c r="EO117" s="218"/>
      <c r="EP117" s="218"/>
      <c r="EQ117" s="218"/>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18"/>
      <c r="FT117" s="218"/>
      <c r="FU117" s="218"/>
      <c r="FV117" s="218"/>
      <c r="FW117" s="218"/>
      <c r="FX117" s="218"/>
      <c r="FY117" s="218"/>
      <c r="FZ117" s="218"/>
      <c r="GA117" s="218"/>
      <c r="GB117" s="218"/>
      <c r="GC117" s="218"/>
      <c r="GD117" s="218"/>
      <c r="GE117" s="218"/>
      <c r="GF117" s="218"/>
      <c r="GG117" s="218"/>
      <c r="GH117" s="218"/>
      <c r="GI117" s="218"/>
      <c r="GJ117" s="218"/>
      <c r="GK117" s="218"/>
      <c r="GL117" s="218"/>
      <c r="GM117" s="218"/>
      <c r="GN117" s="218"/>
      <c r="GO117" s="218"/>
      <c r="GP117" s="218"/>
      <c r="GQ117" s="218"/>
      <c r="GR117" s="218"/>
      <c r="GS117" s="218"/>
      <c r="GT117" s="218"/>
      <c r="GU117" s="218"/>
      <c r="GV117" s="218"/>
      <c r="GW117" s="218"/>
      <c r="GX117" s="218"/>
      <c r="GY117" s="218"/>
      <c r="GZ117" s="218"/>
      <c r="HA117" s="218"/>
      <c r="HB117" s="218"/>
      <c r="HC117" s="218"/>
      <c r="HD117" s="218"/>
      <c r="HE117" s="218"/>
      <c r="HF117" s="218"/>
      <c r="HG117" s="218"/>
      <c r="HH117" s="218"/>
      <c r="HI117" s="218"/>
      <c r="HJ117" s="218"/>
      <c r="HK117" s="218"/>
      <c r="HL117" s="218"/>
      <c r="HM117" s="218"/>
      <c r="HN117" s="218"/>
      <c r="HO117" s="218"/>
      <c r="HP117" s="218"/>
      <c r="HQ117" s="218"/>
      <c r="HR117" s="218"/>
      <c r="HS117" s="218"/>
      <c r="HT117" s="218"/>
      <c r="HU117" s="218"/>
      <c r="HV117" s="218"/>
      <c r="HW117" s="218"/>
      <c r="HX117" s="218"/>
      <c r="HY117" s="218"/>
      <c r="HZ117" s="218"/>
      <c r="IA117" s="218"/>
      <c r="IB117" s="218"/>
      <c r="IC117" s="218"/>
      <c r="ID117" s="218"/>
      <c r="IE117" s="218"/>
      <c r="IF117" s="218"/>
      <c r="IG117" s="218"/>
      <c r="IH117" s="218"/>
      <c r="II117" s="218"/>
      <c r="IJ117" s="218"/>
      <c r="IK117" s="218"/>
      <c r="IL117" s="218"/>
      <c r="IM117" s="218"/>
      <c r="IN117" s="218"/>
      <c r="IO117" s="218"/>
      <c r="IP117" s="218"/>
      <c r="IQ117" s="218"/>
      <c r="IR117" s="218"/>
      <c r="IS117" s="218"/>
      <c r="IT117" s="218"/>
      <c r="IU117" s="218"/>
      <c r="IV117" s="218"/>
      <c r="IW117" s="218"/>
      <c r="IX117" s="218"/>
      <c r="IY117" s="218"/>
      <c r="IZ117" s="218"/>
      <c r="JA117" s="218"/>
      <c r="JB117" s="218"/>
      <c r="JC117" s="218"/>
      <c r="JD117" s="218"/>
      <c r="JE117" s="218"/>
      <c r="JF117" s="218"/>
      <c r="JG117" s="218"/>
      <c r="JH117" s="218"/>
      <c r="JI117" s="218"/>
      <c r="JJ117" s="218"/>
      <c r="JK117" s="218"/>
      <c r="JL117" s="218"/>
      <c r="JM117" s="218"/>
      <c r="JN117" s="218"/>
      <c r="JO117" s="218"/>
      <c r="JP117" s="218"/>
      <c r="JQ117" s="218"/>
      <c r="JR117" s="218"/>
      <c r="JS117" s="218"/>
      <c r="JT117" s="218"/>
      <c r="JU117" s="218"/>
      <c r="JV117" s="218"/>
      <c r="JW117" s="218"/>
      <c r="JX117" s="218"/>
      <c r="JY117" s="218"/>
      <c r="JZ117" s="218"/>
      <c r="KA117" s="218"/>
      <c r="KB117" s="218"/>
      <c r="KC117" s="218"/>
      <c r="KD117" s="218"/>
      <c r="KE117" s="218"/>
      <c r="KF117" s="218"/>
      <c r="KG117" s="218"/>
      <c r="KH117" s="218"/>
      <c r="KI117" s="218"/>
      <c r="KJ117" s="218"/>
      <c r="KK117" s="218"/>
      <c r="KL117" s="218"/>
    </row>
    <row r="118" spans="1:298" s="219" customFormat="1" ht="14.25" x14ac:dyDescent="0.2">
      <c r="A118" s="154"/>
      <c r="B118" s="154"/>
      <c r="C118" s="154"/>
      <c r="D118" s="154"/>
      <c r="E118" s="154"/>
      <c r="F118" s="154"/>
      <c r="G118" s="154"/>
      <c r="H118" s="154"/>
      <c r="I118" s="154"/>
      <c r="J118" s="154"/>
      <c r="K118" s="154"/>
      <c r="L118" s="154"/>
      <c r="M118" s="154"/>
      <c r="N118" s="154"/>
      <c r="O118" s="154"/>
      <c r="P118" s="189"/>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18"/>
      <c r="DI118" s="218"/>
      <c r="DJ118" s="218"/>
      <c r="DK118" s="218"/>
      <c r="DL118" s="218"/>
      <c r="DM118" s="218"/>
      <c r="DN118" s="218"/>
      <c r="DO118" s="218"/>
      <c r="DP118" s="218"/>
      <c r="DQ118" s="218"/>
      <c r="DR118" s="218"/>
      <c r="DS118" s="218"/>
      <c r="DT118" s="218"/>
      <c r="DU118" s="218"/>
      <c r="DV118" s="218"/>
      <c r="DW118" s="218"/>
      <c r="DX118" s="218"/>
      <c r="DY118" s="218"/>
      <c r="DZ118" s="218"/>
      <c r="EA118" s="218"/>
      <c r="EB118" s="218"/>
      <c r="EC118" s="218"/>
      <c r="ED118" s="218"/>
      <c r="EE118" s="218"/>
      <c r="EF118" s="218"/>
      <c r="EG118" s="218"/>
      <c r="EH118" s="218"/>
      <c r="EI118" s="218"/>
      <c r="EJ118" s="218"/>
      <c r="EK118" s="218"/>
      <c r="EL118" s="218"/>
      <c r="EM118" s="218"/>
      <c r="EN118" s="218"/>
      <c r="EO118" s="218"/>
      <c r="EP118" s="218"/>
      <c r="EQ118" s="218"/>
      <c r="ER118" s="218"/>
      <c r="ES118" s="218"/>
      <c r="ET118" s="218"/>
      <c r="EU118" s="218"/>
      <c r="EV118" s="218"/>
      <c r="EW118" s="218"/>
      <c r="EX118" s="218"/>
      <c r="EY118" s="218"/>
      <c r="EZ118" s="218"/>
      <c r="FA118" s="218"/>
      <c r="FB118" s="218"/>
      <c r="FC118" s="218"/>
      <c r="FD118" s="218"/>
      <c r="FE118" s="218"/>
      <c r="FF118" s="218"/>
      <c r="FG118" s="218"/>
      <c r="FH118" s="218"/>
      <c r="FI118" s="218"/>
      <c r="FJ118" s="218"/>
      <c r="FK118" s="218"/>
      <c r="FL118" s="218"/>
      <c r="FM118" s="218"/>
      <c r="FN118" s="218"/>
      <c r="FO118" s="218"/>
      <c r="FP118" s="218"/>
      <c r="FQ118" s="218"/>
      <c r="FR118" s="218"/>
      <c r="FS118" s="218"/>
      <c r="FT118" s="218"/>
      <c r="FU118" s="218"/>
      <c r="FV118" s="218"/>
      <c r="FW118" s="218"/>
      <c r="FX118" s="218"/>
      <c r="FY118" s="218"/>
      <c r="FZ118" s="218"/>
      <c r="GA118" s="218"/>
      <c r="GB118" s="218"/>
      <c r="GC118" s="218"/>
      <c r="GD118" s="218"/>
      <c r="GE118" s="218"/>
      <c r="GF118" s="218"/>
      <c r="GG118" s="218"/>
      <c r="GH118" s="218"/>
      <c r="GI118" s="218"/>
      <c r="GJ118" s="218"/>
      <c r="GK118" s="218"/>
      <c r="GL118" s="218"/>
      <c r="GM118" s="218"/>
      <c r="GN118" s="218"/>
      <c r="GO118" s="218"/>
      <c r="GP118" s="218"/>
      <c r="GQ118" s="218"/>
      <c r="GR118" s="218"/>
      <c r="GS118" s="218"/>
      <c r="GT118" s="218"/>
      <c r="GU118" s="218"/>
      <c r="GV118" s="218"/>
      <c r="GW118" s="218"/>
      <c r="GX118" s="218"/>
      <c r="GY118" s="218"/>
      <c r="GZ118" s="218"/>
      <c r="HA118" s="218"/>
      <c r="HB118" s="218"/>
      <c r="HC118" s="218"/>
      <c r="HD118" s="218"/>
      <c r="HE118" s="218"/>
      <c r="HF118" s="218"/>
      <c r="HG118" s="218"/>
      <c r="HH118" s="218"/>
      <c r="HI118" s="218"/>
      <c r="HJ118" s="218"/>
      <c r="HK118" s="218"/>
      <c r="HL118" s="218"/>
      <c r="HM118" s="218"/>
      <c r="HN118" s="218"/>
      <c r="HO118" s="218"/>
      <c r="HP118" s="218"/>
      <c r="HQ118" s="218"/>
      <c r="HR118" s="218"/>
      <c r="HS118" s="218"/>
      <c r="HT118" s="218"/>
      <c r="HU118" s="218"/>
      <c r="HV118" s="218"/>
      <c r="HW118" s="218"/>
      <c r="HX118" s="218"/>
      <c r="HY118" s="218"/>
      <c r="HZ118" s="218"/>
      <c r="IA118" s="218"/>
      <c r="IB118" s="218"/>
      <c r="IC118" s="218"/>
      <c r="ID118" s="218"/>
      <c r="IE118" s="218"/>
      <c r="IF118" s="218"/>
      <c r="IG118" s="218"/>
      <c r="IH118" s="218"/>
      <c r="II118" s="218"/>
      <c r="IJ118" s="218"/>
      <c r="IK118" s="218"/>
      <c r="IL118" s="218"/>
      <c r="IM118" s="218"/>
      <c r="IN118" s="218"/>
      <c r="IO118" s="218"/>
      <c r="IP118" s="218"/>
      <c r="IQ118" s="218"/>
      <c r="IR118" s="218"/>
      <c r="IS118" s="218"/>
      <c r="IT118" s="218"/>
      <c r="IU118" s="218"/>
      <c r="IV118" s="218"/>
      <c r="IW118" s="218"/>
      <c r="IX118" s="218"/>
      <c r="IY118" s="218"/>
      <c r="IZ118" s="218"/>
      <c r="JA118" s="218"/>
      <c r="JB118" s="218"/>
      <c r="JC118" s="218"/>
      <c r="JD118" s="218"/>
      <c r="JE118" s="218"/>
      <c r="JF118" s="218"/>
      <c r="JG118" s="218"/>
      <c r="JH118" s="218"/>
      <c r="JI118" s="218"/>
      <c r="JJ118" s="218"/>
      <c r="JK118" s="218"/>
      <c r="JL118" s="218"/>
      <c r="JM118" s="218"/>
      <c r="JN118" s="218"/>
      <c r="JO118" s="218"/>
      <c r="JP118" s="218"/>
      <c r="JQ118" s="218"/>
      <c r="JR118" s="218"/>
      <c r="JS118" s="218"/>
      <c r="JT118" s="218"/>
      <c r="JU118" s="218"/>
      <c r="JV118" s="218"/>
      <c r="JW118" s="218"/>
      <c r="JX118" s="218"/>
      <c r="JY118" s="218"/>
      <c r="JZ118" s="218"/>
      <c r="KA118" s="218"/>
      <c r="KB118" s="218"/>
      <c r="KC118" s="218"/>
      <c r="KD118" s="218"/>
      <c r="KE118" s="218"/>
      <c r="KF118" s="218"/>
      <c r="KG118" s="218"/>
      <c r="KH118" s="218"/>
      <c r="KI118" s="218"/>
      <c r="KJ118" s="218"/>
      <c r="KK118" s="218"/>
      <c r="KL118" s="218"/>
    </row>
    <row r="119" spans="1:298" s="219" customFormat="1" ht="14.25" x14ac:dyDescent="0.2">
      <c r="A119" s="154"/>
      <c r="B119" s="154"/>
      <c r="C119" s="154"/>
      <c r="D119" s="154"/>
      <c r="E119" s="154"/>
      <c r="F119" s="154"/>
      <c r="G119" s="154"/>
      <c r="H119" s="154"/>
      <c r="I119" s="154"/>
      <c r="J119" s="154"/>
      <c r="K119" s="154"/>
      <c r="L119" s="154"/>
      <c r="M119" s="154"/>
      <c r="N119" s="154"/>
      <c r="O119" s="154"/>
      <c r="P119" s="189"/>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18"/>
      <c r="DI119" s="218"/>
      <c r="DJ119" s="218"/>
      <c r="DK119" s="218"/>
      <c r="DL119" s="218"/>
      <c r="DM119" s="218"/>
      <c r="DN119" s="218"/>
      <c r="DO119" s="218"/>
      <c r="DP119" s="218"/>
      <c r="DQ119" s="218"/>
      <c r="DR119" s="218"/>
      <c r="DS119" s="218"/>
      <c r="DT119" s="218"/>
      <c r="DU119" s="218"/>
      <c r="DV119" s="218"/>
      <c r="DW119" s="218"/>
      <c r="DX119" s="218"/>
      <c r="DY119" s="218"/>
      <c r="DZ119" s="218"/>
      <c r="EA119" s="218"/>
      <c r="EB119" s="218"/>
      <c r="EC119" s="218"/>
      <c r="ED119" s="218"/>
      <c r="EE119" s="218"/>
      <c r="EF119" s="218"/>
      <c r="EG119" s="218"/>
      <c r="EH119" s="218"/>
      <c r="EI119" s="218"/>
      <c r="EJ119" s="218"/>
      <c r="EK119" s="218"/>
      <c r="EL119" s="218"/>
      <c r="EM119" s="218"/>
      <c r="EN119" s="218"/>
      <c r="EO119" s="218"/>
      <c r="EP119" s="218"/>
      <c r="EQ119" s="218"/>
      <c r="ER119" s="218"/>
      <c r="ES119" s="218"/>
      <c r="ET119" s="218"/>
      <c r="EU119" s="218"/>
      <c r="EV119" s="218"/>
      <c r="EW119" s="218"/>
      <c r="EX119" s="218"/>
      <c r="EY119" s="218"/>
      <c r="EZ119" s="218"/>
      <c r="FA119" s="218"/>
      <c r="FB119" s="218"/>
      <c r="FC119" s="218"/>
      <c r="FD119" s="218"/>
      <c r="FE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c r="GF119" s="218"/>
      <c r="GG119" s="218"/>
      <c r="GH119" s="218"/>
      <c r="GI119" s="218"/>
      <c r="GJ119" s="218"/>
      <c r="GK119" s="218"/>
      <c r="GL119" s="218"/>
      <c r="GM119" s="218"/>
      <c r="GN119" s="218"/>
      <c r="GO119" s="218"/>
      <c r="GP119" s="218"/>
      <c r="GQ119" s="218"/>
      <c r="GR119" s="218"/>
      <c r="GS119" s="218"/>
      <c r="GT119" s="218"/>
      <c r="GU119" s="218"/>
      <c r="GV119" s="218"/>
      <c r="GW119" s="218"/>
      <c r="GX119" s="218"/>
      <c r="GY119" s="218"/>
      <c r="GZ119" s="218"/>
      <c r="HA119" s="218"/>
      <c r="HB119" s="218"/>
      <c r="HC119" s="218"/>
      <c r="HD119" s="218"/>
      <c r="HE119" s="218"/>
      <c r="HF119" s="218"/>
      <c r="HG119" s="218"/>
      <c r="HH119" s="218"/>
      <c r="HI119" s="218"/>
      <c r="HJ119" s="218"/>
      <c r="HK119" s="218"/>
      <c r="HL119" s="218"/>
      <c r="HM119" s="218"/>
      <c r="HN119" s="218"/>
      <c r="HO119" s="218"/>
      <c r="HP119" s="218"/>
      <c r="HQ119" s="218"/>
      <c r="HR119" s="218"/>
      <c r="HS119" s="218"/>
      <c r="HT119" s="218"/>
      <c r="HU119" s="218"/>
      <c r="HV119" s="218"/>
      <c r="HW119" s="218"/>
      <c r="HX119" s="218"/>
      <c r="HY119" s="218"/>
      <c r="HZ119" s="218"/>
      <c r="IA119" s="218"/>
      <c r="IB119" s="218"/>
      <c r="IC119" s="218"/>
      <c r="ID119" s="218"/>
      <c r="IE119" s="218"/>
      <c r="IF119" s="218"/>
      <c r="IG119" s="218"/>
      <c r="IH119" s="218"/>
      <c r="II119" s="218"/>
      <c r="IJ119" s="218"/>
      <c r="IK119" s="218"/>
      <c r="IL119" s="218"/>
      <c r="IM119" s="218"/>
      <c r="IN119" s="218"/>
      <c r="IO119" s="218"/>
      <c r="IP119" s="218"/>
      <c r="IQ119" s="218"/>
      <c r="IR119" s="218"/>
      <c r="IS119" s="218"/>
      <c r="IT119" s="218"/>
      <c r="IU119" s="218"/>
      <c r="IV119" s="218"/>
      <c r="IW119" s="218"/>
      <c r="IX119" s="218"/>
      <c r="IY119" s="218"/>
      <c r="IZ119" s="218"/>
      <c r="JA119" s="218"/>
      <c r="JB119" s="218"/>
      <c r="JC119" s="218"/>
      <c r="JD119" s="218"/>
      <c r="JE119" s="218"/>
      <c r="JF119" s="218"/>
      <c r="JG119" s="218"/>
      <c r="JH119" s="218"/>
      <c r="JI119" s="218"/>
      <c r="JJ119" s="218"/>
      <c r="JK119" s="218"/>
      <c r="JL119" s="218"/>
      <c r="JM119" s="218"/>
      <c r="JN119" s="218"/>
      <c r="JO119" s="218"/>
      <c r="JP119" s="218"/>
      <c r="JQ119" s="218"/>
      <c r="JR119" s="218"/>
      <c r="JS119" s="218"/>
      <c r="JT119" s="218"/>
      <c r="JU119" s="218"/>
      <c r="JV119" s="218"/>
      <c r="JW119" s="218"/>
      <c r="JX119" s="218"/>
      <c r="JY119" s="218"/>
      <c r="JZ119" s="218"/>
      <c r="KA119" s="218"/>
      <c r="KB119" s="218"/>
      <c r="KC119" s="218"/>
      <c r="KD119" s="218"/>
      <c r="KE119" s="218"/>
      <c r="KF119" s="218"/>
      <c r="KG119" s="218"/>
      <c r="KH119" s="218"/>
      <c r="KI119" s="218"/>
      <c r="KJ119" s="218"/>
      <c r="KK119" s="218"/>
      <c r="KL119" s="218"/>
    </row>
    <row r="120" spans="1:298" s="219" customFormat="1" ht="14.25" x14ac:dyDescent="0.2">
      <c r="A120" s="154"/>
      <c r="B120" s="154"/>
      <c r="C120" s="154"/>
      <c r="D120" s="154"/>
      <c r="E120" s="154"/>
      <c r="F120" s="154"/>
      <c r="G120" s="154"/>
      <c r="H120" s="154"/>
      <c r="I120" s="154"/>
      <c r="J120" s="154"/>
      <c r="K120" s="154"/>
      <c r="L120" s="154"/>
      <c r="M120" s="154"/>
      <c r="N120" s="154"/>
      <c r="O120" s="154"/>
      <c r="P120" s="189"/>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18"/>
      <c r="DI120" s="218"/>
      <c r="DJ120" s="218"/>
      <c r="DK120" s="218"/>
      <c r="DL120" s="218"/>
      <c r="DM120" s="218"/>
      <c r="DN120" s="218"/>
      <c r="DO120" s="218"/>
      <c r="DP120" s="218"/>
      <c r="DQ120" s="218"/>
      <c r="DR120" s="218"/>
      <c r="DS120" s="218"/>
      <c r="DT120" s="218"/>
      <c r="DU120" s="218"/>
      <c r="DV120" s="218"/>
      <c r="DW120" s="218"/>
      <c r="DX120" s="218"/>
      <c r="DY120" s="218"/>
      <c r="DZ120" s="218"/>
      <c r="EA120" s="218"/>
      <c r="EB120" s="218"/>
      <c r="EC120" s="218"/>
      <c r="ED120" s="218"/>
      <c r="EE120" s="218"/>
      <c r="EF120" s="218"/>
      <c r="EG120" s="218"/>
      <c r="EH120" s="218"/>
      <c r="EI120" s="218"/>
      <c r="EJ120" s="218"/>
      <c r="EK120" s="218"/>
      <c r="EL120" s="218"/>
      <c r="EM120" s="218"/>
      <c r="EN120" s="218"/>
      <c r="EO120" s="218"/>
      <c r="EP120" s="218"/>
      <c r="EQ120" s="218"/>
      <c r="ER120" s="218"/>
      <c r="ES120" s="218"/>
      <c r="ET120" s="218"/>
      <c r="EU120" s="218"/>
      <c r="EV120" s="218"/>
      <c r="EW120" s="218"/>
      <c r="EX120" s="218"/>
      <c r="EY120" s="218"/>
      <c r="EZ120" s="218"/>
      <c r="FA120" s="218"/>
      <c r="FB120" s="218"/>
      <c r="FC120" s="218"/>
      <c r="FD120" s="218"/>
      <c r="FE120" s="218"/>
      <c r="FF120" s="218"/>
      <c r="FG120" s="218"/>
      <c r="FH120" s="218"/>
      <c r="FI120" s="218"/>
      <c r="FJ120" s="218"/>
      <c r="FK120" s="218"/>
      <c r="FL120" s="218"/>
      <c r="FM120" s="218"/>
      <c r="FN120" s="218"/>
      <c r="FO120" s="218"/>
      <c r="FP120" s="218"/>
      <c r="FQ120" s="218"/>
      <c r="FR120" s="218"/>
      <c r="FS120" s="218"/>
      <c r="FT120" s="218"/>
      <c r="FU120" s="218"/>
      <c r="FV120" s="218"/>
      <c r="FW120" s="218"/>
      <c r="FX120" s="218"/>
      <c r="FY120" s="218"/>
      <c r="FZ120" s="218"/>
      <c r="GA120" s="218"/>
      <c r="GB120" s="218"/>
      <c r="GC120" s="218"/>
      <c r="GD120" s="218"/>
      <c r="GE120" s="218"/>
      <c r="GF120" s="218"/>
      <c r="GG120" s="218"/>
      <c r="GH120" s="218"/>
      <c r="GI120" s="218"/>
      <c r="GJ120" s="218"/>
      <c r="GK120" s="218"/>
      <c r="GL120" s="218"/>
      <c r="GM120" s="218"/>
      <c r="GN120" s="218"/>
      <c r="GO120" s="218"/>
      <c r="GP120" s="218"/>
      <c r="GQ120" s="218"/>
      <c r="GR120" s="218"/>
      <c r="GS120" s="218"/>
      <c r="GT120" s="218"/>
      <c r="GU120" s="218"/>
      <c r="GV120" s="218"/>
      <c r="GW120" s="218"/>
      <c r="GX120" s="218"/>
      <c r="GY120" s="218"/>
      <c r="GZ120" s="218"/>
      <c r="HA120" s="218"/>
      <c r="HB120" s="218"/>
      <c r="HC120" s="218"/>
      <c r="HD120" s="218"/>
      <c r="HE120" s="218"/>
      <c r="HF120" s="218"/>
      <c r="HG120" s="218"/>
      <c r="HH120" s="218"/>
      <c r="HI120" s="218"/>
      <c r="HJ120" s="218"/>
      <c r="HK120" s="218"/>
      <c r="HL120" s="218"/>
      <c r="HM120" s="218"/>
      <c r="HN120" s="218"/>
      <c r="HO120" s="218"/>
      <c r="HP120" s="218"/>
      <c r="HQ120" s="218"/>
      <c r="HR120" s="218"/>
      <c r="HS120" s="218"/>
      <c r="HT120" s="218"/>
      <c r="HU120" s="218"/>
      <c r="HV120" s="218"/>
      <c r="HW120" s="218"/>
      <c r="HX120" s="218"/>
      <c r="HY120" s="218"/>
      <c r="HZ120" s="218"/>
      <c r="IA120" s="218"/>
      <c r="IB120" s="218"/>
      <c r="IC120" s="218"/>
      <c r="ID120" s="218"/>
      <c r="IE120" s="218"/>
      <c r="IF120" s="218"/>
      <c r="IG120" s="218"/>
      <c r="IH120" s="218"/>
      <c r="II120" s="218"/>
      <c r="IJ120" s="218"/>
      <c r="IK120" s="218"/>
      <c r="IL120" s="218"/>
      <c r="IM120" s="218"/>
      <c r="IN120" s="218"/>
      <c r="IO120" s="218"/>
      <c r="IP120" s="218"/>
      <c r="IQ120" s="218"/>
      <c r="IR120" s="218"/>
      <c r="IS120" s="218"/>
      <c r="IT120" s="218"/>
      <c r="IU120" s="218"/>
      <c r="IV120" s="218"/>
      <c r="IW120" s="218"/>
      <c r="IX120" s="218"/>
      <c r="IY120" s="218"/>
      <c r="IZ120" s="218"/>
      <c r="JA120" s="218"/>
      <c r="JB120" s="218"/>
      <c r="JC120" s="218"/>
      <c r="JD120" s="218"/>
      <c r="JE120" s="218"/>
      <c r="JF120" s="218"/>
      <c r="JG120" s="218"/>
      <c r="JH120" s="218"/>
      <c r="JI120" s="218"/>
      <c r="JJ120" s="218"/>
      <c r="JK120" s="218"/>
      <c r="JL120" s="218"/>
      <c r="JM120" s="218"/>
      <c r="JN120" s="218"/>
      <c r="JO120" s="218"/>
      <c r="JP120" s="218"/>
      <c r="JQ120" s="218"/>
      <c r="JR120" s="218"/>
      <c r="JS120" s="218"/>
      <c r="JT120" s="218"/>
      <c r="JU120" s="218"/>
      <c r="JV120" s="218"/>
      <c r="JW120" s="218"/>
      <c r="JX120" s="218"/>
      <c r="JY120" s="218"/>
      <c r="JZ120" s="218"/>
      <c r="KA120" s="218"/>
      <c r="KB120" s="218"/>
      <c r="KC120" s="218"/>
      <c r="KD120" s="218"/>
      <c r="KE120" s="218"/>
      <c r="KF120" s="218"/>
      <c r="KG120" s="218"/>
      <c r="KH120" s="218"/>
      <c r="KI120" s="218"/>
      <c r="KJ120" s="218"/>
      <c r="KK120" s="218"/>
      <c r="KL120" s="218"/>
    </row>
    <row r="121" spans="1:298" s="219" customFormat="1" ht="14.25" x14ac:dyDescent="0.2">
      <c r="A121" s="154"/>
      <c r="B121" s="154"/>
      <c r="C121" s="154"/>
      <c r="D121" s="154"/>
      <c r="E121" s="154"/>
      <c r="F121" s="154"/>
      <c r="G121" s="154"/>
      <c r="H121" s="154"/>
      <c r="I121" s="154"/>
      <c r="J121" s="154"/>
      <c r="K121" s="154"/>
      <c r="L121" s="154"/>
      <c r="M121" s="154"/>
      <c r="N121" s="154"/>
      <c r="O121" s="154"/>
      <c r="P121" s="189"/>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row>
    <row r="122" spans="1:298" s="219" customFormat="1" ht="14.25" x14ac:dyDescent="0.2">
      <c r="A122" s="154"/>
      <c r="B122" s="154"/>
      <c r="C122" s="154"/>
      <c r="D122" s="154"/>
      <c r="E122" s="154"/>
      <c r="F122" s="154"/>
      <c r="G122" s="154"/>
      <c r="H122" s="154"/>
      <c r="I122" s="154"/>
      <c r="J122" s="154"/>
      <c r="K122" s="154"/>
      <c r="L122" s="154"/>
      <c r="M122" s="154"/>
      <c r="N122" s="154"/>
      <c r="O122" s="154"/>
      <c r="P122" s="189"/>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8"/>
      <c r="DO122" s="218"/>
      <c r="DP122" s="218"/>
      <c r="DQ122" s="218"/>
      <c r="DR122" s="218"/>
      <c r="DS122" s="218"/>
      <c r="DT122" s="218"/>
      <c r="DU122" s="218"/>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8"/>
      <c r="EU122" s="218"/>
      <c r="EV122" s="218"/>
      <c r="EW122" s="218"/>
      <c r="EX122" s="218"/>
      <c r="EY122" s="218"/>
      <c r="EZ122" s="218"/>
      <c r="FA122" s="218"/>
      <c r="FB122" s="218"/>
      <c r="FC122" s="218"/>
      <c r="FD122" s="218"/>
      <c r="FE122" s="218"/>
      <c r="FF122" s="218"/>
      <c r="FG122" s="218"/>
      <c r="FH122" s="218"/>
      <c r="FI122" s="218"/>
      <c r="FJ122" s="218"/>
      <c r="FK122" s="218"/>
      <c r="FL122" s="218"/>
      <c r="FM122" s="218"/>
      <c r="FN122" s="218"/>
      <c r="FO122" s="218"/>
      <c r="FP122" s="218"/>
      <c r="FQ122" s="218"/>
      <c r="FR122" s="218"/>
      <c r="FS122" s="218"/>
      <c r="FT122" s="218"/>
      <c r="FU122" s="218"/>
      <c r="FV122" s="218"/>
      <c r="FW122" s="218"/>
      <c r="FX122" s="218"/>
      <c r="FY122" s="218"/>
      <c r="FZ122" s="218"/>
      <c r="GA122" s="218"/>
      <c r="GB122" s="218"/>
      <c r="GC122" s="218"/>
      <c r="GD122" s="218"/>
      <c r="GE122" s="218"/>
      <c r="GF122" s="218"/>
      <c r="GG122" s="218"/>
      <c r="GH122" s="218"/>
      <c r="GI122" s="218"/>
      <c r="GJ122" s="218"/>
      <c r="GK122" s="218"/>
      <c r="GL122" s="218"/>
      <c r="GM122" s="218"/>
      <c r="GN122" s="218"/>
      <c r="GO122" s="218"/>
      <c r="GP122" s="218"/>
      <c r="GQ122" s="218"/>
      <c r="GR122" s="218"/>
      <c r="GS122" s="218"/>
      <c r="GT122" s="218"/>
      <c r="GU122" s="218"/>
      <c r="GV122" s="218"/>
      <c r="GW122" s="218"/>
      <c r="GX122" s="218"/>
      <c r="GY122" s="218"/>
      <c r="GZ122" s="218"/>
      <c r="HA122" s="218"/>
      <c r="HB122" s="218"/>
      <c r="HC122" s="218"/>
      <c r="HD122" s="218"/>
      <c r="HE122" s="218"/>
      <c r="HF122" s="218"/>
      <c r="HG122" s="218"/>
      <c r="HH122" s="218"/>
      <c r="HI122" s="218"/>
      <c r="HJ122" s="218"/>
      <c r="HK122" s="218"/>
      <c r="HL122" s="218"/>
      <c r="HM122" s="218"/>
      <c r="HN122" s="218"/>
      <c r="HO122" s="218"/>
      <c r="HP122" s="218"/>
      <c r="HQ122" s="218"/>
      <c r="HR122" s="218"/>
      <c r="HS122" s="218"/>
      <c r="HT122" s="218"/>
      <c r="HU122" s="218"/>
      <c r="HV122" s="218"/>
      <c r="HW122" s="218"/>
      <c r="HX122" s="218"/>
      <c r="HY122" s="218"/>
      <c r="HZ122" s="218"/>
      <c r="IA122" s="218"/>
      <c r="IB122" s="218"/>
      <c r="IC122" s="218"/>
      <c r="ID122" s="218"/>
      <c r="IE122" s="218"/>
      <c r="IF122" s="218"/>
      <c r="IG122" s="218"/>
      <c r="IH122" s="218"/>
      <c r="II122" s="218"/>
      <c r="IJ122" s="218"/>
      <c r="IK122" s="218"/>
      <c r="IL122" s="218"/>
      <c r="IM122" s="218"/>
      <c r="IN122" s="218"/>
      <c r="IO122" s="218"/>
      <c r="IP122" s="218"/>
      <c r="IQ122" s="218"/>
      <c r="IR122" s="218"/>
      <c r="IS122" s="218"/>
      <c r="IT122" s="218"/>
      <c r="IU122" s="218"/>
      <c r="IV122" s="218"/>
      <c r="IW122" s="218"/>
      <c r="IX122" s="218"/>
      <c r="IY122" s="218"/>
      <c r="IZ122" s="218"/>
      <c r="JA122" s="218"/>
      <c r="JB122" s="218"/>
      <c r="JC122" s="218"/>
      <c r="JD122" s="218"/>
      <c r="JE122" s="218"/>
      <c r="JF122" s="218"/>
      <c r="JG122" s="218"/>
      <c r="JH122" s="218"/>
      <c r="JI122" s="218"/>
      <c r="JJ122" s="218"/>
      <c r="JK122" s="218"/>
      <c r="JL122" s="218"/>
      <c r="JM122" s="218"/>
      <c r="JN122" s="218"/>
      <c r="JO122" s="218"/>
      <c r="JP122" s="218"/>
      <c r="JQ122" s="218"/>
      <c r="JR122" s="218"/>
      <c r="JS122" s="218"/>
      <c r="JT122" s="218"/>
      <c r="JU122" s="218"/>
      <c r="JV122" s="218"/>
      <c r="JW122" s="218"/>
      <c r="JX122" s="218"/>
      <c r="JY122" s="218"/>
      <c r="JZ122" s="218"/>
      <c r="KA122" s="218"/>
      <c r="KB122" s="218"/>
      <c r="KC122" s="218"/>
      <c r="KD122" s="218"/>
      <c r="KE122" s="218"/>
      <c r="KF122" s="218"/>
      <c r="KG122" s="218"/>
      <c r="KH122" s="218"/>
      <c r="KI122" s="218"/>
      <c r="KJ122" s="218"/>
      <c r="KK122" s="218"/>
      <c r="KL122" s="218"/>
    </row>
    <row r="123" spans="1:298" s="219" customFormat="1" ht="14.25" x14ac:dyDescent="0.2">
      <c r="A123" s="154"/>
      <c r="B123" s="154"/>
      <c r="C123" s="154"/>
      <c r="D123" s="154"/>
      <c r="E123" s="154"/>
      <c r="F123" s="154"/>
      <c r="G123" s="154"/>
      <c r="H123" s="154"/>
      <c r="I123" s="154"/>
      <c r="J123" s="154"/>
      <c r="K123" s="154"/>
      <c r="L123" s="154"/>
      <c r="M123" s="154"/>
      <c r="N123" s="154"/>
      <c r="O123" s="154"/>
      <c r="P123" s="189"/>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c r="DP123" s="218"/>
      <c r="DQ123" s="218"/>
      <c r="DR123" s="218"/>
      <c r="DS123" s="218"/>
      <c r="DT123" s="218"/>
      <c r="DU123" s="218"/>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8"/>
      <c r="EU123" s="218"/>
      <c r="EV123" s="218"/>
      <c r="EW123" s="218"/>
      <c r="EX123" s="218"/>
      <c r="EY123" s="218"/>
      <c r="EZ123" s="218"/>
      <c r="FA123" s="218"/>
      <c r="FB123" s="218"/>
      <c r="FC123" s="218"/>
      <c r="FD123" s="218"/>
      <c r="FE123" s="218"/>
      <c r="FF123" s="218"/>
      <c r="FG123" s="218"/>
      <c r="FH123" s="218"/>
      <c r="FI123" s="218"/>
      <c r="FJ123" s="218"/>
      <c r="FK123" s="218"/>
      <c r="FL123" s="218"/>
      <c r="FM123" s="218"/>
      <c r="FN123" s="218"/>
      <c r="FO123" s="218"/>
      <c r="FP123" s="218"/>
      <c r="FQ123" s="218"/>
      <c r="FR123" s="218"/>
      <c r="FS123" s="218"/>
      <c r="FT123" s="218"/>
      <c r="FU123" s="218"/>
      <c r="FV123" s="218"/>
      <c r="FW123" s="218"/>
      <c r="FX123" s="218"/>
      <c r="FY123" s="218"/>
      <c r="FZ123" s="218"/>
      <c r="GA123" s="218"/>
      <c r="GB123" s="218"/>
      <c r="GC123" s="218"/>
      <c r="GD123" s="218"/>
      <c r="GE123" s="218"/>
      <c r="GF123" s="218"/>
      <c r="GG123" s="218"/>
      <c r="GH123" s="218"/>
      <c r="GI123" s="218"/>
      <c r="GJ123" s="218"/>
      <c r="GK123" s="218"/>
      <c r="GL123" s="218"/>
      <c r="GM123" s="218"/>
      <c r="GN123" s="218"/>
      <c r="GO123" s="218"/>
      <c r="GP123" s="218"/>
      <c r="GQ123" s="218"/>
      <c r="GR123" s="218"/>
      <c r="GS123" s="218"/>
      <c r="GT123" s="218"/>
      <c r="GU123" s="218"/>
      <c r="GV123" s="218"/>
      <c r="GW123" s="218"/>
      <c r="GX123" s="218"/>
      <c r="GY123" s="218"/>
      <c r="GZ123" s="218"/>
      <c r="HA123" s="218"/>
      <c r="HB123" s="218"/>
      <c r="HC123" s="218"/>
      <c r="HD123" s="218"/>
      <c r="HE123" s="218"/>
      <c r="HF123" s="218"/>
      <c r="HG123" s="218"/>
      <c r="HH123" s="218"/>
      <c r="HI123" s="218"/>
      <c r="HJ123" s="218"/>
      <c r="HK123" s="218"/>
      <c r="HL123" s="218"/>
      <c r="HM123" s="218"/>
      <c r="HN123" s="218"/>
      <c r="HO123" s="218"/>
      <c r="HP123" s="218"/>
      <c r="HQ123" s="218"/>
      <c r="HR123" s="218"/>
      <c r="HS123" s="218"/>
      <c r="HT123" s="218"/>
      <c r="HU123" s="218"/>
      <c r="HV123" s="218"/>
      <c r="HW123" s="218"/>
      <c r="HX123" s="218"/>
      <c r="HY123" s="218"/>
      <c r="HZ123" s="218"/>
      <c r="IA123" s="218"/>
      <c r="IB123" s="218"/>
      <c r="IC123" s="218"/>
      <c r="ID123" s="218"/>
      <c r="IE123" s="218"/>
      <c r="IF123" s="218"/>
      <c r="IG123" s="218"/>
      <c r="IH123" s="218"/>
      <c r="II123" s="218"/>
      <c r="IJ123" s="218"/>
      <c r="IK123" s="218"/>
      <c r="IL123" s="218"/>
      <c r="IM123" s="218"/>
      <c r="IN123" s="218"/>
      <c r="IO123" s="218"/>
      <c r="IP123" s="218"/>
      <c r="IQ123" s="218"/>
      <c r="IR123" s="218"/>
      <c r="IS123" s="218"/>
      <c r="IT123" s="218"/>
      <c r="IU123" s="218"/>
      <c r="IV123" s="218"/>
      <c r="IW123" s="218"/>
      <c r="IX123" s="218"/>
      <c r="IY123" s="218"/>
      <c r="IZ123" s="218"/>
      <c r="JA123" s="218"/>
      <c r="JB123" s="218"/>
      <c r="JC123" s="218"/>
      <c r="JD123" s="218"/>
      <c r="JE123" s="218"/>
      <c r="JF123" s="218"/>
      <c r="JG123" s="218"/>
      <c r="JH123" s="218"/>
      <c r="JI123" s="218"/>
      <c r="JJ123" s="218"/>
      <c r="JK123" s="218"/>
      <c r="JL123" s="218"/>
      <c r="JM123" s="218"/>
      <c r="JN123" s="218"/>
      <c r="JO123" s="218"/>
      <c r="JP123" s="218"/>
      <c r="JQ123" s="218"/>
      <c r="JR123" s="218"/>
      <c r="JS123" s="218"/>
      <c r="JT123" s="218"/>
      <c r="JU123" s="218"/>
      <c r="JV123" s="218"/>
      <c r="JW123" s="218"/>
      <c r="JX123" s="218"/>
      <c r="JY123" s="218"/>
      <c r="JZ123" s="218"/>
      <c r="KA123" s="218"/>
      <c r="KB123" s="218"/>
      <c r="KC123" s="218"/>
      <c r="KD123" s="218"/>
      <c r="KE123" s="218"/>
      <c r="KF123" s="218"/>
      <c r="KG123" s="218"/>
      <c r="KH123" s="218"/>
      <c r="KI123" s="218"/>
      <c r="KJ123" s="218"/>
      <c r="KK123" s="218"/>
      <c r="KL123" s="218"/>
    </row>
    <row r="124" spans="1:298" s="219" customFormat="1" ht="14.25" x14ac:dyDescent="0.2">
      <c r="A124" s="154"/>
      <c r="B124" s="154"/>
      <c r="C124" s="154"/>
      <c r="D124" s="154"/>
      <c r="E124" s="154"/>
      <c r="F124" s="154"/>
      <c r="G124" s="154"/>
      <c r="H124" s="154"/>
      <c r="I124" s="154"/>
      <c r="J124" s="154"/>
      <c r="K124" s="154"/>
      <c r="L124" s="154"/>
      <c r="M124" s="154"/>
      <c r="N124" s="154"/>
      <c r="O124" s="154"/>
      <c r="P124" s="189"/>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8"/>
      <c r="DK124" s="218"/>
      <c r="DL124" s="218"/>
      <c r="DM124" s="218"/>
      <c r="DN124" s="218"/>
      <c r="DO124" s="218"/>
      <c r="DP124" s="218"/>
      <c r="DQ124" s="218"/>
      <c r="DR124" s="218"/>
      <c r="DS124" s="218"/>
      <c r="DT124" s="218"/>
      <c r="DU124" s="218"/>
      <c r="DV124" s="218"/>
      <c r="DW124" s="218"/>
      <c r="DX124" s="218"/>
      <c r="DY124" s="218"/>
      <c r="DZ124" s="218"/>
      <c r="EA124" s="218"/>
      <c r="EB124" s="218"/>
      <c r="EC124" s="218"/>
      <c r="ED124" s="218"/>
      <c r="EE124" s="218"/>
      <c r="EF124" s="218"/>
      <c r="EG124" s="218"/>
      <c r="EH124" s="218"/>
      <c r="EI124" s="218"/>
      <c r="EJ124" s="218"/>
      <c r="EK124" s="218"/>
      <c r="EL124" s="218"/>
      <c r="EM124" s="218"/>
      <c r="EN124" s="218"/>
      <c r="EO124" s="218"/>
      <c r="EP124" s="218"/>
      <c r="EQ124" s="218"/>
      <c r="ER124" s="218"/>
      <c r="ES124" s="218"/>
      <c r="ET124" s="218"/>
      <c r="EU124" s="218"/>
      <c r="EV124" s="218"/>
      <c r="EW124" s="218"/>
      <c r="EX124" s="218"/>
      <c r="EY124" s="218"/>
      <c r="EZ124" s="218"/>
      <c r="FA124" s="218"/>
      <c r="FB124" s="218"/>
      <c r="FC124" s="218"/>
      <c r="FD124" s="218"/>
      <c r="FE124" s="218"/>
      <c r="FF124" s="218"/>
      <c r="FG124" s="218"/>
      <c r="FH124" s="218"/>
      <c r="FI124" s="218"/>
      <c r="FJ124" s="218"/>
      <c r="FK124" s="218"/>
      <c r="FL124" s="218"/>
      <c r="FM124" s="218"/>
      <c r="FN124" s="218"/>
      <c r="FO124" s="218"/>
      <c r="FP124" s="218"/>
      <c r="FQ124" s="218"/>
      <c r="FR124" s="218"/>
      <c r="FS124" s="218"/>
      <c r="FT124" s="218"/>
      <c r="FU124" s="218"/>
      <c r="FV124" s="218"/>
      <c r="FW124" s="218"/>
      <c r="FX124" s="218"/>
      <c r="FY124" s="218"/>
      <c r="FZ124" s="218"/>
      <c r="GA124" s="218"/>
      <c r="GB124" s="218"/>
      <c r="GC124" s="218"/>
      <c r="GD124" s="218"/>
      <c r="GE124" s="218"/>
      <c r="GF124" s="218"/>
      <c r="GG124" s="218"/>
      <c r="GH124" s="218"/>
      <c r="GI124" s="218"/>
      <c r="GJ124" s="218"/>
      <c r="GK124" s="218"/>
      <c r="GL124" s="218"/>
      <c r="GM124" s="218"/>
      <c r="GN124" s="218"/>
      <c r="GO124" s="218"/>
      <c r="GP124" s="218"/>
      <c r="GQ124" s="218"/>
      <c r="GR124" s="218"/>
      <c r="GS124" s="218"/>
      <c r="GT124" s="218"/>
      <c r="GU124" s="218"/>
      <c r="GV124" s="218"/>
      <c r="GW124" s="218"/>
      <c r="GX124" s="218"/>
      <c r="GY124" s="218"/>
      <c r="GZ124" s="218"/>
      <c r="HA124" s="218"/>
      <c r="HB124" s="218"/>
      <c r="HC124" s="218"/>
      <c r="HD124" s="218"/>
      <c r="HE124" s="218"/>
      <c r="HF124" s="218"/>
      <c r="HG124" s="218"/>
      <c r="HH124" s="218"/>
      <c r="HI124" s="218"/>
      <c r="HJ124" s="218"/>
      <c r="HK124" s="218"/>
      <c r="HL124" s="218"/>
      <c r="HM124" s="218"/>
      <c r="HN124" s="218"/>
      <c r="HO124" s="218"/>
      <c r="HP124" s="218"/>
      <c r="HQ124" s="218"/>
      <c r="HR124" s="218"/>
      <c r="HS124" s="218"/>
      <c r="HT124" s="218"/>
      <c r="HU124" s="218"/>
      <c r="HV124" s="218"/>
      <c r="HW124" s="218"/>
      <c r="HX124" s="218"/>
      <c r="HY124" s="218"/>
      <c r="HZ124" s="218"/>
      <c r="IA124" s="218"/>
      <c r="IB124" s="218"/>
      <c r="IC124" s="218"/>
      <c r="ID124" s="218"/>
      <c r="IE124" s="218"/>
      <c r="IF124" s="218"/>
      <c r="IG124" s="218"/>
      <c r="IH124" s="218"/>
      <c r="II124" s="218"/>
      <c r="IJ124" s="218"/>
      <c r="IK124" s="218"/>
      <c r="IL124" s="218"/>
      <c r="IM124" s="218"/>
      <c r="IN124" s="218"/>
      <c r="IO124" s="218"/>
      <c r="IP124" s="218"/>
      <c r="IQ124" s="218"/>
      <c r="IR124" s="218"/>
      <c r="IS124" s="218"/>
      <c r="IT124" s="218"/>
      <c r="IU124" s="218"/>
      <c r="IV124" s="218"/>
      <c r="IW124" s="218"/>
      <c r="IX124" s="218"/>
      <c r="IY124" s="218"/>
      <c r="IZ124" s="218"/>
      <c r="JA124" s="218"/>
      <c r="JB124" s="218"/>
      <c r="JC124" s="218"/>
      <c r="JD124" s="218"/>
      <c r="JE124" s="218"/>
      <c r="JF124" s="218"/>
      <c r="JG124" s="218"/>
      <c r="JH124" s="218"/>
      <c r="JI124" s="218"/>
      <c r="JJ124" s="218"/>
      <c r="JK124" s="218"/>
      <c r="JL124" s="218"/>
      <c r="JM124" s="218"/>
      <c r="JN124" s="218"/>
      <c r="JO124" s="218"/>
      <c r="JP124" s="218"/>
      <c r="JQ124" s="218"/>
      <c r="JR124" s="218"/>
      <c r="JS124" s="218"/>
      <c r="JT124" s="218"/>
      <c r="JU124" s="218"/>
      <c r="JV124" s="218"/>
      <c r="JW124" s="218"/>
      <c r="JX124" s="218"/>
      <c r="JY124" s="218"/>
      <c r="JZ124" s="218"/>
      <c r="KA124" s="218"/>
      <c r="KB124" s="218"/>
      <c r="KC124" s="218"/>
      <c r="KD124" s="218"/>
      <c r="KE124" s="218"/>
      <c r="KF124" s="218"/>
      <c r="KG124" s="218"/>
      <c r="KH124" s="218"/>
      <c r="KI124" s="218"/>
      <c r="KJ124" s="218"/>
      <c r="KK124" s="218"/>
      <c r="KL124" s="218"/>
    </row>
    <row r="125" spans="1:298" s="219" customFormat="1" ht="14.25" x14ac:dyDescent="0.2">
      <c r="A125" s="154"/>
      <c r="B125" s="154"/>
      <c r="C125" s="154"/>
      <c r="D125" s="154"/>
      <c r="E125" s="154"/>
      <c r="F125" s="154"/>
      <c r="G125" s="154"/>
      <c r="H125" s="154"/>
      <c r="I125" s="154"/>
      <c r="J125" s="154"/>
      <c r="K125" s="154"/>
      <c r="L125" s="154"/>
      <c r="M125" s="154"/>
      <c r="N125" s="154"/>
      <c r="O125" s="154"/>
      <c r="P125" s="189"/>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18"/>
      <c r="DI125" s="218"/>
      <c r="DJ125" s="218"/>
      <c r="DK125" s="218"/>
      <c r="DL125" s="218"/>
      <c r="DM125" s="218"/>
      <c r="DN125" s="218"/>
      <c r="DO125" s="218"/>
      <c r="DP125" s="218"/>
      <c r="DQ125" s="218"/>
      <c r="DR125" s="218"/>
      <c r="DS125" s="218"/>
      <c r="DT125" s="218"/>
      <c r="DU125" s="218"/>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8"/>
      <c r="EU125" s="218"/>
      <c r="EV125" s="218"/>
      <c r="EW125" s="218"/>
      <c r="EX125" s="218"/>
      <c r="EY125" s="218"/>
      <c r="EZ125" s="218"/>
      <c r="FA125" s="218"/>
      <c r="FB125" s="218"/>
      <c r="FC125" s="218"/>
      <c r="FD125" s="218"/>
      <c r="FE125" s="218"/>
      <c r="FF125" s="218"/>
      <c r="FG125" s="218"/>
      <c r="FH125" s="218"/>
      <c r="FI125" s="218"/>
      <c r="FJ125" s="218"/>
      <c r="FK125" s="218"/>
      <c r="FL125" s="218"/>
      <c r="FM125" s="218"/>
      <c r="FN125" s="218"/>
      <c r="FO125" s="218"/>
      <c r="FP125" s="218"/>
      <c r="FQ125" s="218"/>
      <c r="FR125" s="218"/>
      <c r="FS125" s="218"/>
      <c r="FT125" s="218"/>
      <c r="FU125" s="218"/>
      <c r="FV125" s="218"/>
      <c r="FW125" s="218"/>
      <c r="FX125" s="218"/>
      <c r="FY125" s="218"/>
      <c r="FZ125" s="218"/>
      <c r="GA125" s="218"/>
      <c r="GB125" s="218"/>
      <c r="GC125" s="218"/>
      <c r="GD125" s="218"/>
      <c r="GE125" s="218"/>
      <c r="GF125" s="218"/>
      <c r="GG125" s="218"/>
      <c r="GH125" s="218"/>
      <c r="GI125" s="218"/>
      <c r="GJ125" s="218"/>
      <c r="GK125" s="218"/>
      <c r="GL125" s="218"/>
      <c r="GM125" s="218"/>
      <c r="GN125" s="218"/>
      <c r="GO125" s="218"/>
      <c r="GP125" s="218"/>
      <c r="GQ125" s="218"/>
      <c r="GR125" s="218"/>
      <c r="GS125" s="218"/>
      <c r="GT125" s="218"/>
      <c r="GU125" s="218"/>
      <c r="GV125" s="218"/>
      <c r="GW125" s="218"/>
      <c r="GX125" s="218"/>
      <c r="GY125" s="218"/>
      <c r="GZ125" s="218"/>
      <c r="HA125" s="218"/>
      <c r="HB125" s="218"/>
      <c r="HC125" s="218"/>
      <c r="HD125" s="218"/>
      <c r="HE125" s="218"/>
      <c r="HF125" s="218"/>
      <c r="HG125" s="218"/>
      <c r="HH125" s="218"/>
      <c r="HI125" s="218"/>
      <c r="HJ125" s="218"/>
      <c r="HK125" s="218"/>
      <c r="HL125" s="218"/>
      <c r="HM125" s="218"/>
      <c r="HN125" s="218"/>
      <c r="HO125" s="218"/>
      <c r="HP125" s="218"/>
      <c r="HQ125" s="218"/>
      <c r="HR125" s="218"/>
      <c r="HS125" s="218"/>
      <c r="HT125" s="218"/>
      <c r="HU125" s="218"/>
      <c r="HV125" s="218"/>
      <c r="HW125" s="218"/>
      <c r="HX125" s="218"/>
      <c r="HY125" s="218"/>
      <c r="HZ125" s="218"/>
      <c r="IA125" s="218"/>
      <c r="IB125" s="218"/>
      <c r="IC125" s="218"/>
      <c r="ID125" s="218"/>
      <c r="IE125" s="218"/>
      <c r="IF125" s="218"/>
      <c r="IG125" s="218"/>
      <c r="IH125" s="218"/>
      <c r="II125" s="218"/>
      <c r="IJ125" s="218"/>
      <c r="IK125" s="218"/>
      <c r="IL125" s="218"/>
      <c r="IM125" s="218"/>
      <c r="IN125" s="218"/>
      <c r="IO125" s="218"/>
      <c r="IP125" s="218"/>
      <c r="IQ125" s="218"/>
      <c r="IR125" s="218"/>
      <c r="IS125" s="218"/>
      <c r="IT125" s="218"/>
      <c r="IU125" s="218"/>
      <c r="IV125" s="218"/>
      <c r="IW125" s="218"/>
      <c r="IX125" s="218"/>
      <c r="IY125" s="218"/>
      <c r="IZ125" s="218"/>
      <c r="JA125" s="218"/>
      <c r="JB125" s="218"/>
      <c r="JC125" s="218"/>
      <c r="JD125" s="218"/>
      <c r="JE125" s="218"/>
      <c r="JF125" s="218"/>
      <c r="JG125" s="218"/>
      <c r="JH125" s="218"/>
      <c r="JI125" s="218"/>
      <c r="JJ125" s="218"/>
      <c r="JK125" s="218"/>
      <c r="JL125" s="218"/>
      <c r="JM125" s="218"/>
      <c r="JN125" s="218"/>
      <c r="JO125" s="218"/>
      <c r="JP125" s="218"/>
      <c r="JQ125" s="218"/>
      <c r="JR125" s="218"/>
      <c r="JS125" s="218"/>
      <c r="JT125" s="218"/>
      <c r="JU125" s="218"/>
      <c r="JV125" s="218"/>
      <c r="JW125" s="218"/>
      <c r="JX125" s="218"/>
      <c r="JY125" s="218"/>
      <c r="JZ125" s="218"/>
      <c r="KA125" s="218"/>
      <c r="KB125" s="218"/>
      <c r="KC125" s="218"/>
      <c r="KD125" s="218"/>
      <c r="KE125" s="218"/>
      <c r="KF125" s="218"/>
      <c r="KG125" s="218"/>
      <c r="KH125" s="218"/>
      <c r="KI125" s="218"/>
      <c r="KJ125" s="218"/>
      <c r="KK125" s="218"/>
      <c r="KL125" s="218"/>
    </row>
    <row r="126" spans="1:298" s="219" customFormat="1" ht="14.25" x14ac:dyDescent="0.2">
      <c r="A126" s="154"/>
      <c r="B126" s="154"/>
      <c r="C126" s="154"/>
      <c r="D126" s="154"/>
      <c r="E126" s="154"/>
      <c r="F126" s="154"/>
      <c r="G126" s="154"/>
      <c r="H126" s="154"/>
      <c r="I126" s="154"/>
      <c r="J126" s="154"/>
      <c r="K126" s="154"/>
      <c r="L126" s="154"/>
      <c r="M126" s="154"/>
      <c r="N126" s="154"/>
      <c r="O126" s="154"/>
      <c r="P126" s="189"/>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row>
    <row r="127" spans="1:298" s="219" customFormat="1" ht="14.25" x14ac:dyDescent="0.2">
      <c r="A127" s="154"/>
      <c r="B127" s="154"/>
      <c r="C127" s="154"/>
      <c r="D127" s="154"/>
      <c r="E127" s="154"/>
      <c r="F127" s="154"/>
      <c r="G127" s="154"/>
      <c r="H127" s="154"/>
      <c r="I127" s="154"/>
      <c r="J127" s="154"/>
      <c r="K127" s="154"/>
      <c r="L127" s="154"/>
      <c r="M127" s="154"/>
      <c r="N127" s="154"/>
      <c r="O127" s="154"/>
      <c r="P127" s="189"/>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18"/>
      <c r="DI127" s="218"/>
      <c r="DJ127" s="218"/>
      <c r="DK127" s="218"/>
      <c r="DL127" s="218"/>
      <c r="DM127" s="218"/>
      <c r="DN127" s="218"/>
      <c r="DO127" s="218"/>
      <c r="DP127" s="218"/>
      <c r="DQ127" s="218"/>
      <c r="DR127" s="218"/>
      <c r="DS127" s="218"/>
      <c r="DT127" s="218"/>
      <c r="DU127" s="218"/>
      <c r="DV127" s="218"/>
      <c r="DW127" s="218"/>
      <c r="DX127" s="218"/>
      <c r="DY127" s="218"/>
      <c r="DZ127" s="218"/>
      <c r="EA127" s="218"/>
      <c r="EB127" s="218"/>
      <c r="EC127" s="218"/>
      <c r="ED127" s="218"/>
      <c r="EE127" s="218"/>
      <c r="EF127" s="218"/>
      <c r="EG127" s="218"/>
      <c r="EH127" s="218"/>
      <c r="EI127" s="218"/>
      <c r="EJ127" s="218"/>
      <c r="EK127" s="218"/>
      <c r="EL127" s="218"/>
      <c r="EM127" s="218"/>
      <c r="EN127" s="218"/>
      <c r="EO127" s="218"/>
      <c r="EP127" s="218"/>
      <c r="EQ127" s="218"/>
      <c r="ER127" s="218"/>
      <c r="ES127" s="218"/>
      <c r="ET127" s="218"/>
      <c r="EU127" s="218"/>
      <c r="EV127" s="218"/>
      <c r="EW127" s="218"/>
      <c r="EX127" s="218"/>
      <c r="EY127" s="218"/>
      <c r="EZ127" s="218"/>
      <c r="FA127" s="218"/>
      <c r="FB127" s="218"/>
      <c r="FC127" s="218"/>
      <c r="FD127" s="218"/>
      <c r="FE127" s="218"/>
      <c r="FF127" s="218"/>
      <c r="FG127" s="218"/>
      <c r="FH127" s="218"/>
      <c r="FI127" s="218"/>
      <c r="FJ127" s="218"/>
      <c r="FK127" s="218"/>
      <c r="FL127" s="218"/>
      <c r="FM127" s="218"/>
      <c r="FN127" s="218"/>
      <c r="FO127" s="218"/>
      <c r="FP127" s="218"/>
      <c r="FQ127" s="218"/>
      <c r="FR127" s="218"/>
      <c r="FS127" s="218"/>
      <c r="FT127" s="218"/>
      <c r="FU127" s="218"/>
      <c r="FV127" s="218"/>
      <c r="FW127" s="218"/>
      <c r="FX127" s="218"/>
      <c r="FY127" s="218"/>
      <c r="FZ127" s="218"/>
      <c r="GA127" s="218"/>
      <c r="GB127" s="218"/>
      <c r="GC127" s="218"/>
      <c r="GD127" s="218"/>
      <c r="GE127" s="218"/>
      <c r="GF127" s="218"/>
      <c r="GG127" s="218"/>
      <c r="GH127" s="218"/>
      <c r="GI127" s="218"/>
      <c r="GJ127" s="218"/>
      <c r="GK127" s="218"/>
      <c r="GL127" s="218"/>
      <c r="GM127" s="218"/>
      <c r="GN127" s="218"/>
      <c r="GO127" s="218"/>
      <c r="GP127" s="218"/>
      <c r="GQ127" s="218"/>
      <c r="GR127" s="218"/>
      <c r="GS127" s="218"/>
      <c r="GT127" s="218"/>
      <c r="GU127" s="218"/>
      <c r="GV127" s="218"/>
      <c r="GW127" s="218"/>
      <c r="GX127" s="218"/>
      <c r="GY127" s="218"/>
      <c r="GZ127" s="218"/>
      <c r="HA127" s="218"/>
      <c r="HB127" s="218"/>
      <c r="HC127" s="218"/>
      <c r="HD127" s="218"/>
      <c r="HE127" s="218"/>
      <c r="HF127" s="218"/>
      <c r="HG127" s="218"/>
      <c r="HH127" s="218"/>
      <c r="HI127" s="218"/>
      <c r="HJ127" s="218"/>
      <c r="HK127" s="218"/>
      <c r="HL127" s="218"/>
      <c r="HM127" s="218"/>
      <c r="HN127" s="218"/>
      <c r="HO127" s="218"/>
      <c r="HP127" s="218"/>
      <c r="HQ127" s="218"/>
      <c r="HR127" s="218"/>
      <c r="HS127" s="218"/>
      <c r="HT127" s="218"/>
      <c r="HU127" s="218"/>
      <c r="HV127" s="218"/>
      <c r="HW127" s="218"/>
      <c r="HX127" s="218"/>
      <c r="HY127" s="218"/>
      <c r="HZ127" s="218"/>
      <c r="IA127" s="218"/>
      <c r="IB127" s="218"/>
      <c r="IC127" s="218"/>
      <c r="ID127" s="218"/>
      <c r="IE127" s="218"/>
      <c r="IF127" s="218"/>
      <c r="IG127" s="218"/>
      <c r="IH127" s="218"/>
      <c r="II127" s="218"/>
      <c r="IJ127" s="218"/>
      <c r="IK127" s="218"/>
      <c r="IL127" s="218"/>
      <c r="IM127" s="218"/>
      <c r="IN127" s="218"/>
      <c r="IO127" s="218"/>
      <c r="IP127" s="218"/>
      <c r="IQ127" s="218"/>
      <c r="IR127" s="218"/>
      <c r="IS127" s="218"/>
      <c r="IT127" s="218"/>
      <c r="IU127" s="218"/>
      <c r="IV127" s="218"/>
      <c r="IW127" s="218"/>
      <c r="IX127" s="218"/>
      <c r="IY127" s="218"/>
      <c r="IZ127" s="218"/>
      <c r="JA127" s="218"/>
      <c r="JB127" s="218"/>
      <c r="JC127" s="218"/>
      <c r="JD127" s="218"/>
      <c r="JE127" s="218"/>
      <c r="JF127" s="218"/>
      <c r="JG127" s="218"/>
      <c r="JH127" s="218"/>
      <c r="JI127" s="218"/>
      <c r="JJ127" s="218"/>
      <c r="JK127" s="218"/>
      <c r="JL127" s="218"/>
      <c r="JM127" s="218"/>
      <c r="JN127" s="218"/>
      <c r="JO127" s="218"/>
      <c r="JP127" s="218"/>
      <c r="JQ127" s="218"/>
      <c r="JR127" s="218"/>
      <c r="JS127" s="218"/>
      <c r="JT127" s="218"/>
      <c r="JU127" s="218"/>
      <c r="JV127" s="218"/>
      <c r="JW127" s="218"/>
      <c r="JX127" s="218"/>
      <c r="JY127" s="218"/>
      <c r="JZ127" s="218"/>
      <c r="KA127" s="218"/>
      <c r="KB127" s="218"/>
      <c r="KC127" s="218"/>
      <c r="KD127" s="218"/>
      <c r="KE127" s="218"/>
      <c r="KF127" s="218"/>
      <c r="KG127" s="218"/>
      <c r="KH127" s="218"/>
      <c r="KI127" s="218"/>
      <c r="KJ127" s="218"/>
      <c r="KK127" s="218"/>
      <c r="KL127" s="218"/>
    </row>
    <row r="128" spans="1:298" s="219" customFormat="1" ht="14.25" x14ac:dyDescent="0.2">
      <c r="A128" s="154"/>
      <c r="B128" s="154"/>
      <c r="C128" s="154"/>
      <c r="D128" s="154"/>
      <c r="E128" s="154"/>
      <c r="F128" s="154"/>
      <c r="G128" s="154"/>
      <c r="H128" s="154"/>
      <c r="I128" s="154"/>
      <c r="J128" s="154"/>
      <c r="K128" s="154"/>
      <c r="L128" s="154"/>
      <c r="M128" s="154"/>
      <c r="N128" s="154"/>
      <c r="O128" s="154"/>
      <c r="P128" s="189"/>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218"/>
      <c r="DQ128" s="218"/>
      <c r="DR128" s="218"/>
      <c r="DS128" s="218"/>
      <c r="DT128" s="218"/>
      <c r="DU128" s="218"/>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c r="IU128" s="218"/>
      <c r="IV128" s="218"/>
      <c r="IW128" s="218"/>
      <c r="IX128" s="218"/>
      <c r="IY128" s="218"/>
      <c r="IZ128" s="218"/>
      <c r="JA128" s="218"/>
      <c r="JB128" s="218"/>
      <c r="JC128" s="218"/>
      <c r="JD128" s="218"/>
      <c r="JE128" s="218"/>
      <c r="JF128" s="218"/>
      <c r="JG128" s="218"/>
      <c r="JH128" s="218"/>
      <c r="JI128" s="218"/>
      <c r="JJ128" s="218"/>
      <c r="JK128" s="218"/>
      <c r="JL128" s="218"/>
      <c r="JM128" s="218"/>
      <c r="JN128" s="218"/>
      <c r="JO128" s="218"/>
      <c r="JP128" s="218"/>
      <c r="JQ128" s="218"/>
      <c r="JR128" s="218"/>
      <c r="JS128" s="218"/>
      <c r="JT128" s="218"/>
      <c r="JU128" s="218"/>
      <c r="JV128" s="218"/>
      <c r="JW128" s="218"/>
      <c r="JX128" s="218"/>
      <c r="JY128" s="218"/>
      <c r="JZ128" s="218"/>
      <c r="KA128" s="218"/>
      <c r="KB128" s="218"/>
      <c r="KC128" s="218"/>
      <c r="KD128" s="218"/>
      <c r="KE128" s="218"/>
      <c r="KF128" s="218"/>
      <c r="KG128" s="218"/>
      <c r="KH128" s="218"/>
      <c r="KI128" s="218"/>
      <c r="KJ128" s="218"/>
      <c r="KK128" s="218"/>
      <c r="KL128" s="218"/>
    </row>
    <row r="129" spans="1:298" s="219" customFormat="1" ht="14.25" x14ac:dyDescent="0.2">
      <c r="A129" s="154"/>
      <c r="B129" s="154"/>
      <c r="C129" s="154"/>
      <c r="D129" s="154"/>
      <c r="E129" s="154"/>
      <c r="F129" s="154"/>
      <c r="G129" s="154"/>
      <c r="H129" s="154"/>
      <c r="I129" s="154"/>
      <c r="J129" s="154"/>
      <c r="K129" s="154"/>
      <c r="L129" s="154"/>
      <c r="M129" s="154"/>
      <c r="N129" s="154"/>
      <c r="O129" s="154"/>
      <c r="P129" s="189"/>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218"/>
      <c r="DQ129" s="218"/>
      <c r="DR129" s="218"/>
      <c r="DS129" s="218"/>
      <c r="DT129" s="218"/>
      <c r="DU129" s="218"/>
      <c r="DV129" s="218"/>
      <c r="DW129" s="218"/>
      <c r="DX129" s="218"/>
      <c r="DY129" s="218"/>
      <c r="DZ129" s="218"/>
      <c r="EA129" s="218"/>
      <c r="EB129" s="218"/>
      <c r="EC129" s="218"/>
      <c r="ED129" s="218"/>
      <c r="EE129" s="218"/>
      <c r="EF129" s="218"/>
      <c r="EG129" s="218"/>
      <c r="EH129" s="218"/>
      <c r="EI129" s="218"/>
      <c r="EJ129" s="218"/>
      <c r="EK129" s="218"/>
      <c r="EL129" s="218"/>
      <c r="EM129" s="218"/>
      <c r="EN129" s="218"/>
      <c r="EO129" s="218"/>
      <c r="EP129" s="218"/>
      <c r="EQ129" s="218"/>
      <c r="ER129" s="218"/>
      <c r="ES129" s="218"/>
      <c r="ET129" s="218"/>
      <c r="EU129" s="218"/>
      <c r="EV129" s="218"/>
      <c r="EW129" s="218"/>
      <c r="EX129" s="218"/>
      <c r="EY129" s="218"/>
      <c r="EZ129" s="218"/>
      <c r="FA129" s="218"/>
      <c r="FB129" s="218"/>
      <c r="FC129" s="218"/>
      <c r="FD129" s="218"/>
      <c r="FE129" s="218"/>
      <c r="FF129" s="218"/>
      <c r="FG129" s="218"/>
      <c r="FH129" s="218"/>
      <c r="FI129" s="218"/>
      <c r="FJ129" s="218"/>
      <c r="FK129" s="218"/>
      <c r="FL129" s="218"/>
      <c r="FM129" s="218"/>
      <c r="FN129" s="218"/>
      <c r="FO129" s="218"/>
      <c r="FP129" s="218"/>
      <c r="FQ129" s="218"/>
      <c r="FR129" s="218"/>
      <c r="FS129" s="218"/>
      <c r="FT129" s="218"/>
      <c r="FU129" s="218"/>
      <c r="FV129" s="218"/>
      <c r="FW129" s="218"/>
      <c r="FX129" s="218"/>
      <c r="FY129" s="218"/>
      <c r="FZ129" s="218"/>
      <c r="GA129" s="218"/>
      <c r="GB129" s="218"/>
      <c r="GC129" s="218"/>
      <c r="GD129" s="218"/>
      <c r="GE129" s="218"/>
      <c r="GF129" s="218"/>
      <c r="GG129" s="218"/>
      <c r="GH129" s="218"/>
      <c r="GI129" s="218"/>
      <c r="GJ129" s="218"/>
      <c r="GK129" s="218"/>
      <c r="GL129" s="218"/>
      <c r="GM129" s="218"/>
      <c r="GN129" s="218"/>
      <c r="GO129" s="218"/>
      <c r="GP129" s="218"/>
      <c r="GQ129" s="218"/>
      <c r="GR129" s="218"/>
      <c r="GS129" s="218"/>
      <c r="GT129" s="218"/>
      <c r="GU129" s="218"/>
      <c r="GV129" s="218"/>
      <c r="GW129" s="218"/>
      <c r="GX129" s="218"/>
      <c r="GY129" s="218"/>
      <c r="GZ129" s="218"/>
      <c r="HA129" s="218"/>
      <c r="HB129" s="218"/>
      <c r="HC129" s="218"/>
      <c r="HD129" s="218"/>
      <c r="HE129" s="218"/>
      <c r="HF129" s="218"/>
      <c r="HG129" s="218"/>
      <c r="HH129" s="218"/>
      <c r="HI129" s="218"/>
      <c r="HJ129" s="218"/>
      <c r="HK129" s="218"/>
      <c r="HL129" s="218"/>
      <c r="HM129" s="218"/>
      <c r="HN129" s="218"/>
      <c r="HO129" s="218"/>
      <c r="HP129" s="218"/>
      <c r="HQ129" s="218"/>
      <c r="HR129" s="218"/>
      <c r="HS129" s="218"/>
      <c r="HT129" s="218"/>
      <c r="HU129" s="218"/>
      <c r="HV129" s="218"/>
      <c r="HW129" s="218"/>
      <c r="HX129" s="218"/>
      <c r="HY129" s="218"/>
      <c r="HZ129" s="218"/>
      <c r="IA129" s="218"/>
      <c r="IB129" s="218"/>
      <c r="IC129" s="218"/>
      <c r="ID129" s="218"/>
      <c r="IE129" s="218"/>
      <c r="IF129" s="218"/>
      <c r="IG129" s="218"/>
      <c r="IH129" s="218"/>
      <c r="II129" s="218"/>
      <c r="IJ129" s="218"/>
      <c r="IK129" s="218"/>
      <c r="IL129" s="218"/>
      <c r="IM129" s="218"/>
      <c r="IN129" s="218"/>
      <c r="IO129" s="218"/>
      <c r="IP129" s="218"/>
      <c r="IQ129" s="218"/>
      <c r="IR129" s="218"/>
      <c r="IS129" s="218"/>
      <c r="IT129" s="218"/>
      <c r="IU129" s="218"/>
      <c r="IV129" s="218"/>
      <c r="IW129" s="218"/>
      <c r="IX129" s="218"/>
      <c r="IY129" s="218"/>
      <c r="IZ129" s="218"/>
      <c r="JA129" s="218"/>
      <c r="JB129" s="218"/>
      <c r="JC129" s="218"/>
      <c r="JD129" s="218"/>
      <c r="JE129" s="218"/>
      <c r="JF129" s="218"/>
      <c r="JG129" s="218"/>
      <c r="JH129" s="218"/>
      <c r="JI129" s="218"/>
      <c r="JJ129" s="218"/>
      <c r="JK129" s="218"/>
      <c r="JL129" s="218"/>
      <c r="JM129" s="218"/>
      <c r="JN129" s="218"/>
      <c r="JO129" s="218"/>
      <c r="JP129" s="218"/>
      <c r="JQ129" s="218"/>
      <c r="JR129" s="218"/>
      <c r="JS129" s="218"/>
      <c r="JT129" s="218"/>
      <c r="JU129" s="218"/>
      <c r="JV129" s="218"/>
      <c r="JW129" s="218"/>
      <c r="JX129" s="218"/>
      <c r="JY129" s="218"/>
      <c r="JZ129" s="218"/>
      <c r="KA129" s="218"/>
      <c r="KB129" s="218"/>
      <c r="KC129" s="218"/>
      <c r="KD129" s="218"/>
      <c r="KE129" s="218"/>
      <c r="KF129" s="218"/>
      <c r="KG129" s="218"/>
      <c r="KH129" s="218"/>
      <c r="KI129" s="218"/>
      <c r="KJ129" s="218"/>
      <c r="KK129" s="218"/>
      <c r="KL129" s="218"/>
    </row>
    <row r="130" spans="1:298" s="219" customFormat="1" ht="14.25" x14ac:dyDescent="0.2">
      <c r="A130" s="154"/>
      <c r="B130" s="154"/>
      <c r="C130" s="154"/>
      <c r="D130" s="154"/>
      <c r="E130" s="154"/>
      <c r="F130" s="154"/>
      <c r="G130" s="154"/>
      <c r="H130" s="154"/>
      <c r="I130" s="154"/>
      <c r="J130" s="154"/>
      <c r="K130" s="154"/>
      <c r="L130" s="154"/>
      <c r="M130" s="154"/>
      <c r="N130" s="154"/>
      <c r="O130" s="154"/>
      <c r="P130" s="189"/>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row>
    <row r="131" spans="1:298" s="219" customFormat="1" ht="14.25" x14ac:dyDescent="0.2">
      <c r="A131" s="154"/>
      <c r="B131" s="154"/>
      <c r="C131" s="154"/>
      <c r="D131" s="154"/>
      <c r="E131" s="154"/>
      <c r="F131" s="154"/>
      <c r="G131" s="154"/>
      <c r="H131" s="154"/>
      <c r="I131" s="154"/>
      <c r="J131" s="154"/>
      <c r="K131" s="154"/>
      <c r="L131" s="154"/>
      <c r="M131" s="154"/>
      <c r="N131" s="154"/>
      <c r="O131" s="154"/>
      <c r="P131" s="189"/>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218"/>
      <c r="DQ131" s="218"/>
      <c r="DR131" s="218"/>
      <c r="DS131" s="218"/>
      <c r="DT131" s="218"/>
      <c r="DU131" s="218"/>
      <c r="DV131" s="218"/>
      <c r="DW131" s="218"/>
      <c r="DX131" s="218"/>
      <c r="DY131" s="218"/>
      <c r="DZ131" s="218"/>
      <c r="EA131" s="218"/>
      <c r="EB131" s="218"/>
      <c r="EC131" s="218"/>
      <c r="ED131" s="218"/>
      <c r="EE131" s="218"/>
      <c r="EF131" s="218"/>
      <c r="EG131" s="218"/>
      <c r="EH131" s="218"/>
      <c r="EI131" s="218"/>
      <c r="EJ131" s="218"/>
      <c r="EK131" s="218"/>
      <c r="EL131" s="218"/>
      <c r="EM131" s="218"/>
      <c r="EN131" s="218"/>
      <c r="EO131" s="218"/>
      <c r="EP131" s="218"/>
      <c r="EQ131" s="218"/>
      <c r="ER131" s="218"/>
      <c r="ES131" s="218"/>
      <c r="ET131" s="218"/>
      <c r="EU131" s="218"/>
      <c r="EV131" s="218"/>
      <c r="EW131" s="218"/>
      <c r="EX131" s="218"/>
      <c r="EY131" s="218"/>
      <c r="EZ131" s="218"/>
      <c r="FA131" s="218"/>
      <c r="FB131" s="218"/>
      <c r="FC131" s="218"/>
      <c r="FD131" s="218"/>
      <c r="FE131" s="218"/>
      <c r="FF131" s="218"/>
      <c r="FG131" s="218"/>
      <c r="FH131" s="218"/>
      <c r="FI131" s="218"/>
      <c r="FJ131" s="218"/>
      <c r="FK131" s="218"/>
      <c r="FL131" s="218"/>
      <c r="FM131" s="218"/>
      <c r="FN131" s="218"/>
      <c r="FO131" s="218"/>
      <c r="FP131" s="218"/>
      <c r="FQ131" s="218"/>
      <c r="FR131" s="218"/>
      <c r="FS131" s="218"/>
      <c r="FT131" s="218"/>
      <c r="FU131" s="218"/>
      <c r="FV131" s="218"/>
      <c r="FW131" s="218"/>
      <c r="FX131" s="218"/>
      <c r="FY131" s="218"/>
      <c r="FZ131" s="218"/>
      <c r="GA131" s="218"/>
      <c r="GB131" s="218"/>
      <c r="GC131" s="218"/>
      <c r="GD131" s="218"/>
      <c r="GE131" s="218"/>
      <c r="GF131" s="218"/>
      <c r="GG131" s="218"/>
      <c r="GH131" s="218"/>
      <c r="GI131" s="218"/>
      <c r="GJ131" s="218"/>
      <c r="GK131" s="218"/>
      <c r="GL131" s="218"/>
      <c r="GM131" s="218"/>
      <c r="GN131" s="218"/>
      <c r="GO131" s="218"/>
      <c r="GP131" s="218"/>
      <c r="GQ131" s="218"/>
      <c r="GR131" s="218"/>
      <c r="GS131" s="218"/>
      <c r="GT131" s="218"/>
      <c r="GU131" s="218"/>
      <c r="GV131" s="218"/>
      <c r="GW131" s="218"/>
      <c r="GX131" s="218"/>
      <c r="GY131" s="218"/>
      <c r="GZ131" s="218"/>
      <c r="HA131" s="218"/>
      <c r="HB131" s="218"/>
      <c r="HC131" s="218"/>
      <c r="HD131" s="218"/>
      <c r="HE131" s="218"/>
      <c r="HF131" s="218"/>
      <c r="HG131" s="218"/>
      <c r="HH131" s="218"/>
      <c r="HI131" s="218"/>
      <c r="HJ131" s="218"/>
      <c r="HK131" s="218"/>
      <c r="HL131" s="218"/>
      <c r="HM131" s="218"/>
      <c r="HN131" s="218"/>
      <c r="HO131" s="218"/>
      <c r="HP131" s="218"/>
      <c r="HQ131" s="218"/>
      <c r="HR131" s="218"/>
      <c r="HS131" s="218"/>
      <c r="HT131" s="218"/>
      <c r="HU131" s="218"/>
      <c r="HV131" s="218"/>
      <c r="HW131" s="218"/>
      <c r="HX131" s="218"/>
      <c r="HY131" s="218"/>
      <c r="HZ131" s="218"/>
      <c r="IA131" s="218"/>
      <c r="IB131" s="218"/>
      <c r="IC131" s="218"/>
      <c r="ID131" s="218"/>
      <c r="IE131" s="218"/>
      <c r="IF131" s="218"/>
      <c r="IG131" s="218"/>
      <c r="IH131" s="218"/>
      <c r="II131" s="218"/>
      <c r="IJ131" s="218"/>
      <c r="IK131" s="218"/>
      <c r="IL131" s="218"/>
      <c r="IM131" s="218"/>
      <c r="IN131" s="218"/>
      <c r="IO131" s="218"/>
      <c r="IP131" s="218"/>
      <c r="IQ131" s="218"/>
      <c r="IR131" s="218"/>
      <c r="IS131" s="218"/>
      <c r="IT131" s="218"/>
      <c r="IU131" s="218"/>
      <c r="IV131" s="218"/>
      <c r="IW131" s="218"/>
      <c r="IX131" s="218"/>
      <c r="IY131" s="218"/>
      <c r="IZ131" s="218"/>
      <c r="JA131" s="218"/>
      <c r="JB131" s="218"/>
      <c r="JC131" s="218"/>
      <c r="JD131" s="218"/>
      <c r="JE131" s="218"/>
      <c r="JF131" s="218"/>
      <c r="JG131" s="218"/>
      <c r="JH131" s="218"/>
      <c r="JI131" s="218"/>
      <c r="JJ131" s="218"/>
      <c r="JK131" s="218"/>
      <c r="JL131" s="218"/>
      <c r="JM131" s="218"/>
      <c r="JN131" s="218"/>
      <c r="JO131" s="218"/>
      <c r="JP131" s="218"/>
      <c r="JQ131" s="218"/>
      <c r="JR131" s="218"/>
      <c r="JS131" s="218"/>
      <c r="JT131" s="218"/>
      <c r="JU131" s="218"/>
      <c r="JV131" s="218"/>
      <c r="JW131" s="218"/>
      <c r="JX131" s="218"/>
      <c r="JY131" s="218"/>
      <c r="JZ131" s="218"/>
      <c r="KA131" s="218"/>
      <c r="KB131" s="218"/>
      <c r="KC131" s="218"/>
      <c r="KD131" s="218"/>
      <c r="KE131" s="218"/>
      <c r="KF131" s="218"/>
      <c r="KG131" s="218"/>
      <c r="KH131" s="218"/>
      <c r="KI131" s="218"/>
      <c r="KJ131" s="218"/>
      <c r="KK131" s="218"/>
      <c r="KL131" s="218"/>
    </row>
    <row r="132" spans="1:298" s="219" customFormat="1" ht="14.25" x14ac:dyDescent="0.2">
      <c r="A132" s="154"/>
      <c r="B132" s="154"/>
      <c r="C132" s="154"/>
      <c r="D132" s="154"/>
      <c r="E132" s="154"/>
      <c r="F132" s="154"/>
      <c r="G132" s="154"/>
      <c r="H132" s="154"/>
      <c r="I132" s="154"/>
      <c r="J132" s="154"/>
      <c r="K132" s="154"/>
      <c r="L132" s="154"/>
      <c r="M132" s="154"/>
      <c r="N132" s="154"/>
      <c r="O132" s="154"/>
      <c r="P132" s="189"/>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row>
    <row r="133" spans="1:298" s="219" customFormat="1" ht="14.25" x14ac:dyDescent="0.2">
      <c r="A133" s="154"/>
      <c r="B133" s="154"/>
      <c r="C133" s="154"/>
      <c r="D133" s="154"/>
      <c r="E133" s="154"/>
      <c r="F133" s="154"/>
      <c r="G133" s="154"/>
      <c r="H133" s="154"/>
      <c r="I133" s="154"/>
      <c r="J133" s="154"/>
      <c r="K133" s="154"/>
      <c r="L133" s="154"/>
      <c r="M133" s="154"/>
      <c r="N133" s="154"/>
      <c r="O133" s="154"/>
      <c r="P133" s="189"/>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8"/>
      <c r="DL133" s="218"/>
      <c r="DM133" s="218"/>
      <c r="DN133" s="218"/>
      <c r="DO133" s="218"/>
      <c r="DP133" s="218"/>
      <c r="DQ133" s="218"/>
      <c r="DR133" s="218"/>
      <c r="DS133" s="218"/>
      <c r="DT133" s="218"/>
      <c r="DU133" s="218"/>
      <c r="DV133" s="218"/>
      <c r="DW133" s="218"/>
      <c r="DX133" s="218"/>
      <c r="DY133" s="218"/>
      <c r="DZ133" s="218"/>
      <c r="EA133" s="218"/>
      <c r="EB133" s="218"/>
      <c r="EC133" s="218"/>
      <c r="ED133" s="218"/>
      <c r="EE133" s="218"/>
      <c r="EF133" s="218"/>
      <c r="EG133" s="218"/>
      <c r="EH133" s="218"/>
      <c r="EI133" s="218"/>
      <c r="EJ133" s="218"/>
      <c r="EK133" s="218"/>
      <c r="EL133" s="218"/>
      <c r="EM133" s="218"/>
      <c r="EN133" s="218"/>
      <c r="EO133" s="218"/>
      <c r="EP133" s="218"/>
      <c r="EQ133" s="218"/>
      <c r="ER133" s="218"/>
      <c r="ES133" s="218"/>
      <c r="ET133" s="218"/>
      <c r="EU133" s="218"/>
      <c r="EV133" s="218"/>
      <c r="EW133" s="218"/>
      <c r="EX133" s="218"/>
      <c r="EY133" s="218"/>
      <c r="EZ133" s="218"/>
      <c r="FA133" s="218"/>
      <c r="FB133" s="218"/>
      <c r="FC133" s="218"/>
      <c r="FD133" s="218"/>
      <c r="FE133" s="218"/>
      <c r="FF133" s="218"/>
      <c r="FG133" s="218"/>
      <c r="FH133" s="218"/>
      <c r="FI133" s="218"/>
      <c r="FJ133" s="218"/>
      <c r="FK133" s="218"/>
      <c r="FL133" s="218"/>
      <c r="FM133" s="218"/>
      <c r="FN133" s="218"/>
      <c r="FO133" s="218"/>
      <c r="FP133" s="218"/>
      <c r="FQ133" s="218"/>
      <c r="FR133" s="218"/>
      <c r="FS133" s="218"/>
      <c r="FT133" s="218"/>
      <c r="FU133" s="218"/>
      <c r="FV133" s="218"/>
      <c r="FW133" s="218"/>
      <c r="FX133" s="218"/>
      <c r="FY133" s="218"/>
      <c r="FZ133" s="218"/>
      <c r="GA133" s="218"/>
      <c r="GB133" s="218"/>
      <c r="GC133" s="218"/>
      <c r="GD133" s="218"/>
      <c r="GE133" s="218"/>
      <c r="GF133" s="218"/>
      <c r="GG133" s="218"/>
      <c r="GH133" s="218"/>
      <c r="GI133" s="218"/>
      <c r="GJ133" s="218"/>
      <c r="GK133" s="218"/>
      <c r="GL133" s="218"/>
      <c r="GM133" s="218"/>
      <c r="GN133" s="218"/>
      <c r="GO133" s="218"/>
      <c r="GP133" s="218"/>
      <c r="GQ133" s="218"/>
      <c r="GR133" s="218"/>
      <c r="GS133" s="218"/>
      <c r="GT133" s="218"/>
      <c r="GU133" s="218"/>
      <c r="GV133" s="218"/>
      <c r="GW133" s="218"/>
      <c r="GX133" s="218"/>
      <c r="GY133" s="218"/>
      <c r="GZ133" s="218"/>
      <c r="HA133" s="218"/>
      <c r="HB133" s="218"/>
      <c r="HC133" s="218"/>
      <c r="HD133" s="218"/>
      <c r="HE133" s="218"/>
      <c r="HF133" s="218"/>
      <c r="HG133" s="218"/>
      <c r="HH133" s="218"/>
      <c r="HI133" s="218"/>
      <c r="HJ133" s="218"/>
      <c r="HK133" s="218"/>
      <c r="HL133" s="218"/>
      <c r="HM133" s="218"/>
      <c r="HN133" s="218"/>
      <c r="HO133" s="218"/>
      <c r="HP133" s="218"/>
      <c r="HQ133" s="218"/>
      <c r="HR133" s="218"/>
      <c r="HS133" s="218"/>
      <c r="HT133" s="218"/>
      <c r="HU133" s="218"/>
      <c r="HV133" s="218"/>
      <c r="HW133" s="218"/>
      <c r="HX133" s="218"/>
      <c r="HY133" s="218"/>
      <c r="HZ133" s="218"/>
      <c r="IA133" s="218"/>
      <c r="IB133" s="218"/>
      <c r="IC133" s="218"/>
      <c r="ID133" s="218"/>
      <c r="IE133" s="218"/>
      <c r="IF133" s="218"/>
      <c r="IG133" s="218"/>
      <c r="IH133" s="218"/>
      <c r="II133" s="218"/>
      <c r="IJ133" s="218"/>
      <c r="IK133" s="218"/>
      <c r="IL133" s="218"/>
      <c r="IM133" s="218"/>
      <c r="IN133" s="218"/>
      <c r="IO133" s="218"/>
      <c r="IP133" s="218"/>
      <c r="IQ133" s="218"/>
      <c r="IR133" s="218"/>
      <c r="IS133" s="218"/>
      <c r="IT133" s="218"/>
      <c r="IU133" s="218"/>
      <c r="IV133" s="218"/>
      <c r="IW133" s="218"/>
      <c r="IX133" s="218"/>
      <c r="IY133" s="218"/>
      <c r="IZ133" s="218"/>
      <c r="JA133" s="218"/>
      <c r="JB133" s="218"/>
      <c r="JC133" s="218"/>
      <c r="JD133" s="218"/>
      <c r="JE133" s="218"/>
      <c r="JF133" s="218"/>
      <c r="JG133" s="218"/>
      <c r="JH133" s="218"/>
      <c r="JI133" s="218"/>
      <c r="JJ133" s="218"/>
      <c r="JK133" s="218"/>
      <c r="JL133" s="218"/>
      <c r="JM133" s="218"/>
      <c r="JN133" s="218"/>
      <c r="JO133" s="218"/>
      <c r="JP133" s="218"/>
      <c r="JQ133" s="218"/>
      <c r="JR133" s="218"/>
      <c r="JS133" s="218"/>
      <c r="JT133" s="218"/>
      <c r="JU133" s="218"/>
      <c r="JV133" s="218"/>
      <c r="JW133" s="218"/>
      <c r="JX133" s="218"/>
      <c r="JY133" s="218"/>
      <c r="JZ133" s="218"/>
      <c r="KA133" s="218"/>
      <c r="KB133" s="218"/>
      <c r="KC133" s="218"/>
      <c r="KD133" s="218"/>
      <c r="KE133" s="218"/>
      <c r="KF133" s="218"/>
      <c r="KG133" s="218"/>
      <c r="KH133" s="218"/>
      <c r="KI133" s="218"/>
      <c r="KJ133" s="218"/>
      <c r="KK133" s="218"/>
      <c r="KL133" s="218"/>
    </row>
    <row r="134" spans="1:298" s="219" customFormat="1" ht="14.25" x14ac:dyDescent="0.2">
      <c r="A134" s="154"/>
      <c r="B134" s="154"/>
      <c r="C134" s="154"/>
      <c r="D134" s="154"/>
      <c r="E134" s="154"/>
      <c r="F134" s="154"/>
      <c r="G134" s="154"/>
      <c r="H134" s="154"/>
      <c r="I134" s="154"/>
      <c r="J134" s="154"/>
      <c r="K134" s="154"/>
      <c r="L134" s="154"/>
      <c r="M134" s="154"/>
      <c r="N134" s="154"/>
      <c r="O134" s="154"/>
      <c r="P134" s="189"/>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c r="CO134" s="218"/>
      <c r="CP134" s="218"/>
      <c r="CQ134" s="218"/>
      <c r="CR134" s="218"/>
      <c r="CS134" s="218"/>
      <c r="CT134" s="218"/>
      <c r="CU134" s="218"/>
      <c r="CV134" s="218"/>
      <c r="CW134" s="218"/>
      <c r="CX134" s="218"/>
      <c r="CY134" s="218"/>
      <c r="CZ134" s="218"/>
      <c r="DA134" s="218"/>
      <c r="DB134" s="218"/>
      <c r="DC134" s="218"/>
      <c r="DD134" s="218"/>
      <c r="DE134" s="218"/>
      <c r="DF134" s="218"/>
      <c r="DG134" s="218"/>
      <c r="DH134" s="218"/>
      <c r="DI134" s="218"/>
      <c r="DJ134" s="218"/>
      <c r="DK134" s="218"/>
      <c r="DL134" s="218"/>
      <c r="DM134" s="218"/>
      <c r="DN134" s="218"/>
      <c r="DO134" s="218"/>
      <c r="DP134" s="218"/>
      <c r="DQ134" s="218"/>
      <c r="DR134" s="218"/>
      <c r="DS134" s="218"/>
      <c r="DT134" s="218"/>
      <c r="DU134" s="218"/>
      <c r="DV134" s="218"/>
      <c r="DW134" s="218"/>
      <c r="DX134" s="218"/>
      <c r="DY134" s="218"/>
      <c r="DZ134" s="218"/>
      <c r="EA134" s="218"/>
      <c r="EB134" s="218"/>
      <c r="EC134" s="218"/>
      <c r="ED134" s="218"/>
      <c r="EE134" s="218"/>
      <c r="EF134" s="218"/>
      <c r="EG134" s="218"/>
      <c r="EH134" s="218"/>
      <c r="EI134" s="218"/>
      <c r="EJ134" s="218"/>
      <c r="EK134" s="218"/>
      <c r="EL134" s="218"/>
      <c r="EM134" s="218"/>
      <c r="EN134" s="218"/>
      <c r="EO134" s="218"/>
      <c r="EP134" s="218"/>
      <c r="EQ134" s="218"/>
      <c r="ER134" s="218"/>
      <c r="ES134" s="218"/>
      <c r="ET134" s="218"/>
      <c r="EU134" s="218"/>
      <c r="EV134" s="218"/>
      <c r="EW134" s="218"/>
      <c r="EX134" s="218"/>
      <c r="EY134" s="218"/>
      <c r="EZ134" s="218"/>
      <c r="FA134" s="218"/>
      <c r="FB134" s="218"/>
      <c r="FC134" s="218"/>
      <c r="FD134" s="218"/>
      <c r="FE134" s="218"/>
      <c r="FF134" s="218"/>
      <c r="FG134" s="218"/>
      <c r="FH134" s="218"/>
      <c r="FI134" s="218"/>
      <c r="FJ134" s="218"/>
      <c r="FK134" s="218"/>
      <c r="FL134" s="218"/>
      <c r="FM134" s="218"/>
      <c r="FN134" s="218"/>
      <c r="FO134" s="218"/>
      <c r="FP134" s="218"/>
      <c r="FQ134" s="218"/>
      <c r="FR134" s="218"/>
      <c r="FS134" s="218"/>
      <c r="FT134" s="218"/>
      <c r="FU134" s="218"/>
      <c r="FV134" s="218"/>
      <c r="FW134" s="218"/>
      <c r="FX134" s="218"/>
      <c r="FY134" s="218"/>
      <c r="FZ134" s="218"/>
      <c r="GA134" s="218"/>
      <c r="GB134" s="218"/>
      <c r="GC134" s="218"/>
      <c r="GD134" s="218"/>
      <c r="GE134" s="218"/>
      <c r="GF134" s="218"/>
      <c r="GG134" s="218"/>
      <c r="GH134" s="218"/>
      <c r="GI134" s="218"/>
      <c r="GJ134" s="218"/>
      <c r="GK134" s="218"/>
      <c r="GL134" s="218"/>
      <c r="GM134" s="218"/>
      <c r="GN134" s="218"/>
      <c r="GO134" s="218"/>
      <c r="GP134" s="218"/>
      <c r="GQ134" s="218"/>
      <c r="GR134" s="218"/>
      <c r="GS134" s="218"/>
      <c r="GT134" s="218"/>
      <c r="GU134" s="218"/>
      <c r="GV134" s="218"/>
      <c r="GW134" s="218"/>
      <c r="GX134" s="218"/>
      <c r="GY134" s="218"/>
      <c r="GZ134" s="218"/>
      <c r="HA134" s="218"/>
      <c r="HB134" s="218"/>
      <c r="HC134" s="218"/>
      <c r="HD134" s="218"/>
      <c r="HE134" s="218"/>
      <c r="HF134" s="218"/>
      <c r="HG134" s="218"/>
      <c r="HH134" s="218"/>
      <c r="HI134" s="218"/>
      <c r="HJ134" s="218"/>
      <c r="HK134" s="218"/>
      <c r="HL134" s="218"/>
      <c r="HM134" s="218"/>
      <c r="HN134" s="218"/>
      <c r="HO134" s="218"/>
      <c r="HP134" s="218"/>
      <c r="HQ134" s="218"/>
      <c r="HR134" s="218"/>
      <c r="HS134" s="218"/>
      <c r="HT134" s="218"/>
      <c r="HU134" s="218"/>
      <c r="HV134" s="218"/>
      <c r="HW134" s="218"/>
      <c r="HX134" s="218"/>
      <c r="HY134" s="218"/>
      <c r="HZ134" s="218"/>
      <c r="IA134" s="218"/>
      <c r="IB134" s="218"/>
      <c r="IC134" s="218"/>
      <c r="ID134" s="218"/>
      <c r="IE134" s="218"/>
      <c r="IF134" s="218"/>
      <c r="IG134" s="218"/>
      <c r="IH134" s="218"/>
      <c r="II134" s="218"/>
      <c r="IJ134" s="218"/>
      <c r="IK134" s="218"/>
      <c r="IL134" s="218"/>
      <c r="IM134" s="218"/>
      <c r="IN134" s="218"/>
      <c r="IO134" s="218"/>
      <c r="IP134" s="218"/>
      <c r="IQ134" s="218"/>
      <c r="IR134" s="218"/>
      <c r="IS134" s="218"/>
      <c r="IT134" s="218"/>
      <c r="IU134" s="218"/>
      <c r="IV134" s="218"/>
      <c r="IW134" s="218"/>
      <c r="IX134" s="218"/>
      <c r="IY134" s="218"/>
      <c r="IZ134" s="218"/>
      <c r="JA134" s="218"/>
      <c r="JB134" s="218"/>
      <c r="JC134" s="218"/>
      <c r="JD134" s="218"/>
      <c r="JE134" s="218"/>
      <c r="JF134" s="218"/>
      <c r="JG134" s="218"/>
      <c r="JH134" s="218"/>
      <c r="JI134" s="218"/>
      <c r="JJ134" s="218"/>
      <c r="JK134" s="218"/>
      <c r="JL134" s="218"/>
      <c r="JM134" s="218"/>
      <c r="JN134" s="218"/>
      <c r="JO134" s="218"/>
      <c r="JP134" s="218"/>
      <c r="JQ134" s="218"/>
      <c r="JR134" s="218"/>
      <c r="JS134" s="218"/>
      <c r="JT134" s="218"/>
      <c r="JU134" s="218"/>
      <c r="JV134" s="218"/>
      <c r="JW134" s="218"/>
      <c r="JX134" s="218"/>
      <c r="JY134" s="218"/>
      <c r="JZ134" s="218"/>
      <c r="KA134" s="218"/>
      <c r="KB134" s="218"/>
      <c r="KC134" s="218"/>
      <c r="KD134" s="218"/>
      <c r="KE134" s="218"/>
      <c r="KF134" s="218"/>
      <c r="KG134" s="218"/>
      <c r="KH134" s="218"/>
      <c r="KI134" s="218"/>
      <c r="KJ134" s="218"/>
      <c r="KK134" s="218"/>
      <c r="KL134" s="218"/>
    </row>
    <row r="135" spans="1:298" s="219" customFormat="1" ht="14.25" x14ac:dyDescent="0.2">
      <c r="A135" s="154"/>
      <c r="B135" s="154"/>
      <c r="C135" s="154"/>
      <c r="D135" s="154"/>
      <c r="E135" s="154"/>
      <c r="F135" s="154"/>
      <c r="G135" s="154"/>
      <c r="H135" s="154"/>
      <c r="I135" s="154"/>
      <c r="J135" s="154"/>
      <c r="K135" s="154"/>
      <c r="L135" s="154"/>
      <c r="M135" s="154"/>
      <c r="N135" s="154"/>
      <c r="O135" s="154"/>
      <c r="P135" s="189"/>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c r="CO135" s="218"/>
      <c r="CP135" s="218"/>
      <c r="CQ135" s="218"/>
      <c r="CR135" s="218"/>
      <c r="CS135" s="218"/>
      <c r="CT135" s="218"/>
      <c r="CU135" s="218"/>
      <c r="CV135" s="218"/>
      <c r="CW135" s="218"/>
      <c r="CX135" s="218"/>
      <c r="CY135" s="218"/>
      <c r="CZ135" s="218"/>
      <c r="DA135" s="218"/>
      <c r="DB135" s="218"/>
      <c r="DC135" s="218"/>
      <c r="DD135" s="218"/>
      <c r="DE135" s="218"/>
      <c r="DF135" s="218"/>
      <c r="DG135" s="218"/>
      <c r="DH135" s="218"/>
      <c r="DI135" s="218"/>
      <c r="DJ135" s="218"/>
      <c r="DK135" s="218"/>
      <c r="DL135" s="218"/>
      <c r="DM135" s="218"/>
      <c r="DN135" s="218"/>
      <c r="DO135" s="218"/>
      <c r="DP135" s="218"/>
      <c r="DQ135" s="218"/>
      <c r="DR135" s="218"/>
      <c r="DS135" s="218"/>
      <c r="DT135" s="218"/>
      <c r="DU135" s="218"/>
      <c r="DV135" s="218"/>
      <c r="DW135" s="218"/>
      <c r="DX135" s="218"/>
      <c r="DY135" s="218"/>
      <c r="DZ135" s="218"/>
      <c r="EA135" s="218"/>
      <c r="EB135" s="218"/>
      <c r="EC135" s="218"/>
      <c r="ED135" s="218"/>
      <c r="EE135" s="218"/>
      <c r="EF135" s="218"/>
      <c r="EG135" s="218"/>
      <c r="EH135" s="218"/>
      <c r="EI135" s="218"/>
      <c r="EJ135" s="218"/>
      <c r="EK135" s="218"/>
      <c r="EL135" s="218"/>
      <c r="EM135" s="218"/>
      <c r="EN135" s="218"/>
      <c r="EO135" s="218"/>
      <c r="EP135" s="218"/>
      <c r="EQ135" s="218"/>
      <c r="ER135" s="218"/>
      <c r="ES135" s="218"/>
      <c r="ET135" s="218"/>
      <c r="EU135" s="218"/>
      <c r="EV135" s="218"/>
      <c r="EW135" s="218"/>
      <c r="EX135" s="218"/>
      <c r="EY135" s="218"/>
      <c r="EZ135" s="218"/>
      <c r="FA135" s="218"/>
      <c r="FB135" s="218"/>
      <c r="FC135" s="218"/>
      <c r="FD135" s="218"/>
      <c r="FE135" s="218"/>
      <c r="FF135" s="218"/>
      <c r="FG135" s="218"/>
      <c r="FH135" s="218"/>
      <c r="FI135" s="218"/>
      <c r="FJ135" s="218"/>
      <c r="FK135" s="218"/>
      <c r="FL135" s="218"/>
      <c r="FM135" s="218"/>
      <c r="FN135" s="218"/>
      <c r="FO135" s="218"/>
      <c r="FP135" s="218"/>
      <c r="FQ135" s="218"/>
      <c r="FR135" s="218"/>
      <c r="FS135" s="218"/>
      <c r="FT135" s="218"/>
      <c r="FU135" s="218"/>
      <c r="FV135" s="218"/>
      <c r="FW135" s="218"/>
      <c r="FX135" s="218"/>
      <c r="FY135" s="218"/>
      <c r="FZ135" s="218"/>
      <c r="GA135" s="218"/>
      <c r="GB135" s="218"/>
      <c r="GC135" s="218"/>
      <c r="GD135" s="218"/>
      <c r="GE135" s="218"/>
      <c r="GF135" s="218"/>
      <c r="GG135" s="218"/>
      <c r="GH135" s="218"/>
      <c r="GI135" s="218"/>
      <c r="GJ135" s="218"/>
      <c r="GK135" s="218"/>
      <c r="GL135" s="218"/>
      <c r="GM135" s="218"/>
      <c r="GN135" s="218"/>
      <c r="GO135" s="218"/>
      <c r="GP135" s="218"/>
      <c r="GQ135" s="218"/>
      <c r="GR135" s="218"/>
      <c r="GS135" s="218"/>
      <c r="GT135" s="218"/>
      <c r="GU135" s="218"/>
      <c r="GV135" s="218"/>
      <c r="GW135" s="218"/>
      <c r="GX135" s="218"/>
      <c r="GY135" s="218"/>
      <c r="GZ135" s="218"/>
      <c r="HA135" s="218"/>
      <c r="HB135" s="218"/>
      <c r="HC135" s="218"/>
      <c r="HD135" s="218"/>
      <c r="HE135" s="218"/>
      <c r="HF135" s="218"/>
      <c r="HG135" s="218"/>
      <c r="HH135" s="218"/>
      <c r="HI135" s="218"/>
      <c r="HJ135" s="218"/>
      <c r="HK135" s="218"/>
      <c r="HL135" s="218"/>
      <c r="HM135" s="218"/>
      <c r="HN135" s="218"/>
      <c r="HO135" s="218"/>
      <c r="HP135" s="218"/>
      <c r="HQ135" s="218"/>
      <c r="HR135" s="218"/>
      <c r="HS135" s="218"/>
      <c r="HT135" s="218"/>
      <c r="HU135" s="218"/>
      <c r="HV135" s="218"/>
      <c r="HW135" s="218"/>
      <c r="HX135" s="218"/>
      <c r="HY135" s="218"/>
      <c r="HZ135" s="218"/>
      <c r="IA135" s="218"/>
      <c r="IB135" s="218"/>
      <c r="IC135" s="218"/>
      <c r="ID135" s="218"/>
      <c r="IE135" s="218"/>
      <c r="IF135" s="218"/>
      <c r="IG135" s="218"/>
      <c r="IH135" s="218"/>
      <c r="II135" s="218"/>
      <c r="IJ135" s="218"/>
      <c r="IK135" s="218"/>
      <c r="IL135" s="218"/>
      <c r="IM135" s="218"/>
      <c r="IN135" s="218"/>
      <c r="IO135" s="218"/>
      <c r="IP135" s="218"/>
      <c r="IQ135" s="218"/>
      <c r="IR135" s="218"/>
      <c r="IS135" s="218"/>
      <c r="IT135" s="218"/>
      <c r="IU135" s="218"/>
      <c r="IV135" s="218"/>
      <c r="IW135" s="218"/>
      <c r="IX135" s="218"/>
      <c r="IY135" s="218"/>
      <c r="IZ135" s="218"/>
      <c r="JA135" s="218"/>
      <c r="JB135" s="218"/>
      <c r="JC135" s="218"/>
      <c r="JD135" s="218"/>
      <c r="JE135" s="218"/>
      <c r="JF135" s="218"/>
      <c r="JG135" s="218"/>
      <c r="JH135" s="218"/>
      <c r="JI135" s="218"/>
      <c r="JJ135" s="218"/>
      <c r="JK135" s="218"/>
      <c r="JL135" s="218"/>
      <c r="JM135" s="218"/>
      <c r="JN135" s="218"/>
      <c r="JO135" s="218"/>
      <c r="JP135" s="218"/>
      <c r="JQ135" s="218"/>
      <c r="JR135" s="218"/>
      <c r="JS135" s="218"/>
      <c r="JT135" s="218"/>
      <c r="JU135" s="218"/>
      <c r="JV135" s="218"/>
      <c r="JW135" s="218"/>
      <c r="JX135" s="218"/>
      <c r="JY135" s="218"/>
      <c r="JZ135" s="218"/>
      <c r="KA135" s="218"/>
      <c r="KB135" s="218"/>
      <c r="KC135" s="218"/>
      <c r="KD135" s="218"/>
      <c r="KE135" s="218"/>
      <c r="KF135" s="218"/>
      <c r="KG135" s="218"/>
      <c r="KH135" s="218"/>
      <c r="KI135" s="218"/>
      <c r="KJ135" s="218"/>
      <c r="KK135" s="218"/>
      <c r="KL135" s="218"/>
    </row>
    <row r="136" spans="1:298" s="219" customFormat="1" ht="14.25" x14ac:dyDescent="0.2">
      <c r="A136" s="154"/>
      <c r="B136" s="154"/>
      <c r="C136" s="154"/>
      <c r="D136" s="154"/>
      <c r="E136" s="154"/>
      <c r="F136" s="154"/>
      <c r="G136" s="154"/>
      <c r="H136" s="154"/>
      <c r="I136" s="154"/>
      <c r="J136" s="154"/>
      <c r="K136" s="154"/>
      <c r="L136" s="154"/>
      <c r="M136" s="154"/>
      <c r="N136" s="154"/>
      <c r="O136" s="154"/>
      <c r="P136" s="189"/>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218"/>
      <c r="DE136" s="218"/>
      <c r="DF136" s="218"/>
      <c r="DG136" s="218"/>
      <c r="DH136" s="218"/>
      <c r="DI136" s="218"/>
      <c r="DJ136" s="218"/>
      <c r="DK136" s="218"/>
      <c r="DL136" s="218"/>
      <c r="DM136" s="218"/>
      <c r="DN136" s="218"/>
      <c r="DO136" s="218"/>
      <c r="DP136" s="218"/>
      <c r="DQ136" s="218"/>
      <c r="DR136" s="218"/>
      <c r="DS136" s="218"/>
      <c r="DT136" s="218"/>
      <c r="DU136" s="218"/>
      <c r="DV136" s="218"/>
      <c r="DW136" s="218"/>
      <c r="DX136" s="218"/>
      <c r="DY136" s="218"/>
      <c r="DZ136" s="218"/>
      <c r="EA136" s="218"/>
      <c r="EB136" s="218"/>
      <c r="EC136" s="218"/>
      <c r="ED136" s="218"/>
      <c r="EE136" s="218"/>
      <c r="EF136" s="218"/>
      <c r="EG136" s="218"/>
      <c r="EH136" s="218"/>
      <c r="EI136" s="218"/>
      <c r="EJ136" s="218"/>
      <c r="EK136" s="218"/>
      <c r="EL136" s="218"/>
      <c r="EM136" s="218"/>
      <c r="EN136" s="218"/>
      <c r="EO136" s="218"/>
      <c r="EP136" s="218"/>
      <c r="EQ136" s="218"/>
      <c r="ER136" s="218"/>
      <c r="ES136" s="218"/>
      <c r="ET136" s="218"/>
      <c r="EU136" s="218"/>
      <c r="EV136" s="218"/>
      <c r="EW136" s="218"/>
      <c r="EX136" s="218"/>
      <c r="EY136" s="218"/>
      <c r="EZ136" s="218"/>
      <c r="FA136" s="218"/>
      <c r="FB136" s="218"/>
      <c r="FC136" s="218"/>
      <c r="FD136" s="218"/>
      <c r="FE136" s="218"/>
      <c r="FF136" s="218"/>
      <c r="FG136" s="218"/>
      <c r="FH136" s="218"/>
      <c r="FI136" s="218"/>
      <c r="FJ136" s="218"/>
      <c r="FK136" s="218"/>
      <c r="FL136" s="218"/>
      <c r="FM136" s="218"/>
      <c r="FN136" s="218"/>
      <c r="FO136" s="218"/>
      <c r="FP136" s="218"/>
      <c r="FQ136" s="218"/>
      <c r="FR136" s="218"/>
      <c r="FS136" s="218"/>
      <c r="FT136" s="218"/>
      <c r="FU136" s="218"/>
      <c r="FV136" s="218"/>
      <c r="FW136" s="218"/>
      <c r="FX136" s="218"/>
      <c r="FY136" s="218"/>
      <c r="FZ136" s="218"/>
      <c r="GA136" s="218"/>
      <c r="GB136" s="218"/>
      <c r="GC136" s="218"/>
      <c r="GD136" s="218"/>
      <c r="GE136" s="218"/>
      <c r="GF136" s="218"/>
      <c r="GG136" s="218"/>
      <c r="GH136" s="218"/>
      <c r="GI136" s="218"/>
      <c r="GJ136" s="218"/>
      <c r="GK136" s="218"/>
      <c r="GL136" s="218"/>
      <c r="GM136" s="218"/>
      <c r="GN136" s="218"/>
      <c r="GO136" s="218"/>
      <c r="GP136" s="218"/>
      <c r="GQ136" s="218"/>
      <c r="GR136" s="218"/>
      <c r="GS136" s="218"/>
      <c r="GT136" s="218"/>
      <c r="GU136" s="218"/>
      <c r="GV136" s="218"/>
      <c r="GW136" s="218"/>
      <c r="GX136" s="218"/>
      <c r="GY136" s="218"/>
      <c r="GZ136" s="218"/>
      <c r="HA136" s="218"/>
      <c r="HB136" s="218"/>
      <c r="HC136" s="218"/>
      <c r="HD136" s="218"/>
      <c r="HE136" s="218"/>
      <c r="HF136" s="218"/>
      <c r="HG136" s="218"/>
      <c r="HH136" s="218"/>
      <c r="HI136" s="218"/>
      <c r="HJ136" s="218"/>
      <c r="HK136" s="218"/>
      <c r="HL136" s="218"/>
      <c r="HM136" s="218"/>
      <c r="HN136" s="218"/>
      <c r="HO136" s="218"/>
      <c r="HP136" s="218"/>
      <c r="HQ136" s="218"/>
      <c r="HR136" s="218"/>
      <c r="HS136" s="218"/>
      <c r="HT136" s="218"/>
      <c r="HU136" s="218"/>
      <c r="HV136" s="218"/>
      <c r="HW136" s="218"/>
      <c r="HX136" s="218"/>
      <c r="HY136" s="218"/>
      <c r="HZ136" s="218"/>
      <c r="IA136" s="218"/>
      <c r="IB136" s="218"/>
      <c r="IC136" s="218"/>
      <c r="ID136" s="218"/>
      <c r="IE136" s="218"/>
      <c r="IF136" s="218"/>
      <c r="IG136" s="218"/>
      <c r="IH136" s="218"/>
      <c r="II136" s="218"/>
      <c r="IJ136" s="218"/>
      <c r="IK136" s="218"/>
      <c r="IL136" s="218"/>
      <c r="IM136" s="218"/>
      <c r="IN136" s="218"/>
      <c r="IO136" s="218"/>
      <c r="IP136" s="218"/>
      <c r="IQ136" s="218"/>
      <c r="IR136" s="218"/>
      <c r="IS136" s="218"/>
      <c r="IT136" s="218"/>
      <c r="IU136" s="218"/>
      <c r="IV136" s="218"/>
      <c r="IW136" s="218"/>
      <c r="IX136" s="218"/>
      <c r="IY136" s="218"/>
      <c r="IZ136" s="218"/>
      <c r="JA136" s="218"/>
      <c r="JB136" s="218"/>
      <c r="JC136" s="218"/>
      <c r="JD136" s="218"/>
      <c r="JE136" s="218"/>
      <c r="JF136" s="218"/>
      <c r="JG136" s="218"/>
      <c r="JH136" s="218"/>
      <c r="JI136" s="218"/>
      <c r="JJ136" s="218"/>
      <c r="JK136" s="218"/>
      <c r="JL136" s="218"/>
      <c r="JM136" s="218"/>
      <c r="JN136" s="218"/>
      <c r="JO136" s="218"/>
      <c r="JP136" s="218"/>
      <c r="JQ136" s="218"/>
      <c r="JR136" s="218"/>
      <c r="JS136" s="218"/>
      <c r="JT136" s="218"/>
      <c r="JU136" s="218"/>
      <c r="JV136" s="218"/>
      <c r="JW136" s="218"/>
      <c r="JX136" s="218"/>
      <c r="JY136" s="218"/>
      <c r="JZ136" s="218"/>
      <c r="KA136" s="218"/>
      <c r="KB136" s="218"/>
      <c r="KC136" s="218"/>
      <c r="KD136" s="218"/>
      <c r="KE136" s="218"/>
      <c r="KF136" s="218"/>
      <c r="KG136" s="218"/>
      <c r="KH136" s="218"/>
      <c r="KI136" s="218"/>
      <c r="KJ136" s="218"/>
      <c r="KK136" s="218"/>
      <c r="KL136" s="218"/>
    </row>
    <row r="137" spans="1:298" s="219" customFormat="1" ht="14.25" x14ac:dyDescent="0.2">
      <c r="A137" s="154"/>
      <c r="B137" s="154"/>
      <c r="C137" s="154"/>
      <c r="D137" s="154"/>
      <c r="E137" s="154"/>
      <c r="F137" s="154"/>
      <c r="G137" s="154"/>
      <c r="H137" s="154"/>
      <c r="I137" s="154"/>
      <c r="J137" s="154"/>
      <c r="K137" s="154"/>
      <c r="L137" s="154"/>
      <c r="M137" s="154"/>
      <c r="N137" s="154"/>
      <c r="O137" s="154"/>
      <c r="P137" s="189"/>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row>
    <row r="138" spans="1:298" s="219" customFormat="1" ht="14.25" x14ac:dyDescent="0.2">
      <c r="A138" s="154"/>
      <c r="B138" s="154"/>
      <c r="C138" s="154"/>
      <c r="D138" s="154"/>
      <c r="E138" s="154"/>
      <c r="F138" s="154"/>
      <c r="G138" s="154"/>
      <c r="H138" s="154"/>
      <c r="I138" s="154"/>
      <c r="J138" s="154"/>
      <c r="K138" s="154"/>
      <c r="L138" s="154"/>
      <c r="M138" s="154"/>
      <c r="N138" s="154"/>
      <c r="O138" s="154"/>
      <c r="P138" s="189"/>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218"/>
      <c r="DE138" s="218"/>
      <c r="DF138" s="218"/>
      <c r="DG138" s="218"/>
      <c r="DH138" s="218"/>
      <c r="DI138" s="218"/>
      <c r="DJ138" s="218"/>
      <c r="DK138" s="218"/>
      <c r="DL138" s="218"/>
      <c r="DM138" s="218"/>
      <c r="DN138" s="218"/>
      <c r="DO138" s="218"/>
      <c r="DP138" s="218"/>
      <c r="DQ138" s="218"/>
      <c r="DR138" s="218"/>
      <c r="DS138" s="218"/>
      <c r="DT138" s="218"/>
      <c r="DU138" s="218"/>
      <c r="DV138" s="218"/>
      <c r="DW138" s="218"/>
      <c r="DX138" s="218"/>
      <c r="DY138" s="218"/>
      <c r="DZ138" s="218"/>
      <c r="EA138" s="218"/>
      <c r="EB138" s="218"/>
      <c r="EC138" s="218"/>
      <c r="ED138" s="218"/>
      <c r="EE138" s="218"/>
      <c r="EF138" s="218"/>
      <c r="EG138" s="218"/>
      <c r="EH138" s="218"/>
      <c r="EI138" s="218"/>
      <c r="EJ138" s="218"/>
      <c r="EK138" s="218"/>
      <c r="EL138" s="218"/>
      <c r="EM138" s="218"/>
      <c r="EN138" s="218"/>
      <c r="EO138" s="218"/>
      <c r="EP138" s="218"/>
      <c r="EQ138" s="218"/>
      <c r="ER138" s="218"/>
      <c r="ES138" s="218"/>
      <c r="ET138" s="218"/>
      <c r="EU138" s="218"/>
      <c r="EV138" s="218"/>
      <c r="EW138" s="218"/>
      <c r="EX138" s="218"/>
      <c r="EY138" s="218"/>
      <c r="EZ138" s="218"/>
      <c r="FA138" s="218"/>
      <c r="FB138" s="218"/>
      <c r="FC138" s="218"/>
      <c r="FD138" s="218"/>
      <c r="FE138" s="218"/>
      <c r="FF138" s="218"/>
      <c r="FG138" s="218"/>
      <c r="FH138" s="218"/>
      <c r="FI138" s="218"/>
      <c r="FJ138" s="218"/>
      <c r="FK138" s="218"/>
      <c r="FL138" s="218"/>
      <c r="FM138" s="218"/>
      <c r="FN138" s="218"/>
      <c r="FO138" s="218"/>
      <c r="FP138" s="218"/>
      <c r="FQ138" s="218"/>
      <c r="FR138" s="218"/>
      <c r="FS138" s="218"/>
      <c r="FT138" s="218"/>
      <c r="FU138" s="218"/>
      <c r="FV138" s="218"/>
      <c r="FW138" s="218"/>
      <c r="FX138" s="218"/>
      <c r="FY138" s="218"/>
      <c r="FZ138" s="218"/>
      <c r="GA138" s="218"/>
      <c r="GB138" s="218"/>
      <c r="GC138" s="218"/>
      <c r="GD138" s="218"/>
      <c r="GE138" s="218"/>
      <c r="GF138" s="218"/>
      <c r="GG138" s="218"/>
      <c r="GH138" s="218"/>
      <c r="GI138" s="218"/>
      <c r="GJ138" s="218"/>
      <c r="GK138" s="218"/>
      <c r="GL138" s="218"/>
      <c r="GM138" s="218"/>
      <c r="GN138" s="218"/>
      <c r="GO138" s="218"/>
      <c r="GP138" s="218"/>
      <c r="GQ138" s="218"/>
      <c r="GR138" s="218"/>
      <c r="GS138" s="218"/>
      <c r="GT138" s="218"/>
      <c r="GU138" s="218"/>
      <c r="GV138" s="218"/>
      <c r="GW138" s="218"/>
      <c r="GX138" s="218"/>
      <c r="GY138" s="218"/>
      <c r="GZ138" s="218"/>
      <c r="HA138" s="218"/>
      <c r="HB138" s="218"/>
      <c r="HC138" s="218"/>
      <c r="HD138" s="218"/>
      <c r="HE138" s="218"/>
      <c r="HF138" s="218"/>
      <c r="HG138" s="218"/>
      <c r="HH138" s="218"/>
      <c r="HI138" s="218"/>
      <c r="HJ138" s="218"/>
      <c r="HK138" s="218"/>
      <c r="HL138" s="218"/>
      <c r="HM138" s="218"/>
      <c r="HN138" s="218"/>
      <c r="HO138" s="218"/>
      <c r="HP138" s="218"/>
      <c r="HQ138" s="218"/>
      <c r="HR138" s="218"/>
      <c r="HS138" s="218"/>
      <c r="HT138" s="218"/>
      <c r="HU138" s="218"/>
      <c r="HV138" s="218"/>
      <c r="HW138" s="218"/>
      <c r="HX138" s="218"/>
      <c r="HY138" s="218"/>
      <c r="HZ138" s="218"/>
      <c r="IA138" s="218"/>
      <c r="IB138" s="218"/>
      <c r="IC138" s="218"/>
      <c r="ID138" s="218"/>
      <c r="IE138" s="218"/>
      <c r="IF138" s="218"/>
      <c r="IG138" s="218"/>
      <c r="IH138" s="218"/>
      <c r="II138" s="218"/>
      <c r="IJ138" s="218"/>
      <c r="IK138" s="218"/>
      <c r="IL138" s="218"/>
      <c r="IM138" s="218"/>
      <c r="IN138" s="218"/>
      <c r="IO138" s="218"/>
      <c r="IP138" s="218"/>
      <c r="IQ138" s="218"/>
      <c r="IR138" s="218"/>
      <c r="IS138" s="218"/>
      <c r="IT138" s="218"/>
      <c r="IU138" s="218"/>
      <c r="IV138" s="218"/>
      <c r="IW138" s="218"/>
      <c r="IX138" s="218"/>
      <c r="IY138" s="218"/>
      <c r="IZ138" s="218"/>
      <c r="JA138" s="218"/>
      <c r="JB138" s="218"/>
      <c r="JC138" s="218"/>
      <c r="JD138" s="218"/>
      <c r="JE138" s="218"/>
      <c r="JF138" s="218"/>
      <c r="JG138" s="218"/>
      <c r="JH138" s="218"/>
      <c r="JI138" s="218"/>
      <c r="JJ138" s="218"/>
      <c r="JK138" s="218"/>
      <c r="JL138" s="218"/>
      <c r="JM138" s="218"/>
      <c r="JN138" s="218"/>
      <c r="JO138" s="218"/>
      <c r="JP138" s="218"/>
      <c r="JQ138" s="218"/>
      <c r="JR138" s="218"/>
      <c r="JS138" s="218"/>
      <c r="JT138" s="218"/>
      <c r="JU138" s="218"/>
      <c r="JV138" s="218"/>
      <c r="JW138" s="218"/>
      <c r="JX138" s="218"/>
      <c r="JY138" s="218"/>
      <c r="JZ138" s="218"/>
      <c r="KA138" s="218"/>
      <c r="KB138" s="218"/>
      <c r="KC138" s="218"/>
      <c r="KD138" s="218"/>
      <c r="KE138" s="218"/>
      <c r="KF138" s="218"/>
      <c r="KG138" s="218"/>
      <c r="KH138" s="218"/>
      <c r="KI138" s="218"/>
      <c r="KJ138" s="218"/>
      <c r="KK138" s="218"/>
      <c r="KL138" s="218"/>
    </row>
    <row r="139" spans="1:298" s="219" customFormat="1" ht="14.25" x14ac:dyDescent="0.2">
      <c r="A139" s="154"/>
      <c r="B139" s="154"/>
      <c r="C139" s="154"/>
      <c r="D139" s="154"/>
      <c r="E139" s="154"/>
      <c r="F139" s="154"/>
      <c r="G139" s="154"/>
      <c r="H139" s="154"/>
      <c r="I139" s="154"/>
      <c r="J139" s="154"/>
      <c r="K139" s="154"/>
      <c r="L139" s="154"/>
      <c r="M139" s="154"/>
      <c r="N139" s="154"/>
      <c r="O139" s="154"/>
      <c r="P139" s="189"/>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row>
    <row r="140" spans="1:298" s="219" customFormat="1" ht="14.25" x14ac:dyDescent="0.2">
      <c r="A140" s="154"/>
      <c r="B140" s="154"/>
      <c r="C140" s="154"/>
      <c r="D140" s="154"/>
      <c r="E140" s="154"/>
      <c r="F140" s="154"/>
      <c r="G140" s="154"/>
      <c r="H140" s="154"/>
      <c r="I140" s="154"/>
      <c r="J140" s="154"/>
      <c r="K140" s="154"/>
      <c r="L140" s="154"/>
      <c r="M140" s="154"/>
      <c r="N140" s="154"/>
      <c r="O140" s="154"/>
      <c r="P140" s="189"/>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row>
    <row r="141" spans="1:298" s="219" customFormat="1" ht="14.25" x14ac:dyDescent="0.2">
      <c r="A141" s="154"/>
      <c r="B141" s="154"/>
      <c r="C141" s="154"/>
      <c r="D141" s="154"/>
      <c r="E141" s="154"/>
      <c r="F141" s="154"/>
      <c r="G141" s="154"/>
      <c r="H141" s="154"/>
      <c r="I141" s="154"/>
      <c r="J141" s="154"/>
      <c r="K141" s="154"/>
      <c r="L141" s="154"/>
      <c r="M141" s="154"/>
      <c r="N141" s="154"/>
      <c r="O141" s="154"/>
      <c r="P141" s="189"/>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c r="CO141" s="218"/>
      <c r="CP141" s="218"/>
      <c r="CQ141" s="218"/>
      <c r="CR141" s="218"/>
      <c r="CS141" s="218"/>
      <c r="CT141" s="218"/>
      <c r="CU141" s="218"/>
      <c r="CV141" s="218"/>
      <c r="CW141" s="218"/>
      <c r="CX141" s="218"/>
      <c r="CY141" s="218"/>
      <c r="CZ141" s="218"/>
      <c r="DA141" s="218"/>
      <c r="DB141" s="218"/>
      <c r="DC141" s="218"/>
      <c r="DD141" s="218"/>
      <c r="DE141" s="218"/>
      <c r="DF141" s="218"/>
      <c r="DG141" s="218"/>
      <c r="DH141" s="218"/>
      <c r="DI141" s="218"/>
      <c r="DJ141" s="218"/>
      <c r="DK141" s="218"/>
      <c r="DL141" s="218"/>
      <c r="DM141" s="218"/>
      <c r="DN141" s="218"/>
      <c r="DO141" s="218"/>
      <c r="DP141" s="218"/>
      <c r="DQ141" s="218"/>
      <c r="DR141" s="218"/>
      <c r="DS141" s="218"/>
      <c r="DT141" s="218"/>
      <c r="DU141" s="218"/>
      <c r="DV141" s="218"/>
      <c r="DW141" s="218"/>
      <c r="DX141" s="218"/>
      <c r="DY141" s="218"/>
      <c r="DZ141" s="218"/>
      <c r="EA141" s="218"/>
      <c r="EB141" s="218"/>
      <c r="EC141" s="218"/>
      <c r="ED141" s="218"/>
      <c r="EE141" s="218"/>
      <c r="EF141" s="218"/>
      <c r="EG141" s="218"/>
      <c r="EH141" s="218"/>
      <c r="EI141" s="218"/>
      <c r="EJ141" s="218"/>
      <c r="EK141" s="218"/>
      <c r="EL141" s="218"/>
      <c r="EM141" s="218"/>
      <c r="EN141" s="218"/>
      <c r="EO141" s="218"/>
      <c r="EP141" s="218"/>
      <c r="EQ141" s="218"/>
      <c r="ER141" s="218"/>
      <c r="ES141" s="218"/>
      <c r="ET141" s="218"/>
      <c r="EU141" s="218"/>
      <c r="EV141" s="218"/>
      <c r="EW141" s="218"/>
      <c r="EX141" s="218"/>
      <c r="EY141" s="218"/>
      <c r="EZ141" s="218"/>
      <c r="FA141" s="218"/>
      <c r="FB141" s="218"/>
      <c r="FC141" s="218"/>
      <c r="FD141" s="218"/>
      <c r="FE141" s="218"/>
      <c r="FF141" s="218"/>
      <c r="FG141" s="218"/>
      <c r="FH141" s="218"/>
      <c r="FI141" s="218"/>
      <c r="FJ141" s="218"/>
      <c r="FK141" s="218"/>
      <c r="FL141" s="218"/>
      <c r="FM141" s="218"/>
      <c r="FN141" s="218"/>
      <c r="FO141" s="218"/>
      <c r="FP141" s="218"/>
      <c r="FQ141" s="218"/>
      <c r="FR141" s="218"/>
      <c r="FS141" s="218"/>
      <c r="FT141" s="218"/>
      <c r="FU141" s="218"/>
      <c r="FV141" s="218"/>
      <c r="FW141" s="218"/>
      <c r="FX141" s="218"/>
      <c r="FY141" s="218"/>
      <c r="FZ141" s="218"/>
      <c r="GA141" s="218"/>
      <c r="GB141" s="218"/>
      <c r="GC141" s="218"/>
      <c r="GD141" s="218"/>
      <c r="GE141" s="218"/>
      <c r="GF141" s="218"/>
      <c r="GG141" s="218"/>
      <c r="GH141" s="218"/>
      <c r="GI141" s="218"/>
      <c r="GJ141" s="218"/>
      <c r="GK141" s="218"/>
      <c r="GL141" s="218"/>
      <c r="GM141" s="218"/>
      <c r="GN141" s="218"/>
      <c r="GO141" s="218"/>
      <c r="GP141" s="218"/>
      <c r="GQ141" s="218"/>
      <c r="GR141" s="218"/>
      <c r="GS141" s="218"/>
      <c r="GT141" s="218"/>
      <c r="GU141" s="218"/>
      <c r="GV141" s="218"/>
      <c r="GW141" s="218"/>
      <c r="GX141" s="218"/>
      <c r="GY141" s="218"/>
      <c r="GZ141" s="218"/>
      <c r="HA141" s="218"/>
      <c r="HB141" s="218"/>
      <c r="HC141" s="218"/>
      <c r="HD141" s="218"/>
      <c r="HE141" s="218"/>
      <c r="HF141" s="218"/>
      <c r="HG141" s="218"/>
      <c r="HH141" s="218"/>
      <c r="HI141" s="218"/>
      <c r="HJ141" s="218"/>
      <c r="HK141" s="218"/>
      <c r="HL141" s="218"/>
      <c r="HM141" s="218"/>
      <c r="HN141" s="218"/>
      <c r="HO141" s="218"/>
      <c r="HP141" s="218"/>
      <c r="HQ141" s="218"/>
      <c r="HR141" s="218"/>
      <c r="HS141" s="218"/>
      <c r="HT141" s="218"/>
      <c r="HU141" s="218"/>
      <c r="HV141" s="218"/>
      <c r="HW141" s="218"/>
      <c r="HX141" s="218"/>
      <c r="HY141" s="218"/>
      <c r="HZ141" s="218"/>
      <c r="IA141" s="218"/>
      <c r="IB141" s="218"/>
      <c r="IC141" s="218"/>
      <c r="ID141" s="218"/>
      <c r="IE141" s="218"/>
      <c r="IF141" s="218"/>
      <c r="IG141" s="218"/>
      <c r="IH141" s="218"/>
      <c r="II141" s="218"/>
      <c r="IJ141" s="218"/>
      <c r="IK141" s="218"/>
      <c r="IL141" s="218"/>
      <c r="IM141" s="218"/>
      <c r="IN141" s="218"/>
      <c r="IO141" s="218"/>
      <c r="IP141" s="218"/>
      <c r="IQ141" s="218"/>
      <c r="IR141" s="218"/>
      <c r="IS141" s="218"/>
      <c r="IT141" s="218"/>
      <c r="IU141" s="218"/>
      <c r="IV141" s="218"/>
      <c r="IW141" s="218"/>
      <c r="IX141" s="218"/>
      <c r="IY141" s="218"/>
      <c r="IZ141" s="218"/>
      <c r="JA141" s="218"/>
      <c r="JB141" s="218"/>
      <c r="JC141" s="218"/>
      <c r="JD141" s="218"/>
      <c r="JE141" s="218"/>
      <c r="JF141" s="218"/>
      <c r="JG141" s="218"/>
      <c r="JH141" s="218"/>
      <c r="JI141" s="218"/>
      <c r="JJ141" s="218"/>
      <c r="JK141" s="218"/>
      <c r="JL141" s="218"/>
      <c r="JM141" s="218"/>
      <c r="JN141" s="218"/>
      <c r="JO141" s="218"/>
      <c r="JP141" s="218"/>
      <c r="JQ141" s="218"/>
      <c r="JR141" s="218"/>
      <c r="JS141" s="218"/>
      <c r="JT141" s="218"/>
      <c r="JU141" s="218"/>
      <c r="JV141" s="218"/>
      <c r="JW141" s="218"/>
      <c r="JX141" s="218"/>
      <c r="JY141" s="218"/>
      <c r="JZ141" s="218"/>
      <c r="KA141" s="218"/>
      <c r="KB141" s="218"/>
      <c r="KC141" s="218"/>
      <c r="KD141" s="218"/>
      <c r="KE141" s="218"/>
      <c r="KF141" s="218"/>
      <c r="KG141" s="218"/>
      <c r="KH141" s="218"/>
      <c r="KI141" s="218"/>
      <c r="KJ141" s="218"/>
      <c r="KK141" s="218"/>
      <c r="KL141" s="218"/>
    </row>
    <row r="142" spans="1:298" s="219" customFormat="1" ht="14.25" x14ac:dyDescent="0.2">
      <c r="A142" s="154"/>
      <c r="B142" s="154"/>
      <c r="C142" s="154"/>
      <c r="D142" s="154"/>
      <c r="E142" s="154"/>
      <c r="F142" s="154"/>
      <c r="G142" s="154"/>
      <c r="H142" s="154"/>
      <c r="I142" s="154"/>
      <c r="J142" s="154"/>
      <c r="K142" s="154"/>
      <c r="L142" s="154"/>
      <c r="M142" s="154"/>
      <c r="N142" s="154"/>
      <c r="O142" s="154"/>
      <c r="P142" s="189"/>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8"/>
      <c r="GM142" s="218"/>
      <c r="GN142" s="218"/>
      <c r="GO142" s="218"/>
      <c r="GP142" s="218"/>
      <c r="GQ142" s="218"/>
      <c r="GR142" s="218"/>
      <c r="GS142" s="218"/>
      <c r="GT142" s="218"/>
      <c r="GU142" s="218"/>
      <c r="GV142" s="218"/>
      <c r="GW142" s="218"/>
      <c r="GX142" s="218"/>
      <c r="GY142" s="218"/>
      <c r="GZ142" s="218"/>
      <c r="HA142" s="218"/>
      <c r="HB142" s="218"/>
      <c r="HC142" s="218"/>
      <c r="HD142" s="218"/>
      <c r="HE142" s="218"/>
      <c r="HF142" s="218"/>
      <c r="HG142" s="218"/>
      <c r="HH142" s="218"/>
      <c r="HI142" s="218"/>
      <c r="HJ142" s="218"/>
      <c r="HK142" s="218"/>
      <c r="HL142" s="218"/>
      <c r="HM142" s="218"/>
      <c r="HN142" s="218"/>
      <c r="HO142" s="218"/>
      <c r="HP142" s="218"/>
      <c r="HQ142" s="218"/>
      <c r="HR142" s="218"/>
      <c r="HS142" s="218"/>
      <c r="HT142" s="218"/>
      <c r="HU142" s="218"/>
      <c r="HV142" s="218"/>
      <c r="HW142" s="218"/>
      <c r="HX142" s="218"/>
      <c r="HY142" s="218"/>
      <c r="HZ142" s="218"/>
      <c r="IA142" s="218"/>
      <c r="IB142" s="218"/>
      <c r="IC142" s="218"/>
      <c r="ID142" s="218"/>
      <c r="IE142" s="218"/>
      <c r="IF142" s="218"/>
      <c r="IG142" s="218"/>
      <c r="IH142" s="218"/>
      <c r="II142" s="218"/>
      <c r="IJ142" s="218"/>
      <c r="IK142" s="218"/>
      <c r="IL142" s="218"/>
      <c r="IM142" s="218"/>
      <c r="IN142" s="218"/>
      <c r="IO142" s="218"/>
      <c r="IP142" s="218"/>
      <c r="IQ142" s="218"/>
      <c r="IR142" s="218"/>
      <c r="IS142" s="218"/>
      <c r="IT142" s="218"/>
      <c r="IU142" s="218"/>
      <c r="IV142" s="218"/>
      <c r="IW142" s="218"/>
      <c r="IX142" s="218"/>
      <c r="IY142" s="218"/>
      <c r="IZ142" s="218"/>
      <c r="JA142" s="218"/>
      <c r="JB142" s="218"/>
      <c r="JC142" s="218"/>
      <c r="JD142" s="218"/>
      <c r="JE142" s="218"/>
      <c r="JF142" s="218"/>
      <c r="JG142" s="218"/>
      <c r="JH142" s="218"/>
      <c r="JI142" s="218"/>
      <c r="JJ142" s="218"/>
      <c r="JK142" s="218"/>
      <c r="JL142" s="218"/>
      <c r="JM142" s="218"/>
      <c r="JN142" s="218"/>
      <c r="JO142" s="218"/>
      <c r="JP142" s="218"/>
      <c r="JQ142" s="218"/>
      <c r="JR142" s="218"/>
      <c r="JS142" s="218"/>
      <c r="JT142" s="218"/>
      <c r="JU142" s="218"/>
      <c r="JV142" s="218"/>
      <c r="JW142" s="218"/>
      <c r="JX142" s="218"/>
      <c r="JY142" s="218"/>
      <c r="JZ142" s="218"/>
      <c r="KA142" s="218"/>
      <c r="KB142" s="218"/>
      <c r="KC142" s="218"/>
      <c r="KD142" s="218"/>
      <c r="KE142" s="218"/>
      <c r="KF142" s="218"/>
      <c r="KG142" s="218"/>
      <c r="KH142" s="218"/>
      <c r="KI142" s="218"/>
      <c r="KJ142" s="218"/>
      <c r="KK142" s="218"/>
      <c r="KL142" s="218"/>
    </row>
    <row r="143" spans="1:298" s="219" customFormat="1" ht="14.25" x14ac:dyDescent="0.2">
      <c r="A143" s="154"/>
      <c r="B143" s="154"/>
      <c r="C143" s="154"/>
      <c r="D143" s="154"/>
      <c r="E143" s="154"/>
      <c r="F143" s="154"/>
      <c r="G143" s="154"/>
      <c r="H143" s="154"/>
      <c r="I143" s="154"/>
      <c r="J143" s="154"/>
      <c r="K143" s="154"/>
      <c r="L143" s="154"/>
      <c r="M143" s="154"/>
      <c r="N143" s="154"/>
      <c r="O143" s="154"/>
      <c r="P143" s="189"/>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218"/>
      <c r="DE143" s="218"/>
      <c r="DF143" s="218"/>
      <c r="DG143" s="218"/>
      <c r="DH143" s="218"/>
      <c r="DI143" s="218"/>
      <c r="DJ143" s="218"/>
      <c r="DK143" s="218"/>
      <c r="DL143" s="218"/>
      <c r="DM143" s="218"/>
      <c r="DN143" s="218"/>
      <c r="DO143" s="218"/>
      <c r="DP143" s="218"/>
      <c r="DQ143" s="218"/>
      <c r="DR143" s="218"/>
      <c r="DS143" s="218"/>
      <c r="DT143" s="218"/>
      <c r="DU143" s="218"/>
      <c r="DV143" s="218"/>
      <c r="DW143" s="218"/>
      <c r="DX143" s="218"/>
      <c r="DY143" s="218"/>
      <c r="DZ143" s="218"/>
      <c r="EA143" s="218"/>
      <c r="EB143" s="218"/>
      <c r="EC143" s="218"/>
      <c r="ED143" s="218"/>
      <c r="EE143" s="218"/>
      <c r="EF143" s="218"/>
      <c r="EG143" s="218"/>
      <c r="EH143" s="218"/>
      <c r="EI143" s="218"/>
      <c r="EJ143" s="218"/>
      <c r="EK143" s="218"/>
      <c r="EL143" s="218"/>
      <c r="EM143" s="218"/>
      <c r="EN143" s="218"/>
      <c r="EO143" s="218"/>
      <c r="EP143" s="218"/>
      <c r="EQ143" s="218"/>
      <c r="ER143" s="218"/>
      <c r="ES143" s="218"/>
      <c r="ET143" s="218"/>
      <c r="EU143" s="218"/>
      <c r="EV143" s="218"/>
      <c r="EW143" s="218"/>
      <c r="EX143" s="218"/>
      <c r="EY143" s="218"/>
      <c r="EZ143" s="218"/>
      <c r="FA143" s="218"/>
      <c r="FB143" s="218"/>
      <c r="FC143" s="218"/>
      <c r="FD143" s="218"/>
      <c r="FE143" s="218"/>
      <c r="FF143" s="218"/>
      <c r="FG143" s="218"/>
      <c r="FH143" s="218"/>
      <c r="FI143" s="218"/>
      <c r="FJ143" s="218"/>
      <c r="FK143" s="218"/>
      <c r="FL143" s="218"/>
      <c r="FM143" s="218"/>
      <c r="FN143" s="218"/>
      <c r="FO143" s="218"/>
      <c r="FP143" s="218"/>
      <c r="FQ143" s="218"/>
      <c r="FR143" s="218"/>
      <c r="FS143" s="218"/>
      <c r="FT143" s="218"/>
      <c r="FU143" s="218"/>
      <c r="FV143" s="218"/>
      <c r="FW143" s="218"/>
      <c r="FX143" s="218"/>
      <c r="FY143" s="218"/>
      <c r="FZ143" s="218"/>
      <c r="GA143" s="218"/>
      <c r="GB143" s="218"/>
      <c r="GC143" s="218"/>
      <c r="GD143" s="218"/>
      <c r="GE143" s="218"/>
      <c r="GF143" s="218"/>
      <c r="GG143" s="218"/>
      <c r="GH143" s="218"/>
      <c r="GI143" s="218"/>
      <c r="GJ143" s="218"/>
      <c r="GK143" s="218"/>
      <c r="GL143" s="218"/>
      <c r="GM143" s="218"/>
      <c r="GN143" s="218"/>
      <c r="GO143" s="218"/>
      <c r="GP143" s="218"/>
      <c r="GQ143" s="218"/>
      <c r="GR143" s="218"/>
      <c r="GS143" s="218"/>
      <c r="GT143" s="218"/>
      <c r="GU143" s="218"/>
      <c r="GV143" s="218"/>
      <c r="GW143" s="218"/>
      <c r="GX143" s="218"/>
      <c r="GY143" s="218"/>
      <c r="GZ143" s="218"/>
      <c r="HA143" s="218"/>
      <c r="HB143" s="218"/>
      <c r="HC143" s="218"/>
      <c r="HD143" s="218"/>
      <c r="HE143" s="218"/>
      <c r="HF143" s="218"/>
      <c r="HG143" s="218"/>
      <c r="HH143" s="218"/>
      <c r="HI143" s="218"/>
      <c r="HJ143" s="218"/>
      <c r="HK143" s="218"/>
      <c r="HL143" s="218"/>
      <c r="HM143" s="218"/>
      <c r="HN143" s="218"/>
      <c r="HO143" s="218"/>
      <c r="HP143" s="218"/>
      <c r="HQ143" s="218"/>
      <c r="HR143" s="218"/>
      <c r="HS143" s="218"/>
      <c r="HT143" s="218"/>
      <c r="HU143" s="218"/>
      <c r="HV143" s="218"/>
      <c r="HW143" s="218"/>
      <c r="HX143" s="218"/>
      <c r="HY143" s="218"/>
      <c r="HZ143" s="218"/>
      <c r="IA143" s="218"/>
      <c r="IB143" s="218"/>
      <c r="IC143" s="218"/>
      <c r="ID143" s="218"/>
      <c r="IE143" s="218"/>
      <c r="IF143" s="218"/>
      <c r="IG143" s="218"/>
      <c r="IH143" s="218"/>
      <c r="II143" s="218"/>
      <c r="IJ143" s="218"/>
      <c r="IK143" s="218"/>
      <c r="IL143" s="218"/>
      <c r="IM143" s="218"/>
      <c r="IN143" s="218"/>
      <c r="IO143" s="218"/>
      <c r="IP143" s="218"/>
      <c r="IQ143" s="218"/>
      <c r="IR143" s="218"/>
      <c r="IS143" s="218"/>
      <c r="IT143" s="218"/>
      <c r="IU143" s="218"/>
      <c r="IV143" s="218"/>
      <c r="IW143" s="218"/>
      <c r="IX143" s="218"/>
      <c r="IY143" s="218"/>
      <c r="IZ143" s="218"/>
      <c r="JA143" s="218"/>
      <c r="JB143" s="218"/>
      <c r="JC143" s="218"/>
      <c r="JD143" s="218"/>
      <c r="JE143" s="218"/>
      <c r="JF143" s="218"/>
      <c r="JG143" s="218"/>
      <c r="JH143" s="218"/>
      <c r="JI143" s="218"/>
      <c r="JJ143" s="218"/>
      <c r="JK143" s="218"/>
      <c r="JL143" s="218"/>
      <c r="JM143" s="218"/>
      <c r="JN143" s="218"/>
      <c r="JO143" s="218"/>
      <c r="JP143" s="218"/>
      <c r="JQ143" s="218"/>
      <c r="JR143" s="218"/>
      <c r="JS143" s="218"/>
      <c r="JT143" s="218"/>
      <c r="JU143" s="218"/>
      <c r="JV143" s="218"/>
      <c r="JW143" s="218"/>
      <c r="JX143" s="218"/>
      <c r="JY143" s="218"/>
      <c r="JZ143" s="218"/>
      <c r="KA143" s="218"/>
      <c r="KB143" s="218"/>
      <c r="KC143" s="218"/>
      <c r="KD143" s="218"/>
      <c r="KE143" s="218"/>
      <c r="KF143" s="218"/>
      <c r="KG143" s="218"/>
      <c r="KH143" s="218"/>
      <c r="KI143" s="218"/>
      <c r="KJ143" s="218"/>
      <c r="KK143" s="218"/>
      <c r="KL143" s="218"/>
    </row>
    <row r="144" spans="1:298" s="219" customFormat="1" ht="14.25" x14ac:dyDescent="0.2">
      <c r="A144" s="154"/>
      <c r="B144" s="154"/>
      <c r="C144" s="154"/>
      <c r="D144" s="154"/>
      <c r="E144" s="154"/>
      <c r="F144" s="154"/>
      <c r="G144" s="154"/>
      <c r="H144" s="154"/>
      <c r="I144" s="154"/>
      <c r="J144" s="154"/>
      <c r="K144" s="154"/>
      <c r="L144" s="154"/>
      <c r="M144" s="154"/>
      <c r="N144" s="154"/>
      <c r="O144" s="154"/>
      <c r="P144" s="189"/>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8"/>
      <c r="CF144" s="218"/>
      <c r="CG144" s="218"/>
      <c r="CH144" s="218"/>
      <c r="CI144" s="218"/>
      <c r="CJ144" s="218"/>
      <c r="CK144" s="218"/>
      <c r="CL144" s="218"/>
      <c r="CM144" s="218"/>
      <c r="CN144" s="218"/>
      <c r="CO144" s="218"/>
      <c r="CP144" s="218"/>
      <c r="CQ144" s="218"/>
      <c r="CR144" s="218"/>
      <c r="CS144" s="218"/>
      <c r="CT144" s="218"/>
      <c r="CU144" s="218"/>
      <c r="CV144" s="218"/>
      <c r="CW144" s="218"/>
      <c r="CX144" s="218"/>
      <c r="CY144" s="218"/>
      <c r="CZ144" s="218"/>
      <c r="DA144" s="218"/>
      <c r="DB144" s="218"/>
      <c r="DC144" s="218"/>
      <c r="DD144" s="218"/>
      <c r="DE144" s="218"/>
      <c r="DF144" s="218"/>
      <c r="DG144" s="218"/>
      <c r="DH144" s="218"/>
      <c r="DI144" s="218"/>
      <c r="DJ144" s="218"/>
      <c r="DK144" s="218"/>
      <c r="DL144" s="218"/>
      <c r="DM144" s="218"/>
      <c r="DN144" s="218"/>
      <c r="DO144" s="218"/>
      <c r="DP144" s="218"/>
      <c r="DQ144" s="218"/>
      <c r="DR144" s="218"/>
      <c r="DS144" s="218"/>
      <c r="DT144" s="218"/>
      <c r="DU144" s="218"/>
      <c r="DV144" s="218"/>
      <c r="DW144" s="218"/>
      <c r="DX144" s="218"/>
      <c r="DY144" s="218"/>
      <c r="DZ144" s="218"/>
      <c r="EA144" s="218"/>
      <c r="EB144" s="218"/>
      <c r="EC144" s="218"/>
      <c r="ED144" s="218"/>
      <c r="EE144" s="218"/>
      <c r="EF144" s="218"/>
      <c r="EG144" s="218"/>
      <c r="EH144" s="218"/>
      <c r="EI144" s="218"/>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218"/>
      <c r="FG144" s="218"/>
      <c r="FH144" s="218"/>
      <c r="FI144" s="218"/>
      <c r="FJ144" s="218"/>
      <c r="FK144" s="218"/>
      <c r="FL144" s="218"/>
      <c r="FM144" s="218"/>
      <c r="FN144" s="218"/>
      <c r="FO144" s="218"/>
      <c r="FP144" s="218"/>
      <c r="FQ144" s="218"/>
      <c r="FR144" s="218"/>
      <c r="FS144" s="218"/>
      <c r="FT144" s="218"/>
      <c r="FU144" s="218"/>
      <c r="FV144" s="218"/>
      <c r="FW144" s="218"/>
      <c r="FX144" s="218"/>
      <c r="FY144" s="218"/>
      <c r="FZ144" s="218"/>
      <c r="GA144" s="218"/>
      <c r="GB144" s="218"/>
      <c r="GC144" s="218"/>
      <c r="GD144" s="218"/>
      <c r="GE144" s="218"/>
      <c r="GF144" s="218"/>
      <c r="GG144" s="218"/>
      <c r="GH144" s="218"/>
      <c r="GI144" s="218"/>
      <c r="GJ144" s="218"/>
      <c r="GK144" s="218"/>
      <c r="GL144" s="218"/>
      <c r="GM144" s="218"/>
      <c r="GN144" s="218"/>
      <c r="GO144" s="218"/>
      <c r="GP144" s="218"/>
      <c r="GQ144" s="218"/>
      <c r="GR144" s="218"/>
      <c r="GS144" s="218"/>
      <c r="GT144" s="218"/>
      <c r="GU144" s="218"/>
      <c r="GV144" s="218"/>
      <c r="GW144" s="218"/>
      <c r="GX144" s="218"/>
      <c r="GY144" s="218"/>
      <c r="GZ144" s="218"/>
      <c r="HA144" s="218"/>
      <c r="HB144" s="218"/>
      <c r="HC144" s="218"/>
      <c r="HD144" s="218"/>
      <c r="HE144" s="218"/>
      <c r="HF144" s="218"/>
      <c r="HG144" s="218"/>
      <c r="HH144" s="218"/>
      <c r="HI144" s="218"/>
      <c r="HJ144" s="218"/>
      <c r="HK144" s="218"/>
      <c r="HL144" s="218"/>
      <c r="HM144" s="218"/>
      <c r="HN144" s="218"/>
      <c r="HO144" s="218"/>
      <c r="HP144" s="218"/>
      <c r="HQ144" s="218"/>
      <c r="HR144" s="218"/>
      <c r="HS144" s="218"/>
      <c r="HT144" s="218"/>
      <c r="HU144" s="218"/>
      <c r="HV144" s="218"/>
      <c r="HW144" s="218"/>
      <c r="HX144" s="218"/>
      <c r="HY144" s="218"/>
      <c r="HZ144" s="218"/>
      <c r="IA144" s="218"/>
      <c r="IB144" s="218"/>
      <c r="IC144" s="218"/>
      <c r="ID144" s="218"/>
      <c r="IE144" s="218"/>
      <c r="IF144" s="218"/>
      <c r="IG144" s="218"/>
      <c r="IH144" s="218"/>
      <c r="II144" s="218"/>
      <c r="IJ144" s="218"/>
      <c r="IK144" s="218"/>
      <c r="IL144" s="218"/>
      <c r="IM144" s="218"/>
      <c r="IN144" s="218"/>
      <c r="IO144" s="218"/>
      <c r="IP144" s="218"/>
      <c r="IQ144" s="218"/>
      <c r="IR144" s="218"/>
      <c r="IS144" s="218"/>
      <c r="IT144" s="218"/>
      <c r="IU144" s="218"/>
      <c r="IV144" s="218"/>
      <c r="IW144" s="218"/>
      <c r="IX144" s="218"/>
      <c r="IY144" s="218"/>
      <c r="IZ144" s="218"/>
      <c r="JA144" s="218"/>
      <c r="JB144" s="218"/>
      <c r="JC144" s="218"/>
      <c r="JD144" s="218"/>
      <c r="JE144" s="218"/>
      <c r="JF144" s="218"/>
      <c r="JG144" s="218"/>
      <c r="JH144" s="218"/>
      <c r="JI144" s="218"/>
      <c r="JJ144" s="218"/>
      <c r="JK144" s="218"/>
      <c r="JL144" s="218"/>
      <c r="JM144" s="218"/>
      <c r="JN144" s="218"/>
      <c r="JO144" s="218"/>
      <c r="JP144" s="218"/>
      <c r="JQ144" s="218"/>
      <c r="JR144" s="218"/>
      <c r="JS144" s="218"/>
      <c r="JT144" s="218"/>
      <c r="JU144" s="218"/>
      <c r="JV144" s="218"/>
      <c r="JW144" s="218"/>
      <c r="JX144" s="218"/>
      <c r="JY144" s="218"/>
      <c r="JZ144" s="218"/>
      <c r="KA144" s="218"/>
      <c r="KB144" s="218"/>
      <c r="KC144" s="218"/>
      <c r="KD144" s="218"/>
      <c r="KE144" s="218"/>
      <c r="KF144" s="218"/>
      <c r="KG144" s="218"/>
      <c r="KH144" s="218"/>
      <c r="KI144" s="218"/>
      <c r="KJ144" s="218"/>
      <c r="KK144" s="218"/>
      <c r="KL144" s="218"/>
    </row>
    <row r="145" spans="1:298" s="219" customFormat="1" ht="14.25" x14ac:dyDescent="0.2">
      <c r="A145" s="154"/>
      <c r="B145" s="154"/>
      <c r="C145" s="154"/>
      <c r="D145" s="154"/>
      <c r="E145" s="154"/>
      <c r="F145" s="154"/>
      <c r="G145" s="154"/>
      <c r="H145" s="154"/>
      <c r="I145" s="154"/>
      <c r="J145" s="154"/>
      <c r="K145" s="154"/>
      <c r="L145" s="154"/>
      <c r="M145" s="154"/>
      <c r="N145" s="154"/>
      <c r="O145" s="154"/>
      <c r="P145" s="189"/>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8"/>
      <c r="CF145" s="218"/>
      <c r="CG145" s="218"/>
      <c r="CH145" s="218"/>
      <c r="CI145" s="218"/>
      <c r="CJ145" s="218"/>
      <c r="CK145" s="218"/>
      <c r="CL145" s="218"/>
      <c r="CM145" s="218"/>
      <c r="CN145" s="218"/>
      <c r="CO145" s="218"/>
      <c r="CP145" s="218"/>
      <c r="CQ145" s="218"/>
      <c r="CR145" s="218"/>
      <c r="CS145" s="218"/>
      <c r="CT145" s="218"/>
      <c r="CU145" s="218"/>
      <c r="CV145" s="218"/>
      <c r="CW145" s="218"/>
      <c r="CX145" s="218"/>
      <c r="CY145" s="218"/>
      <c r="CZ145" s="218"/>
      <c r="DA145" s="218"/>
      <c r="DB145" s="218"/>
      <c r="DC145" s="218"/>
      <c r="DD145" s="218"/>
      <c r="DE145" s="218"/>
      <c r="DF145" s="218"/>
      <c r="DG145" s="218"/>
      <c r="DH145" s="218"/>
      <c r="DI145" s="218"/>
      <c r="DJ145" s="218"/>
      <c r="DK145" s="218"/>
      <c r="DL145" s="218"/>
      <c r="DM145" s="218"/>
      <c r="DN145" s="218"/>
      <c r="DO145" s="218"/>
      <c r="DP145" s="218"/>
      <c r="DQ145" s="218"/>
      <c r="DR145" s="218"/>
      <c r="DS145" s="218"/>
      <c r="DT145" s="218"/>
      <c r="DU145" s="218"/>
      <c r="DV145" s="218"/>
      <c r="DW145" s="218"/>
      <c r="DX145" s="218"/>
      <c r="DY145" s="218"/>
      <c r="DZ145" s="218"/>
      <c r="EA145" s="218"/>
      <c r="EB145" s="218"/>
      <c r="EC145" s="218"/>
      <c r="ED145" s="218"/>
      <c r="EE145" s="218"/>
      <c r="EF145" s="218"/>
      <c r="EG145" s="218"/>
      <c r="EH145" s="218"/>
      <c r="EI145" s="218"/>
      <c r="EJ145" s="218"/>
      <c r="EK145" s="218"/>
      <c r="EL145" s="218"/>
      <c r="EM145" s="218"/>
      <c r="EN145" s="218"/>
      <c r="EO145" s="218"/>
      <c r="EP145" s="218"/>
      <c r="EQ145" s="218"/>
      <c r="ER145" s="218"/>
      <c r="ES145" s="218"/>
      <c r="ET145" s="218"/>
      <c r="EU145" s="218"/>
      <c r="EV145" s="218"/>
      <c r="EW145" s="218"/>
      <c r="EX145" s="218"/>
      <c r="EY145" s="218"/>
      <c r="EZ145" s="218"/>
      <c r="FA145" s="218"/>
      <c r="FB145" s="218"/>
      <c r="FC145" s="218"/>
      <c r="FD145" s="218"/>
      <c r="FE145" s="218"/>
      <c r="FF145" s="218"/>
      <c r="FG145" s="218"/>
      <c r="FH145" s="218"/>
      <c r="FI145" s="218"/>
      <c r="FJ145" s="218"/>
      <c r="FK145" s="218"/>
      <c r="FL145" s="218"/>
      <c r="FM145" s="218"/>
      <c r="FN145" s="218"/>
      <c r="FO145" s="218"/>
      <c r="FP145" s="218"/>
      <c r="FQ145" s="218"/>
      <c r="FR145" s="218"/>
      <c r="FS145" s="218"/>
      <c r="FT145" s="218"/>
      <c r="FU145" s="218"/>
      <c r="FV145" s="218"/>
      <c r="FW145" s="218"/>
      <c r="FX145" s="218"/>
      <c r="FY145" s="218"/>
      <c r="FZ145" s="218"/>
      <c r="GA145" s="218"/>
      <c r="GB145" s="218"/>
      <c r="GC145" s="218"/>
      <c r="GD145" s="218"/>
      <c r="GE145" s="218"/>
      <c r="GF145" s="218"/>
      <c r="GG145" s="218"/>
      <c r="GH145" s="218"/>
      <c r="GI145" s="218"/>
      <c r="GJ145" s="218"/>
      <c r="GK145" s="218"/>
      <c r="GL145" s="218"/>
      <c r="GM145" s="218"/>
      <c r="GN145" s="218"/>
      <c r="GO145" s="218"/>
      <c r="GP145" s="218"/>
      <c r="GQ145" s="218"/>
      <c r="GR145" s="218"/>
      <c r="GS145" s="218"/>
      <c r="GT145" s="218"/>
      <c r="GU145" s="218"/>
      <c r="GV145" s="218"/>
      <c r="GW145" s="218"/>
      <c r="GX145" s="218"/>
      <c r="GY145" s="218"/>
      <c r="GZ145" s="218"/>
      <c r="HA145" s="218"/>
      <c r="HB145" s="218"/>
      <c r="HC145" s="218"/>
      <c r="HD145" s="218"/>
      <c r="HE145" s="218"/>
      <c r="HF145" s="218"/>
      <c r="HG145" s="218"/>
      <c r="HH145" s="218"/>
      <c r="HI145" s="218"/>
      <c r="HJ145" s="218"/>
      <c r="HK145" s="218"/>
      <c r="HL145" s="218"/>
      <c r="HM145" s="218"/>
      <c r="HN145" s="218"/>
      <c r="HO145" s="218"/>
      <c r="HP145" s="218"/>
      <c r="HQ145" s="218"/>
      <c r="HR145" s="218"/>
      <c r="HS145" s="218"/>
      <c r="HT145" s="218"/>
      <c r="HU145" s="218"/>
      <c r="HV145" s="218"/>
      <c r="HW145" s="218"/>
      <c r="HX145" s="218"/>
      <c r="HY145" s="218"/>
      <c r="HZ145" s="218"/>
      <c r="IA145" s="218"/>
      <c r="IB145" s="218"/>
      <c r="IC145" s="218"/>
      <c r="ID145" s="218"/>
      <c r="IE145" s="218"/>
      <c r="IF145" s="218"/>
      <c r="IG145" s="218"/>
      <c r="IH145" s="218"/>
      <c r="II145" s="218"/>
      <c r="IJ145" s="218"/>
      <c r="IK145" s="218"/>
      <c r="IL145" s="218"/>
      <c r="IM145" s="218"/>
      <c r="IN145" s="218"/>
      <c r="IO145" s="218"/>
      <c r="IP145" s="218"/>
      <c r="IQ145" s="218"/>
      <c r="IR145" s="218"/>
      <c r="IS145" s="218"/>
      <c r="IT145" s="218"/>
      <c r="IU145" s="218"/>
      <c r="IV145" s="218"/>
      <c r="IW145" s="218"/>
      <c r="IX145" s="218"/>
      <c r="IY145" s="218"/>
      <c r="IZ145" s="218"/>
      <c r="JA145" s="218"/>
      <c r="JB145" s="218"/>
      <c r="JC145" s="218"/>
      <c r="JD145" s="218"/>
      <c r="JE145" s="218"/>
      <c r="JF145" s="218"/>
      <c r="JG145" s="218"/>
      <c r="JH145" s="218"/>
      <c r="JI145" s="218"/>
      <c r="JJ145" s="218"/>
      <c r="JK145" s="218"/>
      <c r="JL145" s="218"/>
      <c r="JM145" s="218"/>
      <c r="JN145" s="218"/>
      <c r="JO145" s="218"/>
      <c r="JP145" s="218"/>
      <c r="JQ145" s="218"/>
      <c r="JR145" s="218"/>
      <c r="JS145" s="218"/>
      <c r="JT145" s="218"/>
      <c r="JU145" s="218"/>
      <c r="JV145" s="218"/>
      <c r="JW145" s="218"/>
      <c r="JX145" s="218"/>
      <c r="JY145" s="218"/>
      <c r="JZ145" s="218"/>
      <c r="KA145" s="218"/>
      <c r="KB145" s="218"/>
      <c r="KC145" s="218"/>
      <c r="KD145" s="218"/>
      <c r="KE145" s="218"/>
      <c r="KF145" s="218"/>
      <c r="KG145" s="218"/>
      <c r="KH145" s="218"/>
      <c r="KI145" s="218"/>
      <c r="KJ145" s="218"/>
      <c r="KK145" s="218"/>
      <c r="KL145" s="218"/>
    </row>
    <row r="146" spans="1:298" s="219" customFormat="1" ht="14.25" x14ac:dyDescent="0.2">
      <c r="A146" s="154"/>
      <c r="B146" s="154"/>
      <c r="C146" s="154"/>
      <c r="D146" s="154"/>
      <c r="E146" s="154"/>
      <c r="F146" s="154"/>
      <c r="G146" s="154"/>
      <c r="H146" s="154"/>
      <c r="I146" s="154"/>
      <c r="J146" s="154"/>
      <c r="K146" s="154"/>
      <c r="L146" s="154"/>
      <c r="M146" s="154"/>
      <c r="N146" s="154"/>
      <c r="O146" s="154"/>
      <c r="P146" s="189"/>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8"/>
      <c r="CF146" s="218"/>
      <c r="CG146" s="218"/>
      <c r="CH146" s="218"/>
      <c r="CI146" s="218"/>
      <c r="CJ146" s="218"/>
      <c r="CK146" s="218"/>
      <c r="CL146" s="218"/>
      <c r="CM146" s="218"/>
      <c r="CN146" s="218"/>
      <c r="CO146" s="218"/>
      <c r="CP146" s="218"/>
      <c r="CQ146" s="218"/>
      <c r="CR146" s="218"/>
      <c r="CS146" s="218"/>
      <c r="CT146" s="218"/>
      <c r="CU146" s="218"/>
      <c r="CV146" s="218"/>
      <c r="CW146" s="218"/>
      <c r="CX146" s="218"/>
      <c r="CY146" s="218"/>
      <c r="CZ146" s="218"/>
      <c r="DA146" s="218"/>
      <c r="DB146" s="218"/>
      <c r="DC146" s="218"/>
      <c r="DD146" s="218"/>
      <c r="DE146" s="218"/>
      <c r="DF146" s="218"/>
      <c r="DG146" s="218"/>
      <c r="DH146" s="218"/>
      <c r="DI146" s="218"/>
      <c r="DJ146" s="218"/>
      <c r="DK146" s="218"/>
      <c r="DL146" s="218"/>
      <c r="DM146" s="218"/>
      <c r="DN146" s="218"/>
      <c r="DO146" s="218"/>
      <c r="DP146" s="218"/>
      <c r="DQ146" s="218"/>
      <c r="DR146" s="218"/>
      <c r="DS146" s="218"/>
      <c r="DT146" s="218"/>
      <c r="DU146" s="218"/>
      <c r="DV146" s="218"/>
      <c r="DW146" s="218"/>
      <c r="DX146" s="218"/>
      <c r="DY146" s="218"/>
      <c r="DZ146" s="218"/>
      <c r="EA146" s="218"/>
      <c r="EB146" s="218"/>
      <c r="EC146" s="218"/>
      <c r="ED146" s="218"/>
      <c r="EE146" s="218"/>
      <c r="EF146" s="218"/>
      <c r="EG146" s="218"/>
      <c r="EH146" s="218"/>
      <c r="EI146" s="218"/>
      <c r="EJ146" s="218"/>
      <c r="EK146" s="218"/>
      <c r="EL146" s="218"/>
      <c r="EM146" s="218"/>
      <c r="EN146" s="218"/>
      <c r="EO146" s="218"/>
      <c r="EP146" s="218"/>
      <c r="EQ146" s="218"/>
      <c r="ER146" s="218"/>
      <c r="ES146" s="218"/>
      <c r="ET146" s="218"/>
      <c r="EU146" s="218"/>
      <c r="EV146" s="218"/>
      <c r="EW146" s="218"/>
      <c r="EX146" s="218"/>
      <c r="EY146" s="218"/>
      <c r="EZ146" s="218"/>
      <c r="FA146" s="218"/>
      <c r="FB146" s="218"/>
      <c r="FC146" s="218"/>
      <c r="FD146" s="218"/>
      <c r="FE146" s="218"/>
      <c r="FF146" s="218"/>
      <c r="FG146" s="218"/>
      <c r="FH146" s="218"/>
      <c r="FI146" s="218"/>
      <c r="FJ146" s="218"/>
      <c r="FK146" s="218"/>
      <c r="FL146" s="218"/>
      <c r="FM146" s="218"/>
      <c r="FN146" s="218"/>
      <c r="FO146" s="218"/>
      <c r="FP146" s="218"/>
      <c r="FQ146" s="218"/>
      <c r="FR146" s="218"/>
      <c r="FS146" s="218"/>
      <c r="FT146" s="218"/>
      <c r="FU146" s="218"/>
      <c r="FV146" s="218"/>
      <c r="FW146" s="218"/>
      <c r="FX146" s="218"/>
      <c r="FY146" s="218"/>
      <c r="FZ146" s="218"/>
      <c r="GA146" s="218"/>
      <c r="GB146" s="218"/>
      <c r="GC146" s="218"/>
      <c r="GD146" s="218"/>
      <c r="GE146" s="218"/>
      <c r="GF146" s="218"/>
      <c r="GG146" s="218"/>
      <c r="GH146" s="218"/>
      <c r="GI146" s="218"/>
      <c r="GJ146" s="218"/>
      <c r="GK146" s="218"/>
      <c r="GL146" s="218"/>
      <c r="GM146" s="218"/>
      <c r="GN146" s="218"/>
      <c r="GO146" s="218"/>
      <c r="GP146" s="218"/>
      <c r="GQ146" s="218"/>
      <c r="GR146" s="218"/>
      <c r="GS146" s="218"/>
      <c r="GT146" s="218"/>
      <c r="GU146" s="218"/>
      <c r="GV146" s="218"/>
      <c r="GW146" s="218"/>
      <c r="GX146" s="218"/>
      <c r="GY146" s="218"/>
      <c r="GZ146" s="218"/>
      <c r="HA146" s="218"/>
      <c r="HB146" s="218"/>
      <c r="HC146" s="218"/>
      <c r="HD146" s="218"/>
      <c r="HE146" s="218"/>
      <c r="HF146" s="218"/>
      <c r="HG146" s="218"/>
      <c r="HH146" s="218"/>
      <c r="HI146" s="218"/>
      <c r="HJ146" s="218"/>
      <c r="HK146" s="218"/>
      <c r="HL146" s="218"/>
      <c r="HM146" s="218"/>
      <c r="HN146" s="218"/>
      <c r="HO146" s="218"/>
      <c r="HP146" s="218"/>
      <c r="HQ146" s="218"/>
      <c r="HR146" s="218"/>
      <c r="HS146" s="218"/>
      <c r="HT146" s="218"/>
      <c r="HU146" s="218"/>
      <c r="HV146" s="218"/>
      <c r="HW146" s="218"/>
      <c r="HX146" s="218"/>
      <c r="HY146" s="218"/>
      <c r="HZ146" s="218"/>
      <c r="IA146" s="218"/>
      <c r="IB146" s="218"/>
      <c r="IC146" s="218"/>
      <c r="ID146" s="218"/>
      <c r="IE146" s="218"/>
      <c r="IF146" s="218"/>
      <c r="IG146" s="218"/>
      <c r="IH146" s="218"/>
      <c r="II146" s="218"/>
      <c r="IJ146" s="218"/>
      <c r="IK146" s="218"/>
      <c r="IL146" s="218"/>
      <c r="IM146" s="218"/>
      <c r="IN146" s="218"/>
      <c r="IO146" s="218"/>
      <c r="IP146" s="218"/>
      <c r="IQ146" s="218"/>
      <c r="IR146" s="218"/>
      <c r="IS146" s="218"/>
      <c r="IT146" s="218"/>
      <c r="IU146" s="218"/>
      <c r="IV146" s="218"/>
      <c r="IW146" s="218"/>
      <c r="IX146" s="218"/>
      <c r="IY146" s="218"/>
      <c r="IZ146" s="218"/>
      <c r="JA146" s="218"/>
      <c r="JB146" s="218"/>
      <c r="JC146" s="218"/>
      <c r="JD146" s="218"/>
      <c r="JE146" s="218"/>
      <c r="JF146" s="218"/>
      <c r="JG146" s="218"/>
      <c r="JH146" s="218"/>
      <c r="JI146" s="218"/>
      <c r="JJ146" s="218"/>
      <c r="JK146" s="218"/>
      <c r="JL146" s="218"/>
      <c r="JM146" s="218"/>
      <c r="JN146" s="218"/>
      <c r="JO146" s="218"/>
      <c r="JP146" s="218"/>
      <c r="JQ146" s="218"/>
      <c r="JR146" s="218"/>
      <c r="JS146" s="218"/>
      <c r="JT146" s="218"/>
      <c r="JU146" s="218"/>
      <c r="JV146" s="218"/>
      <c r="JW146" s="218"/>
      <c r="JX146" s="218"/>
      <c r="JY146" s="218"/>
      <c r="JZ146" s="218"/>
      <c r="KA146" s="218"/>
      <c r="KB146" s="218"/>
      <c r="KC146" s="218"/>
      <c r="KD146" s="218"/>
      <c r="KE146" s="218"/>
      <c r="KF146" s="218"/>
      <c r="KG146" s="218"/>
      <c r="KH146" s="218"/>
      <c r="KI146" s="218"/>
      <c r="KJ146" s="218"/>
      <c r="KK146" s="218"/>
      <c r="KL146" s="218"/>
    </row>
    <row r="147" spans="1:298" s="219" customFormat="1" ht="14.25" x14ac:dyDescent="0.2">
      <c r="A147" s="154"/>
      <c r="B147" s="154"/>
      <c r="C147" s="154"/>
      <c r="D147" s="154"/>
      <c r="E147" s="154"/>
      <c r="F147" s="154"/>
      <c r="G147" s="154"/>
      <c r="H147" s="154"/>
      <c r="I147" s="154"/>
      <c r="J147" s="154"/>
      <c r="K147" s="154"/>
      <c r="L147" s="154"/>
      <c r="M147" s="154"/>
      <c r="N147" s="154"/>
      <c r="O147" s="154"/>
      <c r="P147" s="189"/>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218"/>
      <c r="DE147" s="218"/>
      <c r="DF147" s="218"/>
      <c r="DG147" s="218"/>
      <c r="DH147" s="218"/>
      <c r="DI147" s="218"/>
      <c r="DJ147" s="218"/>
      <c r="DK147" s="218"/>
      <c r="DL147" s="218"/>
      <c r="DM147" s="218"/>
      <c r="DN147" s="218"/>
      <c r="DO147" s="218"/>
      <c r="DP147" s="218"/>
      <c r="DQ147" s="218"/>
      <c r="DR147" s="218"/>
      <c r="DS147" s="218"/>
      <c r="DT147" s="218"/>
      <c r="DU147" s="218"/>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218"/>
      <c r="FG147" s="218"/>
      <c r="FH147" s="218"/>
      <c r="FI147" s="218"/>
      <c r="FJ147" s="218"/>
      <c r="FK147" s="218"/>
      <c r="FL147" s="218"/>
      <c r="FM147" s="218"/>
      <c r="FN147" s="218"/>
      <c r="FO147" s="218"/>
      <c r="FP147" s="218"/>
      <c r="FQ147" s="218"/>
      <c r="FR147" s="218"/>
      <c r="FS147" s="218"/>
      <c r="FT147" s="218"/>
      <c r="FU147" s="218"/>
      <c r="FV147" s="218"/>
      <c r="FW147" s="218"/>
      <c r="FX147" s="218"/>
      <c r="FY147" s="218"/>
      <c r="FZ147" s="218"/>
      <c r="GA147" s="218"/>
      <c r="GB147" s="218"/>
      <c r="GC147" s="218"/>
      <c r="GD147" s="218"/>
      <c r="GE147" s="218"/>
      <c r="GF147" s="218"/>
      <c r="GG147" s="218"/>
      <c r="GH147" s="218"/>
      <c r="GI147" s="218"/>
      <c r="GJ147" s="218"/>
      <c r="GK147" s="218"/>
      <c r="GL147" s="218"/>
      <c r="GM147" s="218"/>
      <c r="GN147" s="218"/>
      <c r="GO147" s="218"/>
      <c r="GP147" s="218"/>
      <c r="GQ147" s="218"/>
      <c r="GR147" s="218"/>
      <c r="GS147" s="218"/>
      <c r="GT147" s="218"/>
      <c r="GU147" s="218"/>
      <c r="GV147" s="218"/>
      <c r="GW147" s="218"/>
      <c r="GX147" s="218"/>
      <c r="GY147" s="218"/>
      <c r="GZ147" s="218"/>
      <c r="HA147" s="218"/>
      <c r="HB147" s="218"/>
      <c r="HC147" s="218"/>
      <c r="HD147" s="218"/>
      <c r="HE147" s="218"/>
      <c r="HF147" s="218"/>
      <c r="HG147" s="218"/>
      <c r="HH147" s="218"/>
      <c r="HI147" s="218"/>
      <c r="HJ147" s="218"/>
      <c r="HK147" s="218"/>
      <c r="HL147" s="218"/>
      <c r="HM147" s="218"/>
      <c r="HN147" s="218"/>
      <c r="HO147" s="218"/>
      <c r="HP147" s="218"/>
      <c r="HQ147" s="218"/>
      <c r="HR147" s="218"/>
      <c r="HS147" s="218"/>
      <c r="HT147" s="218"/>
      <c r="HU147" s="218"/>
      <c r="HV147" s="218"/>
      <c r="HW147" s="218"/>
      <c r="HX147" s="218"/>
      <c r="HY147" s="218"/>
      <c r="HZ147" s="218"/>
      <c r="IA147" s="218"/>
      <c r="IB147" s="218"/>
      <c r="IC147" s="218"/>
      <c r="ID147" s="218"/>
      <c r="IE147" s="218"/>
      <c r="IF147" s="218"/>
      <c r="IG147" s="218"/>
      <c r="IH147" s="218"/>
      <c r="II147" s="218"/>
      <c r="IJ147" s="218"/>
      <c r="IK147" s="218"/>
      <c r="IL147" s="218"/>
      <c r="IM147" s="218"/>
      <c r="IN147" s="218"/>
      <c r="IO147" s="218"/>
      <c r="IP147" s="218"/>
      <c r="IQ147" s="218"/>
      <c r="IR147" s="218"/>
      <c r="IS147" s="218"/>
      <c r="IT147" s="218"/>
      <c r="IU147" s="218"/>
      <c r="IV147" s="218"/>
      <c r="IW147" s="218"/>
      <c r="IX147" s="218"/>
      <c r="IY147" s="218"/>
      <c r="IZ147" s="218"/>
      <c r="JA147" s="218"/>
      <c r="JB147" s="218"/>
      <c r="JC147" s="218"/>
      <c r="JD147" s="218"/>
      <c r="JE147" s="218"/>
      <c r="JF147" s="218"/>
      <c r="JG147" s="218"/>
      <c r="JH147" s="218"/>
      <c r="JI147" s="218"/>
      <c r="JJ147" s="218"/>
      <c r="JK147" s="218"/>
      <c r="JL147" s="218"/>
      <c r="JM147" s="218"/>
      <c r="JN147" s="218"/>
      <c r="JO147" s="218"/>
      <c r="JP147" s="218"/>
      <c r="JQ147" s="218"/>
      <c r="JR147" s="218"/>
      <c r="JS147" s="218"/>
      <c r="JT147" s="218"/>
      <c r="JU147" s="218"/>
      <c r="JV147" s="218"/>
      <c r="JW147" s="218"/>
      <c r="JX147" s="218"/>
      <c r="JY147" s="218"/>
      <c r="JZ147" s="218"/>
      <c r="KA147" s="218"/>
      <c r="KB147" s="218"/>
      <c r="KC147" s="218"/>
      <c r="KD147" s="218"/>
      <c r="KE147" s="218"/>
      <c r="KF147" s="218"/>
      <c r="KG147" s="218"/>
      <c r="KH147" s="218"/>
      <c r="KI147" s="218"/>
      <c r="KJ147" s="218"/>
      <c r="KK147" s="218"/>
      <c r="KL147" s="218"/>
    </row>
    <row r="148" spans="1:298" s="219" customFormat="1" ht="14.25" x14ac:dyDescent="0.2">
      <c r="A148" s="154"/>
      <c r="B148" s="154"/>
      <c r="C148" s="154"/>
      <c r="D148" s="154"/>
      <c r="E148" s="154"/>
      <c r="F148" s="154"/>
      <c r="G148" s="154"/>
      <c r="H148" s="154"/>
      <c r="I148" s="154"/>
      <c r="J148" s="154"/>
      <c r="K148" s="154"/>
      <c r="L148" s="154"/>
      <c r="M148" s="154"/>
      <c r="N148" s="154"/>
      <c r="O148" s="154"/>
      <c r="P148" s="189"/>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218"/>
      <c r="DE148" s="218"/>
      <c r="DF148" s="218"/>
      <c r="DG148" s="218"/>
      <c r="DH148" s="218"/>
      <c r="DI148" s="218"/>
      <c r="DJ148" s="218"/>
      <c r="DK148" s="218"/>
      <c r="DL148" s="218"/>
      <c r="DM148" s="218"/>
      <c r="DN148" s="218"/>
      <c r="DO148" s="218"/>
      <c r="DP148" s="218"/>
      <c r="DQ148" s="218"/>
      <c r="DR148" s="218"/>
      <c r="DS148" s="218"/>
      <c r="DT148" s="218"/>
      <c r="DU148" s="218"/>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218"/>
      <c r="FG148" s="218"/>
      <c r="FH148" s="218"/>
      <c r="FI148" s="218"/>
      <c r="FJ148" s="218"/>
      <c r="FK148" s="218"/>
      <c r="FL148" s="218"/>
      <c r="FM148" s="218"/>
      <c r="FN148" s="218"/>
      <c r="FO148" s="218"/>
      <c r="FP148" s="218"/>
      <c r="FQ148" s="218"/>
      <c r="FR148" s="218"/>
      <c r="FS148" s="218"/>
      <c r="FT148" s="218"/>
      <c r="FU148" s="218"/>
      <c r="FV148" s="218"/>
      <c r="FW148" s="218"/>
      <c r="FX148" s="218"/>
      <c r="FY148" s="218"/>
      <c r="FZ148" s="218"/>
      <c r="GA148" s="218"/>
      <c r="GB148" s="218"/>
      <c r="GC148" s="218"/>
      <c r="GD148" s="218"/>
      <c r="GE148" s="218"/>
      <c r="GF148" s="218"/>
      <c r="GG148" s="218"/>
      <c r="GH148" s="218"/>
      <c r="GI148" s="218"/>
      <c r="GJ148" s="218"/>
      <c r="GK148" s="218"/>
      <c r="GL148" s="218"/>
      <c r="GM148" s="218"/>
      <c r="GN148" s="218"/>
      <c r="GO148" s="218"/>
      <c r="GP148" s="218"/>
      <c r="GQ148" s="218"/>
      <c r="GR148" s="218"/>
      <c r="GS148" s="218"/>
      <c r="GT148" s="218"/>
      <c r="GU148" s="218"/>
      <c r="GV148" s="218"/>
      <c r="GW148" s="218"/>
      <c r="GX148" s="218"/>
      <c r="GY148" s="218"/>
      <c r="GZ148" s="218"/>
      <c r="HA148" s="218"/>
      <c r="HB148" s="218"/>
      <c r="HC148" s="218"/>
      <c r="HD148" s="218"/>
      <c r="HE148" s="218"/>
      <c r="HF148" s="218"/>
      <c r="HG148" s="218"/>
      <c r="HH148" s="218"/>
      <c r="HI148" s="218"/>
      <c r="HJ148" s="218"/>
      <c r="HK148" s="218"/>
      <c r="HL148" s="218"/>
      <c r="HM148" s="218"/>
      <c r="HN148" s="218"/>
      <c r="HO148" s="218"/>
      <c r="HP148" s="218"/>
      <c r="HQ148" s="218"/>
      <c r="HR148" s="218"/>
      <c r="HS148" s="218"/>
      <c r="HT148" s="218"/>
      <c r="HU148" s="218"/>
      <c r="HV148" s="218"/>
      <c r="HW148" s="218"/>
      <c r="HX148" s="218"/>
      <c r="HY148" s="218"/>
      <c r="HZ148" s="218"/>
      <c r="IA148" s="218"/>
      <c r="IB148" s="218"/>
      <c r="IC148" s="218"/>
      <c r="ID148" s="218"/>
      <c r="IE148" s="218"/>
      <c r="IF148" s="218"/>
      <c r="IG148" s="218"/>
      <c r="IH148" s="218"/>
      <c r="II148" s="218"/>
      <c r="IJ148" s="218"/>
      <c r="IK148" s="218"/>
      <c r="IL148" s="218"/>
      <c r="IM148" s="218"/>
      <c r="IN148" s="218"/>
      <c r="IO148" s="218"/>
      <c r="IP148" s="218"/>
      <c r="IQ148" s="218"/>
      <c r="IR148" s="218"/>
      <c r="IS148" s="218"/>
      <c r="IT148" s="218"/>
      <c r="IU148" s="218"/>
      <c r="IV148" s="218"/>
      <c r="IW148" s="218"/>
      <c r="IX148" s="218"/>
      <c r="IY148" s="218"/>
      <c r="IZ148" s="218"/>
      <c r="JA148" s="218"/>
      <c r="JB148" s="218"/>
      <c r="JC148" s="218"/>
      <c r="JD148" s="218"/>
      <c r="JE148" s="218"/>
      <c r="JF148" s="218"/>
      <c r="JG148" s="218"/>
      <c r="JH148" s="218"/>
      <c r="JI148" s="218"/>
      <c r="JJ148" s="218"/>
      <c r="JK148" s="218"/>
      <c r="JL148" s="218"/>
      <c r="JM148" s="218"/>
      <c r="JN148" s="218"/>
      <c r="JO148" s="218"/>
      <c r="JP148" s="218"/>
      <c r="JQ148" s="218"/>
      <c r="JR148" s="218"/>
      <c r="JS148" s="218"/>
      <c r="JT148" s="218"/>
      <c r="JU148" s="218"/>
      <c r="JV148" s="218"/>
      <c r="JW148" s="218"/>
      <c r="JX148" s="218"/>
      <c r="JY148" s="218"/>
      <c r="JZ148" s="218"/>
      <c r="KA148" s="218"/>
      <c r="KB148" s="218"/>
      <c r="KC148" s="218"/>
      <c r="KD148" s="218"/>
      <c r="KE148" s="218"/>
      <c r="KF148" s="218"/>
      <c r="KG148" s="218"/>
      <c r="KH148" s="218"/>
      <c r="KI148" s="218"/>
      <c r="KJ148" s="218"/>
      <c r="KK148" s="218"/>
      <c r="KL148" s="218"/>
    </row>
    <row r="149" spans="1:298" s="219" customFormat="1" ht="14.25" x14ac:dyDescent="0.2">
      <c r="A149" s="154"/>
      <c r="B149" s="154"/>
      <c r="C149" s="154"/>
      <c r="D149" s="154"/>
      <c r="E149" s="154"/>
      <c r="F149" s="154"/>
      <c r="G149" s="154"/>
      <c r="H149" s="154"/>
      <c r="I149" s="154"/>
      <c r="J149" s="154"/>
      <c r="K149" s="154"/>
      <c r="L149" s="154"/>
      <c r="M149" s="154"/>
      <c r="N149" s="154"/>
      <c r="O149" s="154"/>
      <c r="P149" s="189"/>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row>
    <row r="150" spans="1:298" s="219" customFormat="1" ht="14.25" x14ac:dyDescent="0.2">
      <c r="A150" s="154"/>
      <c r="B150" s="154"/>
      <c r="C150" s="154"/>
      <c r="D150" s="154"/>
      <c r="E150" s="154"/>
      <c r="F150" s="154"/>
      <c r="G150" s="154"/>
      <c r="H150" s="154"/>
      <c r="I150" s="154"/>
      <c r="J150" s="154"/>
      <c r="K150" s="154"/>
      <c r="L150" s="154"/>
      <c r="M150" s="154"/>
      <c r="N150" s="154"/>
      <c r="O150" s="154"/>
      <c r="P150" s="189"/>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18"/>
      <c r="DI150" s="218"/>
      <c r="DJ150" s="218"/>
      <c r="DK150" s="218"/>
      <c r="DL150" s="218"/>
      <c r="DM150" s="218"/>
      <c r="DN150" s="218"/>
      <c r="DO150" s="218"/>
      <c r="DP150" s="218"/>
      <c r="DQ150" s="218"/>
      <c r="DR150" s="218"/>
      <c r="DS150" s="218"/>
      <c r="DT150" s="218"/>
      <c r="DU150" s="218"/>
      <c r="DV150" s="218"/>
      <c r="DW150" s="218"/>
      <c r="DX150" s="218"/>
      <c r="DY150" s="218"/>
      <c r="DZ150" s="218"/>
      <c r="EA150" s="218"/>
      <c r="EB150" s="218"/>
      <c r="EC150" s="218"/>
      <c r="ED150" s="218"/>
      <c r="EE150" s="218"/>
      <c r="EF150" s="218"/>
      <c r="EG150" s="218"/>
      <c r="EH150" s="218"/>
      <c r="EI150" s="218"/>
      <c r="EJ150" s="218"/>
      <c r="EK150" s="218"/>
      <c r="EL150" s="218"/>
      <c r="EM150" s="218"/>
      <c r="EN150" s="218"/>
      <c r="EO150" s="218"/>
      <c r="EP150" s="218"/>
      <c r="EQ150" s="218"/>
      <c r="ER150" s="218"/>
      <c r="ES150" s="218"/>
      <c r="ET150" s="218"/>
      <c r="EU150" s="218"/>
      <c r="EV150" s="218"/>
      <c r="EW150" s="218"/>
      <c r="EX150" s="218"/>
      <c r="EY150" s="218"/>
      <c r="EZ150" s="218"/>
      <c r="FA150" s="218"/>
      <c r="FB150" s="218"/>
      <c r="FC150" s="218"/>
      <c r="FD150" s="218"/>
      <c r="FE150" s="218"/>
      <c r="FF150" s="218"/>
      <c r="FG150" s="218"/>
      <c r="FH150" s="218"/>
      <c r="FI150" s="218"/>
      <c r="FJ150" s="218"/>
      <c r="FK150" s="218"/>
      <c r="FL150" s="218"/>
      <c r="FM150" s="218"/>
      <c r="FN150" s="218"/>
      <c r="FO150" s="218"/>
      <c r="FP150" s="218"/>
      <c r="FQ150" s="218"/>
      <c r="FR150" s="218"/>
      <c r="FS150" s="218"/>
      <c r="FT150" s="218"/>
      <c r="FU150" s="218"/>
      <c r="FV150" s="218"/>
      <c r="FW150" s="218"/>
      <c r="FX150" s="218"/>
      <c r="FY150" s="218"/>
      <c r="FZ150" s="218"/>
      <c r="GA150" s="218"/>
      <c r="GB150" s="218"/>
      <c r="GC150" s="218"/>
      <c r="GD150" s="218"/>
      <c r="GE150" s="218"/>
      <c r="GF150" s="218"/>
      <c r="GG150" s="218"/>
      <c r="GH150" s="218"/>
      <c r="GI150" s="218"/>
      <c r="GJ150" s="218"/>
      <c r="GK150" s="218"/>
      <c r="GL150" s="218"/>
      <c r="GM150" s="218"/>
      <c r="GN150" s="218"/>
      <c r="GO150" s="218"/>
      <c r="GP150" s="218"/>
      <c r="GQ150" s="218"/>
      <c r="GR150" s="218"/>
      <c r="GS150" s="218"/>
      <c r="GT150" s="218"/>
      <c r="GU150" s="218"/>
      <c r="GV150" s="218"/>
      <c r="GW150" s="218"/>
      <c r="GX150" s="218"/>
      <c r="GY150" s="218"/>
      <c r="GZ150" s="218"/>
      <c r="HA150" s="218"/>
      <c r="HB150" s="218"/>
      <c r="HC150" s="218"/>
      <c r="HD150" s="218"/>
      <c r="HE150" s="218"/>
      <c r="HF150" s="218"/>
      <c r="HG150" s="218"/>
      <c r="HH150" s="218"/>
      <c r="HI150" s="218"/>
      <c r="HJ150" s="218"/>
      <c r="HK150" s="218"/>
      <c r="HL150" s="218"/>
      <c r="HM150" s="218"/>
      <c r="HN150" s="218"/>
      <c r="HO150" s="218"/>
      <c r="HP150" s="218"/>
      <c r="HQ150" s="218"/>
      <c r="HR150" s="218"/>
      <c r="HS150" s="218"/>
      <c r="HT150" s="218"/>
      <c r="HU150" s="218"/>
      <c r="HV150" s="218"/>
      <c r="HW150" s="218"/>
      <c r="HX150" s="218"/>
      <c r="HY150" s="218"/>
      <c r="HZ150" s="218"/>
      <c r="IA150" s="218"/>
      <c r="IB150" s="218"/>
      <c r="IC150" s="218"/>
      <c r="ID150" s="218"/>
      <c r="IE150" s="218"/>
      <c r="IF150" s="218"/>
      <c r="IG150" s="218"/>
      <c r="IH150" s="218"/>
      <c r="II150" s="218"/>
      <c r="IJ150" s="218"/>
      <c r="IK150" s="218"/>
      <c r="IL150" s="218"/>
      <c r="IM150" s="218"/>
      <c r="IN150" s="218"/>
      <c r="IO150" s="218"/>
      <c r="IP150" s="218"/>
      <c r="IQ150" s="218"/>
      <c r="IR150" s="218"/>
      <c r="IS150" s="218"/>
      <c r="IT150" s="218"/>
      <c r="IU150" s="218"/>
      <c r="IV150" s="218"/>
      <c r="IW150" s="218"/>
      <c r="IX150" s="218"/>
      <c r="IY150" s="218"/>
      <c r="IZ150" s="218"/>
      <c r="JA150" s="218"/>
      <c r="JB150" s="218"/>
      <c r="JC150" s="218"/>
      <c r="JD150" s="218"/>
      <c r="JE150" s="218"/>
      <c r="JF150" s="218"/>
      <c r="JG150" s="218"/>
      <c r="JH150" s="218"/>
      <c r="JI150" s="218"/>
      <c r="JJ150" s="218"/>
      <c r="JK150" s="218"/>
      <c r="JL150" s="218"/>
      <c r="JM150" s="218"/>
      <c r="JN150" s="218"/>
      <c r="JO150" s="218"/>
      <c r="JP150" s="218"/>
      <c r="JQ150" s="218"/>
      <c r="JR150" s="218"/>
      <c r="JS150" s="218"/>
      <c r="JT150" s="218"/>
      <c r="JU150" s="218"/>
      <c r="JV150" s="218"/>
      <c r="JW150" s="218"/>
      <c r="JX150" s="218"/>
      <c r="JY150" s="218"/>
      <c r="JZ150" s="218"/>
      <c r="KA150" s="218"/>
      <c r="KB150" s="218"/>
      <c r="KC150" s="218"/>
      <c r="KD150" s="218"/>
      <c r="KE150" s="218"/>
      <c r="KF150" s="218"/>
      <c r="KG150" s="218"/>
      <c r="KH150" s="218"/>
      <c r="KI150" s="218"/>
      <c r="KJ150" s="218"/>
      <c r="KK150" s="218"/>
      <c r="KL150" s="218"/>
    </row>
  </sheetData>
  <mergeCells count="298">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AB35:AB39"/>
    <mergeCell ref="AE35:AE39"/>
    <mergeCell ref="AF35:AF39"/>
    <mergeCell ref="AG35:AG39"/>
    <mergeCell ref="A15:A19"/>
    <mergeCell ref="C15:C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5:C5"/>
    <mergeCell ref="D5:N5"/>
    <mergeCell ref="A6:C6"/>
    <mergeCell ref="D6:N6"/>
    <mergeCell ref="A7:H7"/>
    <mergeCell ref="I7:N7"/>
    <mergeCell ref="AI7:AN7"/>
    <mergeCell ref="X7:AH7"/>
    <mergeCell ref="A1:C3"/>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E20:E24"/>
    <mergeCell ref="N30:N34"/>
    <mergeCell ref="AA30:AA34"/>
    <mergeCell ref="A30:A34"/>
    <mergeCell ref="A25:A29"/>
    <mergeCell ref="C25:C29"/>
    <mergeCell ref="E25:E29"/>
    <mergeCell ref="F25:F29"/>
    <mergeCell ref="G25:G29"/>
    <mergeCell ref="H25:H29"/>
    <mergeCell ref="I25:I29"/>
    <mergeCell ref="J25:J29"/>
    <mergeCell ref="F20:F24"/>
    <mergeCell ref="K20:K24"/>
    <mergeCell ref="G20:G24"/>
    <mergeCell ref="L20:L24"/>
    <mergeCell ref="M20:M24"/>
    <mergeCell ref="N20:N24"/>
    <mergeCell ref="AA20:AA24"/>
    <mergeCell ref="AL40:AL44"/>
    <mergeCell ref="AM40:AM44"/>
    <mergeCell ref="AN40:AN44"/>
    <mergeCell ref="G35:G39"/>
    <mergeCell ref="H35:H39"/>
    <mergeCell ref="I35:I39"/>
    <mergeCell ref="AG30:AG34"/>
    <mergeCell ref="C35:C39"/>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K25:K29"/>
    <mergeCell ref="L25:L29"/>
    <mergeCell ref="M25:M29"/>
    <mergeCell ref="N25:N29"/>
    <mergeCell ref="AA25:AA29"/>
    <mergeCell ref="AB25:AB29"/>
    <mergeCell ref="AE25:AE29"/>
    <mergeCell ref="AF25:AF29"/>
    <mergeCell ref="AN35:AN39"/>
    <mergeCell ref="N35:N39"/>
    <mergeCell ref="AA35:AA39"/>
    <mergeCell ref="AN30:AN34"/>
    <mergeCell ref="AH25:AH29"/>
    <mergeCell ref="AI25:AI29"/>
    <mergeCell ref="AJ25:AJ29"/>
    <mergeCell ref="AK25:AK29"/>
    <mergeCell ref="AL25:AL29"/>
    <mergeCell ref="AM25:AM29"/>
    <mergeCell ref="AN25:AN29"/>
    <mergeCell ref="AG25:AG2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C40:C44"/>
    <mergeCell ref="E40:E44"/>
    <mergeCell ref="F40:F44"/>
    <mergeCell ref="G40:G44"/>
    <mergeCell ref="H40:H44"/>
    <mergeCell ref="I40:I44"/>
    <mergeCell ref="J40:J44"/>
    <mergeCell ref="A45:A49"/>
    <mergeCell ref="C45:C49"/>
    <mergeCell ref="E45:E49"/>
    <mergeCell ref="F45:F49"/>
    <mergeCell ref="G45:G49"/>
    <mergeCell ref="H45:H49"/>
    <mergeCell ref="I45:I49"/>
    <mergeCell ref="J45:J49"/>
    <mergeCell ref="A35:A39"/>
    <mergeCell ref="E35:E39"/>
    <mergeCell ref="F35:F39"/>
    <mergeCell ref="A40:A44"/>
    <mergeCell ref="K45:K49"/>
    <mergeCell ref="L45:L49"/>
    <mergeCell ref="M45:M49"/>
    <mergeCell ref="N45:N49"/>
    <mergeCell ref="AA45:AA49"/>
    <mergeCell ref="AB45:AB49"/>
    <mergeCell ref="AE45:AE49"/>
    <mergeCell ref="AF45:AF49"/>
    <mergeCell ref="AG45:AG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J50:AJ54"/>
    <mergeCell ref="AK50:AK54"/>
    <mergeCell ref="AL50:AL54"/>
    <mergeCell ref="AG50:AG54"/>
    <mergeCell ref="AH50:AH54"/>
    <mergeCell ref="AI50:AI54"/>
    <mergeCell ref="B20:B24"/>
    <mergeCell ref="B25:B29"/>
    <mergeCell ref="B30:B34"/>
    <mergeCell ref="B35:B39"/>
    <mergeCell ref="B40:B44"/>
    <mergeCell ref="B45:B49"/>
    <mergeCell ref="B50:B54"/>
    <mergeCell ref="B55:B59"/>
    <mergeCell ref="B8:B9"/>
  </mergeCells>
  <conditionalFormatting sqref="I10">
    <cfRule type="containsText" dxfId="3016" priority="914" operator="containsText" text="Muy Baja">
      <formula>NOT(ISERROR(SEARCH("Muy Baja",I10)))</formula>
    </cfRule>
    <cfRule type="containsText" dxfId="3015" priority="915" operator="containsText" text="Baja">
      <formula>NOT(ISERROR(SEARCH("Baja",I10)))</formula>
    </cfRule>
    <cfRule type="containsText" dxfId="3014" priority="1039" operator="containsText" text="Muy Alta">
      <formula>NOT(ISERROR(SEARCH("Muy Alta",I10)))</formula>
    </cfRule>
    <cfRule type="containsText" dxfId="3013" priority="1040" operator="containsText" text="Alta">
      <formula>NOT(ISERROR(SEARCH("Alta",I10)))</formula>
    </cfRule>
    <cfRule type="containsText" dxfId="3012" priority="1041" operator="containsText" text="Media">
      <formula>NOT(ISERROR(SEARCH("Media",I10)))</formula>
    </cfRule>
    <cfRule type="containsText" dxfId="3011" priority="1042" operator="containsText" text="Media">
      <formula>NOT(ISERROR(SEARCH("Media",I10)))</formula>
    </cfRule>
    <cfRule type="containsText" dxfId="3010" priority="1043" operator="containsText" text="Media">
      <formula>NOT(ISERROR(SEARCH("Media",I10)))</formula>
    </cfRule>
    <cfRule type="containsText" dxfId="3009" priority="1046" operator="containsText" text="Muy Baja">
      <formula>NOT(ISERROR(SEARCH("Muy Baja",I10)))</formula>
    </cfRule>
    <cfRule type="containsText" dxfId="3008" priority="1047" operator="containsText" text="Baja">
      <formula>NOT(ISERROR(SEARCH("Baja",I10)))</formula>
    </cfRule>
    <cfRule type="containsText" dxfId="3007" priority="1048" operator="containsText" text="Muy Baja">
      <formula>NOT(ISERROR(SEARCH("Muy Baja",I10)))</formula>
    </cfRule>
    <cfRule type="containsText" dxfId="3006" priority="1049" operator="containsText" text="Muy Baja">
      <formula>NOT(ISERROR(SEARCH("Muy Baja",I10)))</formula>
    </cfRule>
    <cfRule type="containsText" dxfId="3005" priority="1050" operator="containsText" text="Muy Baja">
      <formula>NOT(ISERROR(SEARCH("Muy Baja",I10)))</formula>
    </cfRule>
    <cfRule type="containsText" dxfId="3004" priority="1051" operator="containsText" text="Muy Baja'Tabla probabilidad'!">
      <formula>NOT(ISERROR(SEARCH("Muy Baja'Tabla probabilidad'!",I10)))</formula>
    </cfRule>
    <cfRule type="containsText" dxfId="3003" priority="1052" operator="containsText" text="Muy bajo">
      <formula>NOT(ISERROR(SEARCH("Muy bajo",I10)))</formula>
    </cfRule>
    <cfRule type="containsText" dxfId="3002" priority="1061" operator="containsText" text="Alta">
      <formula>NOT(ISERROR(SEARCH("Alta",I10)))</formula>
    </cfRule>
    <cfRule type="containsText" dxfId="3001" priority="1062" operator="containsText" text="Media">
      <formula>NOT(ISERROR(SEARCH("Media",I10)))</formula>
    </cfRule>
    <cfRule type="containsText" dxfId="3000" priority="1063" operator="containsText" text="Baja">
      <formula>NOT(ISERROR(SEARCH("Baja",I10)))</formula>
    </cfRule>
    <cfRule type="containsText" dxfId="2999" priority="1064" operator="containsText" text="Muy baja">
      <formula>NOT(ISERROR(SEARCH("Muy baja",I10)))</formula>
    </cfRule>
    <cfRule type="cellIs" dxfId="2998" priority="1067" operator="between">
      <formula>1</formula>
      <formula>2</formula>
    </cfRule>
    <cfRule type="cellIs" dxfId="2997" priority="1068" operator="between">
      <formula>0</formula>
      <formula>2</formula>
    </cfRule>
  </conditionalFormatting>
  <conditionalFormatting sqref="I10">
    <cfRule type="containsText" dxfId="2996" priority="917" operator="containsText" text="Muy Alta">
      <formula>NOT(ISERROR(SEARCH("Muy Alta",I10)))</formula>
    </cfRule>
  </conditionalFormatting>
  <conditionalFormatting sqref="L10 L15 L20 L25:L28 L30 L35 L40 L45 L50 L55">
    <cfRule type="containsText" dxfId="2995" priority="908" operator="containsText" text="Catastrófico">
      <formula>NOT(ISERROR(SEARCH("Catastrófico",L10)))</formula>
    </cfRule>
    <cfRule type="containsText" dxfId="2994" priority="909" operator="containsText" text="Mayor">
      <formula>NOT(ISERROR(SEARCH("Mayor",L10)))</formula>
    </cfRule>
    <cfRule type="containsText" dxfId="2993" priority="910" operator="containsText" text="Alta">
      <formula>NOT(ISERROR(SEARCH("Alta",L10)))</formula>
    </cfRule>
    <cfRule type="containsText" dxfId="2992" priority="911" operator="containsText" text="Moderado">
      <formula>NOT(ISERROR(SEARCH("Moderado",L10)))</formula>
    </cfRule>
    <cfRule type="containsText" dxfId="2991" priority="912" operator="containsText" text="Menor">
      <formula>NOT(ISERROR(SEARCH("Menor",L10)))</formula>
    </cfRule>
    <cfRule type="containsText" dxfId="2990" priority="913" operator="containsText" text="Leve">
      <formula>NOT(ISERROR(SEARCH("Leve",L10)))</formula>
    </cfRule>
  </conditionalFormatting>
  <conditionalFormatting sqref="N10 N15 N20 N25:N28">
    <cfRule type="containsText" dxfId="2989" priority="903" operator="containsText" text="Extremo">
      <formula>NOT(ISERROR(SEARCH("Extremo",N10)))</formula>
    </cfRule>
    <cfRule type="containsText" dxfId="2988" priority="904" operator="containsText" text="Alto">
      <formula>NOT(ISERROR(SEARCH("Alto",N10)))</formula>
    </cfRule>
    <cfRule type="containsText" dxfId="2987" priority="905" operator="containsText" text="Bajo">
      <formula>NOT(ISERROR(SEARCH("Bajo",N10)))</formula>
    </cfRule>
    <cfRule type="containsText" dxfId="2986" priority="906" operator="containsText" text="Moderado">
      <formula>NOT(ISERROR(SEARCH("Moderado",N10)))</formula>
    </cfRule>
    <cfRule type="containsText" dxfId="2985" priority="907" operator="containsText" text="Extremo">
      <formula>NOT(ISERROR(SEARCH("Extremo",N10)))</formula>
    </cfRule>
  </conditionalFormatting>
  <conditionalFormatting sqref="M10 M15 M20 M25:M28 M30 M35 M40 M45 M50 M55">
    <cfRule type="containsText" dxfId="2984" priority="897" operator="containsText" text="Catastrófico">
      <formula>NOT(ISERROR(SEARCH("Catastrófico",M10)))</formula>
    </cfRule>
    <cfRule type="containsText" dxfId="2983" priority="898" operator="containsText" text="Mayor">
      <formula>NOT(ISERROR(SEARCH("Mayor",M10)))</formula>
    </cfRule>
    <cfRule type="containsText" dxfId="2982" priority="899" operator="containsText" text="Alta">
      <formula>NOT(ISERROR(SEARCH("Alta",M10)))</formula>
    </cfRule>
    <cfRule type="containsText" dxfId="2981" priority="900" operator="containsText" text="Moderado">
      <formula>NOT(ISERROR(SEARCH("Moderado",M10)))</formula>
    </cfRule>
    <cfRule type="containsText" dxfId="2980" priority="901" operator="containsText" text="Menor">
      <formula>NOT(ISERROR(SEARCH("Menor",M10)))</formula>
    </cfRule>
    <cfRule type="containsText" dxfId="2979" priority="902" operator="containsText" text="Leve">
      <formula>NOT(ISERROR(SEARCH("Leve",M10)))</formula>
    </cfRule>
  </conditionalFormatting>
  <conditionalFormatting sqref="Y10:Y12 Y14">
    <cfRule type="containsText" dxfId="2978" priority="831" operator="containsText" text="Muy Alta">
      <formula>NOT(ISERROR(SEARCH("Muy Alta",Y10)))</formula>
    </cfRule>
    <cfRule type="containsText" dxfId="2977" priority="832" operator="containsText" text="Alta">
      <formula>NOT(ISERROR(SEARCH("Alta",Y10)))</formula>
    </cfRule>
    <cfRule type="containsText" dxfId="2976" priority="833" operator="containsText" text="Media">
      <formula>NOT(ISERROR(SEARCH("Media",Y10)))</formula>
    </cfRule>
    <cfRule type="containsText" dxfId="2975" priority="834" operator="containsText" text="Muy Baja">
      <formula>NOT(ISERROR(SEARCH("Muy Baja",Y10)))</formula>
    </cfRule>
    <cfRule type="containsText" dxfId="2974" priority="835" operator="containsText" text="Baja">
      <formula>NOT(ISERROR(SEARCH("Baja",Y10)))</formula>
    </cfRule>
    <cfRule type="containsText" dxfId="2973" priority="836" operator="containsText" text="Muy Baja">
      <formula>NOT(ISERROR(SEARCH("Muy Baja",Y10)))</formula>
    </cfRule>
  </conditionalFormatting>
  <conditionalFormatting sqref="AC10:AC14">
    <cfRule type="containsText" dxfId="2972" priority="826" operator="containsText" text="Catastrófico">
      <formula>NOT(ISERROR(SEARCH("Catastrófico",AC10)))</formula>
    </cfRule>
    <cfRule type="containsText" dxfId="2971" priority="827" operator="containsText" text="Mayor">
      <formula>NOT(ISERROR(SEARCH("Mayor",AC10)))</formula>
    </cfRule>
    <cfRule type="containsText" dxfId="2970" priority="828" operator="containsText" text="Moderado">
      <formula>NOT(ISERROR(SEARCH("Moderado",AC10)))</formula>
    </cfRule>
    <cfRule type="containsText" dxfId="2969" priority="829" operator="containsText" text="Menor">
      <formula>NOT(ISERROR(SEARCH("Menor",AC10)))</formula>
    </cfRule>
    <cfRule type="containsText" dxfId="2968" priority="830" operator="containsText" text="Leve">
      <formula>NOT(ISERROR(SEARCH("Leve",AC10)))</formula>
    </cfRule>
  </conditionalFormatting>
  <conditionalFormatting sqref="AG10">
    <cfRule type="containsText" dxfId="2967" priority="817" operator="containsText" text="Extremo">
      <formula>NOT(ISERROR(SEARCH("Extremo",AG10)))</formula>
    </cfRule>
    <cfRule type="containsText" dxfId="2966" priority="818" operator="containsText" text="Alto">
      <formula>NOT(ISERROR(SEARCH("Alto",AG10)))</formula>
    </cfRule>
    <cfRule type="containsText" dxfId="2965" priority="819" operator="containsText" text="Moderado">
      <formula>NOT(ISERROR(SEARCH("Moderado",AG10)))</formula>
    </cfRule>
    <cfRule type="containsText" dxfId="2964" priority="820" operator="containsText" text="Menor">
      <formula>NOT(ISERROR(SEARCH("Menor",AG10)))</formula>
    </cfRule>
    <cfRule type="containsText" dxfId="2963" priority="821" operator="containsText" text="Bajo">
      <formula>NOT(ISERROR(SEARCH("Bajo",AG10)))</formula>
    </cfRule>
    <cfRule type="containsText" dxfId="2962" priority="822" operator="containsText" text="Moderado">
      <formula>NOT(ISERROR(SEARCH("Moderado",AG10)))</formula>
    </cfRule>
    <cfRule type="containsText" dxfId="2961" priority="823" operator="containsText" text="Extremo">
      <formula>NOT(ISERROR(SEARCH("Extremo",AG10)))</formula>
    </cfRule>
    <cfRule type="containsText" dxfId="2960" priority="824" operator="containsText" text="Baja">
      <formula>NOT(ISERROR(SEARCH("Baja",AG10)))</formula>
    </cfRule>
    <cfRule type="containsText" dxfId="2959" priority="825" operator="containsText" text="Alto">
      <formula>NOT(ISERROR(SEARCH("Alto",AG10)))</formula>
    </cfRule>
  </conditionalFormatting>
  <conditionalFormatting sqref="AA10:AA59">
    <cfRule type="containsText" dxfId="2958" priority="217" operator="containsText" text="Muy Baja">
      <formula>NOT(ISERROR(SEARCH("Muy Baja",AA10)))</formula>
    </cfRule>
    <cfRule type="containsText" dxfId="2957" priority="806" operator="containsText" text="Muy Alta">
      <formula>NOT(ISERROR(SEARCH("Muy Alta",AA10)))</formula>
    </cfRule>
    <cfRule type="containsText" dxfId="2956" priority="807" operator="containsText" text="Alta">
      <formula>NOT(ISERROR(SEARCH("Alta",AA10)))</formula>
    </cfRule>
    <cfRule type="containsText" dxfId="2955" priority="808" operator="containsText" text="Media">
      <formula>NOT(ISERROR(SEARCH("Media",AA10)))</formula>
    </cfRule>
    <cfRule type="containsText" dxfId="2954" priority="809" operator="containsText" text="Baja">
      <formula>NOT(ISERROR(SEARCH("Baja",AA10)))</formula>
    </cfRule>
    <cfRule type="containsText" dxfId="2953" priority="810" operator="containsText" text="Muy Baja">
      <formula>NOT(ISERROR(SEARCH("Muy Baja",AA10)))</formula>
    </cfRule>
  </conditionalFormatting>
  <conditionalFormatting sqref="AE10:AE14">
    <cfRule type="containsText" dxfId="2952" priority="801" operator="containsText" text="Catastrófico">
      <formula>NOT(ISERROR(SEARCH("Catastrófico",AE10)))</formula>
    </cfRule>
    <cfRule type="containsText" dxfId="2951" priority="802" operator="containsText" text="Moderado">
      <formula>NOT(ISERROR(SEARCH("Moderado",AE10)))</formula>
    </cfRule>
    <cfRule type="containsText" dxfId="2950" priority="803" operator="containsText" text="Menor">
      <formula>NOT(ISERROR(SEARCH("Menor",AE10)))</formula>
    </cfRule>
    <cfRule type="containsText" dxfId="2949" priority="804" operator="containsText" text="Leve">
      <formula>NOT(ISERROR(SEARCH("Leve",AE10)))</formula>
    </cfRule>
    <cfRule type="containsText" dxfId="2948" priority="805" operator="containsText" text="Mayor">
      <formula>NOT(ISERROR(SEARCH("Mayor",AE10)))</formula>
    </cfRule>
  </conditionalFormatting>
  <conditionalFormatting sqref="I15 I20 I25:I28">
    <cfRule type="containsText" dxfId="2947" priority="778" operator="containsText" text="Muy Baja">
      <formula>NOT(ISERROR(SEARCH("Muy Baja",I15)))</formula>
    </cfRule>
    <cfRule type="containsText" dxfId="2946" priority="779" operator="containsText" text="Baja">
      <formula>NOT(ISERROR(SEARCH("Baja",I15)))</formula>
    </cfRule>
    <cfRule type="containsText" dxfId="2945" priority="781" operator="containsText" text="Muy Alta">
      <formula>NOT(ISERROR(SEARCH("Muy Alta",I15)))</formula>
    </cfRule>
    <cfRule type="containsText" dxfId="2944" priority="782" operator="containsText" text="Alta">
      <formula>NOT(ISERROR(SEARCH("Alta",I15)))</formula>
    </cfRule>
    <cfRule type="containsText" dxfId="2943" priority="783" operator="containsText" text="Media">
      <formula>NOT(ISERROR(SEARCH("Media",I15)))</formula>
    </cfRule>
    <cfRule type="containsText" dxfId="2942" priority="784" operator="containsText" text="Media">
      <formula>NOT(ISERROR(SEARCH("Media",I15)))</formula>
    </cfRule>
    <cfRule type="containsText" dxfId="2941" priority="785" operator="containsText" text="Media">
      <formula>NOT(ISERROR(SEARCH("Media",I15)))</formula>
    </cfRule>
    <cfRule type="containsText" dxfId="2940" priority="786" operator="containsText" text="Muy Baja">
      <formula>NOT(ISERROR(SEARCH("Muy Baja",I15)))</formula>
    </cfRule>
    <cfRule type="containsText" dxfId="2939" priority="787" operator="containsText" text="Baja">
      <formula>NOT(ISERROR(SEARCH("Baja",I15)))</formula>
    </cfRule>
    <cfRule type="containsText" dxfId="2938" priority="788" operator="containsText" text="Muy Baja">
      <formula>NOT(ISERROR(SEARCH("Muy Baja",I15)))</formula>
    </cfRule>
    <cfRule type="containsText" dxfId="2937" priority="789" operator="containsText" text="Muy Baja">
      <formula>NOT(ISERROR(SEARCH("Muy Baja",I15)))</formula>
    </cfRule>
    <cfRule type="containsText" dxfId="2936" priority="790" operator="containsText" text="Muy Baja">
      <formula>NOT(ISERROR(SEARCH("Muy Baja",I15)))</formula>
    </cfRule>
    <cfRule type="containsText" dxfId="2935" priority="791" operator="containsText" text="Muy Baja'Tabla probabilidad'!">
      <formula>NOT(ISERROR(SEARCH("Muy Baja'Tabla probabilidad'!",I15)))</formula>
    </cfRule>
    <cfRule type="containsText" dxfId="2934" priority="792" operator="containsText" text="Muy bajo">
      <formula>NOT(ISERROR(SEARCH("Muy bajo",I15)))</formula>
    </cfRule>
    <cfRule type="containsText" dxfId="2933" priority="793" operator="containsText" text="Alta">
      <formula>NOT(ISERROR(SEARCH("Alta",I15)))</formula>
    </cfRule>
    <cfRule type="containsText" dxfId="2932" priority="794" operator="containsText" text="Media">
      <formula>NOT(ISERROR(SEARCH("Media",I15)))</formula>
    </cfRule>
    <cfRule type="containsText" dxfId="2931" priority="795" operator="containsText" text="Baja">
      <formula>NOT(ISERROR(SEARCH("Baja",I15)))</formula>
    </cfRule>
    <cfRule type="containsText" dxfId="2930" priority="796" operator="containsText" text="Muy baja">
      <formula>NOT(ISERROR(SEARCH("Muy baja",I15)))</formula>
    </cfRule>
    <cfRule type="cellIs" dxfId="2929" priority="799" operator="between">
      <formula>1</formula>
      <formula>2</formula>
    </cfRule>
    <cfRule type="cellIs" dxfId="2928" priority="800" operator="between">
      <formula>0</formula>
      <formula>2</formula>
    </cfRule>
  </conditionalFormatting>
  <conditionalFormatting sqref="I15 I20 I25:I28">
    <cfRule type="containsText" dxfId="2927" priority="780" operator="containsText" text="Muy Alta">
      <formula>NOT(ISERROR(SEARCH("Muy Alta",I15)))</formula>
    </cfRule>
  </conditionalFormatting>
  <conditionalFormatting sqref="Y15:Y19">
    <cfRule type="containsText" dxfId="2926" priority="772" operator="containsText" text="Muy Alta">
      <formula>NOT(ISERROR(SEARCH("Muy Alta",Y15)))</formula>
    </cfRule>
    <cfRule type="containsText" dxfId="2925" priority="773" operator="containsText" text="Alta">
      <formula>NOT(ISERROR(SEARCH("Alta",Y15)))</formula>
    </cfRule>
    <cfRule type="containsText" dxfId="2924" priority="774" operator="containsText" text="Media">
      <formula>NOT(ISERROR(SEARCH("Media",Y15)))</formula>
    </cfRule>
    <cfRule type="containsText" dxfId="2923" priority="775" operator="containsText" text="Muy Baja">
      <formula>NOT(ISERROR(SEARCH("Muy Baja",Y15)))</formula>
    </cfRule>
    <cfRule type="containsText" dxfId="2922" priority="776" operator="containsText" text="Baja">
      <formula>NOT(ISERROR(SEARCH("Baja",Y15)))</formula>
    </cfRule>
    <cfRule type="containsText" dxfId="2921" priority="777" operator="containsText" text="Muy Baja">
      <formula>NOT(ISERROR(SEARCH("Muy Baja",Y15)))</formula>
    </cfRule>
  </conditionalFormatting>
  <conditionalFormatting sqref="AC15:AC19">
    <cfRule type="containsText" dxfId="2920" priority="767" operator="containsText" text="Catastrófico">
      <formula>NOT(ISERROR(SEARCH("Catastrófico",AC15)))</formula>
    </cfRule>
    <cfRule type="containsText" dxfId="2919" priority="768" operator="containsText" text="Mayor">
      <formula>NOT(ISERROR(SEARCH("Mayor",AC15)))</formula>
    </cfRule>
    <cfRule type="containsText" dxfId="2918" priority="769" operator="containsText" text="Moderado">
      <formula>NOT(ISERROR(SEARCH("Moderado",AC15)))</formula>
    </cfRule>
    <cfRule type="containsText" dxfId="2917" priority="770" operator="containsText" text="Menor">
      <formula>NOT(ISERROR(SEARCH("Menor",AC15)))</formula>
    </cfRule>
    <cfRule type="containsText" dxfId="2916" priority="771" operator="containsText" text="Leve">
      <formula>NOT(ISERROR(SEARCH("Leve",AC15)))</formula>
    </cfRule>
  </conditionalFormatting>
  <conditionalFormatting sqref="AG15">
    <cfRule type="containsText" dxfId="2915" priority="758" operator="containsText" text="Extremo">
      <formula>NOT(ISERROR(SEARCH("Extremo",AG15)))</formula>
    </cfRule>
    <cfRule type="containsText" dxfId="2914" priority="759" operator="containsText" text="Alto">
      <formula>NOT(ISERROR(SEARCH("Alto",AG15)))</formula>
    </cfRule>
    <cfRule type="containsText" dxfId="2913" priority="760" operator="containsText" text="Moderado">
      <formula>NOT(ISERROR(SEARCH("Moderado",AG15)))</formula>
    </cfRule>
    <cfRule type="containsText" dxfId="2912" priority="761" operator="containsText" text="Menor">
      <formula>NOT(ISERROR(SEARCH("Menor",AG15)))</formula>
    </cfRule>
    <cfRule type="containsText" dxfId="2911" priority="762" operator="containsText" text="Bajo">
      <formula>NOT(ISERROR(SEARCH("Bajo",AG15)))</formula>
    </cfRule>
    <cfRule type="containsText" dxfId="2910" priority="763" operator="containsText" text="Moderado">
      <formula>NOT(ISERROR(SEARCH("Moderado",AG15)))</formula>
    </cfRule>
    <cfRule type="containsText" dxfId="2909" priority="764" operator="containsText" text="Extremo">
      <formula>NOT(ISERROR(SEARCH("Extremo",AG15)))</formula>
    </cfRule>
    <cfRule type="containsText" dxfId="2908" priority="765" operator="containsText" text="Baja">
      <formula>NOT(ISERROR(SEARCH("Baja",AG15)))</formula>
    </cfRule>
    <cfRule type="containsText" dxfId="2907" priority="766" operator="containsText" text="Alto">
      <formula>NOT(ISERROR(SEARCH("Alto",AG15)))</formula>
    </cfRule>
  </conditionalFormatting>
  <conditionalFormatting sqref="AE15:AE19">
    <cfRule type="containsText" dxfId="2906" priority="748" operator="containsText" text="Catastrófico">
      <formula>NOT(ISERROR(SEARCH("Catastrófico",AE15)))</formula>
    </cfRule>
    <cfRule type="containsText" dxfId="2905" priority="749" operator="containsText" text="Moderado">
      <formula>NOT(ISERROR(SEARCH("Moderado",AE15)))</formula>
    </cfRule>
    <cfRule type="containsText" dxfId="2904" priority="750" operator="containsText" text="Menor">
      <formula>NOT(ISERROR(SEARCH("Menor",AE15)))</formula>
    </cfRule>
    <cfRule type="containsText" dxfId="2903" priority="751" operator="containsText" text="Leve">
      <formula>NOT(ISERROR(SEARCH("Leve",AE15)))</formula>
    </cfRule>
    <cfRule type="containsText" dxfId="2902" priority="752" operator="containsText" text="Mayor">
      <formula>NOT(ISERROR(SEARCH("Mayor",AE15)))</formula>
    </cfRule>
  </conditionalFormatting>
  <conditionalFormatting sqref="Y20:Y24">
    <cfRule type="containsText" dxfId="2901" priority="742" operator="containsText" text="Muy Alta">
      <formula>NOT(ISERROR(SEARCH("Muy Alta",Y20)))</formula>
    </cfRule>
    <cfRule type="containsText" dxfId="2900" priority="743" operator="containsText" text="Alta">
      <formula>NOT(ISERROR(SEARCH("Alta",Y20)))</formula>
    </cfRule>
    <cfRule type="containsText" dxfId="2899" priority="744" operator="containsText" text="Media">
      <formula>NOT(ISERROR(SEARCH("Media",Y20)))</formula>
    </cfRule>
    <cfRule type="containsText" dxfId="2898" priority="745" operator="containsText" text="Muy Baja">
      <formula>NOT(ISERROR(SEARCH("Muy Baja",Y20)))</formula>
    </cfRule>
    <cfRule type="containsText" dxfId="2897" priority="746" operator="containsText" text="Baja">
      <formula>NOT(ISERROR(SEARCH("Baja",Y20)))</formula>
    </cfRule>
    <cfRule type="containsText" dxfId="2896" priority="747" operator="containsText" text="Muy Baja">
      <formula>NOT(ISERROR(SEARCH("Muy Baja",Y20)))</formula>
    </cfRule>
  </conditionalFormatting>
  <conditionalFormatting sqref="AC20:AC24">
    <cfRule type="containsText" dxfId="2895" priority="737" operator="containsText" text="Catastrófico">
      <formula>NOT(ISERROR(SEARCH("Catastrófico",AC20)))</formula>
    </cfRule>
    <cfRule type="containsText" dxfId="2894" priority="738" operator="containsText" text="Mayor">
      <formula>NOT(ISERROR(SEARCH("Mayor",AC20)))</formula>
    </cfRule>
    <cfRule type="containsText" dxfId="2893" priority="739" operator="containsText" text="Moderado">
      <formula>NOT(ISERROR(SEARCH("Moderado",AC20)))</formula>
    </cfRule>
    <cfRule type="containsText" dxfId="2892" priority="740" operator="containsText" text="Menor">
      <formula>NOT(ISERROR(SEARCH("Menor",AC20)))</formula>
    </cfRule>
    <cfRule type="containsText" dxfId="2891" priority="741" operator="containsText" text="Leve">
      <formula>NOT(ISERROR(SEARCH("Leve",AC20)))</formula>
    </cfRule>
  </conditionalFormatting>
  <conditionalFormatting sqref="AG20">
    <cfRule type="containsText" dxfId="2890" priority="728" operator="containsText" text="Extremo">
      <formula>NOT(ISERROR(SEARCH("Extremo",AG20)))</formula>
    </cfRule>
    <cfRule type="containsText" dxfId="2889" priority="729" operator="containsText" text="Alto">
      <formula>NOT(ISERROR(SEARCH("Alto",AG20)))</formula>
    </cfRule>
    <cfRule type="containsText" dxfId="2888" priority="730" operator="containsText" text="Moderado">
      <formula>NOT(ISERROR(SEARCH("Moderado",AG20)))</formula>
    </cfRule>
    <cfRule type="containsText" dxfId="2887" priority="731" operator="containsText" text="Menor">
      <formula>NOT(ISERROR(SEARCH("Menor",AG20)))</formula>
    </cfRule>
    <cfRule type="containsText" dxfId="2886" priority="732" operator="containsText" text="Bajo">
      <formula>NOT(ISERROR(SEARCH("Bajo",AG20)))</formula>
    </cfRule>
    <cfRule type="containsText" dxfId="2885" priority="733" operator="containsText" text="Moderado">
      <formula>NOT(ISERROR(SEARCH("Moderado",AG20)))</formula>
    </cfRule>
    <cfRule type="containsText" dxfId="2884" priority="734" operator="containsText" text="Extremo">
      <formula>NOT(ISERROR(SEARCH("Extremo",AG20)))</formula>
    </cfRule>
    <cfRule type="containsText" dxfId="2883" priority="735" operator="containsText" text="Baja">
      <formula>NOT(ISERROR(SEARCH("Baja",AG20)))</formula>
    </cfRule>
    <cfRule type="containsText" dxfId="2882" priority="736" operator="containsText" text="Alto">
      <formula>NOT(ISERROR(SEARCH("Alto",AG20)))</formula>
    </cfRule>
  </conditionalFormatting>
  <conditionalFormatting sqref="AE20:AE24">
    <cfRule type="containsText" dxfId="2881" priority="718" operator="containsText" text="Catastrófico">
      <formula>NOT(ISERROR(SEARCH("Catastrófico",AE20)))</formula>
    </cfRule>
    <cfRule type="containsText" dxfId="2880" priority="719" operator="containsText" text="Moderado">
      <formula>NOT(ISERROR(SEARCH("Moderado",AE20)))</formula>
    </cfRule>
    <cfRule type="containsText" dxfId="2879" priority="720" operator="containsText" text="Menor">
      <formula>NOT(ISERROR(SEARCH("Menor",AE20)))</formula>
    </cfRule>
    <cfRule type="containsText" dxfId="2878" priority="721" operator="containsText" text="Leve">
      <formula>NOT(ISERROR(SEARCH("Leve",AE20)))</formula>
    </cfRule>
    <cfRule type="containsText" dxfId="2877" priority="722" operator="containsText" text="Mayor">
      <formula>NOT(ISERROR(SEARCH("Mayor",AE20)))</formula>
    </cfRule>
  </conditionalFormatting>
  <conditionalFormatting sqref="Y25 Y29">
    <cfRule type="containsText" dxfId="2876" priority="682" operator="containsText" text="Muy Alta">
      <formula>NOT(ISERROR(SEARCH("Muy Alta",Y25)))</formula>
    </cfRule>
    <cfRule type="containsText" dxfId="2875" priority="683" operator="containsText" text="Alta">
      <formula>NOT(ISERROR(SEARCH("Alta",Y25)))</formula>
    </cfRule>
    <cfRule type="containsText" dxfId="2874" priority="684" operator="containsText" text="Media">
      <formula>NOT(ISERROR(SEARCH("Media",Y25)))</formula>
    </cfRule>
    <cfRule type="containsText" dxfId="2873" priority="685" operator="containsText" text="Muy Baja">
      <formula>NOT(ISERROR(SEARCH("Muy Baja",Y25)))</formula>
    </cfRule>
    <cfRule type="containsText" dxfId="2872" priority="686" operator="containsText" text="Baja">
      <formula>NOT(ISERROR(SEARCH("Baja",Y25)))</formula>
    </cfRule>
    <cfRule type="containsText" dxfId="2871" priority="687" operator="containsText" text="Muy Baja">
      <formula>NOT(ISERROR(SEARCH("Muy Baja",Y25)))</formula>
    </cfRule>
  </conditionalFormatting>
  <conditionalFormatting sqref="AC25:AC29">
    <cfRule type="containsText" dxfId="2870" priority="677" operator="containsText" text="Catastrófico">
      <formula>NOT(ISERROR(SEARCH("Catastrófico",AC25)))</formula>
    </cfRule>
    <cfRule type="containsText" dxfId="2869" priority="678" operator="containsText" text="Mayor">
      <formula>NOT(ISERROR(SEARCH("Mayor",AC25)))</formula>
    </cfRule>
    <cfRule type="containsText" dxfId="2868" priority="679" operator="containsText" text="Moderado">
      <formula>NOT(ISERROR(SEARCH("Moderado",AC25)))</formula>
    </cfRule>
    <cfRule type="containsText" dxfId="2867" priority="680" operator="containsText" text="Menor">
      <formula>NOT(ISERROR(SEARCH("Menor",AC25)))</formula>
    </cfRule>
    <cfRule type="containsText" dxfId="2866" priority="681" operator="containsText" text="Leve">
      <formula>NOT(ISERROR(SEARCH("Leve",AC25)))</formula>
    </cfRule>
  </conditionalFormatting>
  <conditionalFormatting sqref="AG25:AG28">
    <cfRule type="containsText" dxfId="2865" priority="668" operator="containsText" text="Extremo">
      <formula>NOT(ISERROR(SEARCH("Extremo",AG25)))</formula>
    </cfRule>
    <cfRule type="containsText" dxfId="2864" priority="669" operator="containsText" text="Alto">
      <formula>NOT(ISERROR(SEARCH("Alto",AG25)))</formula>
    </cfRule>
    <cfRule type="containsText" dxfId="2863" priority="670" operator="containsText" text="Moderado">
      <formula>NOT(ISERROR(SEARCH("Moderado",AG25)))</formula>
    </cfRule>
    <cfRule type="containsText" dxfId="2862" priority="671" operator="containsText" text="Menor">
      <formula>NOT(ISERROR(SEARCH("Menor",AG25)))</formula>
    </cfRule>
    <cfRule type="containsText" dxfId="2861" priority="672" operator="containsText" text="Bajo">
      <formula>NOT(ISERROR(SEARCH("Bajo",AG25)))</formula>
    </cfRule>
    <cfRule type="containsText" dxfId="2860" priority="673" operator="containsText" text="Moderado">
      <formula>NOT(ISERROR(SEARCH("Moderado",AG25)))</formula>
    </cfRule>
    <cfRule type="containsText" dxfId="2859" priority="674" operator="containsText" text="Extremo">
      <formula>NOT(ISERROR(SEARCH("Extremo",AG25)))</formula>
    </cfRule>
    <cfRule type="containsText" dxfId="2858" priority="675" operator="containsText" text="Baja">
      <formula>NOT(ISERROR(SEARCH("Baja",AG25)))</formula>
    </cfRule>
    <cfRule type="containsText" dxfId="2857" priority="676" operator="containsText" text="Alto">
      <formula>NOT(ISERROR(SEARCH("Alto",AG25)))</formula>
    </cfRule>
  </conditionalFormatting>
  <conditionalFormatting sqref="AE25:AE29">
    <cfRule type="containsText" dxfId="2856" priority="658" operator="containsText" text="Catastrófico">
      <formula>NOT(ISERROR(SEARCH("Catastrófico",AE25)))</formula>
    </cfRule>
    <cfRule type="containsText" dxfId="2855" priority="659" operator="containsText" text="Moderado">
      <formula>NOT(ISERROR(SEARCH("Moderado",AE25)))</formula>
    </cfRule>
    <cfRule type="containsText" dxfId="2854" priority="660" operator="containsText" text="Menor">
      <formula>NOT(ISERROR(SEARCH("Menor",AE25)))</formula>
    </cfRule>
    <cfRule type="containsText" dxfId="2853" priority="661" operator="containsText" text="Leve">
      <formula>NOT(ISERROR(SEARCH("Leve",AE25)))</formula>
    </cfRule>
    <cfRule type="containsText" dxfId="2852" priority="662" operator="containsText" text="Mayor">
      <formula>NOT(ISERROR(SEARCH("Mayor",AE25)))</formula>
    </cfRule>
  </conditionalFormatting>
  <conditionalFormatting sqref="N30 N35">
    <cfRule type="containsText" dxfId="2851" priority="647" operator="containsText" text="Extremo">
      <formula>NOT(ISERROR(SEARCH("Extremo",N30)))</formula>
    </cfRule>
    <cfRule type="containsText" dxfId="2850" priority="648" operator="containsText" text="Alto">
      <formula>NOT(ISERROR(SEARCH("Alto",N30)))</formula>
    </cfRule>
    <cfRule type="containsText" dxfId="2849" priority="649" operator="containsText" text="Bajo">
      <formula>NOT(ISERROR(SEARCH("Bajo",N30)))</formula>
    </cfRule>
    <cfRule type="containsText" dxfId="2848" priority="650" operator="containsText" text="Moderado">
      <formula>NOT(ISERROR(SEARCH("Moderado",N30)))</formula>
    </cfRule>
    <cfRule type="containsText" dxfId="2847" priority="651" operator="containsText" text="Extremo">
      <formula>NOT(ISERROR(SEARCH("Extremo",N30)))</formula>
    </cfRule>
  </conditionalFormatting>
  <conditionalFormatting sqref="I30 I35 I40">
    <cfRule type="containsText" dxfId="2846" priority="618" operator="containsText" text="Muy Baja">
      <formula>NOT(ISERROR(SEARCH("Muy Baja",I30)))</formula>
    </cfRule>
    <cfRule type="containsText" dxfId="2845" priority="619" operator="containsText" text="Baja">
      <formula>NOT(ISERROR(SEARCH("Baja",I30)))</formula>
    </cfRule>
    <cfRule type="containsText" dxfId="2844" priority="621" operator="containsText" text="Muy Alta">
      <formula>NOT(ISERROR(SEARCH("Muy Alta",I30)))</formula>
    </cfRule>
    <cfRule type="containsText" dxfId="2843" priority="622" operator="containsText" text="Alta">
      <formula>NOT(ISERROR(SEARCH("Alta",I30)))</formula>
    </cfRule>
    <cfRule type="containsText" dxfId="2842" priority="623" operator="containsText" text="Media">
      <formula>NOT(ISERROR(SEARCH("Media",I30)))</formula>
    </cfRule>
    <cfRule type="containsText" dxfId="2841" priority="624" operator="containsText" text="Media">
      <formula>NOT(ISERROR(SEARCH("Media",I30)))</formula>
    </cfRule>
    <cfRule type="containsText" dxfId="2840" priority="625" operator="containsText" text="Media">
      <formula>NOT(ISERROR(SEARCH("Media",I30)))</formula>
    </cfRule>
    <cfRule type="containsText" dxfId="2839" priority="626" operator="containsText" text="Muy Baja">
      <formula>NOT(ISERROR(SEARCH("Muy Baja",I30)))</formula>
    </cfRule>
    <cfRule type="containsText" dxfId="2838" priority="627" operator="containsText" text="Baja">
      <formula>NOT(ISERROR(SEARCH("Baja",I30)))</formula>
    </cfRule>
    <cfRule type="containsText" dxfId="2837" priority="628" operator="containsText" text="Muy Baja">
      <formula>NOT(ISERROR(SEARCH("Muy Baja",I30)))</formula>
    </cfRule>
    <cfRule type="containsText" dxfId="2836" priority="629" operator="containsText" text="Muy Baja">
      <formula>NOT(ISERROR(SEARCH("Muy Baja",I30)))</formula>
    </cfRule>
    <cfRule type="containsText" dxfId="2835" priority="630" operator="containsText" text="Muy Baja">
      <formula>NOT(ISERROR(SEARCH("Muy Baja",I30)))</formula>
    </cfRule>
    <cfRule type="containsText" dxfId="2834" priority="631" operator="containsText" text="Muy Baja'Tabla probabilidad'!">
      <formula>NOT(ISERROR(SEARCH("Muy Baja'Tabla probabilidad'!",I30)))</formula>
    </cfRule>
    <cfRule type="containsText" dxfId="2833" priority="632" operator="containsText" text="Muy bajo">
      <formula>NOT(ISERROR(SEARCH("Muy bajo",I30)))</formula>
    </cfRule>
    <cfRule type="containsText" dxfId="2832" priority="633" operator="containsText" text="Alta">
      <formula>NOT(ISERROR(SEARCH("Alta",I30)))</formula>
    </cfRule>
    <cfRule type="containsText" dxfId="2831" priority="634" operator="containsText" text="Media">
      <formula>NOT(ISERROR(SEARCH("Media",I30)))</formula>
    </cfRule>
    <cfRule type="containsText" dxfId="2830" priority="635" operator="containsText" text="Baja">
      <formula>NOT(ISERROR(SEARCH("Baja",I30)))</formula>
    </cfRule>
    <cfRule type="containsText" dxfId="2829" priority="636" operator="containsText" text="Muy baja">
      <formula>NOT(ISERROR(SEARCH("Muy baja",I30)))</formula>
    </cfRule>
    <cfRule type="cellIs" dxfId="2828" priority="639" operator="between">
      <formula>1</formula>
      <formula>2</formula>
    </cfRule>
    <cfRule type="cellIs" dxfId="2827" priority="640" operator="between">
      <formula>0</formula>
      <formula>2</formula>
    </cfRule>
  </conditionalFormatting>
  <conditionalFormatting sqref="I30 I35 I40">
    <cfRule type="containsText" dxfId="2826" priority="620" operator="containsText" text="Muy Alta">
      <formula>NOT(ISERROR(SEARCH("Muy Alta",I30)))</formula>
    </cfRule>
  </conditionalFormatting>
  <conditionalFormatting sqref="Y30:Y32 Y34">
    <cfRule type="containsText" dxfId="2825" priority="612" operator="containsText" text="Muy Alta">
      <formula>NOT(ISERROR(SEARCH("Muy Alta",Y30)))</formula>
    </cfRule>
    <cfRule type="containsText" dxfId="2824" priority="613" operator="containsText" text="Alta">
      <formula>NOT(ISERROR(SEARCH("Alta",Y30)))</formula>
    </cfRule>
    <cfRule type="containsText" dxfId="2823" priority="614" operator="containsText" text="Media">
      <formula>NOT(ISERROR(SEARCH("Media",Y30)))</formula>
    </cfRule>
    <cfRule type="containsText" dxfId="2822" priority="615" operator="containsText" text="Muy Baja">
      <formula>NOT(ISERROR(SEARCH("Muy Baja",Y30)))</formula>
    </cfRule>
    <cfRule type="containsText" dxfId="2821" priority="616" operator="containsText" text="Baja">
      <formula>NOT(ISERROR(SEARCH("Baja",Y30)))</formula>
    </cfRule>
    <cfRule type="containsText" dxfId="2820" priority="617" operator="containsText" text="Muy Baja">
      <formula>NOT(ISERROR(SEARCH("Muy Baja",Y30)))</formula>
    </cfRule>
  </conditionalFormatting>
  <conditionalFormatting sqref="AC30:AC34">
    <cfRule type="containsText" dxfId="2819" priority="607" operator="containsText" text="Catastrófico">
      <formula>NOT(ISERROR(SEARCH("Catastrófico",AC30)))</formula>
    </cfRule>
    <cfRule type="containsText" dxfId="2818" priority="608" operator="containsText" text="Mayor">
      <formula>NOT(ISERROR(SEARCH("Mayor",AC30)))</formula>
    </cfRule>
    <cfRule type="containsText" dxfId="2817" priority="609" operator="containsText" text="Moderado">
      <formula>NOT(ISERROR(SEARCH("Moderado",AC30)))</formula>
    </cfRule>
    <cfRule type="containsText" dxfId="2816" priority="610" operator="containsText" text="Menor">
      <formula>NOT(ISERROR(SEARCH("Menor",AC30)))</formula>
    </cfRule>
    <cfRule type="containsText" dxfId="2815" priority="611" operator="containsText" text="Leve">
      <formula>NOT(ISERROR(SEARCH("Leve",AC30)))</formula>
    </cfRule>
  </conditionalFormatting>
  <conditionalFormatting sqref="AG30">
    <cfRule type="containsText" dxfId="2814" priority="598" operator="containsText" text="Extremo">
      <formula>NOT(ISERROR(SEARCH("Extremo",AG30)))</formula>
    </cfRule>
    <cfRule type="containsText" dxfId="2813" priority="599" operator="containsText" text="Alto">
      <formula>NOT(ISERROR(SEARCH("Alto",AG30)))</formula>
    </cfRule>
    <cfRule type="containsText" dxfId="2812" priority="600" operator="containsText" text="Moderado">
      <formula>NOT(ISERROR(SEARCH("Moderado",AG30)))</formula>
    </cfRule>
    <cfRule type="containsText" dxfId="2811" priority="601" operator="containsText" text="Menor">
      <formula>NOT(ISERROR(SEARCH("Menor",AG30)))</formula>
    </cfRule>
    <cfRule type="containsText" dxfId="2810" priority="602" operator="containsText" text="Bajo">
      <formula>NOT(ISERROR(SEARCH("Bajo",AG30)))</formula>
    </cfRule>
    <cfRule type="containsText" dxfId="2809" priority="603" operator="containsText" text="Moderado">
      <formula>NOT(ISERROR(SEARCH("Moderado",AG30)))</formula>
    </cfRule>
    <cfRule type="containsText" dxfId="2808" priority="604" operator="containsText" text="Extremo">
      <formula>NOT(ISERROR(SEARCH("Extremo",AG30)))</formula>
    </cfRule>
    <cfRule type="containsText" dxfId="2807" priority="605" operator="containsText" text="Baja">
      <formula>NOT(ISERROR(SEARCH("Baja",AG30)))</formula>
    </cfRule>
    <cfRule type="containsText" dxfId="2806" priority="606" operator="containsText" text="Alto">
      <formula>NOT(ISERROR(SEARCH("Alto",AG30)))</formula>
    </cfRule>
  </conditionalFormatting>
  <conditionalFormatting sqref="AE30:AE34">
    <cfRule type="containsText" dxfId="2805" priority="588" operator="containsText" text="Catastrófico">
      <formula>NOT(ISERROR(SEARCH("Catastrófico",AE30)))</formula>
    </cfRule>
    <cfRule type="containsText" dxfId="2804" priority="589" operator="containsText" text="Moderado">
      <formula>NOT(ISERROR(SEARCH("Moderado",AE30)))</formula>
    </cfRule>
    <cfRule type="containsText" dxfId="2803" priority="590" operator="containsText" text="Menor">
      <formula>NOT(ISERROR(SEARCH("Menor",AE30)))</formula>
    </cfRule>
    <cfRule type="containsText" dxfId="2802" priority="591" operator="containsText" text="Leve">
      <formula>NOT(ISERROR(SEARCH("Leve",AE30)))</formula>
    </cfRule>
    <cfRule type="containsText" dxfId="2801" priority="592" operator="containsText" text="Mayor">
      <formula>NOT(ISERROR(SEARCH("Mayor",AE30)))</formula>
    </cfRule>
  </conditionalFormatting>
  <conditionalFormatting sqref="Y35:Y39">
    <cfRule type="containsText" dxfId="2800" priority="522" operator="containsText" text="Muy Alta">
      <formula>NOT(ISERROR(SEARCH("Muy Alta",Y35)))</formula>
    </cfRule>
    <cfRule type="containsText" dxfId="2799" priority="523" operator="containsText" text="Alta">
      <formula>NOT(ISERROR(SEARCH("Alta",Y35)))</formula>
    </cfRule>
    <cfRule type="containsText" dxfId="2798" priority="524" operator="containsText" text="Media">
      <formula>NOT(ISERROR(SEARCH("Media",Y35)))</formula>
    </cfRule>
    <cfRule type="containsText" dxfId="2797" priority="525" operator="containsText" text="Muy Baja">
      <formula>NOT(ISERROR(SEARCH("Muy Baja",Y35)))</formula>
    </cfRule>
    <cfRule type="containsText" dxfId="2796" priority="526" operator="containsText" text="Baja">
      <formula>NOT(ISERROR(SEARCH("Baja",Y35)))</formula>
    </cfRule>
    <cfRule type="containsText" dxfId="2795" priority="527" operator="containsText" text="Muy Baja">
      <formula>NOT(ISERROR(SEARCH("Muy Baja",Y35)))</formula>
    </cfRule>
  </conditionalFormatting>
  <conditionalFormatting sqref="AC35:AC39">
    <cfRule type="containsText" dxfId="2794" priority="517" operator="containsText" text="Catastrófico">
      <formula>NOT(ISERROR(SEARCH("Catastrófico",AC35)))</formula>
    </cfRule>
    <cfRule type="containsText" dxfId="2793" priority="518" operator="containsText" text="Mayor">
      <formula>NOT(ISERROR(SEARCH("Mayor",AC35)))</formula>
    </cfRule>
    <cfRule type="containsText" dxfId="2792" priority="519" operator="containsText" text="Moderado">
      <formula>NOT(ISERROR(SEARCH("Moderado",AC35)))</formula>
    </cfRule>
    <cfRule type="containsText" dxfId="2791" priority="520" operator="containsText" text="Menor">
      <formula>NOT(ISERROR(SEARCH("Menor",AC35)))</formula>
    </cfRule>
    <cfRule type="containsText" dxfId="2790" priority="521" operator="containsText" text="Leve">
      <formula>NOT(ISERROR(SEARCH("Leve",AC35)))</formula>
    </cfRule>
  </conditionalFormatting>
  <conditionalFormatting sqref="AG35">
    <cfRule type="containsText" dxfId="2789" priority="508" operator="containsText" text="Extremo">
      <formula>NOT(ISERROR(SEARCH("Extremo",AG35)))</formula>
    </cfRule>
    <cfRule type="containsText" dxfId="2788" priority="509" operator="containsText" text="Alto">
      <formula>NOT(ISERROR(SEARCH("Alto",AG35)))</formula>
    </cfRule>
    <cfRule type="containsText" dxfId="2787" priority="510" operator="containsText" text="Moderado">
      <formula>NOT(ISERROR(SEARCH("Moderado",AG35)))</formula>
    </cfRule>
    <cfRule type="containsText" dxfId="2786" priority="511" operator="containsText" text="Menor">
      <formula>NOT(ISERROR(SEARCH("Menor",AG35)))</formula>
    </cfRule>
    <cfRule type="containsText" dxfId="2785" priority="512" operator="containsText" text="Bajo">
      <formula>NOT(ISERROR(SEARCH("Bajo",AG35)))</formula>
    </cfRule>
    <cfRule type="containsText" dxfId="2784" priority="513" operator="containsText" text="Moderado">
      <formula>NOT(ISERROR(SEARCH("Moderado",AG35)))</formula>
    </cfRule>
    <cfRule type="containsText" dxfId="2783" priority="514" operator="containsText" text="Extremo">
      <formula>NOT(ISERROR(SEARCH("Extremo",AG35)))</formula>
    </cfRule>
    <cfRule type="containsText" dxfId="2782" priority="515" operator="containsText" text="Baja">
      <formula>NOT(ISERROR(SEARCH("Baja",AG35)))</formula>
    </cfRule>
    <cfRule type="containsText" dxfId="2781" priority="516" operator="containsText" text="Alto">
      <formula>NOT(ISERROR(SEARCH("Alto",AG35)))</formula>
    </cfRule>
  </conditionalFormatting>
  <conditionalFormatting sqref="AE35:AE39">
    <cfRule type="containsText" dxfId="2780" priority="498" operator="containsText" text="Catastrófico">
      <formula>NOT(ISERROR(SEARCH("Catastrófico",AE35)))</formula>
    </cfRule>
    <cfRule type="containsText" dxfId="2779" priority="499" operator="containsText" text="Moderado">
      <formula>NOT(ISERROR(SEARCH("Moderado",AE35)))</formula>
    </cfRule>
    <cfRule type="containsText" dxfId="2778" priority="500" operator="containsText" text="Menor">
      <formula>NOT(ISERROR(SEARCH("Menor",AE35)))</formula>
    </cfRule>
    <cfRule type="containsText" dxfId="2777" priority="501" operator="containsText" text="Leve">
      <formula>NOT(ISERROR(SEARCH("Leve",AE35)))</formula>
    </cfRule>
    <cfRule type="containsText" dxfId="2776" priority="502" operator="containsText" text="Mayor">
      <formula>NOT(ISERROR(SEARCH("Mayor",AE35)))</formula>
    </cfRule>
  </conditionalFormatting>
  <conditionalFormatting sqref="N40">
    <cfRule type="containsText" dxfId="2775" priority="493" operator="containsText" text="Extremo">
      <formula>NOT(ISERROR(SEARCH("Extremo",N40)))</formula>
    </cfRule>
    <cfRule type="containsText" dxfId="2774" priority="494" operator="containsText" text="Alto">
      <formula>NOT(ISERROR(SEARCH("Alto",N40)))</formula>
    </cfRule>
    <cfRule type="containsText" dxfId="2773" priority="495" operator="containsText" text="Bajo">
      <formula>NOT(ISERROR(SEARCH("Bajo",N40)))</formula>
    </cfRule>
    <cfRule type="containsText" dxfId="2772" priority="496" operator="containsText" text="Moderado">
      <formula>NOT(ISERROR(SEARCH("Moderado",N40)))</formula>
    </cfRule>
    <cfRule type="containsText" dxfId="2771" priority="497" operator="containsText" text="Extremo">
      <formula>NOT(ISERROR(SEARCH("Extremo",N40)))</formula>
    </cfRule>
  </conditionalFormatting>
  <conditionalFormatting sqref="Y40:Y41 Y44">
    <cfRule type="containsText" dxfId="2770" priority="452" operator="containsText" text="Muy Alta">
      <formula>NOT(ISERROR(SEARCH("Muy Alta",Y40)))</formula>
    </cfRule>
    <cfRule type="containsText" dxfId="2769" priority="453" operator="containsText" text="Alta">
      <formula>NOT(ISERROR(SEARCH("Alta",Y40)))</formula>
    </cfRule>
    <cfRule type="containsText" dxfId="2768" priority="454" operator="containsText" text="Media">
      <formula>NOT(ISERROR(SEARCH("Media",Y40)))</formula>
    </cfRule>
    <cfRule type="containsText" dxfId="2767" priority="455" operator="containsText" text="Muy Baja">
      <formula>NOT(ISERROR(SEARCH("Muy Baja",Y40)))</formula>
    </cfRule>
    <cfRule type="containsText" dxfId="2766" priority="456" operator="containsText" text="Baja">
      <formula>NOT(ISERROR(SEARCH("Baja",Y40)))</formula>
    </cfRule>
    <cfRule type="containsText" dxfId="2765" priority="457" operator="containsText" text="Muy Baja">
      <formula>NOT(ISERROR(SEARCH("Muy Baja",Y40)))</formula>
    </cfRule>
  </conditionalFormatting>
  <conditionalFormatting sqref="AC40:AC44">
    <cfRule type="containsText" dxfId="2764" priority="447" operator="containsText" text="Catastrófico">
      <formula>NOT(ISERROR(SEARCH("Catastrófico",AC40)))</formula>
    </cfRule>
    <cfRule type="containsText" dxfId="2763" priority="448" operator="containsText" text="Mayor">
      <formula>NOT(ISERROR(SEARCH("Mayor",AC40)))</formula>
    </cfRule>
    <cfRule type="containsText" dxfId="2762" priority="449" operator="containsText" text="Moderado">
      <formula>NOT(ISERROR(SEARCH("Moderado",AC40)))</formula>
    </cfRule>
    <cfRule type="containsText" dxfId="2761" priority="450" operator="containsText" text="Menor">
      <formula>NOT(ISERROR(SEARCH("Menor",AC40)))</formula>
    </cfRule>
    <cfRule type="containsText" dxfId="2760" priority="451" operator="containsText" text="Leve">
      <formula>NOT(ISERROR(SEARCH("Leve",AC40)))</formula>
    </cfRule>
  </conditionalFormatting>
  <conditionalFormatting sqref="AG40">
    <cfRule type="containsText" dxfId="2759" priority="438" operator="containsText" text="Extremo">
      <formula>NOT(ISERROR(SEARCH("Extremo",AG40)))</formula>
    </cfRule>
    <cfRule type="containsText" dxfId="2758" priority="439" operator="containsText" text="Alto">
      <formula>NOT(ISERROR(SEARCH("Alto",AG40)))</formula>
    </cfRule>
    <cfRule type="containsText" dxfId="2757" priority="440" operator="containsText" text="Moderado">
      <formula>NOT(ISERROR(SEARCH("Moderado",AG40)))</formula>
    </cfRule>
    <cfRule type="containsText" dxfId="2756" priority="441" operator="containsText" text="Menor">
      <formula>NOT(ISERROR(SEARCH("Menor",AG40)))</formula>
    </cfRule>
    <cfRule type="containsText" dxfId="2755" priority="442" operator="containsText" text="Bajo">
      <formula>NOT(ISERROR(SEARCH("Bajo",AG40)))</formula>
    </cfRule>
    <cfRule type="containsText" dxfId="2754" priority="443" operator="containsText" text="Moderado">
      <formula>NOT(ISERROR(SEARCH("Moderado",AG40)))</formula>
    </cfRule>
    <cfRule type="containsText" dxfId="2753" priority="444" operator="containsText" text="Extremo">
      <formula>NOT(ISERROR(SEARCH("Extremo",AG40)))</formula>
    </cfRule>
    <cfRule type="containsText" dxfId="2752" priority="445" operator="containsText" text="Baja">
      <formula>NOT(ISERROR(SEARCH("Baja",AG40)))</formula>
    </cfRule>
    <cfRule type="containsText" dxfId="2751" priority="446" operator="containsText" text="Alto">
      <formula>NOT(ISERROR(SEARCH("Alto",AG40)))</formula>
    </cfRule>
  </conditionalFormatting>
  <conditionalFormatting sqref="AE40:AE44">
    <cfRule type="containsText" dxfId="2750" priority="428" operator="containsText" text="Catastrófico">
      <formula>NOT(ISERROR(SEARCH("Catastrófico",AE40)))</formula>
    </cfRule>
    <cfRule type="containsText" dxfId="2749" priority="429" operator="containsText" text="Moderado">
      <formula>NOT(ISERROR(SEARCH("Moderado",AE40)))</formula>
    </cfRule>
    <cfRule type="containsText" dxfId="2748" priority="430" operator="containsText" text="Menor">
      <formula>NOT(ISERROR(SEARCH("Menor",AE40)))</formula>
    </cfRule>
    <cfRule type="containsText" dxfId="2747" priority="431" operator="containsText" text="Leve">
      <formula>NOT(ISERROR(SEARCH("Leve",AE40)))</formula>
    </cfRule>
    <cfRule type="containsText" dxfId="2746" priority="432" operator="containsText" text="Mayor">
      <formula>NOT(ISERROR(SEARCH("Mayor",AE40)))</formula>
    </cfRule>
  </conditionalFormatting>
  <conditionalFormatting sqref="N45">
    <cfRule type="containsText" dxfId="2745" priority="423" operator="containsText" text="Extremo">
      <formula>NOT(ISERROR(SEARCH("Extremo",N45)))</formula>
    </cfRule>
    <cfRule type="containsText" dxfId="2744" priority="424" operator="containsText" text="Alto">
      <formula>NOT(ISERROR(SEARCH("Alto",N45)))</formula>
    </cfRule>
    <cfRule type="containsText" dxfId="2743" priority="425" operator="containsText" text="Bajo">
      <formula>NOT(ISERROR(SEARCH("Bajo",N45)))</formula>
    </cfRule>
    <cfRule type="containsText" dxfId="2742" priority="426" operator="containsText" text="Moderado">
      <formula>NOT(ISERROR(SEARCH("Moderado",N45)))</formula>
    </cfRule>
    <cfRule type="containsText" dxfId="2741" priority="427" operator="containsText" text="Extremo">
      <formula>NOT(ISERROR(SEARCH("Extremo",N45)))</formula>
    </cfRule>
  </conditionalFormatting>
  <conditionalFormatting sqref="I45">
    <cfRule type="containsText" dxfId="2740" priority="400" operator="containsText" text="Muy Baja">
      <formula>NOT(ISERROR(SEARCH("Muy Baja",I45)))</formula>
    </cfRule>
    <cfRule type="containsText" dxfId="2739" priority="401" operator="containsText" text="Baja">
      <formula>NOT(ISERROR(SEARCH("Baja",I45)))</formula>
    </cfRule>
    <cfRule type="containsText" dxfId="2738" priority="403" operator="containsText" text="Muy Alta">
      <formula>NOT(ISERROR(SEARCH("Muy Alta",I45)))</formula>
    </cfRule>
    <cfRule type="containsText" dxfId="2737" priority="404" operator="containsText" text="Alta">
      <formula>NOT(ISERROR(SEARCH("Alta",I45)))</formula>
    </cfRule>
    <cfRule type="containsText" dxfId="2736" priority="405" operator="containsText" text="Media">
      <formula>NOT(ISERROR(SEARCH("Media",I45)))</formula>
    </cfRule>
    <cfRule type="containsText" dxfId="2735" priority="406" operator="containsText" text="Media">
      <formula>NOT(ISERROR(SEARCH("Media",I45)))</formula>
    </cfRule>
    <cfRule type="containsText" dxfId="2734" priority="407" operator="containsText" text="Media">
      <formula>NOT(ISERROR(SEARCH("Media",I45)))</formula>
    </cfRule>
    <cfRule type="containsText" dxfId="2733" priority="408" operator="containsText" text="Muy Baja">
      <formula>NOT(ISERROR(SEARCH("Muy Baja",I45)))</formula>
    </cfRule>
    <cfRule type="containsText" dxfId="2732" priority="409" operator="containsText" text="Baja">
      <formula>NOT(ISERROR(SEARCH("Baja",I45)))</formula>
    </cfRule>
    <cfRule type="containsText" dxfId="2731" priority="410" operator="containsText" text="Muy Baja">
      <formula>NOT(ISERROR(SEARCH("Muy Baja",I45)))</formula>
    </cfRule>
    <cfRule type="containsText" dxfId="2730" priority="411" operator="containsText" text="Muy Baja">
      <formula>NOT(ISERROR(SEARCH("Muy Baja",I45)))</formula>
    </cfRule>
    <cfRule type="containsText" dxfId="2729" priority="412" operator="containsText" text="Muy Baja">
      <formula>NOT(ISERROR(SEARCH("Muy Baja",I45)))</formula>
    </cfRule>
    <cfRule type="containsText" dxfId="2728" priority="413" operator="containsText" text="Muy Baja'Tabla probabilidad'!">
      <formula>NOT(ISERROR(SEARCH("Muy Baja'Tabla probabilidad'!",I45)))</formula>
    </cfRule>
    <cfRule type="containsText" dxfId="2727" priority="414" operator="containsText" text="Muy bajo">
      <formula>NOT(ISERROR(SEARCH("Muy bajo",I45)))</formula>
    </cfRule>
    <cfRule type="containsText" dxfId="2726" priority="415" operator="containsText" text="Alta">
      <formula>NOT(ISERROR(SEARCH("Alta",I45)))</formula>
    </cfRule>
    <cfRule type="containsText" dxfId="2725" priority="416" operator="containsText" text="Media">
      <formula>NOT(ISERROR(SEARCH("Media",I45)))</formula>
    </cfRule>
    <cfRule type="containsText" dxfId="2724" priority="417" operator="containsText" text="Baja">
      <formula>NOT(ISERROR(SEARCH("Baja",I45)))</formula>
    </cfRule>
    <cfRule type="containsText" dxfId="2723" priority="418" operator="containsText" text="Muy baja">
      <formula>NOT(ISERROR(SEARCH("Muy baja",I45)))</formula>
    </cfRule>
    <cfRule type="cellIs" dxfId="2722" priority="421" operator="between">
      <formula>1</formula>
      <formula>2</formula>
    </cfRule>
    <cfRule type="cellIs" dxfId="2721" priority="422" operator="between">
      <formula>0</formula>
      <formula>2</formula>
    </cfRule>
  </conditionalFormatting>
  <conditionalFormatting sqref="I45">
    <cfRule type="containsText" dxfId="2720" priority="402" operator="containsText" text="Muy Alta">
      <formula>NOT(ISERROR(SEARCH("Muy Alta",I45)))</formula>
    </cfRule>
  </conditionalFormatting>
  <conditionalFormatting sqref="Y45:Y47 Y49">
    <cfRule type="containsText" dxfId="2719" priority="382" operator="containsText" text="Muy Alta">
      <formula>NOT(ISERROR(SEARCH("Muy Alta",Y45)))</formula>
    </cfRule>
    <cfRule type="containsText" dxfId="2718" priority="383" operator="containsText" text="Alta">
      <formula>NOT(ISERROR(SEARCH("Alta",Y45)))</formula>
    </cfRule>
    <cfRule type="containsText" dxfId="2717" priority="384" operator="containsText" text="Media">
      <formula>NOT(ISERROR(SEARCH("Media",Y45)))</formula>
    </cfRule>
    <cfRule type="containsText" dxfId="2716" priority="385" operator="containsText" text="Muy Baja">
      <formula>NOT(ISERROR(SEARCH("Muy Baja",Y45)))</formula>
    </cfRule>
    <cfRule type="containsText" dxfId="2715" priority="386" operator="containsText" text="Baja">
      <formula>NOT(ISERROR(SEARCH("Baja",Y45)))</formula>
    </cfRule>
    <cfRule type="containsText" dxfId="2714" priority="387" operator="containsText" text="Muy Baja">
      <formula>NOT(ISERROR(SEARCH("Muy Baja",Y45)))</formula>
    </cfRule>
  </conditionalFormatting>
  <conditionalFormatting sqref="AC45:AC49">
    <cfRule type="containsText" dxfId="2713" priority="377" operator="containsText" text="Catastrófico">
      <formula>NOT(ISERROR(SEARCH("Catastrófico",AC45)))</formula>
    </cfRule>
    <cfRule type="containsText" dxfId="2712" priority="378" operator="containsText" text="Mayor">
      <formula>NOT(ISERROR(SEARCH("Mayor",AC45)))</formula>
    </cfRule>
    <cfRule type="containsText" dxfId="2711" priority="379" operator="containsText" text="Moderado">
      <formula>NOT(ISERROR(SEARCH("Moderado",AC45)))</formula>
    </cfRule>
    <cfRule type="containsText" dxfId="2710" priority="380" operator="containsText" text="Menor">
      <formula>NOT(ISERROR(SEARCH("Menor",AC45)))</formula>
    </cfRule>
    <cfRule type="containsText" dxfId="2709" priority="381" operator="containsText" text="Leve">
      <formula>NOT(ISERROR(SEARCH("Leve",AC45)))</formula>
    </cfRule>
  </conditionalFormatting>
  <conditionalFormatting sqref="AG45">
    <cfRule type="containsText" dxfId="2708" priority="368" operator="containsText" text="Extremo">
      <formula>NOT(ISERROR(SEARCH("Extremo",AG45)))</formula>
    </cfRule>
    <cfRule type="containsText" dxfId="2707" priority="369" operator="containsText" text="Alto">
      <formula>NOT(ISERROR(SEARCH("Alto",AG45)))</formula>
    </cfRule>
    <cfRule type="containsText" dxfId="2706" priority="370" operator="containsText" text="Moderado">
      <formula>NOT(ISERROR(SEARCH("Moderado",AG45)))</formula>
    </cfRule>
    <cfRule type="containsText" dxfId="2705" priority="371" operator="containsText" text="Menor">
      <formula>NOT(ISERROR(SEARCH("Menor",AG45)))</formula>
    </cfRule>
    <cfRule type="containsText" dxfId="2704" priority="372" operator="containsText" text="Bajo">
      <formula>NOT(ISERROR(SEARCH("Bajo",AG45)))</formula>
    </cfRule>
    <cfRule type="containsText" dxfId="2703" priority="373" operator="containsText" text="Moderado">
      <formula>NOT(ISERROR(SEARCH("Moderado",AG45)))</formula>
    </cfRule>
    <cfRule type="containsText" dxfId="2702" priority="374" operator="containsText" text="Extremo">
      <formula>NOT(ISERROR(SEARCH("Extremo",AG45)))</formula>
    </cfRule>
    <cfRule type="containsText" dxfId="2701" priority="375" operator="containsText" text="Baja">
      <formula>NOT(ISERROR(SEARCH("Baja",AG45)))</formula>
    </cfRule>
    <cfRule type="containsText" dxfId="2700" priority="376" operator="containsText" text="Alto">
      <formula>NOT(ISERROR(SEARCH("Alto",AG45)))</formula>
    </cfRule>
  </conditionalFormatting>
  <conditionalFormatting sqref="AE45:AE49">
    <cfRule type="containsText" dxfId="2699" priority="358" operator="containsText" text="Catastrófico">
      <formula>NOT(ISERROR(SEARCH("Catastrófico",AE45)))</formula>
    </cfRule>
    <cfRule type="containsText" dxfId="2698" priority="359" operator="containsText" text="Moderado">
      <formula>NOT(ISERROR(SEARCH("Moderado",AE45)))</formula>
    </cfRule>
    <cfRule type="containsText" dxfId="2697" priority="360" operator="containsText" text="Menor">
      <formula>NOT(ISERROR(SEARCH("Menor",AE45)))</formula>
    </cfRule>
    <cfRule type="containsText" dxfId="2696" priority="361" operator="containsText" text="Leve">
      <formula>NOT(ISERROR(SEARCH("Leve",AE45)))</formula>
    </cfRule>
    <cfRule type="containsText" dxfId="2695" priority="362" operator="containsText" text="Mayor">
      <formula>NOT(ISERROR(SEARCH("Mayor",AE45)))</formula>
    </cfRule>
  </conditionalFormatting>
  <conditionalFormatting sqref="N50">
    <cfRule type="containsText" dxfId="2694" priority="353" operator="containsText" text="Extremo">
      <formula>NOT(ISERROR(SEARCH("Extremo",N50)))</formula>
    </cfRule>
    <cfRule type="containsText" dxfId="2693" priority="354" operator="containsText" text="Alto">
      <formula>NOT(ISERROR(SEARCH("Alto",N50)))</formula>
    </cfRule>
    <cfRule type="containsText" dxfId="2692" priority="355" operator="containsText" text="Bajo">
      <formula>NOT(ISERROR(SEARCH("Bajo",N50)))</formula>
    </cfRule>
    <cfRule type="containsText" dxfId="2691" priority="356" operator="containsText" text="Moderado">
      <formula>NOT(ISERROR(SEARCH("Moderado",N50)))</formula>
    </cfRule>
    <cfRule type="containsText" dxfId="2690" priority="357" operator="containsText" text="Extremo">
      <formula>NOT(ISERROR(SEARCH("Extremo",N50)))</formula>
    </cfRule>
  </conditionalFormatting>
  <conditionalFormatting sqref="I50">
    <cfRule type="containsText" dxfId="2689" priority="330" operator="containsText" text="Muy Baja">
      <formula>NOT(ISERROR(SEARCH("Muy Baja",I50)))</formula>
    </cfRule>
    <cfRule type="containsText" dxfId="2688" priority="331" operator="containsText" text="Baja">
      <formula>NOT(ISERROR(SEARCH("Baja",I50)))</formula>
    </cfRule>
    <cfRule type="containsText" dxfId="2687" priority="333" operator="containsText" text="Muy Alta">
      <formula>NOT(ISERROR(SEARCH("Muy Alta",I50)))</formula>
    </cfRule>
    <cfRule type="containsText" dxfId="2686" priority="334" operator="containsText" text="Alta">
      <formula>NOT(ISERROR(SEARCH("Alta",I50)))</formula>
    </cfRule>
    <cfRule type="containsText" dxfId="2685" priority="335" operator="containsText" text="Media">
      <formula>NOT(ISERROR(SEARCH("Media",I50)))</formula>
    </cfRule>
    <cfRule type="containsText" dxfId="2684" priority="336" operator="containsText" text="Media">
      <formula>NOT(ISERROR(SEARCH("Media",I50)))</formula>
    </cfRule>
    <cfRule type="containsText" dxfId="2683" priority="337" operator="containsText" text="Media">
      <formula>NOT(ISERROR(SEARCH("Media",I50)))</formula>
    </cfRule>
    <cfRule type="containsText" dxfId="2682" priority="338" operator="containsText" text="Muy Baja">
      <formula>NOT(ISERROR(SEARCH("Muy Baja",I50)))</formula>
    </cfRule>
    <cfRule type="containsText" dxfId="2681" priority="339" operator="containsText" text="Baja">
      <formula>NOT(ISERROR(SEARCH("Baja",I50)))</formula>
    </cfRule>
    <cfRule type="containsText" dxfId="2680" priority="340" operator="containsText" text="Muy Baja">
      <formula>NOT(ISERROR(SEARCH("Muy Baja",I50)))</formula>
    </cfRule>
    <cfRule type="containsText" dxfId="2679" priority="341" operator="containsText" text="Muy Baja">
      <formula>NOT(ISERROR(SEARCH("Muy Baja",I50)))</formula>
    </cfRule>
    <cfRule type="containsText" dxfId="2678" priority="342" operator="containsText" text="Muy Baja">
      <formula>NOT(ISERROR(SEARCH("Muy Baja",I50)))</formula>
    </cfRule>
    <cfRule type="containsText" dxfId="2677" priority="343" operator="containsText" text="Muy Baja'Tabla probabilidad'!">
      <formula>NOT(ISERROR(SEARCH("Muy Baja'Tabla probabilidad'!",I50)))</formula>
    </cfRule>
    <cfRule type="containsText" dxfId="2676" priority="344" operator="containsText" text="Muy bajo">
      <formula>NOT(ISERROR(SEARCH("Muy bajo",I50)))</formula>
    </cfRule>
    <cfRule type="containsText" dxfId="2675" priority="345" operator="containsText" text="Alta">
      <formula>NOT(ISERROR(SEARCH("Alta",I50)))</formula>
    </cfRule>
    <cfRule type="containsText" dxfId="2674" priority="346" operator="containsText" text="Media">
      <formula>NOT(ISERROR(SEARCH("Media",I50)))</formula>
    </cfRule>
    <cfRule type="containsText" dxfId="2673" priority="347" operator="containsText" text="Baja">
      <formula>NOT(ISERROR(SEARCH("Baja",I50)))</formula>
    </cfRule>
    <cfRule type="containsText" dxfId="2672" priority="348" operator="containsText" text="Muy baja">
      <formula>NOT(ISERROR(SEARCH("Muy baja",I50)))</formula>
    </cfRule>
    <cfRule type="cellIs" dxfId="2671" priority="351" operator="between">
      <formula>1</formula>
      <formula>2</formula>
    </cfRule>
    <cfRule type="cellIs" dxfId="2670" priority="352" operator="between">
      <formula>0</formula>
      <formula>2</formula>
    </cfRule>
  </conditionalFormatting>
  <conditionalFormatting sqref="I50">
    <cfRule type="containsText" dxfId="2669" priority="332" operator="containsText" text="Muy Alta">
      <formula>NOT(ISERROR(SEARCH("Muy Alta",I50)))</formula>
    </cfRule>
  </conditionalFormatting>
  <conditionalFormatting sqref="Y50:Y54">
    <cfRule type="containsText" dxfId="2668" priority="312" operator="containsText" text="Muy Alta">
      <formula>NOT(ISERROR(SEARCH("Muy Alta",Y50)))</formula>
    </cfRule>
    <cfRule type="containsText" dxfId="2667" priority="313" operator="containsText" text="Alta">
      <formula>NOT(ISERROR(SEARCH("Alta",Y50)))</formula>
    </cfRule>
    <cfRule type="containsText" dxfId="2666" priority="314" operator="containsText" text="Media">
      <formula>NOT(ISERROR(SEARCH("Media",Y50)))</formula>
    </cfRule>
    <cfRule type="containsText" dxfId="2665" priority="315" operator="containsText" text="Muy Baja">
      <formula>NOT(ISERROR(SEARCH("Muy Baja",Y50)))</formula>
    </cfRule>
    <cfRule type="containsText" dxfId="2664" priority="316" operator="containsText" text="Baja">
      <formula>NOT(ISERROR(SEARCH("Baja",Y50)))</formula>
    </cfRule>
    <cfRule type="containsText" dxfId="2663" priority="317" operator="containsText" text="Muy Baja">
      <formula>NOT(ISERROR(SEARCH("Muy Baja",Y50)))</formula>
    </cfRule>
  </conditionalFormatting>
  <conditionalFormatting sqref="AC50:AC54">
    <cfRule type="containsText" dxfId="2662" priority="307" operator="containsText" text="Catastrófico">
      <formula>NOT(ISERROR(SEARCH("Catastrófico",AC50)))</formula>
    </cfRule>
    <cfRule type="containsText" dxfId="2661" priority="308" operator="containsText" text="Mayor">
      <formula>NOT(ISERROR(SEARCH("Mayor",AC50)))</formula>
    </cfRule>
    <cfRule type="containsText" dxfId="2660" priority="309" operator="containsText" text="Moderado">
      <formula>NOT(ISERROR(SEARCH("Moderado",AC50)))</formula>
    </cfRule>
    <cfRule type="containsText" dxfId="2659" priority="310" operator="containsText" text="Menor">
      <formula>NOT(ISERROR(SEARCH("Menor",AC50)))</formula>
    </cfRule>
    <cfRule type="containsText" dxfId="2658" priority="311" operator="containsText" text="Leve">
      <formula>NOT(ISERROR(SEARCH("Leve",AC50)))</formula>
    </cfRule>
  </conditionalFormatting>
  <conditionalFormatting sqref="AG50">
    <cfRule type="containsText" dxfId="2657" priority="298" operator="containsText" text="Extremo">
      <formula>NOT(ISERROR(SEARCH("Extremo",AG50)))</formula>
    </cfRule>
    <cfRule type="containsText" dxfId="2656" priority="299" operator="containsText" text="Alto">
      <formula>NOT(ISERROR(SEARCH("Alto",AG50)))</formula>
    </cfRule>
    <cfRule type="containsText" dxfId="2655" priority="300" operator="containsText" text="Moderado">
      <formula>NOT(ISERROR(SEARCH("Moderado",AG50)))</formula>
    </cfRule>
    <cfRule type="containsText" dxfId="2654" priority="301" operator="containsText" text="Menor">
      <formula>NOT(ISERROR(SEARCH("Menor",AG50)))</formula>
    </cfRule>
    <cfRule type="containsText" dxfId="2653" priority="302" operator="containsText" text="Bajo">
      <formula>NOT(ISERROR(SEARCH("Bajo",AG50)))</formula>
    </cfRule>
    <cfRule type="containsText" dxfId="2652" priority="303" operator="containsText" text="Moderado">
      <formula>NOT(ISERROR(SEARCH("Moderado",AG50)))</formula>
    </cfRule>
    <cfRule type="containsText" dxfId="2651" priority="304" operator="containsText" text="Extremo">
      <formula>NOT(ISERROR(SEARCH("Extremo",AG50)))</formula>
    </cfRule>
    <cfRule type="containsText" dxfId="2650" priority="305" operator="containsText" text="Baja">
      <formula>NOT(ISERROR(SEARCH("Baja",AG50)))</formula>
    </cfRule>
    <cfRule type="containsText" dxfId="2649" priority="306" operator="containsText" text="Alto">
      <formula>NOT(ISERROR(SEARCH("Alto",AG50)))</formula>
    </cfRule>
  </conditionalFormatting>
  <conditionalFormatting sqref="AE50:AE54">
    <cfRule type="containsText" dxfId="2648" priority="288" operator="containsText" text="Catastrófico">
      <formula>NOT(ISERROR(SEARCH("Catastrófico",AE50)))</formula>
    </cfRule>
    <cfRule type="containsText" dxfId="2647" priority="289" operator="containsText" text="Moderado">
      <formula>NOT(ISERROR(SEARCH("Moderado",AE50)))</formula>
    </cfRule>
    <cfRule type="containsText" dxfId="2646" priority="290" operator="containsText" text="Menor">
      <formula>NOT(ISERROR(SEARCH("Menor",AE50)))</formula>
    </cfRule>
    <cfRule type="containsText" dxfId="2645" priority="291" operator="containsText" text="Leve">
      <formula>NOT(ISERROR(SEARCH("Leve",AE50)))</formula>
    </cfRule>
    <cfRule type="containsText" dxfId="2644" priority="292" operator="containsText" text="Mayor">
      <formula>NOT(ISERROR(SEARCH("Mayor",AE50)))</formula>
    </cfRule>
  </conditionalFormatting>
  <conditionalFormatting sqref="N55">
    <cfRule type="containsText" dxfId="2643" priority="283" operator="containsText" text="Extremo">
      <formula>NOT(ISERROR(SEARCH("Extremo",N55)))</formula>
    </cfRule>
    <cfRule type="containsText" dxfId="2642" priority="284" operator="containsText" text="Alto">
      <formula>NOT(ISERROR(SEARCH("Alto",N55)))</formula>
    </cfRule>
    <cfRule type="containsText" dxfId="2641" priority="285" operator="containsText" text="Bajo">
      <formula>NOT(ISERROR(SEARCH("Bajo",N55)))</formula>
    </cfRule>
    <cfRule type="containsText" dxfId="2640" priority="286" operator="containsText" text="Moderado">
      <formula>NOT(ISERROR(SEARCH("Moderado",N55)))</formula>
    </cfRule>
    <cfRule type="containsText" dxfId="2639" priority="287" operator="containsText" text="Extremo">
      <formula>NOT(ISERROR(SEARCH("Extremo",N55)))</formula>
    </cfRule>
  </conditionalFormatting>
  <conditionalFormatting sqref="I55">
    <cfRule type="containsText" dxfId="2638" priority="260" operator="containsText" text="Muy Baja">
      <formula>NOT(ISERROR(SEARCH("Muy Baja",I55)))</formula>
    </cfRule>
    <cfRule type="containsText" dxfId="2637" priority="261" operator="containsText" text="Baja">
      <formula>NOT(ISERROR(SEARCH("Baja",I55)))</formula>
    </cfRule>
    <cfRule type="containsText" dxfId="2636" priority="263" operator="containsText" text="Muy Alta">
      <formula>NOT(ISERROR(SEARCH("Muy Alta",I55)))</formula>
    </cfRule>
    <cfRule type="containsText" dxfId="2635" priority="264" operator="containsText" text="Alta">
      <formula>NOT(ISERROR(SEARCH("Alta",I55)))</formula>
    </cfRule>
    <cfRule type="containsText" dxfId="2634" priority="265" operator="containsText" text="Media">
      <formula>NOT(ISERROR(SEARCH("Media",I55)))</formula>
    </cfRule>
    <cfRule type="containsText" dxfId="2633" priority="266" operator="containsText" text="Media">
      <formula>NOT(ISERROR(SEARCH("Media",I55)))</formula>
    </cfRule>
    <cfRule type="containsText" dxfId="2632" priority="267" operator="containsText" text="Media">
      <formula>NOT(ISERROR(SEARCH("Media",I55)))</formula>
    </cfRule>
    <cfRule type="containsText" dxfId="2631" priority="268" operator="containsText" text="Muy Baja">
      <formula>NOT(ISERROR(SEARCH("Muy Baja",I55)))</formula>
    </cfRule>
    <cfRule type="containsText" dxfId="2630" priority="269" operator="containsText" text="Baja">
      <formula>NOT(ISERROR(SEARCH("Baja",I55)))</formula>
    </cfRule>
    <cfRule type="containsText" dxfId="2629" priority="270" operator="containsText" text="Muy Baja">
      <formula>NOT(ISERROR(SEARCH("Muy Baja",I55)))</formula>
    </cfRule>
    <cfRule type="containsText" dxfId="2628" priority="271" operator="containsText" text="Muy Baja">
      <formula>NOT(ISERROR(SEARCH("Muy Baja",I55)))</formula>
    </cfRule>
    <cfRule type="containsText" dxfId="2627" priority="272" operator="containsText" text="Muy Baja">
      <formula>NOT(ISERROR(SEARCH("Muy Baja",I55)))</formula>
    </cfRule>
    <cfRule type="containsText" dxfId="2626" priority="273" operator="containsText" text="Muy Baja'Tabla probabilidad'!">
      <formula>NOT(ISERROR(SEARCH("Muy Baja'Tabla probabilidad'!",I55)))</formula>
    </cfRule>
    <cfRule type="containsText" dxfId="2625" priority="274" operator="containsText" text="Muy bajo">
      <formula>NOT(ISERROR(SEARCH("Muy bajo",I55)))</formula>
    </cfRule>
    <cfRule type="containsText" dxfId="2624" priority="275" operator="containsText" text="Alta">
      <formula>NOT(ISERROR(SEARCH("Alta",I55)))</formula>
    </cfRule>
    <cfRule type="containsText" dxfId="2623" priority="276" operator="containsText" text="Media">
      <formula>NOT(ISERROR(SEARCH("Media",I55)))</formula>
    </cfRule>
    <cfRule type="containsText" dxfId="2622" priority="277" operator="containsText" text="Baja">
      <formula>NOT(ISERROR(SEARCH("Baja",I55)))</formula>
    </cfRule>
    <cfRule type="containsText" dxfId="2621" priority="278" operator="containsText" text="Muy baja">
      <formula>NOT(ISERROR(SEARCH("Muy baja",I55)))</formula>
    </cfRule>
    <cfRule type="cellIs" dxfId="2620" priority="281" operator="between">
      <formula>1</formula>
      <formula>2</formula>
    </cfRule>
    <cfRule type="cellIs" dxfId="2619" priority="282" operator="between">
      <formula>0</formula>
      <formula>2</formula>
    </cfRule>
  </conditionalFormatting>
  <conditionalFormatting sqref="I55">
    <cfRule type="containsText" dxfId="2618" priority="262" operator="containsText" text="Muy Alta">
      <formula>NOT(ISERROR(SEARCH("Muy Alta",I55)))</formula>
    </cfRule>
  </conditionalFormatting>
  <conditionalFormatting sqref="Y55:Y59">
    <cfRule type="containsText" dxfId="2617" priority="242" operator="containsText" text="Muy Alta">
      <formula>NOT(ISERROR(SEARCH("Muy Alta",Y55)))</formula>
    </cfRule>
    <cfRule type="containsText" dxfId="2616" priority="243" operator="containsText" text="Alta">
      <formula>NOT(ISERROR(SEARCH("Alta",Y55)))</formula>
    </cfRule>
    <cfRule type="containsText" dxfId="2615" priority="244" operator="containsText" text="Media">
      <formula>NOT(ISERROR(SEARCH("Media",Y55)))</formula>
    </cfRule>
    <cfRule type="containsText" dxfId="2614" priority="245" operator="containsText" text="Muy Baja">
      <formula>NOT(ISERROR(SEARCH("Muy Baja",Y55)))</formula>
    </cfRule>
    <cfRule type="containsText" dxfId="2613" priority="246" operator="containsText" text="Baja">
      <formula>NOT(ISERROR(SEARCH("Baja",Y55)))</formula>
    </cfRule>
    <cfRule type="containsText" dxfId="2612" priority="247" operator="containsText" text="Muy Baja">
      <formula>NOT(ISERROR(SEARCH("Muy Baja",Y55)))</formula>
    </cfRule>
  </conditionalFormatting>
  <conditionalFormatting sqref="AC55:AC59">
    <cfRule type="containsText" dxfId="2611" priority="237" operator="containsText" text="Catastrófico">
      <formula>NOT(ISERROR(SEARCH("Catastrófico",AC55)))</formula>
    </cfRule>
    <cfRule type="containsText" dxfId="2610" priority="238" operator="containsText" text="Mayor">
      <formula>NOT(ISERROR(SEARCH("Mayor",AC55)))</formula>
    </cfRule>
    <cfRule type="containsText" dxfId="2609" priority="239" operator="containsText" text="Moderado">
      <formula>NOT(ISERROR(SEARCH("Moderado",AC55)))</formula>
    </cfRule>
    <cfRule type="containsText" dxfId="2608" priority="240" operator="containsText" text="Menor">
      <formula>NOT(ISERROR(SEARCH("Menor",AC55)))</formula>
    </cfRule>
    <cfRule type="containsText" dxfId="2607" priority="241" operator="containsText" text="Leve">
      <formula>NOT(ISERROR(SEARCH("Leve",AC55)))</formula>
    </cfRule>
  </conditionalFormatting>
  <conditionalFormatting sqref="AG55">
    <cfRule type="containsText" dxfId="2606" priority="228" operator="containsText" text="Extremo">
      <formula>NOT(ISERROR(SEARCH("Extremo",AG55)))</formula>
    </cfRule>
    <cfRule type="containsText" dxfId="2605" priority="229" operator="containsText" text="Alto">
      <formula>NOT(ISERROR(SEARCH("Alto",AG55)))</formula>
    </cfRule>
    <cfRule type="containsText" dxfId="2604" priority="230" operator="containsText" text="Moderado">
      <formula>NOT(ISERROR(SEARCH("Moderado",AG55)))</formula>
    </cfRule>
    <cfRule type="containsText" dxfId="2603" priority="231" operator="containsText" text="Menor">
      <formula>NOT(ISERROR(SEARCH("Menor",AG55)))</formula>
    </cfRule>
    <cfRule type="containsText" dxfId="2602" priority="232" operator="containsText" text="Bajo">
      <formula>NOT(ISERROR(SEARCH("Bajo",AG55)))</formula>
    </cfRule>
    <cfRule type="containsText" dxfId="2601" priority="233" operator="containsText" text="Moderado">
      <formula>NOT(ISERROR(SEARCH("Moderado",AG55)))</formula>
    </cfRule>
    <cfRule type="containsText" dxfId="2600" priority="234" operator="containsText" text="Extremo">
      <formula>NOT(ISERROR(SEARCH("Extremo",AG55)))</formula>
    </cfRule>
    <cfRule type="containsText" dxfId="2599" priority="235" operator="containsText" text="Baja">
      <formula>NOT(ISERROR(SEARCH("Baja",AG55)))</formula>
    </cfRule>
    <cfRule type="containsText" dxfId="2598" priority="236" operator="containsText" text="Alto">
      <formula>NOT(ISERROR(SEARCH("Alto",AG55)))</formula>
    </cfRule>
  </conditionalFormatting>
  <conditionalFormatting sqref="AE55:AE59">
    <cfRule type="containsText" dxfId="2597" priority="218" operator="containsText" text="Catastrófico">
      <formula>NOT(ISERROR(SEARCH("Catastrófico",AE55)))</formula>
    </cfRule>
    <cfRule type="containsText" dxfId="2596" priority="219" operator="containsText" text="Moderado">
      <formula>NOT(ISERROR(SEARCH("Moderado",AE55)))</formula>
    </cfRule>
    <cfRule type="containsText" dxfId="2595" priority="220" operator="containsText" text="Menor">
      <formula>NOT(ISERROR(SEARCH("Menor",AE55)))</formula>
    </cfRule>
    <cfRule type="containsText" dxfId="2594" priority="221" operator="containsText" text="Leve">
      <formula>NOT(ISERROR(SEARCH("Leve",AE55)))</formula>
    </cfRule>
    <cfRule type="containsText" dxfId="2593" priority="222" operator="containsText" text="Mayor">
      <formula>NOT(ISERROR(SEARCH("Mayor",AE55)))</formula>
    </cfRule>
  </conditionalFormatting>
  <conditionalFormatting sqref="B25:B28">
    <cfRule type="containsText" dxfId="2592" priority="211" operator="containsText" text="3- Moderado">
      <formula>NOT(ISERROR(SEARCH("3- Moderado",B25)))</formula>
    </cfRule>
    <cfRule type="containsText" dxfId="2591" priority="212" operator="containsText" text="6- Moderado">
      <formula>NOT(ISERROR(SEARCH("6- Moderado",B25)))</formula>
    </cfRule>
    <cfRule type="containsText" dxfId="2590" priority="213" operator="containsText" text="4- Moderado">
      <formula>NOT(ISERROR(SEARCH("4- Moderado",B25)))</formula>
    </cfRule>
    <cfRule type="containsText" dxfId="2589" priority="214" operator="containsText" text="3- Bajo">
      <formula>NOT(ISERROR(SEARCH("3- Bajo",B25)))</formula>
    </cfRule>
    <cfRule type="containsText" dxfId="2588" priority="215" operator="containsText" text="4- Bajo">
      <formula>NOT(ISERROR(SEARCH("4- Bajo",B25)))</formula>
    </cfRule>
    <cfRule type="containsText" dxfId="2587" priority="216" operator="containsText" text="1- Bajo">
      <formula>NOT(ISERROR(SEARCH("1- Bajo",B25)))</formula>
    </cfRule>
  </conditionalFormatting>
  <conditionalFormatting sqref="B10">
    <cfRule type="containsText" dxfId="2586" priority="205" operator="containsText" text="3- Moderado">
      <formula>NOT(ISERROR(SEARCH("3- Moderado",B10)))</formula>
    </cfRule>
    <cfRule type="containsText" dxfId="2585" priority="206" operator="containsText" text="6- Moderado">
      <formula>NOT(ISERROR(SEARCH("6- Moderado",B10)))</formula>
    </cfRule>
    <cfRule type="containsText" dxfId="2584" priority="207" operator="containsText" text="4- Moderado">
      <formula>NOT(ISERROR(SEARCH("4- Moderado",B10)))</formula>
    </cfRule>
    <cfRule type="containsText" dxfId="2583" priority="208" operator="containsText" text="3- Bajo">
      <formula>NOT(ISERROR(SEARCH("3- Bajo",B10)))</formula>
    </cfRule>
    <cfRule type="containsText" dxfId="2582" priority="209" operator="containsText" text="4- Bajo">
      <formula>NOT(ISERROR(SEARCH("4- Bajo",B10)))</formula>
    </cfRule>
    <cfRule type="containsText" dxfId="2581" priority="210" operator="containsText" text="1- Bajo">
      <formula>NOT(ISERROR(SEARCH("1- Bajo",B10)))</formula>
    </cfRule>
  </conditionalFormatting>
  <conditionalFormatting sqref="F25:F28">
    <cfRule type="containsText" dxfId="2580" priority="199" operator="containsText" text="3- Moderado">
      <formula>NOT(ISERROR(SEARCH("3- Moderado",F25)))</formula>
    </cfRule>
    <cfRule type="containsText" dxfId="2579" priority="200" operator="containsText" text="6- Moderado">
      <formula>NOT(ISERROR(SEARCH("6- Moderado",F25)))</formula>
    </cfRule>
    <cfRule type="containsText" dxfId="2578" priority="201" operator="containsText" text="4- Moderado">
      <formula>NOT(ISERROR(SEARCH("4- Moderado",F25)))</formula>
    </cfRule>
    <cfRule type="containsText" dxfId="2577" priority="202" operator="containsText" text="3- Bajo">
      <formula>NOT(ISERROR(SEARCH("3- Bajo",F25)))</formula>
    </cfRule>
    <cfRule type="containsText" dxfId="2576" priority="203" operator="containsText" text="4- Bajo">
      <formula>NOT(ISERROR(SEARCH("4- Bajo",F25)))</formula>
    </cfRule>
    <cfRule type="containsText" dxfId="2575" priority="204" operator="containsText" text="1- Bajo">
      <formula>NOT(ISERROR(SEARCH("1- Bajo",F25)))</formula>
    </cfRule>
  </conditionalFormatting>
  <conditionalFormatting sqref="F10">
    <cfRule type="containsText" dxfId="2574" priority="193" operator="containsText" text="3- Moderado">
      <formula>NOT(ISERROR(SEARCH("3- Moderado",F10)))</formula>
    </cfRule>
    <cfRule type="containsText" dxfId="2573" priority="194" operator="containsText" text="6- Moderado">
      <formula>NOT(ISERROR(SEARCH("6- Moderado",F10)))</formula>
    </cfRule>
    <cfRule type="containsText" dxfId="2572" priority="195" operator="containsText" text="4- Moderado">
      <formula>NOT(ISERROR(SEARCH("4- Moderado",F10)))</formula>
    </cfRule>
    <cfRule type="containsText" dxfId="2571" priority="196" operator="containsText" text="3- Bajo">
      <formula>NOT(ISERROR(SEARCH("3- Bajo",F10)))</formula>
    </cfRule>
    <cfRule type="containsText" dxfId="2570" priority="197" operator="containsText" text="4- Bajo">
      <formula>NOT(ISERROR(SEARCH("4- Bajo",F10)))</formula>
    </cfRule>
    <cfRule type="containsText" dxfId="2569" priority="198" operator="containsText" text="1- Bajo">
      <formula>NOT(ISERROR(SEARCH("1- Bajo",F10)))</formula>
    </cfRule>
  </conditionalFormatting>
  <conditionalFormatting sqref="D10:D14">
    <cfRule type="containsText" dxfId="2568" priority="187" operator="containsText" text="3- Moderado">
      <formula>NOT(ISERROR(SEARCH("3- Moderado",D10)))</formula>
    </cfRule>
    <cfRule type="containsText" dxfId="2567" priority="188" operator="containsText" text="6- Moderado">
      <formula>NOT(ISERROR(SEARCH("6- Moderado",D10)))</formula>
    </cfRule>
    <cfRule type="containsText" dxfId="2566" priority="189" operator="containsText" text="4- Moderado">
      <formula>NOT(ISERROR(SEARCH("4- Moderado",D10)))</formula>
    </cfRule>
    <cfRule type="containsText" dxfId="2565" priority="190" operator="containsText" text="3- Bajo">
      <formula>NOT(ISERROR(SEARCH("3- Bajo",D10)))</formula>
    </cfRule>
    <cfRule type="containsText" dxfId="2564" priority="191" operator="containsText" text="4- Bajo">
      <formula>NOT(ISERROR(SEARCH("4- Bajo",D10)))</formula>
    </cfRule>
    <cfRule type="containsText" dxfId="2563" priority="192" operator="containsText" text="1- Bajo">
      <formula>NOT(ISERROR(SEARCH("1- Bajo",D10)))</formula>
    </cfRule>
  </conditionalFormatting>
  <conditionalFormatting sqref="D15:D19">
    <cfRule type="containsText" dxfId="2562" priority="175" operator="containsText" text="3- Moderado">
      <formula>NOT(ISERROR(SEARCH("3- Moderado",D15)))</formula>
    </cfRule>
    <cfRule type="containsText" dxfId="2561" priority="176" operator="containsText" text="6- Moderado">
      <formula>NOT(ISERROR(SEARCH("6- Moderado",D15)))</formula>
    </cfRule>
    <cfRule type="containsText" dxfId="2560" priority="177" operator="containsText" text="4- Moderado">
      <formula>NOT(ISERROR(SEARCH("4- Moderado",D15)))</formula>
    </cfRule>
    <cfRule type="containsText" dxfId="2559" priority="178" operator="containsText" text="3- Bajo">
      <formula>NOT(ISERROR(SEARCH("3- Bajo",D15)))</formula>
    </cfRule>
    <cfRule type="containsText" dxfId="2558" priority="179" operator="containsText" text="4- Bajo">
      <formula>NOT(ISERROR(SEARCH("4- Bajo",D15)))</formula>
    </cfRule>
    <cfRule type="containsText" dxfId="2557" priority="180" operator="containsText" text="1- Bajo">
      <formula>NOT(ISERROR(SEARCH("1- Bajo",D15)))</formula>
    </cfRule>
  </conditionalFormatting>
  <conditionalFormatting sqref="D20">
    <cfRule type="containsText" dxfId="2556" priority="169" operator="containsText" text="3- Moderado">
      <formula>NOT(ISERROR(SEARCH("3- Moderado",D20)))</formula>
    </cfRule>
    <cfRule type="containsText" dxfId="2555" priority="170" operator="containsText" text="6- Moderado">
      <formula>NOT(ISERROR(SEARCH("6- Moderado",D20)))</formula>
    </cfRule>
    <cfRule type="containsText" dxfId="2554" priority="171" operator="containsText" text="4- Moderado">
      <formula>NOT(ISERROR(SEARCH("4- Moderado",D20)))</formula>
    </cfRule>
    <cfRule type="containsText" dxfId="2553" priority="172" operator="containsText" text="3- Bajo">
      <formula>NOT(ISERROR(SEARCH("3- Bajo",D20)))</formula>
    </cfRule>
    <cfRule type="containsText" dxfId="2552" priority="173" operator="containsText" text="4- Bajo">
      <formula>NOT(ISERROR(SEARCH("4- Bajo",D20)))</formula>
    </cfRule>
    <cfRule type="containsText" dxfId="2551" priority="174" operator="containsText" text="1- Bajo">
      <formula>NOT(ISERROR(SEARCH("1- Bajo",D20)))</formula>
    </cfRule>
  </conditionalFormatting>
  <conditionalFormatting sqref="D21:D24">
    <cfRule type="containsText" dxfId="2550" priority="163" operator="containsText" text="3- Moderado">
      <formula>NOT(ISERROR(SEARCH("3- Moderado",D21)))</formula>
    </cfRule>
    <cfRule type="containsText" dxfId="2549" priority="164" operator="containsText" text="6- Moderado">
      <formula>NOT(ISERROR(SEARCH("6- Moderado",D21)))</formula>
    </cfRule>
    <cfRule type="containsText" dxfId="2548" priority="165" operator="containsText" text="4- Moderado">
      <formula>NOT(ISERROR(SEARCH("4- Moderado",D21)))</formula>
    </cfRule>
    <cfRule type="containsText" dxfId="2547" priority="166" operator="containsText" text="3- Bajo">
      <formula>NOT(ISERROR(SEARCH("3- Bajo",D21)))</formula>
    </cfRule>
    <cfRule type="containsText" dxfId="2546" priority="167" operator="containsText" text="4- Bajo">
      <formula>NOT(ISERROR(SEARCH("4- Bajo",D21)))</formula>
    </cfRule>
    <cfRule type="containsText" dxfId="2545" priority="168" operator="containsText" text="1- Bajo">
      <formula>NOT(ISERROR(SEARCH("1- Bajo",D21)))</formula>
    </cfRule>
  </conditionalFormatting>
  <conditionalFormatting sqref="D25:D29">
    <cfRule type="containsText" dxfId="2544" priority="157" operator="containsText" text="3- Moderado">
      <formula>NOT(ISERROR(SEARCH("3- Moderado",D25)))</formula>
    </cfRule>
    <cfRule type="containsText" dxfId="2543" priority="158" operator="containsText" text="6- Moderado">
      <formula>NOT(ISERROR(SEARCH("6- Moderado",D25)))</formula>
    </cfRule>
    <cfRule type="containsText" dxfId="2542" priority="159" operator="containsText" text="4- Moderado">
      <formula>NOT(ISERROR(SEARCH("4- Moderado",D25)))</formula>
    </cfRule>
    <cfRule type="containsText" dxfId="2541" priority="160" operator="containsText" text="3- Bajo">
      <formula>NOT(ISERROR(SEARCH("3- Bajo",D25)))</formula>
    </cfRule>
    <cfRule type="containsText" dxfId="2540" priority="161" operator="containsText" text="4- Bajo">
      <formula>NOT(ISERROR(SEARCH("4- Bajo",D25)))</formula>
    </cfRule>
    <cfRule type="containsText" dxfId="2539" priority="162" operator="containsText" text="1- Bajo">
      <formula>NOT(ISERROR(SEARCH("1- Bajo",D25)))</formula>
    </cfRule>
  </conditionalFormatting>
  <conditionalFormatting sqref="F30">
    <cfRule type="containsText" dxfId="2538" priority="145" operator="containsText" text="3- Moderado">
      <formula>NOT(ISERROR(SEARCH("3- Moderado",F30)))</formula>
    </cfRule>
    <cfRule type="containsText" dxfId="2537" priority="146" operator="containsText" text="6- Moderado">
      <formula>NOT(ISERROR(SEARCH("6- Moderado",F30)))</formula>
    </cfRule>
    <cfRule type="containsText" dxfId="2536" priority="147" operator="containsText" text="4- Moderado">
      <formula>NOT(ISERROR(SEARCH("4- Moderado",F30)))</formula>
    </cfRule>
    <cfRule type="containsText" dxfId="2535" priority="148" operator="containsText" text="3- Bajo">
      <formula>NOT(ISERROR(SEARCH("3- Bajo",F30)))</formula>
    </cfRule>
    <cfRule type="containsText" dxfId="2534" priority="149" operator="containsText" text="4- Bajo">
      <formula>NOT(ISERROR(SEARCH("4- Bajo",F30)))</formula>
    </cfRule>
    <cfRule type="containsText" dxfId="2533" priority="150" operator="containsText" text="1- Bajo">
      <formula>NOT(ISERROR(SEARCH("1- Bajo",F30)))</formula>
    </cfRule>
  </conditionalFormatting>
  <conditionalFormatting sqref="B30">
    <cfRule type="containsText" dxfId="2532" priority="91" operator="containsText" text="3- Moderado">
      <formula>NOT(ISERROR(SEARCH("3- Moderado",B30)))</formula>
    </cfRule>
    <cfRule type="containsText" dxfId="2531" priority="92" operator="containsText" text="6- Moderado">
      <formula>NOT(ISERROR(SEARCH("6- Moderado",B30)))</formula>
    </cfRule>
    <cfRule type="containsText" dxfId="2530" priority="93" operator="containsText" text="4- Moderado">
      <formula>NOT(ISERROR(SEARCH("4- Moderado",B30)))</formula>
    </cfRule>
    <cfRule type="containsText" dxfId="2529" priority="94" operator="containsText" text="3- Bajo">
      <formula>NOT(ISERROR(SEARCH("3- Bajo",B30)))</formula>
    </cfRule>
    <cfRule type="containsText" dxfId="2528" priority="95" operator="containsText" text="4- Bajo">
      <formula>NOT(ISERROR(SEARCH("4- Bajo",B30)))</formula>
    </cfRule>
    <cfRule type="containsText" dxfId="2527" priority="96" operator="containsText" text="1- Bajo">
      <formula>NOT(ISERROR(SEARCH("1- Bajo",B30)))</formula>
    </cfRule>
  </conditionalFormatting>
  <conditionalFormatting sqref="D30">
    <cfRule type="containsText" dxfId="2526" priority="133" operator="containsText" text="3- Moderado">
      <formula>NOT(ISERROR(SEARCH("3- Moderado",D30)))</formula>
    </cfRule>
    <cfRule type="containsText" dxfId="2525" priority="134" operator="containsText" text="6- Moderado">
      <formula>NOT(ISERROR(SEARCH("6- Moderado",D30)))</formula>
    </cfRule>
    <cfRule type="containsText" dxfId="2524" priority="135" operator="containsText" text="4- Moderado">
      <formula>NOT(ISERROR(SEARCH("4- Moderado",D30)))</formula>
    </cfRule>
    <cfRule type="containsText" dxfId="2523" priority="136" operator="containsText" text="3- Bajo">
      <formula>NOT(ISERROR(SEARCH("3- Bajo",D30)))</formula>
    </cfRule>
    <cfRule type="containsText" dxfId="2522" priority="137" operator="containsText" text="4- Bajo">
      <formula>NOT(ISERROR(SEARCH("4- Bajo",D30)))</formula>
    </cfRule>
    <cfRule type="containsText" dxfId="2521" priority="138" operator="containsText" text="1- Bajo">
      <formula>NOT(ISERROR(SEARCH("1- Bajo",D30)))</formula>
    </cfRule>
  </conditionalFormatting>
  <conditionalFormatting sqref="D32">
    <cfRule type="containsText" dxfId="2520" priority="103" operator="containsText" text="3- Moderado">
      <formula>NOT(ISERROR(SEARCH("3- Moderado",D32)))</formula>
    </cfRule>
    <cfRule type="containsText" dxfId="2519" priority="104" operator="containsText" text="6- Moderado">
      <formula>NOT(ISERROR(SEARCH("6- Moderado",D32)))</formula>
    </cfRule>
    <cfRule type="containsText" dxfId="2518" priority="105" operator="containsText" text="4- Moderado">
      <formula>NOT(ISERROR(SEARCH("4- Moderado",D32)))</formula>
    </cfRule>
    <cfRule type="containsText" dxfId="2517" priority="106" operator="containsText" text="3- Bajo">
      <formula>NOT(ISERROR(SEARCH("3- Bajo",D32)))</formula>
    </cfRule>
    <cfRule type="containsText" dxfId="2516" priority="107" operator="containsText" text="4- Bajo">
      <formula>NOT(ISERROR(SEARCH("4- Bajo",D32)))</formula>
    </cfRule>
    <cfRule type="containsText" dxfId="2515" priority="108" operator="containsText" text="1- Bajo">
      <formula>NOT(ISERROR(SEARCH("1- Bajo",D32)))</formula>
    </cfRule>
  </conditionalFormatting>
  <conditionalFormatting sqref="D31">
    <cfRule type="containsText" dxfId="2514" priority="109" operator="containsText" text="3- Moderado">
      <formula>NOT(ISERROR(SEARCH("3- Moderado",D31)))</formula>
    </cfRule>
    <cfRule type="containsText" dxfId="2513" priority="110" operator="containsText" text="6- Moderado">
      <formula>NOT(ISERROR(SEARCH("6- Moderado",D31)))</formula>
    </cfRule>
    <cfRule type="containsText" dxfId="2512" priority="111" operator="containsText" text="4- Moderado">
      <formula>NOT(ISERROR(SEARCH("4- Moderado",D31)))</formula>
    </cfRule>
    <cfRule type="containsText" dxfId="2511" priority="112" operator="containsText" text="3- Bajo">
      <formula>NOT(ISERROR(SEARCH("3- Bajo",D31)))</formula>
    </cfRule>
    <cfRule type="containsText" dxfId="2510" priority="113" operator="containsText" text="4- Bajo">
      <formula>NOT(ISERROR(SEARCH("4- Bajo",D31)))</formula>
    </cfRule>
    <cfRule type="containsText" dxfId="2509" priority="114" operator="containsText" text="1- Bajo">
      <formula>NOT(ISERROR(SEARCH("1- Bajo",D31)))</formula>
    </cfRule>
  </conditionalFormatting>
  <conditionalFormatting sqref="D34">
    <cfRule type="containsText" dxfId="2508" priority="97" operator="containsText" text="3- Moderado">
      <formula>NOT(ISERROR(SEARCH("3- Moderado",D34)))</formula>
    </cfRule>
    <cfRule type="containsText" dxfId="2507" priority="98" operator="containsText" text="6- Moderado">
      <formula>NOT(ISERROR(SEARCH("6- Moderado",D34)))</formula>
    </cfRule>
    <cfRule type="containsText" dxfId="2506" priority="99" operator="containsText" text="4- Moderado">
      <formula>NOT(ISERROR(SEARCH("4- Moderado",D34)))</formula>
    </cfRule>
    <cfRule type="containsText" dxfId="2505" priority="100" operator="containsText" text="3- Bajo">
      <formula>NOT(ISERROR(SEARCH("3- Bajo",D34)))</formula>
    </cfRule>
    <cfRule type="containsText" dxfId="2504" priority="101" operator="containsText" text="4- Bajo">
      <formula>NOT(ISERROR(SEARCH("4- Bajo",D34)))</formula>
    </cfRule>
    <cfRule type="containsText" dxfId="2503" priority="102" operator="containsText" text="1- Bajo">
      <formula>NOT(ISERROR(SEARCH("1- Bajo",D34)))</formula>
    </cfRule>
  </conditionalFormatting>
  <conditionalFormatting sqref="D40 D45">
    <cfRule type="containsText" dxfId="2502" priority="85" operator="containsText" text="3- Moderado">
      <formula>NOT(ISERROR(SEARCH("3- Moderado",D40)))</formula>
    </cfRule>
    <cfRule type="containsText" dxfId="2501" priority="86" operator="containsText" text="6- Moderado">
      <formula>NOT(ISERROR(SEARCH("6- Moderado",D40)))</formula>
    </cfRule>
    <cfRule type="containsText" dxfId="2500" priority="87" operator="containsText" text="4- Moderado">
      <formula>NOT(ISERROR(SEARCH("4- Moderado",D40)))</formula>
    </cfRule>
    <cfRule type="containsText" dxfId="2499" priority="88" operator="containsText" text="3- Bajo">
      <formula>NOT(ISERROR(SEARCH("3- Bajo",D40)))</formula>
    </cfRule>
    <cfRule type="containsText" dxfId="2498" priority="89" operator="containsText" text="4- Bajo">
      <formula>NOT(ISERROR(SEARCH("4- Bajo",D40)))</formula>
    </cfRule>
    <cfRule type="containsText" dxfId="2497" priority="90" operator="containsText" text="1- Bajo">
      <formula>NOT(ISERROR(SEARCH("1- Bajo",D40)))</formula>
    </cfRule>
  </conditionalFormatting>
  <conditionalFormatting sqref="D44 D47">
    <cfRule type="containsText" dxfId="2496" priority="73" operator="containsText" text="3- Moderado">
      <formula>NOT(ISERROR(SEARCH("3- Moderado",D44)))</formula>
    </cfRule>
    <cfRule type="containsText" dxfId="2495" priority="74" operator="containsText" text="6- Moderado">
      <formula>NOT(ISERROR(SEARCH("6- Moderado",D44)))</formula>
    </cfRule>
    <cfRule type="containsText" dxfId="2494" priority="75" operator="containsText" text="4- Moderado">
      <formula>NOT(ISERROR(SEARCH("4- Moderado",D44)))</formula>
    </cfRule>
    <cfRule type="containsText" dxfId="2493" priority="76" operator="containsText" text="3- Bajo">
      <formula>NOT(ISERROR(SEARCH("3- Bajo",D44)))</formula>
    </cfRule>
    <cfRule type="containsText" dxfId="2492" priority="77" operator="containsText" text="4- Bajo">
      <formula>NOT(ISERROR(SEARCH("4- Bajo",D44)))</formula>
    </cfRule>
    <cfRule type="containsText" dxfId="2491" priority="78" operator="containsText" text="1- Bajo">
      <formula>NOT(ISERROR(SEARCH("1- Bajo",D44)))</formula>
    </cfRule>
  </conditionalFormatting>
  <conditionalFormatting sqref="D41 D46 D43">
    <cfRule type="containsText" dxfId="2490" priority="79" operator="containsText" text="3- Moderado">
      <formula>NOT(ISERROR(SEARCH("3- Moderado",D41)))</formula>
    </cfRule>
    <cfRule type="containsText" dxfId="2489" priority="80" operator="containsText" text="6- Moderado">
      <formula>NOT(ISERROR(SEARCH("6- Moderado",D41)))</formula>
    </cfRule>
    <cfRule type="containsText" dxfId="2488" priority="81" operator="containsText" text="4- Moderado">
      <formula>NOT(ISERROR(SEARCH("4- Moderado",D41)))</formula>
    </cfRule>
    <cfRule type="containsText" dxfId="2487" priority="82" operator="containsText" text="3- Bajo">
      <formula>NOT(ISERROR(SEARCH("3- Bajo",D41)))</formula>
    </cfRule>
    <cfRule type="containsText" dxfId="2486" priority="83" operator="containsText" text="4- Bajo">
      <formula>NOT(ISERROR(SEARCH("4- Bajo",D41)))</formula>
    </cfRule>
    <cfRule type="containsText" dxfId="2485" priority="84" operator="containsText" text="1- Bajo">
      <formula>NOT(ISERROR(SEARCH("1- Bajo",D41)))</formula>
    </cfRule>
  </conditionalFormatting>
  <conditionalFormatting sqref="D49">
    <cfRule type="containsText" dxfId="2484" priority="67" operator="containsText" text="3- Moderado">
      <formula>NOT(ISERROR(SEARCH("3- Moderado",D49)))</formula>
    </cfRule>
    <cfRule type="containsText" dxfId="2483" priority="68" operator="containsText" text="6- Moderado">
      <formula>NOT(ISERROR(SEARCH("6- Moderado",D49)))</formula>
    </cfRule>
    <cfRule type="containsText" dxfId="2482" priority="69" operator="containsText" text="4- Moderado">
      <formula>NOT(ISERROR(SEARCH("4- Moderado",D49)))</formula>
    </cfRule>
    <cfRule type="containsText" dxfId="2481" priority="70" operator="containsText" text="3- Bajo">
      <formula>NOT(ISERROR(SEARCH("3- Bajo",D49)))</formula>
    </cfRule>
    <cfRule type="containsText" dxfId="2480" priority="71" operator="containsText" text="4- Bajo">
      <formula>NOT(ISERROR(SEARCH("4- Bajo",D49)))</formula>
    </cfRule>
    <cfRule type="containsText" dxfId="2479" priority="72" operator="containsText" text="1- Bajo">
      <formula>NOT(ISERROR(SEARCH("1- Bajo",D49)))</formula>
    </cfRule>
  </conditionalFormatting>
  <conditionalFormatting sqref="F35">
    <cfRule type="containsText" dxfId="2478" priority="61" operator="containsText" text="3- Moderado">
      <formula>NOT(ISERROR(SEARCH("3- Moderado",F35)))</formula>
    </cfRule>
    <cfRule type="containsText" dxfId="2477" priority="62" operator="containsText" text="6- Moderado">
      <formula>NOT(ISERROR(SEARCH("6- Moderado",F35)))</formula>
    </cfRule>
    <cfRule type="containsText" dxfId="2476" priority="63" operator="containsText" text="4- Moderado">
      <formula>NOT(ISERROR(SEARCH("4- Moderado",F35)))</formula>
    </cfRule>
    <cfRule type="containsText" dxfId="2475" priority="64" operator="containsText" text="3- Bajo">
      <formula>NOT(ISERROR(SEARCH("3- Bajo",F35)))</formula>
    </cfRule>
    <cfRule type="containsText" dxfId="2474" priority="65" operator="containsText" text="4- Bajo">
      <formula>NOT(ISERROR(SEARCH("4- Bajo",F35)))</formula>
    </cfRule>
    <cfRule type="containsText" dxfId="2473" priority="66" operator="containsText" text="1- Bajo">
      <formula>NOT(ISERROR(SEARCH("1- Bajo",F35)))</formula>
    </cfRule>
  </conditionalFormatting>
  <conditionalFormatting sqref="F40">
    <cfRule type="containsText" dxfId="2472" priority="55" operator="containsText" text="3- Moderado">
      <formula>NOT(ISERROR(SEARCH("3- Moderado",F40)))</formula>
    </cfRule>
    <cfRule type="containsText" dxfId="2471" priority="56" operator="containsText" text="6- Moderado">
      <formula>NOT(ISERROR(SEARCH("6- Moderado",F40)))</formula>
    </cfRule>
    <cfRule type="containsText" dxfId="2470" priority="57" operator="containsText" text="4- Moderado">
      <formula>NOT(ISERROR(SEARCH("4- Moderado",F40)))</formula>
    </cfRule>
    <cfRule type="containsText" dxfId="2469" priority="58" operator="containsText" text="3- Bajo">
      <formula>NOT(ISERROR(SEARCH("3- Bajo",F40)))</formula>
    </cfRule>
    <cfRule type="containsText" dxfId="2468" priority="59" operator="containsText" text="4- Bajo">
      <formula>NOT(ISERROR(SEARCH("4- Bajo",F40)))</formula>
    </cfRule>
    <cfRule type="containsText" dxfId="2467" priority="60" operator="containsText" text="1- Bajo">
      <formula>NOT(ISERROR(SEARCH("1- Bajo",F40)))</formula>
    </cfRule>
  </conditionalFormatting>
  <conditionalFormatting sqref="F45">
    <cfRule type="containsText" dxfId="2466" priority="49" operator="containsText" text="3- Moderado">
      <formula>NOT(ISERROR(SEARCH("3- Moderado",F45)))</formula>
    </cfRule>
    <cfRule type="containsText" dxfId="2465" priority="50" operator="containsText" text="6- Moderado">
      <formula>NOT(ISERROR(SEARCH("6- Moderado",F45)))</formula>
    </cfRule>
    <cfRule type="containsText" dxfId="2464" priority="51" operator="containsText" text="4- Moderado">
      <formula>NOT(ISERROR(SEARCH("4- Moderado",F45)))</formula>
    </cfRule>
    <cfRule type="containsText" dxfId="2463" priority="52" operator="containsText" text="3- Bajo">
      <formula>NOT(ISERROR(SEARCH("3- Bajo",F45)))</formula>
    </cfRule>
    <cfRule type="containsText" dxfId="2462" priority="53" operator="containsText" text="4- Bajo">
      <formula>NOT(ISERROR(SEARCH("4- Bajo",F45)))</formula>
    </cfRule>
    <cfRule type="containsText" dxfId="2461" priority="54" operator="containsText" text="1- Bajo">
      <formula>NOT(ISERROR(SEARCH("1- Bajo",F45)))</formula>
    </cfRule>
  </conditionalFormatting>
  <conditionalFormatting sqref="Y13">
    <cfRule type="containsText" dxfId="2460" priority="43" operator="containsText" text="Muy Alta">
      <formula>NOT(ISERROR(SEARCH("Muy Alta",Y13)))</formula>
    </cfRule>
    <cfRule type="containsText" dxfId="2459" priority="44" operator="containsText" text="Alta">
      <formula>NOT(ISERROR(SEARCH("Alta",Y13)))</formula>
    </cfRule>
    <cfRule type="containsText" dxfId="2458" priority="45" operator="containsText" text="Media">
      <formula>NOT(ISERROR(SEARCH("Media",Y13)))</formula>
    </cfRule>
    <cfRule type="containsText" dxfId="2457" priority="46" operator="containsText" text="Muy Baja">
      <formula>NOT(ISERROR(SEARCH("Muy Baja",Y13)))</formula>
    </cfRule>
    <cfRule type="containsText" dxfId="2456" priority="47" operator="containsText" text="Baja">
      <formula>NOT(ISERROR(SEARCH("Baja",Y13)))</formula>
    </cfRule>
    <cfRule type="containsText" dxfId="2455" priority="48" operator="containsText" text="Muy Baja">
      <formula>NOT(ISERROR(SEARCH("Muy Baja",Y13)))</formula>
    </cfRule>
  </conditionalFormatting>
  <conditionalFormatting sqref="Y42:Y43">
    <cfRule type="containsText" dxfId="2454" priority="37" operator="containsText" text="Muy Alta">
      <formula>NOT(ISERROR(SEARCH("Muy Alta",Y42)))</formula>
    </cfRule>
    <cfRule type="containsText" dxfId="2453" priority="38" operator="containsText" text="Alta">
      <formula>NOT(ISERROR(SEARCH("Alta",Y42)))</formula>
    </cfRule>
    <cfRule type="containsText" dxfId="2452" priority="39" operator="containsText" text="Media">
      <formula>NOT(ISERROR(SEARCH("Media",Y42)))</formula>
    </cfRule>
    <cfRule type="containsText" dxfId="2451" priority="40" operator="containsText" text="Muy Baja">
      <formula>NOT(ISERROR(SEARCH("Muy Baja",Y42)))</formula>
    </cfRule>
    <cfRule type="containsText" dxfId="2450" priority="41" operator="containsText" text="Baja">
      <formula>NOT(ISERROR(SEARCH("Baja",Y42)))</formula>
    </cfRule>
    <cfRule type="containsText" dxfId="2449" priority="42" operator="containsText" text="Muy Baja">
      <formula>NOT(ISERROR(SEARCH("Muy Baja",Y42)))</formula>
    </cfRule>
  </conditionalFormatting>
  <conditionalFormatting sqref="D33">
    <cfRule type="containsText" dxfId="2448" priority="31" operator="containsText" text="3- Moderado">
      <formula>NOT(ISERROR(SEARCH("3- Moderado",D33)))</formula>
    </cfRule>
    <cfRule type="containsText" dxfId="2447" priority="32" operator="containsText" text="6- Moderado">
      <formula>NOT(ISERROR(SEARCH("6- Moderado",D33)))</formula>
    </cfRule>
    <cfRule type="containsText" dxfId="2446" priority="33" operator="containsText" text="4- Moderado">
      <formula>NOT(ISERROR(SEARCH("4- Moderado",D33)))</formula>
    </cfRule>
    <cfRule type="containsText" dxfId="2445" priority="34" operator="containsText" text="3- Bajo">
      <formula>NOT(ISERROR(SEARCH("3- Bajo",D33)))</formula>
    </cfRule>
    <cfRule type="containsText" dxfId="2444" priority="35" operator="containsText" text="4- Bajo">
      <formula>NOT(ISERROR(SEARCH("4- Bajo",D33)))</formula>
    </cfRule>
    <cfRule type="containsText" dxfId="2443" priority="36" operator="containsText" text="1- Bajo">
      <formula>NOT(ISERROR(SEARCH("1- Bajo",D33)))</formula>
    </cfRule>
  </conditionalFormatting>
  <conditionalFormatting sqref="Y26:Y28">
    <cfRule type="containsText" dxfId="2442" priority="25" operator="containsText" text="Muy Alta">
      <formula>NOT(ISERROR(SEARCH("Muy Alta",Y26)))</formula>
    </cfRule>
    <cfRule type="containsText" dxfId="2441" priority="26" operator="containsText" text="Alta">
      <formula>NOT(ISERROR(SEARCH("Alta",Y26)))</formula>
    </cfRule>
    <cfRule type="containsText" dxfId="2440" priority="27" operator="containsText" text="Media">
      <formula>NOT(ISERROR(SEARCH("Media",Y26)))</formula>
    </cfRule>
    <cfRule type="containsText" dxfId="2439" priority="28" operator="containsText" text="Muy Baja">
      <formula>NOT(ISERROR(SEARCH("Muy Baja",Y26)))</formula>
    </cfRule>
    <cfRule type="containsText" dxfId="2438" priority="29" operator="containsText" text="Baja">
      <formula>NOT(ISERROR(SEARCH("Baja",Y26)))</formula>
    </cfRule>
    <cfRule type="containsText" dxfId="2437" priority="30" operator="containsText" text="Muy Baja">
      <formula>NOT(ISERROR(SEARCH("Muy Baja",Y26)))</formula>
    </cfRule>
  </conditionalFormatting>
  <conditionalFormatting sqref="Y33">
    <cfRule type="containsText" dxfId="2436" priority="19" operator="containsText" text="Muy Alta">
      <formula>NOT(ISERROR(SEARCH("Muy Alta",Y33)))</formula>
    </cfRule>
    <cfRule type="containsText" dxfId="2435" priority="20" operator="containsText" text="Alta">
      <formula>NOT(ISERROR(SEARCH("Alta",Y33)))</formula>
    </cfRule>
    <cfRule type="containsText" dxfId="2434" priority="21" operator="containsText" text="Media">
      <formula>NOT(ISERROR(SEARCH("Media",Y33)))</formula>
    </cfRule>
    <cfRule type="containsText" dxfId="2433" priority="22" operator="containsText" text="Muy Baja">
      <formula>NOT(ISERROR(SEARCH("Muy Baja",Y33)))</formula>
    </cfRule>
    <cfRule type="containsText" dxfId="2432" priority="23" operator="containsText" text="Baja">
      <formula>NOT(ISERROR(SEARCH("Baja",Y33)))</formula>
    </cfRule>
    <cfRule type="containsText" dxfId="2431" priority="24" operator="containsText" text="Muy Baja">
      <formula>NOT(ISERROR(SEARCH("Muy Baja",Y33)))</formula>
    </cfRule>
  </conditionalFormatting>
  <conditionalFormatting sqref="Y48">
    <cfRule type="containsText" dxfId="2430" priority="13" operator="containsText" text="Muy Alta">
      <formula>NOT(ISERROR(SEARCH("Muy Alta",Y48)))</formula>
    </cfRule>
    <cfRule type="containsText" dxfId="2429" priority="14" operator="containsText" text="Alta">
      <formula>NOT(ISERROR(SEARCH("Alta",Y48)))</formula>
    </cfRule>
    <cfRule type="containsText" dxfId="2428" priority="15" operator="containsText" text="Media">
      <formula>NOT(ISERROR(SEARCH("Media",Y48)))</formula>
    </cfRule>
    <cfRule type="containsText" dxfId="2427" priority="16" operator="containsText" text="Muy Baja">
      <formula>NOT(ISERROR(SEARCH("Muy Baja",Y48)))</formula>
    </cfRule>
    <cfRule type="containsText" dxfId="2426" priority="17" operator="containsText" text="Baja">
      <formula>NOT(ISERROR(SEARCH("Baja",Y48)))</formula>
    </cfRule>
    <cfRule type="containsText" dxfId="2425" priority="18" operator="containsText" text="Muy Baja">
      <formula>NOT(ISERROR(SEARCH("Muy Baja",Y48)))</formula>
    </cfRule>
  </conditionalFormatting>
  <conditionalFormatting sqref="D42">
    <cfRule type="containsText" dxfId="2424" priority="7" operator="containsText" text="3- Moderado">
      <formula>NOT(ISERROR(SEARCH("3- Moderado",D42)))</formula>
    </cfRule>
    <cfRule type="containsText" dxfId="2423" priority="8" operator="containsText" text="6- Moderado">
      <formula>NOT(ISERROR(SEARCH("6- Moderado",D42)))</formula>
    </cfRule>
    <cfRule type="containsText" dxfId="2422" priority="9" operator="containsText" text="4- Moderado">
      <formula>NOT(ISERROR(SEARCH("4- Moderado",D42)))</formula>
    </cfRule>
    <cfRule type="containsText" dxfId="2421" priority="10" operator="containsText" text="3- Bajo">
      <formula>NOT(ISERROR(SEARCH("3- Bajo",D42)))</formula>
    </cfRule>
    <cfRule type="containsText" dxfId="2420" priority="11" operator="containsText" text="4- Bajo">
      <formula>NOT(ISERROR(SEARCH("4- Bajo",D42)))</formula>
    </cfRule>
    <cfRule type="containsText" dxfId="2419" priority="12" operator="containsText" text="1- Bajo">
      <formula>NOT(ISERROR(SEARCH("1- Bajo",D42)))</formula>
    </cfRule>
  </conditionalFormatting>
  <conditionalFormatting sqref="D48">
    <cfRule type="containsText" dxfId="2418" priority="1" operator="containsText" text="3- Moderado">
      <formula>NOT(ISERROR(SEARCH("3- Moderado",D48)))</formula>
    </cfRule>
    <cfRule type="containsText" dxfId="2417" priority="2" operator="containsText" text="6- Moderado">
      <formula>NOT(ISERROR(SEARCH("6- Moderado",D48)))</formula>
    </cfRule>
    <cfRule type="containsText" dxfId="2416" priority="3" operator="containsText" text="4- Moderado">
      <formula>NOT(ISERROR(SEARCH("4- Moderado",D48)))</formula>
    </cfRule>
    <cfRule type="containsText" dxfId="2415" priority="4" operator="containsText" text="3- Bajo">
      <formula>NOT(ISERROR(SEARCH("3- Bajo",D48)))</formula>
    </cfRule>
    <cfRule type="containsText" dxfId="2414" priority="5" operator="containsText" text="4- Bajo">
      <formula>NOT(ISERROR(SEARCH("4- Bajo",D48)))</formula>
    </cfRule>
    <cfRule type="containsText" dxfId="2413" priority="6" operator="containsText" text="1- Bajo">
      <formula>NOT(ISERROR(SEARCH("1- Bajo",D48)))</formula>
    </cfRule>
  </conditionalFormatting>
  <dataValidations count="1">
    <dataValidation allowBlank="1" showInputMessage="1" showErrorMessage="1" prompt="Enunciar cuál es el control" sqref="P23:P29 P10:P11 P18:P21 P14:P16" xr:uid="{DF2AAB76-12FD-488E-9111-3728BD86BB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5" operator="containsText" id="{85F911A9-FF11-4B11-A4CC-F406EAB53E70}">
            <xm:f>NOT(ISERROR(SEARCH('Tabla probabilidad'!$B$5,I10)))</xm:f>
            <xm:f>'Tabla probabilidad'!$B$5</xm:f>
            <x14:dxf>
              <font>
                <color rgb="FF006100"/>
              </font>
              <fill>
                <patternFill>
                  <bgColor rgb="FFC6EFCE"/>
                </patternFill>
              </fill>
            </x14:dxf>
          </x14:cfRule>
          <x14:cfRule type="containsText" priority="1066"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97" operator="containsText" id="{130BBF8F-6F36-4C1F-BB40-DA538C9DA4BA}">
            <xm:f>NOT(ISERROR(SEARCH('Tabla probabilidad'!$B$5,I15)))</xm:f>
            <xm:f>'Tabla probabilidad'!$B$5</xm:f>
            <x14:dxf>
              <font>
                <color rgb="FF006100"/>
              </font>
              <fill>
                <patternFill>
                  <bgColor rgb="FFC6EFCE"/>
                </patternFill>
              </fill>
            </x14:dxf>
          </x14:cfRule>
          <x14:cfRule type="containsText" priority="798" operator="containsText" id="{0DBD8F32-72F4-47FE-A8E8-92CA123A277C}">
            <xm:f>NOT(ISERROR(SEARCH('Tabla probabilidad'!$B$5,I15)))</xm:f>
            <xm:f>'Tabla probabilidad'!$B$5</xm:f>
            <x14:dxf>
              <font>
                <color rgb="FF9C0006"/>
              </font>
              <fill>
                <patternFill>
                  <bgColor rgb="FFFFC7CE"/>
                </patternFill>
              </fill>
            </x14:dxf>
          </x14:cfRule>
          <xm:sqref>I15 I20 I25:I28</xm:sqref>
        </x14:conditionalFormatting>
        <x14:conditionalFormatting xmlns:xm="http://schemas.microsoft.com/office/excel/2006/main">
          <x14:cfRule type="containsText" priority="637" operator="containsText" id="{DF7D542B-1BF1-4317-8F9F-9E217298398A}">
            <xm:f>NOT(ISERROR(SEARCH('Tabla probabilidad'!$B$5,I30)))</xm:f>
            <xm:f>'Tabla probabilidad'!$B$5</xm:f>
            <x14:dxf>
              <font>
                <color rgb="FF006100"/>
              </font>
              <fill>
                <patternFill>
                  <bgColor rgb="FFC6EFCE"/>
                </patternFill>
              </fill>
            </x14:dxf>
          </x14:cfRule>
          <x14:cfRule type="containsText" priority="638"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419" operator="containsText" id="{D71E484F-FE07-4D18-8E45-7EB7DDE70E2C}">
            <xm:f>NOT(ISERROR(SEARCH('Tabla probabilidad'!$B$5,I45)))</xm:f>
            <xm:f>'Tabla probabilidad'!$B$5</xm:f>
            <x14:dxf>
              <font>
                <color rgb="FF006100"/>
              </font>
              <fill>
                <patternFill>
                  <bgColor rgb="FFC6EFCE"/>
                </patternFill>
              </fill>
            </x14:dxf>
          </x14:cfRule>
          <x14:cfRule type="containsText" priority="420"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349" operator="containsText" id="{91325732-CCEB-40E7-9A2C-98900CB15E77}">
            <xm:f>NOT(ISERROR(SEARCH('Tabla probabilidad'!$B$5,I50)))</xm:f>
            <xm:f>'Tabla probabilidad'!$B$5</xm:f>
            <x14:dxf>
              <font>
                <color rgb="FF006100"/>
              </font>
              <fill>
                <patternFill>
                  <bgColor rgb="FFC6EFCE"/>
                </patternFill>
              </fill>
            </x14:dxf>
          </x14:cfRule>
          <x14:cfRule type="containsText" priority="350"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279" operator="containsText" id="{3498E6D8-7225-4046-93C9-2583E1784B5A}">
            <xm:f>NOT(ISERROR(SEARCH('Tabla probabilidad'!$B$5,I55)))</xm:f>
            <xm:f>'Tabla probabilidad'!$B$5</xm:f>
            <x14:dxf>
              <font>
                <color rgb="FF006100"/>
              </font>
              <fill>
                <patternFill>
                  <bgColor rgb="FFC6EFCE"/>
                </patternFill>
              </fill>
            </x14:dxf>
          </x14:cfRule>
          <x14:cfRule type="containsText" priority="280"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AN25:AN28 AN30 AN35 AN40 AN45 AN50 AN55</xm:sqref>
        </x14:dataValidation>
        <x14:dataValidation type="list" allowBlank="1" showInputMessage="1" showErrorMessage="1" xr:uid="{270C6AF1-470F-403E-AB6A-1DF3F7D25A9D}">
          <x14:formula1>
            <xm:f>LISTA!$K$3:$K$6</xm:f>
          </x14:formula1>
          <xm:sqref>AH10 AH15 AH20 AH25:AH28 AH30 AH35 AH40 AH45 AH50 AH55</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3F1B1000-8CD2-4732-A507-20A58C38F3E8}">
          <x14:formula1>
            <xm:f>LISTA!$C$3:$C$10</xm:f>
          </x14:formula1>
          <xm:sqref>G10:G59</xm:sqref>
        </x14:dataValidation>
        <x14:dataValidation type="list" allowBlank="1" showInputMessage="1" showErrorMessage="1" xr:uid="{3C9F1541-7D6F-40D4-9706-FE4CB23C2382}">
          <x14:formula1>
            <xm:f>LISTA!$D$3:$D$31</xm:f>
          </x14:formula1>
          <xm:sqref>K10 K15:K59</xm:sqref>
        </x14:dataValidation>
        <x14:dataValidation type="list" allowBlank="1" showInputMessage="1" showErrorMessage="1" xr:uid="{90AA8A76-33C7-489A-9B88-625243A4135E}">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D6" sqref="D6"/>
    </sheetView>
  </sheetViews>
  <sheetFormatPr defaultColWidth="11.43359375" defaultRowHeight="15" x14ac:dyDescent="0.2"/>
  <cols>
    <col min="1" max="1" width="27.44140625" style="6" customWidth="1"/>
    <col min="2" max="2" width="33.2265625" style="6" customWidth="1"/>
    <col min="3" max="3" width="70.625" style="6" customWidth="1"/>
    <col min="4" max="4" width="46.54296875" style="6" customWidth="1"/>
    <col min="5" max="5" width="40.48828125" style="6" customWidth="1"/>
    <col min="6" max="6" width="41.296875" style="6" customWidth="1"/>
    <col min="7" max="7" width="47.75390625" style="6" customWidth="1"/>
    <col min="8" max="8" width="42.91015625" style="6" customWidth="1"/>
    <col min="9" max="9" width="34.03125" style="6" customWidth="1"/>
    <col min="10" max="16384" width="11.43359375" style="6"/>
  </cols>
  <sheetData>
    <row r="3" spans="1:9" x14ac:dyDescent="0.2">
      <c r="A3" s="381" t="s">
        <v>12</v>
      </c>
      <c r="B3" s="381"/>
      <c r="C3" s="381"/>
      <c r="D3" s="381"/>
      <c r="E3" s="381"/>
      <c r="F3" s="381"/>
      <c r="G3" s="381"/>
      <c r="H3" s="381"/>
    </row>
    <row r="4" spans="1:9" x14ac:dyDescent="0.2">
      <c r="A4" s="381"/>
      <c r="B4" s="381"/>
      <c r="C4" s="381"/>
      <c r="D4" s="381"/>
      <c r="E4" s="381"/>
      <c r="F4" s="381"/>
      <c r="G4" s="381"/>
      <c r="H4" s="381"/>
    </row>
    <row r="5" spans="1:9" ht="32.25" thickBot="1" x14ac:dyDescent="0.25">
      <c r="A5" s="18"/>
      <c r="B5" s="18"/>
      <c r="C5" s="18"/>
      <c r="D5" s="18"/>
      <c r="E5" s="18"/>
      <c r="F5" s="18"/>
      <c r="G5" s="18"/>
      <c r="H5" s="18"/>
    </row>
    <row r="6" spans="1:9" ht="71.25" customHeight="1" thickBot="1" x14ac:dyDescent="0.25">
      <c r="A6" s="382" t="s">
        <v>12</v>
      </c>
      <c r="B6" s="83" t="s">
        <v>92</v>
      </c>
      <c r="C6" s="84" t="s">
        <v>93</v>
      </c>
      <c r="D6" s="84" t="s">
        <v>520</v>
      </c>
      <c r="E6" s="84" t="s">
        <v>94</v>
      </c>
      <c r="F6" s="84" t="s">
        <v>95</v>
      </c>
      <c r="G6" s="145" t="s">
        <v>96</v>
      </c>
      <c r="H6" s="83" t="s">
        <v>97</v>
      </c>
      <c r="I6" s="83" t="s">
        <v>333</v>
      </c>
    </row>
    <row r="7" spans="1:9" ht="265.5" customHeight="1" thickBot="1" x14ac:dyDescent="0.25">
      <c r="A7" s="383"/>
      <c r="B7" s="19" t="s">
        <v>98</v>
      </c>
      <c r="C7" s="19" t="s">
        <v>99</v>
      </c>
      <c r="D7" s="19" t="s">
        <v>100</v>
      </c>
      <c r="E7" s="19" t="s">
        <v>101</v>
      </c>
      <c r="F7" s="19" t="s">
        <v>102</v>
      </c>
      <c r="G7" s="20" t="s">
        <v>103</v>
      </c>
      <c r="H7" s="150" t="s">
        <v>104</v>
      </c>
      <c r="I7" s="150" t="s">
        <v>334</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7" sqref="C7"/>
    </sheetView>
  </sheetViews>
  <sheetFormatPr defaultColWidth="10.76171875" defaultRowHeight="15" x14ac:dyDescent="0.2"/>
  <cols>
    <col min="2" max="2" width="24.078125" customWidth="1"/>
    <col min="3" max="3" width="75.734375" customWidth="1"/>
    <col min="4" max="4" width="29.86328125" customWidth="1"/>
    <col min="32" max="137" width="11.43359375" style="106"/>
  </cols>
  <sheetData>
    <row r="1" spans="1:31" s="106" customFormat="1" x14ac:dyDescent="0.2"/>
    <row r="2" spans="1:31" ht="22.5" x14ac:dyDescent="0.2">
      <c r="A2" s="6"/>
      <c r="B2" s="384" t="s">
        <v>105</v>
      </c>
      <c r="C2" s="384"/>
      <c r="D2" s="384"/>
      <c r="E2" s="6"/>
      <c r="F2" s="6"/>
      <c r="G2" s="6"/>
      <c r="H2" s="6"/>
      <c r="I2" s="6"/>
      <c r="J2" s="6"/>
      <c r="K2" s="6"/>
      <c r="L2" s="6"/>
      <c r="M2" s="6"/>
      <c r="N2" s="6"/>
      <c r="O2" s="6"/>
      <c r="P2" s="6"/>
      <c r="Q2" s="6"/>
      <c r="R2" s="6"/>
      <c r="S2" s="6"/>
      <c r="T2" s="6"/>
      <c r="U2" s="6"/>
      <c r="V2" s="6"/>
      <c r="W2" s="6"/>
      <c r="X2" s="6"/>
      <c r="Y2" s="6"/>
      <c r="Z2" s="6"/>
      <c r="AA2" s="6"/>
      <c r="AB2" s="6"/>
      <c r="AC2" s="6"/>
      <c r="AD2" s="6"/>
      <c r="AE2" s="6"/>
    </row>
    <row r="3" spans="1:31" x14ac:dyDescent="0.2">
      <c r="A3" s="6"/>
      <c r="B3" s="95"/>
      <c r="C3" s="95"/>
      <c r="D3" s="95"/>
      <c r="E3" s="6"/>
      <c r="F3" s="6"/>
      <c r="G3" s="6"/>
      <c r="H3" s="6"/>
      <c r="I3" s="6"/>
      <c r="J3" s="6"/>
      <c r="K3" s="6"/>
      <c r="L3" s="6"/>
      <c r="M3" s="6"/>
      <c r="N3" s="6"/>
      <c r="O3" s="6"/>
      <c r="P3" s="6"/>
      <c r="Q3" s="6"/>
      <c r="R3" s="6"/>
      <c r="S3" s="6"/>
      <c r="T3" s="6"/>
      <c r="U3" s="6"/>
      <c r="V3" s="6"/>
      <c r="W3" s="6"/>
      <c r="X3" s="6"/>
      <c r="Y3" s="6"/>
      <c r="Z3" s="6"/>
      <c r="AA3" s="6"/>
      <c r="AB3" s="6"/>
      <c r="AC3" s="6"/>
      <c r="AD3" s="6"/>
      <c r="AE3" s="6"/>
    </row>
    <row r="4" spans="1:31" ht="22.5" x14ac:dyDescent="0.2">
      <c r="A4" s="6"/>
      <c r="B4" s="21"/>
      <c r="C4" s="109" t="s">
        <v>106</v>
      </c>
      <c r="D4" s="109" t="s">
        <v>107</v>
      </c>
      <c r="E4" s="6"/>
      <c r="F4" s="6"/>
      <c r="G4" s="6"/>
      <c r="H4" s="6"/>
      <c r="I4" s="6"/>
      <c r="J4" s="6"/>
      <c r="K4" s="6"/>
      <c r="L4" s="6"/>
      <c r="M4" s="6"/>
      <c r="N4" s="6"/>
      <c r="O4" s="6"/>
      <c r="P4" s="6"/>
      <c r="Q4" s="6"/>
      <c r="R4" s="6"/>
      <c r="S4" s="6"/>
      <c r="T4" s="6"/>
      <c r="U4" s="6"/>
      <c r="V4" s="6"/>
      <c r="W4" s="6"/>
      <c r="X4" s="6"/>
      <c r="Y4" s="6"/>
      <c r="Z4" s="6"/>
      <c r="AA4" s="6"/>
      <c r="AB4" s="6"/>
      <c r="AC4" s="6"/>
      <c r="AD4" s="6"/>
      <c r="AE4" s="6"/>
    </row>
    <row r="5" spans="1:31" ht="42" x14ac:dyDescent="0.25">
      <c r="A5" s="6"/>
      <c r="B5" s="110" t="s">
        <v>108</v>
      </c>
      <c r="C5" s="111" t="s">
        <v>353</v>
      </c>
      <c r="D5" s="112">
        <v>0.2</v>
      </c>
      <c r="E5" s="6"/>
      <c r="F5" s="6"/>
      <c r="G5" s="6"/>
      <c r="H5" s="6"/>
      <c r="I5" s="6"/>
      <c r="J5" s="6"/>
      <c r="K5" s="6"/>
      <c r="L5" s="6"/>
      <c r="M5" s="6"/>
      <c r="N5" s="6"/>
      <c r="O5" s="6"/>
      <c r="P5" s="6"/>
      <c r="Q5" s="6"/>
      <c r="R5" s="6"/>
      <c r="S5" s="6"/>
      <c r="T5" s="6"/>
      <c r="U5" s="6"/>
      <c r="V5" s="6"/>
      <c r="W5" s="6"/>
      <c r="X5" s="6"/>
      <c r="Y5" s="6"/>
      <c r="Z5" s="6"/>
      <c r="AA5" s="6"/>
      <c r="AB5" s="6"/>
      <c r="AC5" s="6"/>
      <c r="AD5" s="6"/>
      <c r="AE5" s="6"/>
    </row>
    <row r="6" spans="1:31" ht="42" x14ac:dyDescent="0.25">
      <c r="A6" s="6"/>
      <c r="B6" s="113" t="s">
        <v>109</v>
      </c>
      <c r="C6" s="114" t="s">
        <v>110</v>
      </c>
      <c r="D6" s="115">
        <v>0.4</v>
      </c>
      <c r="E6" s="6"/>
      <c r="F6" s="6"/>
      <c r="G6" s="6"/>
      <c r="H6" s="6"/>
      <c r="I6" s="6"/>
      <c r="J6" s="6"/>
      <c r="K6" s="6"/>
      <c r="L6" s="6"/>
      <c r="M6" s="6"/>
      <c r="N6" s="6"/>
      <c r="O6" s="6"/>
      <c r="P6" s="6"/>
      <c r="Q6" s="6"/>
      <c r="R6" s="6"/>
      <c r="S6" s="6"/>
      <c r="T6" s="6"/>
      <c r="U6" s="6"/>
      <c r="V6" s="6"/>
      <c r="W6" s="6"/>
      <c r="X6" s="6"/>
      <c r="Y6" s="6"/>
      <c r="Z6" s="6"/>
      <c r="AA6" s="6"/>
      <c r="AB6" s="6"/>
      <c r="AC6" s="6"/>
      <c r="AD6" s="6"/>
      <c r="AE6" s="6"/>
    </row>
    <row r="7" spans="1:31" ht="42" x14ac:dyDescent="0.25">
      <c r="A7" s="6"/>
      <c r="B7" s="116" t="s">
        <v>111</v>
      </c>
      <c r="C7" s="114" t="s">
        <v>112</v>
      </c>
      <c r="D7" s="115">
        <v>0.6</v>
      </c>
      <c r="E7" s="6"/>
      <c r="F7" s="6"/>
      <c r="G7" s="6"/>
      <c r="H7" s="6"/>
      <c r="I7" s="6"/>
      <c r="J7" s="6"/>
      <c r="K7" s="6"/>
      <c r="L7" s="6"/>
      <c r="M7" s="6"/>
      <c r="N7" s="6"/>
      <c r="O7" s="6"/>
      <c r="P7" s="6"/>
      <c r="Q7" s="6"/>
      <c r="R7" s="6"/>
      <c r="S7" s="6"/>
      <c r="T7" s="6"/>
      <c r="U7" s="6"/>
      <c r="V7" s="6"/>
      <c r="W7" s="6"/>
      <c r="X7" s="6"/>
      <c r="Y7" s="6"/>
      <c r="Z7" s="6"/>
      <c r="AA7" s="6"/>
      <c r="AB7" s="6"/>
      <c r="AC7" s="6"/>
      <c r="AD7" s="6"/>
      <c r="AE7" s="6"/>
    </row>
    <row r="8" spans="1:31" ht="63" x14ac:dyDescent="0.25">
      <c r="A8" s="6"/>
      <c r="B8" s="117" t="s">
        <v>113</v>
      </c>
      <c r="C8" s="114" t="s">
        <v>114</v>
      </c>
      <c r="D8" s="115">
        <v>0.8</v>
      </c>
      <c r="E8" s="6"/>
      <c r="F8" s="6"/>
      <c r="G8" s="6"/>
      <c r="H8" s="6"/>
      <c r="I8" s="6"/>
      <c r="J8" s="6"/>
      <c r="K8" s="6"/>
      <c r="L8" s="6"/>
      <c r="M8" s="6"/>
      <c r="N8" s="6"/>
      <c r="O8" s="6"/>
      <c r="P8" s="6"/>
      <c r="Q8" s="6"/>
      <c r="R8" s="6"/>
      <c r="S8" s="6"/>
      <c r="T8" s="6"/>
      <c r="U8" s="6"/>
      <c r="V8" s="6"/>
      <c r="W8" s="6"/>
      <c r="X8" s="6"/>
      <c r="Y8" s="6"/>
      <c r="Z8" s="6"/>
      <c r="AA8" s="6"/>
      <c r="AB8" s="6"/>
      <c r="AC8" s="6"/>
      <c r="AD8" s="6"/>
      <c r="AE8" s="6"/>
    </row>
    <row r="9" spans="1:31" ht="42" x14ac:dyDescent="0.25">
      <c r="A9" s="6"/>
      <c r="B9" s="118" t="s">
        <v>115</v>
      </c>
      <c r="C9" s="114" t="s">
        <v>116</v>
      </c>
      <c r="D9" s="115">
        <v>1</v>
      </c>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2">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x14ac:dyDescent="0.2">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2">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2">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2">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2">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2">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2">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106" customFormat="1" x14ac:dyDescent="0.2"/>
    <row r="35" spans="1:31" s="106" customFormat="1" x14ac:dyDescent="0.2"/>
    <row r="36" spans="1:31" s="106" customFormat="1" x14ac:dyDescent="0.2"/>
    <row r="37" spans="1:31" s="106" customFormat="1" x14ac:dyDescent="0.2"/>
    <row r="38" spans="1:31" s="106" customFormat="1" x14ac:dyDescent="0.2"/>
    <row r="39" spans="1:31" s="106" customFormat="1" x14ac:dyDescent="0.2"/>
    <row r="40" spans="1:31" s="106" customFormat="1" x14ac:dyDescent="0.2"/>
    <row r="41" spans="1:31" s="106" customFormat="1" x14ac:dyDescent="0.2"/>
    <row r="42" spans="1:31" s="106" customFormat="1" x14ac:dyDescent="0.2"/>
    <row r="43" spans="1:31" s="106" customFormat="1" x14ac:dyDescent="0.2"/>
    <row r="44" spans="1:31" s="106" customFormat="1" x14ac:dyDescent="0.2"/>
    <row r="45" spans="1:31" s="106" customFormat="1" x14ac:dyDescent="0.2"/>
    <row r="46" spans="1:31" s="106" customFormat="1" x14ac:dyDescent="0.2"/>
    <row r="47" spans="1:31" s="106" customFormat="1" x14ac:dyDescent="0.2"/>
    <row r="48" spans="1:31" s="106" customFormat="1" x14ac:dyDescent="0.2"/>
    <row r="49" s="106" customFormat="1" x14ac:dyDescent="0.2"/>
    <row r="50" s="106" customFormat="1" x14ac:dyDescent="0.2"/>
    <row r="51" s="106" customFormat="1" x14ac:dyDescent="0.2"/>
    <row r="52" s="106" customFormat="1" x14ac:dyDescent="0.2"/>
    <row r="53" s="106" customFormat="1" x14ac:dyDescent="0.2"/>
    <row r="54" s="106" customFormat="1" x14ac:dyDescent="0.2"/>
    <row r="55" s="106" customFormat="1" x14ac:dyDescent="0.2"/>
    <row r="56" s="106" customFormat="1" x14ac:dyDescent="0.2"/>
    <row r="57" s="106" customFormat="1" x14ac:dyDescent="0.2"/>
    <row r="58" s="106" customFormat="1" x14ac:dyDescent="0.2"/>
    <row r="59" s="106" customFormat="1" x14ac:dyDescent="0.2"/>
    <row r="60" s="106" customFormat="1" x14ac:dyDescent="0.2"/>
    <row r="61" s="106" customFormat="1" x14ac:dyDescent="0.2"/>
    <row r="62" s="106" customFormat="1" x14ac:dyDescent="0.2"/>
    <row r="63" s="106" customFormat="1" x14ac:dyDescent="0.2"/>
    <row r="64" s="106" customFormat="1" x14ac:dyDescent="0.2"/>
    <row r="65" s="106" customFormat="1" x14ac:dyDescent="0.2"/>
    <row r="66" s="106" customFormat="1" x14ac:dyDescent="0.2"/>
    <row r="67" s="106" customFormat="1" x14ac:dyDescent="0.2"/>
    <row r="68" s="106" customFormat="1" x14ac:dyDescent="0.2"/>
    <row r="69" s="106" customFormat="1" x14ac:dyDescent="0.2"/>
    <row r="70" s="106" customFormat="1" x14ac:dyDescent="0.2"/>
    <row r="71" s="106" customFormat="1" x14ac:dyDescent="0.2"/>
    <row r="72" s="106" customFormat="1" x14ac:dyDescent="0.2"/>
    <row r="73" s="106" customFormat="1" x14ac:dyDescent="0.2"/>
    <row r="74" s="106" customFormat="1" x14ac:dyDescent="0.2"/>
    <row r="75" s="106" customFormat="1" x14ac:dyDescent="0.2"/>
    <row r="76" s="106" customFormat="1" x14ac:dyDescent="0.2"/>
    <row r="77" s="106" customFormat="1" x14ac:dyDescent="0.2"/>
    <row r="78" s="106" customFormat="1" x14ac:dyDescent="0.2"/>
    <row r="79" s="106" customFormat="1" x14ac:dyDescent="0.2"/>
    <row r="80" s="106" customFormat="1" x14ac:dyDescent="0.2"/>
    <row r="81" s="106" customFormat="1" x14ac:dyDescent="0.2"/>
    <row r="82" s="106" customFormat="1" x14ac:dyDescent="0.2"/>
    <row r="83" s="106" customFormat="1" x14ac:dyDescent="0.2"/>
    <row r="84" s="106" customFormat="1" x14ac:dyDescent="0.2"/>
    <row r="85" s="106" customFormat="1" x14ac:dyDescent="0.2"/>
    <row r="86" s="106" customFormat="1" x14ac:dyDescent="0.2"/>
    <row r="87" s="106" customFormat="1" x14ac:dyDescent="0.2"/>
    <row r="88" s="106" customFormat="1" x14ac:dyDescent="0.2"/>
    <row r="89" s="106" customFormat="1" x14ac:dyDescent="0.2"/>
    <row r="90" s="106" customFormat="1" x14ac:dyDescent="0.2"/>
    <row r="91" s="106" customFormat="1" x14ac:dyDescent="0.2"/>
    <row r="92" s="106" customFormat="1" x14ac:dyDescent="0.2"/>
    <row r="93" s="106" customFormat="1" x14ac:dyDescent="0.2"/>
    <row r="94" s="106" customFormat="1" x14ac:dyDescent="0.2"/>
    <row r="95" s="106" customFormat="1" x14ac:dyDescent="0.2"/>
    <row r="96" s="106" customFormat="1" x14ac:dyDescent="0.2"/>
    <row r="97" s="106" customFormat="1" x14ac:dyDescent="0.2"/>
    <row r="98" s="106" customFormat="1" x14ac:dyDescent="0.2"/>
    <row r="99" s="106" customFormat="1" x14ac:dyDescent="0.2"/>
    <row r="100" s="106" customFormat="1" x14ac:dyDescent="0.2"/>
    <row r="101" s="106" customFormat="1" x14ac:dyDescent="0.2"/>
    <row r="102" s="106" customFormat="1" x14ac:dyDescent="0.2"/>
    <row r="103" s="106" customFormat="1" x14ac:dyDescent="0.2"/>
    <row r="104" s="106" customFormat="1" x14ac:dyDescent="0.2"/>
    <row r="105" s="106" customFormat="1" x14ac:dyDescent="0.2"/>
    <row r="106" s="106" customFormat="1" x14ac:dyDescent="0.2"/>
    <row r="107" s="106" customFormat="1" x14ac:dyDescent="0.2"/>
    <row r="108" s="106" customFormat="1" x14ac:dyDescent="0.2"/>
    <row r="109" s="106" customFormat="1" x14ac:dyDescent="0.2"/>
    <row r="110" s="106" customFormat="1" x14ac:dyDescent="0.2"/>
    <row r="111" s="106" customFormat="1" x14ac:dyDescent="0.2"/>
    <row r="112" s="106" customFormat="1" x14ac:dyDescent="0.2"/>
    <row r="113" s="106" customFormat="1" x14ac:dyDescent="0.2"/>
    <row r="114" s="106" customFormat="1" x14ac:dyDescent="0.2"/>
    <row r="115" s="106" customFormat="1" x14ac:dyDescent="0.2"/>
    <row r="116" s="106" customFormat="1" x14ac:dyDescent="0.2"/>
    <row r="117" s="106" customFormat="1" x14ac:dyDescent="0.2"/>
    <row r="118" s="106" customFormat="1" x14ac:dyDescent="0.2"/>
    <row r="119" s="106" customFormat="1" x14ac:dyDescent="0.2"/>
    <row r="120" s="106" customFormat="1" x14ac:dyDescent="0.2"/>
    <row r="121" s="106" customFormat="1" x14ac:dyDescent="0.2"/>
    <row r="122" s="106" customFormat="1" x14ac:dyDescent="0.2"/>
    <row r="123" s="106" customFormat="1" x14ac:dyDescent="0.2"/>
    <row r="124" s="106" customFormat="1" x14ac:dyDescent="0.2"/>
    <row r="125" s="106" customFormat="1" x14ac:dyDescent="0.2"/>
    <row r="126" s="106" customFormat="1" x14ac:dyDescent="0.2"/>
    <row r="127" s="106" customFormat="1" x14ac:dyDescent="0.2"/>
    <row r="128" s="106" customFormat="1" x14ac:dyDescent="0.2"/>
    <row r="129" s="106" customFormat="1" x14ac:dyDescent="0.2"/>
    <row r="130" s="106" customFormat="1" x14ac:dyDescent="0.2"/>
    <row r="131" s="106" customFormat="1" x14ac:dyDescent="0.2"/>
    <row r="132" s="106" customFormat="1" x14ac:dyDescent="0.2"/>
    <row r="133" s="106" customFormat="1" x14ac:dyDescent="0.2"/>
    <row r="134" s="106" customFormat="1" x14ac:dyDescent="0.2"/>
    <row r="135" s="106" customFormat="1" x14ac:dyDescent="0.2"/>
    <row r="136" s="106" customFormat="1" x14ac:dyDescent="0.2"/>
    <row r="137" s="106" customFormat="1" x14ac:dyDescent="0.2"/>
    <row r="138" s="106" customFormat="1" x14ac:dyDescent="0.2"/>
    <row r="139" s="106" customFormat="1" x14ac:dyDescent="0.2"/>
    <row r="140" s="106" customFormat="1" x14ac:dyDescent="0.2"/>
    <row r="141" s="106" customFormat="1" x14ac:dyDescent="0.2"/>
    <row r="142" s="106" customFormat="1" x14ac:dyDescent="0.2"/>
    <row r="143" s="106" customFormat="1" x14ac:dyDescent="0.2"/>
    <row r="144" s="106" customFormat="1" x14ac:dyDescent="0.2"/>
    <row r="145" s="106" customFormat="1" x14ac:dyDescent="0.2"/>
    <row r="146" s="106" customFormat="1" x14ac:dyDescent="0.2"/>
    <row r="147" s="106" customFormat="1" x14ac:dyDescent="0.2"/>
    <row r="148" s="106" customFormat="1" x14ac:dyDescent="0.2"/>
    <row r="149" s="106" customFormat="1" x14ac:dyDescent="0.2"/>
    <row r="150" s="106" customFormat="1" x14ac:dyDescent="0.2"/>
    <row r="151" s="106" customFormat="1" x14ac:dyDescent="0.2"/>
    <row r="152" s="106" customFormat="1" x14ac:dyDescent="0.2"/>
    <row r="153" s="106" customFormat="1" x14ac:dyDescent="0.2"/>
    <row r="154" s="106" customFormat="1" x14ac:dyDescent="0.2"/>
    <row r="155" s="106" customFormat="1" x14ac:dyDescent="0.2"/>
    <row r="156" s="106" customFormat="1" x14ac:dyDescent="0.2"/>
    <row r="157" s="106" customFormat="1" x14ac:dyDescent="0.2"/>
    <row r="158" s="106" customFormat="1" x14ac:dyDescent="0.2"/>
    <row r="159" s="106" customFormat="1" x14ac:dyDescent="0.2"/>
    <row r="160" s="106" customFormat="1" x14ac:dyDescent="0.2"/>
    <row r="161" s="106" customFormat="1" x14ac:dyDescent="0.2"/>
    <row r="162" s="106" customFormat="1" x14ac:dyDescent="0.2"/>
    <row r="163" s="106" customFormat="1" x14ac:dyDescent="0.2"/>
    <row r="164" s="106" customFormat="1" x14ac:dyDescent="0.2"/>
    <row r="165" s="106" customFormat="1" x14ac:dyDescent="0.2"/>
    <row r="166" s="106" customFormat="1" x14ac:dyDescent="0.2"/>
    <row r="167" s="106" customFormat="1" x14ac:dyDescent="0.2"/>
    <row r="168" s="106" customFormat="1" x14ac:dyDescent="0.2"/>
    <row r="169" s="106" customFormat="1" x14ac:dyDescent="0.2"/>
    <row r="170" s="106" customFormat="1" x14ac:dyDescent="0.2"/>
    <row r="171" s="106" customFormat="1" x14ac:dyDescent="0.2"/>
    <row r="172" s="106" customFormat="1" x14ac:dyDescent="0.2"/>
    <row r="173" s="106" customFormat="1" x14ac:dyDescent="0.2"/>
    <row r="174" s="106" customFormat="1" x14ac:dyDescent="0.2"/>
    <row r="175" s="106" customFormat="1" x14ac:dyDescent="0.2"/>
    <row r="176" s="106" customFormat="1" x14ac:dyDescent="0.2"/>
    <row r="177" s="106" customFormat="1" x14ac:dyDescent="0.2"/>
    <row r="178" s="106" customFormat="1" x14ac:dyDescent="0.2"/>
    <row r="179" s="106" customFormat="1" x14ac:dyDescent="0.2"/>
    <row r="180" s="106" customFormat="1" x14ac:dyDescent="0.2"/>
    <row r="181" s="106" customFormat="1" x14ac:dyDescent="0.2"/>
    <row r="182" s="106" customFormat="1" x14ac:dyDescent="0.2"/>
    <row r="183" s="106" customFormat="1" x14ac:dyDescent="0.2"/>
    <row r="184" s="106" customFormat="1" x14ac:dyDescent="0.2"/>
    <row r="185" s="106" customFormat="1" x14ac:dyDescent="0.2"/>
    <row r="186" s="106" customFormat="1" x14ac:dyDescent="0.2"/>
    <row r="187" s="106" customFormat="1" x14ac:dyDescent="0.2"/>
    <row r="188" s="106" customFormat="1" x14ac:dyDescent="0.2"/>
    <row r="189" s="106" customFormat="1" x14ac:dyDescent="0.2"/>
    <row r="190" s="106" customFormat="1" x14ac:dyDescent="0.2"/>
    <row r="191" s="106" customFormat="1" x14ac:dyDescent="0.2"/>
    <row r="192" s="106" customFormat="1" x14ac:dyDescent="0.2"/>
    <row r="193" s="106" customFormat="1" x14ac:dyDescent="0.2"/>
    <row r="194" s="106" customFormat="1" x14ac:dyDescent="0.2"/>
    <row r="195" s="106" customFormat="1" x14ac:dyDescent="0.2"/>
    <row r="196" s="106" customFormat="1" x14ac:dyDescent="0.2"/>
    <row r="197" s="106" customFormat="1" x14ac:dyDescent="0.2"/>
    <row r="198" s="106" customFormat="1" x14ac:dyDescent="0.2"/>
    <row r="199" s="106" customFormat="1" x14ac:dyDescent="0.2"/>
    <row r="200" s="106" customFormat="1" x14ac:dyDescent="0.2"/>
    <row r="201" s="106" customFormat="1" x14ac:dyDescent="0.2"/>
    <row r="202" s="106" customFormat="1" x14ac:dyDescent="0.2"/>
    <row r="203" s="106" customFormat="1" x14ac:dyDescent="0.2"/>
    <row r="204" s="106" customFormat="1" x14ac:dyDescent="0.2"/>
    <row r="205" s="106" customFormat="1" x14ac:dyDescent="0.2"/>
    <row r="206" s="106" customFormat="1" x14ac:dyDescent="0.2"/>
    <row r="207" s="106" customFormat="1" x14ac:dyDescent="0.2"/>
    <row r="208" s="106" customFormat="1" x14ac:dyDescent="0.2"/>
    <row r="209" s="106" customFormat="1" x14ac:dyDescent="0.2"/>
    <row r="210" s="106" customFormat="1" x14ac:dyDescent="0.2"/>
    <row r="211" s="106" customFormat="1" x14ac:dyDescent="0.2"/>
    <row r="212" s="106" customFormat="1" x14ac:dyDescent="0.2"/>
    <row r="213" s="106" customFormat="1" x14ac:dyDescent="0.2"/>
    <row r="214" s="106" customFormat="1" x14ac:dyDescent="0.2"/>
    <row r="215" s="106" customFormat="1" x14ac:dyDescent="0.2"/>
    <row r="216" s="106" customFormat="1" x14ac:dyDescent="0.2"/>
    <row r="217" s="106" customFormat="1" x14ac:dyDescent="0.2"/>
    <row r="218" s="106" customFormat="1" x14ac:dyDescent="0.2"/>
    <row r="219" s="106" customFormat="1" x14ac:dyDescent="0.2"/>
    <row r="220" s="106" customFormat="1" x14ac:dyDescent="0.2"/>
    <row r="221" s="106" customFormat="1" x14ac:dyDescent="0.2"/>
    <row r="222" s="106" customFormat="1" x14ac:dyDescent="0.2"/>
    <row r="223" s="106" customFormat="1" x14ac:dyDescent="0.2"/>
    <row r="224" s="106" customFormat="1" x14ac:dyDescent="0.2"/>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row r="537" s="106" customFormat="1" x14ac:dyDescent="0.2"/>
    <row r="538" s="106" customFormat="1" x14ac:dyDescent="0.2"/>
    <row r="539" s="106" customFormat="1" x14ac:dyDescent="0.2"/>
    <row r="540" s="106" customFormat="1" x14ac:dyDescent="0.2"/>
    <row r="541" s="106" customFormat="1" x14ac:dyDescent="0.2"/>
    <row r="542" s="106" customFormat="1" x14ac:dyDescent="0.2"/>
    <row r="543" s="106" customFormat="1" x14ac:dyDescent="0.2"/>
    <row r="544" s="106" customFormat="1" x14ac:dyDescent="0.2"/>
    <row r="545" s="106" customFormat="1" x14ac:dyDescent="0.2"/>
    <row r="546" s="106" customFormat="1" x14ac:dyDescent="0.2"/>
    <row r="547" s="106" customFormat="1" x14ac:dyDescent="0.2"/>
    <row r="548" s="106" customFormat="1" x14ac:dyDescent="0.2"/>
    <row r="549" s="106" customFormat="1" x14ac:dyDescent="0.2"/>
    <row r="550" s="106" customFormat="1" x14ac:dyDescent="0.2"/>
    <row r="551" s="106" customFormat="1" x14ac:dyDescent="0.2"/>
    <row r="552" s="106" customFormat="1" x14ac:dyDescent="0.2"/>
    <row r="553" s="106" customFormat="1" x14ac:dyDescent="0.2"/>
    <row r="554" s="106" customFormat="1" x14ac:dyDescent="0.2"/>
    <row r="555" s="106" customFormat="1" x14ac:dyDescent="0.2"/>
    <row r="556" s="106" customFormat="1" x14ac:dyDescent="0.2"/>
    <row r="557" s="106" customFormat="1" x14ac:dyDescent="0.2"/>
    <row r="558" s="106" customFormat="1" x14ac:dyDescent="0.2"/>
    <row r="559" s="106" customFormat="1" x14ac:dyDescent="0.2"/>
    <row r="560" s="106" customFormat="1" x14ac:dyDescent="0.2"/>
    <row r="561" s="106" customFormat="1" x14ac:dyDescent="0.2"/>
    <row r="562" s="106" customFormat="1" x14ac:dyDescent="0.2"/>
    <row r="563" s="106" customFormat="1" x14ac:dyDescent="0.2"/>
    <row r="564" s="106" customFormat="1" x14ac:dyDescent="0.2"/>
    <row r="565" s="106" customFormat="1" x14ac:dyDescent="0.2"/>
    <row r="566" s="106" customFormat="1" x14ac:dyDescent="0.2"/>
    <row r="567" s="106" customFormat="1" x14ac:dyDescent="0.2"/>
    <row r="568" s="106" customFormat="1" x14ac:dyDescent="0.2"/>
    <row r="569" s="106" customFormat="1" x14ac:dyDescent="0.2"/>
    <row r="570" s="106" customFormat="1" x14ac:dyDescent="0.2"/>
    <row r="571" s="106" customFormat="1" x14ac:dyDescent="0.2"/>
    <row r="572" s="106" customFormat="1" x14ac:dyDescent="0.2"/>
    <row r="573" s="106" customFormat="1" x14ac:dyDescent="0.2"/>
    <row r="574" s="106" customFormat="1" x14ac:dyDescent="0.2"/>
    <row r="575" s="106" customFormat="1" x14ac:dyDescent="0.2"/>
    <row r="576" s="106" customFormat="1" x14ac:dyDescent="0.2"/>
    <row r="577" s="106" customFormat="1" x14ac:dyDescent="0.2"/>
    <row r="578" s="106" customFormat="1" x14ac:dyDescent="0.2"/>
    <row r="579" s="106" customFormat="1" x14ac:dyDescent="0.2"/>
    <row r="580" s="106" customFormat="1" x14ac:dyDescent="0.2"/>
    <row r="581" s="106" customFormat="1" x14ac:dyDescent="0.2"/>
    <row r="582" s="106" customFormat="1" x14ac:dyDescent="0.2"/>
    <row r="583" s="106" customFormat="1" x14ac:dyDescent="0.2"/>
    <row r="584" s="106" customFormat="1" x14ac:dyDescent="0.2"/>
    <row r="585" s="106" customFormat="1" x14ac:dyDescent="0.2"/>
    <row r="586" s="106" customFormat="1" x14ac:dyDescent="0.2"/>
    <row r="587" s="106" customFormat="1" x14ac:dyDescent="0.2"/>
    <row r="588" s="106" customFormat="1" x14ac:dyDescent="0.2"/>
    <row r="589" s="106" customFormat="1" x14ac:dyDescent="0.2"/>
    <row r="590" s="106" customFormat="1" x14ac:dyDescent="0.2"/>
    <row r="591" s="106" customFormat="1" x14ac:dyDescent="0.2"/>
    <row r="592" s="106" customFormat="1" x14ac:dyDescent="0.2"/>
    <row r="593" s="106" customFormat="1" x14ac:dyDescent="0.2"/>
    <row r="594" s="106" customFormat="1" x14ac:dyDescent="0.2"/>
    <row r="595" s="106" customFormat="1" x14ac:dyDescent="0.2"/>
    <row r="596" s="106" customFormat="1" x14ac:dyDescent="0.2"/>
    <row r="597" s="106" customFormat="1" x14ac:dyDescent="0.2"/>
    <row r="598" s="106" customFormat="1" x14ac:dyDescent="0.2"/>
    <row r="599" s="106" customFormat="1" x14ac:dyDescent="0.2"/>
    <row r="600" s="106" customFormat="1" x14ac:dyDescent="0.2"/>
    <row r="601" s="106" customFormat="1" x14ac:dyDescent="0.2"/>
    <row r="602" s="106" customFormat="1" x14ac:dyDescent="0.2"/>
    <row r="603" s="106" customFormat="1" x14ac:dyDescent="0.2"/>
    <row r="604" s="106" customFormat="1" x14ac:dyDescent="0.2"/>
    <row r="605" s="106" customFormat="1" x14ac:dyDescent="0.2"/>
    <row r="606" s="106" customFormat="1" x14ac:dyDescent="0.2"/>
    <row r="607" s="106" customFormat="1" x14ac:dyDescent="0.2"/>
    <row r="608" s="106" customFormat="1" x14ac:dyDescent="0.2"/>
    <row r="609" s="106" customFormat="1" x14ac:dyDescent="0.2"/>
    <row r="610" s="106" customFormat="1" x14ac:dyDescent="0.2"/>
    <row r="611" s="106" customFormat="1" x14ac:dyDescent="0.2"/>
    <row r="612" s="106" customFormat="1" x14ac:dyDescent="0.2"/>
    <row r="613" s="106" customFormat="1" x14ac:dyDescent="0.2"/>
    <row r="614" s="106" customFormat="1" x14ac:dyDescent="0.2"/>
    <row r="615" s="106" customFormat="1" x14ac:dyDescent="0.2"/>
    <row r="616" s="106" customFormat="1" x14ac:dyDescent="0.2"/>
    <row r="617" s="106" customFormat="1" x14ac:dyDescent="0.2"/>
    <row r="618" s="106" customFormat="1" x14ac:dyDescent="0.2"/>
    <row r="619" s="106" customFormat="1" x14ac:dyDescent="0.2"/>
    <row r="620" s="106" customFormat="1" x14ac:dyDescent="0.2"/>
    <row r="621" s="106" customFormat="1" x14ac:dyDescent="0.2"/>
    <row r="622" s="106" customFormat="1" x14ac:dyDescent="0.2"/>
    <row r="623" s="106" customFormat="1" x14ac:dyDescent="0.2"/>
    <row r="624" s="106" customFormat="1" x14ac:dyDescent="0.2"/>
    <row r="625" s="106" customFormat="1" x14ac:dyDescent="0.2"/>
    <row r="626" s="106" customFormat="1" x14ac:dyDescent="0.2"/>
    <row r="627" s="106" customFormat="1" x14ac:dyDescent="0.2"/>
    <row r="628" s="106" customFormat="1" x14ac:dyDescent="0.2"/>
    <row r="629" s="106" customFormat="1" x14ac:dyDescent="0.2"/>
    <row r="630" s="106" customFormat="1" x14ac:dyDescent="0.2"/>
    <row r="631" s="106" customFormat="1" x14ac:dyDescent="0.2"/>
    <row r="632" s="106" customFormat="1" x14ac:dyDescent="0.2"/>
    <row r="633" s="106" customFormat="1" x14ac:dyDescent="0.2"/>
    <row r="634" s="106" customFormat="1" x14ac:dyDescent="0.2"/>
    <row r="635" s="106" customFormat="1" x14ac:dyDescent="0.2"/>
    <row r="636" s="106" customFormat="1" x14ac:dyDescent="0.2"/>
    <row r="637" s="106" customFormat="1" x14ac:dyDescent="0.2"/>
    <row r="638" s="106" customFormat="1" x14ac:dyDescent="0.2"/>
    <row r="639" s="106" customFormat="1" x14ac:dyDescent="0.2"/>
    <row r="640" s="106" customFormat="1" x14ac:dyDescent="0.2"/>
    <row r="641" s="106" customFormat="1" x14ac:dyDescent="0.2"/>
    <row r="642" s="106" customFormat="1" x14ac:dyDescent="0.2"/>
    <row r="643" s="106" customFormat="1" x14ac:dyDescent="0.2"/>
    <row r="644" s="106" customFormat="1" x14ac:dyDescent="0.2"/>
    <row r="645" s="106" customFormat="1" x14ac:dyDescent="0.2"/>
    <row r="646" s="106" customFormat="1" x14ac:dyDescent="0.2"/>
    <row r="647" s="106" customFormat="1" x14ac:dyDescent="0.2"/>
    <row r="648" s="106" customFormat="1" x14ac:dyDescent="0.2"/>
    <row r="649" s="106" customFormat="1" x14ac:dyDescent="0.2"/>
    <row r="650" s="106" customFormat="1" x14ac:dyDescent="0.2"/>
    <row r="651" s="106" customFormat="1" x14ac:dyDescent="0.2"/>
    <row r="652" s="106" customFormat="1" x14ac:dyDescent="0.2"/>
    <row r="653" s="106" customFormat="1" x14ac:dyDescent="0.2"/>
    <row r="654" s="106" customFormat="1" x14ac:dyDescent="0.2"/>
    <row r="655" s="106" customFormat="1" x14ac:dyDescent="0.2"/>
    <row r="656" s="106" customFormat="1" x14ac:dyDescent="0.2"/>
    <row r="657" s="106" customFormat="1" x14ac:dyDescent="0.2"/>
    <row r="658" s="106" customFormat="1" x14ac:dyDescent="0.2"/>
    <row r="659" s="106" customFormat="1" x14ac:dyDescent="0.2"/>
    <row r="660" s="106" customFormat="1" x14ac:dyDescent="0.2"/>
    <row r="661" s="106" customFormat="1" x14ac:dyDescent="0.2"/>
    <row r="662" s="106" customFormat="1" x14ac:dyDescent="0.2"/>
    <row r="663" s="106" customFormat="1" x14ac:dyDescent="0.2"/>
    <row r="664" s="106" customFormat="1" x14ac:dyDescent="0.2"/>
    <row r="665" s="106" customFormat="1" x14ac:dyDescent="0.2"/>
    <row r="666" s="106" customFormat="1" x14ac:dyDescent="0.2"/>
    <row r="667" s="106" customFormat="1" x14ac:dyDescent="0.2"/>
    <row r="668" s="106" customFormat="1" x14ac:dyDescent="0.2"/>
    <row r="669" s="106" customFormat="1" x14ac:dyDescent="0.2"/>
    <row r="670" s="106" customFormat="1" x14ac:dyDescent="0.2"/>
    <row r="671" s="106" customFormat="1" x14ac:dyDescent="0.2"/>
    <row r="672" s="106" customFormat="1" x14ac:dyDescent="0.2"/>
    <row r="673" s="106" customFormat="1" x14ac:dyDescent="0.2"/>
    <row r="674" s="106" customFormat="1" x14ac:dyDescent="0.2"/>
    <row r="675" s="106" customFormat="1" x14ac:dyDescent="0.2"/>
    <row r="676" s="106" customFormat="1" x14ac:dyDescent="0.2"/>
    <row r="677" s="106" customFormat="1" x14ac:dyDescent="0.2"/>
    <row r="678" s="106" customFormat="1" x14ac:dyDescent="0.2"/>
    <row r="679" s="106" customFormat="1" x14ac:dyDescent="0.2"/>
    <row r="680" s="106" customFormat="1" x14ac:dyDescent="0.2"/>
    <row r="681" s="106" customFormat="1" x14ac:dyDescent="0.2"/>
    <row r="682" s="106" customFormat="1" x14ac:dyDescent="0.2"/>
    <row r="683" s="106" customFormat="1" x14ac:dyDescent="0.2"/>
    <row r="684" s="106" customFormat="1" x14ac:dyDescent="0.2"/>
    <row r="685" s="106" customFormat="1" x14ac:dyDescent="0.2"/>
    <row r="686" s="106" customFormat="1" x14ac:dyDescent="0.2"/>
    <row r="687" s="106" customFormat="1" x14ac:dyDescent="0.2"/>
    <row r="688" s="106" customFormat="1" x14ac:dyDescent="0.2"/>
    <row r="689" s="106" customFormat="1" x14ac:dyDescent="0.2"/>
    <row r="690" s="106" customFormat="1" x14ac:dyDescent="0.2"/>
    <row r="691" s="106" customFormat="1" x14ac:dyDescent="0.2"/>
    <row r="692" s="106" customFormat="1" x14ac:dyDescent="0.2"/>
    <row r="693" s="106" customFormat="1" x14ac:dyDescent="0.2"/>
    <row r="694" s="106" customFormat="1" x14ac:dyDescent="0.2"/>
    <row r="695" s="106" customFormat="1" x14ac:dyDescent="0.2"/>
    <row r="696" s="106" customFormat="1" x14ac:dyDescent="0.2"/>
    <row r="697" s="106" customFormat="1" x14ac:dyDescent="0.2"/>
    <row r="698" s="106" customFormat="1" x14ac:dyDescent="0.2"/>
    <row r="699" s="106" customFormat="1" x14ac:dyDescent="0.2"/>
    <row r="700" s="106" customFormat="1" x14ac:dyDescent="0.2"/>
    <row r="701" s="106" customFormat="1" x14ac:dyDescent="0.2"/>
    <row r="702" s="106" customFormat="1" x14ac:dyDescent="0.2"/>
    <row r="703" s="106" customFormat="1" x14ac:dyDescent="0.2"/>
    <row r="704" s="106" customFormat="1" x14ac:dyDescent="0.2"/>
    <row r="705" s="106" customFormat="1" x14ac:dyDescent="0.2"/>
    <row r="706" s="106" customFormat="1" x14ac:dyDescent="0.2"/>
    <row r="707" s="106" customFormat="1" x14ac:dyDescent="0.2"/>
    <row r="708" s="106" customFormat="1" x14ac:dyDescent="0.2"/>
    <row r="709" s="106" customFormat="1" x14ac:dyDescent="0.2"/>
    <row r="710" s="106" customFormat="1" x14ac:dyDescent="0.2"/>
    <row r="711" s="106" customFormat="1" x14ac:dyDescent="0.2"/>
    <row r="712" s="106" customFormat="1" x14ac:dyDescent="0.2"/>
    <row r="713" s="106" customFormat="1" x14ac:dyDescent="0.2"/>
    <row r="714" s="106" customFormat="1" x14ac:dyDescent="0.2"/>
    <row r="715" s="106" customFormat="1" x14ac:dyDescent="0.2"/>
    <row r="716" s="106" customFormat="1" x14ac:dyDescent="0.2"/>
    <row r="717" s="106" customFormat="1" x14ac:dyDescent="0.2"/>
    <row r="718" s="106" customFormat="1" x14ac:dyDescent="0.2"/>
    <row r="719" s="106" customFormat="1" x14ac:dyDescent="0.2"/>
    <row r="720" s="106" customFormat="1" x14ac:dyDescent="0.2"/>
    <row r="721" s="106" customFormat="1" x14ac:dyDescent="0.2"/>
    <row r="722" s="106" customFormat="1" x14ac:dyDescent="0.2"/>
    <row r="723" s="106" customFormat="1" x14ac:dyDescent="0.2"/>
    <row r="724" s="106" customFormat="1" x14ac:dyDescent="0.2"/>
    <row r="725" s="106" customFormat="1" x14ac:dyDescent="0.2"/>
    <row r="726" s="106" customFormat="1" x14ac:dyDescent="0.2"/>
    <row r="727" s="106" customFormat="1" x14ac:dyDescent="0.2"/>
    <row r="728" s="106" customFormat="1" x14ac:dyDescent="0.2"/>
    <row r="729" s="106" customFormat="1" x14ac:dyDescent="0.2"/>
    <row r="730" s="106" customFormat="1" x14ac:dyDescent="0.2"/>
    <row r="731" s="106" customFormat="1" x14ac:dyDescent="0.2"/>
    <row r="732" s="106" customFormat="1" x14ac:dyDescent="0.2"/>
    <row r="733" s="106" customFormat="1" x14ac:dyDescent="0.2"/>
    <row r="734" s="106" customFormat="1" x14ac:dyDescent="0.2"/>
    <row r="735" s="106" customFormat="1" x14ac:dyDescent="0.2"/>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election activeCell="D7" sqref="D7"/>
    </sheetView>
  </sheetViews>
  <sheetFormatPr defaultColWidth="10.76171875" defaultRowHeight="15" x14ac:dyDescent="0.2"/>
  <cols>
    <col min="2" max="2" width="40.48828125" customWidth="1"/>
    <col min="3" max="3" width="74.79296875" hidden="1" customWidth="1"/>
    <col min="4" max="4" width="147.83984375" customWidth="1"/>
    <col min="5" max="5" width="26.09765625" style="119" customWidth="1"/>
    <col min="11" max="258" width="11.43359375" style="106"/>
  </cols>
  <sheetData>
    <row r="1" spans="1:10" s="106" customFormat="1" x14ac:dyDescent="0.2">
      <c r="E1" s="126"/>
    </row>
    <row r="2" spans="1:10" ht="31.5" x14ac:dyDescent="0.2">
      <c r="A2" s="6"/>
      <c r="B2" s="385" t="s">
        <v>117</v>
      </c>
      <c r="C2" s="385"/>
      <c r="D2" s="385"/>
      <c r="E2" s="385"/>
      <c r="F2" s="6"/>
      <c r="G2" s="6"/>
      <c r="H2" s="6"/>
      <c r="I2" s="6"/>
      <c r="J2" s="6"/>
    </row>
    <row r="3" spans="1:10" x14ac:dyDescent="0.2">
      <c r="A3" s="6"/>
      <c r="B3" s="95"/>
      <c r="C3" s="95"/>
      <c r="D3" s="95"/>
      <c r="E3" s="124"/>
      <c r="F3" s="6"/>
      <c r="G3" s="6"/>
      <c r="H3" s="6"/>
      <c r="I3" s="6"/>
      <c r="J3" s="6"/>
    </row>
    <row r="4" spans="1:10" ht="56.25" x14ac:dyDescent="0.35">
      <c r="A4" s="6"/>
      <c r="B4" s="24"/>
      <c r="C4" s="96" t="s">
        <v>118</v>
      </c>
      <c r="D4" s="96" t="s">
        <v>119</v>
      </c>
      <c r="E4" s="124"/>
      <c r="F4" s="6"/>
      <c r="G4" s="6"/>
      <c r="H4" s="6"/>
      <c r="I4" s="6"/>
      <c r="J4" s="6"/>
    </row>
    <row r="5" spans="1:10" ht="76.5" customHeight="1" x14ac:dyDescent="0.35">
      <c r="A5" s="25" t="s">
        <v>120</v>
      </c>
      <c r="B5" s="97" t="s">
        <v>264</v>
      </c>
      <c r="C5" s="98" t="s">
        <v>121</v>
      </c>
      <c r="D5" s="99" t="s">
        <v>47</v>
      </c>
      <c r="E5" s="125">
        <v>0.2</v>
      </c>
      <c r="F5" s="6"/>
      <c r="G5" s="6"/>
      <c r="H5" s="6"/>
      <c r="I5" s="6"/>
      <c r="J5" s="6"/>
    </row>
    <row r="6" spans="1:10" ht="90.75" x14ac:dyDescent="0.35">
      <c r="A6" s="25" t="s">
        <v>122</v>
      </c>
      <c r="B6" s="100" t="s">
        <v>122</v>
      </c>
      <c r="C6" s="101" t="s">
        <v>123</v>
      </c>
      <c r="D6" s="102" t="s">
        <v>518</v>
      </c>
      <c r="E6" s="125">
        <v>0.4</v>
      </c>
      <c r="F6" s="6"/>
      <c r="G6" s="6"/>
      <c r="H6" s="6"/>
      <c r="I6" s="6"/>
      <c r="J6" s="6"/>
    </row>
    <row r="7" spans="1:10" ht="60.75" x14ac:dyDescent="0.35">
      <c r="A7" s="25" t="s">
        <v>124</v>
      </c>
      <c r="B7" s="103" t="s">
        <v>265</v>
      </c>
      <c r="C7" s="101" t="s">
        <v>125</v>
      </c>
      <c r="D7" s="102" t="s">
        <v>126</v>
      </c>
      <c r="E7" s="125">
        <v>0.6</v>
      </c>
      <c r="F7" s="6"/>
      <c r="G7" s="6"/>
      <c r="H7" s="6"/>
      <c r="I7" s="6"/>
      <c r="J7" s="6"/>
    </row>
    <row r="8" spans="1:10" ht="60.75" x14ac:dyDescent="0.35">
      <c r="A8" s="25" t="s">
        <v>127</v>
      </c>
      <c r="B8" s="104" t="s">
        <v>266</v>
      </c>
      <c r="C8" s="101" t="s">
        <v>128</v>
      </c>
      <c r="D8" s="102" t="s">
        <v>519</v>
      </c>
      <c r="E8" s="125">
        <v>0.8</v>
      </c>
      <c r="F8" s="6"/>
      <c r="G8" s="6"/>
      <c r="H8" s="6"/>
      <c r="I8" s="6"/>
      <c r="J8" s="6"/>
    </row>
    <row r="9" spans="1:10" ht="60.75" x14ac:dyDescent="0.35">
      <c r="A9" s="25" t="s">
        <v>129</v>
      </c>
      <c r="B9" s="105" t="s">
        <v>267</v>
      </c>
      <c r="C9" s="101" t="s">
        <v>130</v>
      </c>
      <c r="D9" s="102" t="s">
        <v>49</v>
      </c>
      <c r="E9" s="125">
        <v>1</v>
      </c>
      <c r="F9" s="6"/>
      <c r="G9" s="6"/>
      <c r="H9" s="6"/>
      <c r="I9" s="6"/>
      <c r="J9" s="6"/>
    </row>
    <row r="10" spans="1:10" ht="19.5" x14ac:dyDescent="0.2">
      <c r="A10" s="25"/>
      <c r="B10" s="25"/>
      <c r="C10" s="26"/>
      <c r="D10" s="26"/>
      <c r="E10" s="124"/>
      <c r="F10" s="6"/>
      <c r="G10" s="6"/>
      <c r="H10" s="6"/>
      <c r="I10" s="6"/>
      <c r="J10" s="6"/>
    </row>
    <row r="11" spans="1:10" ht="56.25" x14ac:dyDescent="0.35">
      <c r="A11" s="25"/>
      <c r="B11" s="24"/>
      <c r="C11" s="96" t="s">
        <v>118</v>
      </c>
      <c r="D11" s="96" t="s">
        <v>280</v>
      </c>
      <c r="E11" s="124"/>
      <c r="F11" s="6"/>
      <c r="G11" s="6"/>
      <c r="H11" s="6"/>
      <c r="I11" s="6"/>
      <c r="J11" s="6"/>
    </row>
    <row r="12" spans="1:10" ht="79.5" customHeight="1" x14ac:dyDescent="0.35">
      <c r="A12" s="25"/>
      <c r="B12" s="97" t="s">
        <v>264</v>
      </c>
      <c r="C12" s="98" t="s">
        <v>121</v>
      </c>
      <c r="D12" s="135" t="s">
        <v>286</v>
      </c>
      <c r="E12" s="125">
        <v>0.2</v>
      </c>
      <c r="F12" s="6"/>
      <c r="G12" s="6"/>
      <c r="H12" s="6"/>
      <c r="I12" s="6"/>
      <c r="J12" s="6"/>
    </row>
    <row r="13" spans="1:10" ht="31.5" x14ac:dyDescent="0.35">
      <c r="A13" s="25"/>
      <c r="B13" s="100" t="s">
        <v>122</v>
      </c>
      <c r="C13" s="101" t="s">
        <v>123</v>
      </c>
      <c r="D13" s="135" t="s">
        <v>287</v>
      </c>
      <c r="E13" s="125">
        <v>0.4</v>
      </c>
      <c r="F13" s="6"/>
      <c r="G13" s="6"/>
      <c r="H13" s="6"/>
      <c r="I13" s="6"/>
      <c r="J13" s="6"/>
    </row>
    <row r="14" spans="1:10" ht="31.5" x14ac:dyDescent="0.35">
      <c r="A14" s="25"/>
      <c r="B14" s="103" t="s">
        <v>265</v>
      </c>
      <c r="C14" s="101" t="s">
        <v>125</v>
      </c>
      <c r="D14" s="135" t="s">
        <v>288</v>
      </c>
      <c r="E14" s="125">
        <v>0.6</v>
      </c>
      <c r="F14" s="6"/>
      <c r="G14" s="6"/>
      <c r="H14" s="6"/>
      <c r="I14" s="6"/>
      <c r="J14" s="6"/>
    </row>
    <row r="15" spans="1:10" ht="31.5" x14ac:dyDescent="0.35">
      <c r="A15" s="25"/>
      <c r="B15" s="104" t="s">
        <v>266</v>
      </c>
      <c r="C15" s="101" t="s">
        <v>128</v>
      </c>
      <c r="D15" s="135" t="s">
        <v>289</v>
      </c>
      <c r="E15" s="125">
        <v>0.8</v>
      </c>
      <c r="F15" s="6"/>
      <c r="G15" s="6"/>
      <c r="H15" s="6"/>
      <c r="I15" s="6"/>
      <c r="J15" s="6"/>
    </row>
    <row r="16" spans="1:10" ht="46.5" customHeight="1" x14ac:dyDescent="0.35">
      <c r="A16" s="25"/>
      <c r="B16" s="105" t="s">
        <v>267</v>
      </c>
      <c r="C16" s="101" t="s">
        <v>130</v>
      </c>
      <c r="D16" s="135" t="s">
        <v>290</v>
      </c>
      <c r="E16" s="125">
        <v>1</v>
      </c>
      <c r="F16" s="6"/>
      <c r="G16" s="6"/>
      <c r="H16" s="6"/>
      <c r="I16" s="6"/>
      <c r="J16" s="6"/>
    </row>
    <row r="17" spans="1:10" ht="19.5" x14ac:dyDescent="0.2">
      <c r="A17" s="25"/>
      <c r="B17" s="25"/>
      <c r="C17" s="26"/>
      <c r="D17" s="26"/>
      <c r="E17" s="124"/>
      <c r="F17" s="6"/>
      <c r="G17" s="6"/>
      <c r="H17" s="6"/>
      <c r="I17" s="6"/>
      <c r="J17" s="6"/>
    </row>
    <row r="18" spans="1:10" x14ac:dyDescent="0.2">
      <c r="A18" s="25"/>
      <c r="B18" s="27"/>
      <c r="C18" s="27"/>
      <c r="D18" s="27"/>
      <c r="E18" s="124"/>
      <c r="F18" s="6"/>
      <c r="G18" s="6"/>
      <c r="H18" s="6"/>
      <c r="I18" s="6"/>
      <c r="J18" s="6"/>
    </row>
    <row r="19" spans="1:10" ht="56.25" x14ac:dyDescent="0.35">
      <c r="A19" s="25"/>
      <c r="B19" s="24"/>
      <c r="C19" s="96" t="s">
        <v>118</v>
      </c>
      <c r="D19" s="96" t="s">
        <v>293</v>
      </c>
      <c r="E19" s="124"/>
      <c r="F19" s="6"/>
      <c r="G19" s="6"/>
      <c r="H19" s="6"/>
      <c r="I19" s="6"/>
      <c r="J19" s="6"/>
    </row>
    <row r="20" spans="1:10" ht="57.75" customHeight="1" x14ac:dyDescent="0.35">
      <c r="A20" s="25"/>
      <c r="B20" s="97" t="s">
        <v>264</v>
      </c>
      <c r="C20" s="98" t="s">
        <v>121</v>
      </c>
      <c r="D20" s="135" t="s">
        <v>281</v>
      </c>
      <c r="E20" s="125">
        <v>0.2</v>
      </c>
      <c r="F20" s="6"/>
      <c r="G20" s="6"/>
      <c r="H20" s="6"/>
      <c r="I20" s="6"/>
      <c r="J20" s="6"/>
    </row>
    <row r="21" spans="1:10" ht="54" customHeight="1" x14ac:dyDescent="0.35">
      <c r="A21" s="25"/>
      <c r="B21" s="100" t="s">
        <v>122</v>
      </c>
      <c r="C21" s="101" t="s">
        <v>123</v>
      </c>
      <c r="D21" s="135" t="s">
        <v>282</v>
      </c>
      <c r="E21" s="125">
        <v>0.4</v>
      </c>
      <c r="F21" s="6"/>
      <c r="G21" s="6"/>
      <c r="H21" s="6"/>
      <c r="I21" s="6"/>
      <c r="J21" s="6"/>
    </row>
    <row r="22" spans="1:10" ht="64.5" customHeight="1" x14ac:dyDescent="0.35">
      <c r="A22" s="25"/>
      <c r="B22" s="103" t="s">
        <v>265</v>
      </c>
      <c r="C22" s="101" t="s">
        <v>125</v>
      </c>
      <c r="D22" s="135" t="s">
        <v>283</v>
      </c>
      <c r="E22" s="125">
        <v>0.6</v>
      </c>
      <c r="F22" s="6"/>
      <c r="G22" s="6"/>
      <c r="H22" s="6"/>
      <c r="I22" s="6"/>
      <c r="J22" s="6"/>
    </row>
    <row r="23" spans="1:10" ht="51.75" customHeight="1" x14ac:dyDescent="0.35">
      <c r="A23" s="25"/>
      <c r="B23" s="104" t="s">
        <v>266</v>
      </c>
      <c r="C23" s="101" t="s">
        <v>128</v>
      </c>
      <c r="D23" s="135" t="s">
        <v>284</v>
      </c>
      <c r="E23" s="125">
        <v>0.8</v>
      </c>
      <c r="F23" s="6"/>
      <c r="G23" s="6"/>
      <c r="H23" s="6"/>
      <c r="I23" s="6"/>
      <c r="J23" s="6"/>
    </row>
    <row r="24" spans="1:10" ht="51.75" customHeight="1" x14ac:dyDescent="0.35">
      <c r="A24" s="25"/>
      <c r="B24" s="105" t="s">
        <v>267</v>
      </c>
      <c r="C24" s="101" t="s">
        <v>130</v>
      </c>
      <c r="D24" s="135" t="s">
        <v>285</v>
      </c>
      <c r="E24" s="125">
        <v>1</v>
      </c>
      <c r="F24" s="6"/>
      <c r="G24" s="6"/>
      <c r="H24" s="6"/>
      <c r="I24" s="6"/>
      <c r="J24" s="6"/>
    </row>
    <row r="25" spans="1:10" x14ac:dyDescent="0.2">
      <c r="A25" s="25"/>
      <c r="B25" s="27"/>
      <c r="C25" s="27"/>
      <c r="D25" s="27"/>
      <c r="E25" s="124"/>
      <c r="F25" s="6"/>
      <c r="G25" s="6"/>
      <c r="H25" s="6"/>
      <c r="I25" s="6"/>
      <c r="J25" s="6"/>
    </row>
    <row r="26" spans="1:10" x14ac:dyDescent="0.2">
      <c r="A26" s="25"/>
      <c r="B26" s="27"/>
      <c r="C26" s="27"/>
      <c r="D26" s="27"/>
      <c r="E26" s="124"/>
      <c r="F26" s="6"/>
      <c r="G26" s="6"/>
      <c r="H26" s="6"/>
      <c r="I26" s="6"/>
      <c r="J26" s="6"/>
    </row>
    <row r="27" spans="1:10" x14ac:dyDescent="0.2">
      <c r="A27" s="25"/>
      <c r="B27" s="27"/>
      <c r="C27" s="27"/>
      <c r="D27" s="27"/>
      <c r="E27" s="124"/>
      <c r="F27" s="6"/>
      <c r="G27" s="6"/>
      <c r="H27" s="6"/>
      <c r="I27" s="6"/>
      <c r="J27" s="6"/>
    </row>
    <row r="28" spans="1:10" x14ac:dyDescent="0.2">
      <c r="A28" s="25"/>
      <c r="B28" s="27"/>
      <c r="C28" s="27"/>
      <c r="D28" s="27"/>
      <c r="E28" s="124"/>
      <c r="F28" s="6"/>
      <c r="G28" s="6"/>
      <c r="H28" s="6"/>
      <c r="I28" s="6"/>
      <c r="J28" s="6"/>
    </row>
    <row r="29" spans="1:10" ht="56.25" x14ac:dyDescent="0.35">
      <c r="A29" s="25"/>
      <c r="B29" s="24"/>
      <c r="C29" s="96" t="s">
        <v>118</v>
      </c>
      <c r="D29" s="96" t="s">
        <v>291</v>
      </c>
      <c r="E29" s="124"/>
      <c r="F29" s="6"/>
      <c r="G29" s="6"/>
      <c r="H29" s="6"/>
      <c r="I29" s="6"/>
      <c r="J29" s="6"/>
    </row>
    <row r="30" spans="1:10" ht="75.75" customHeight="1" x14ac:dyDescent="0.35">
      <c r="A30" s="25"/>
      <c r="B30" s="97" t="s">
        <v>264</v>
      </c>
      <c r="C30" s="98" t="s">
        <v>121</v>
      </c>
      <c r="D30" s="135" t="s">
        <v>298</v>
      </c>
      <c r="E30" s="125">
        <v>0.2</v>
      </c>
      <c r="F30" s="6"/>
      <c r="G30" s="6"/>
      <c r="H30" s="6"/>
      <c r="I30" s="6"/>
      <c r="J30" s="6"/>
    </row>
    <row r="31" spans="1:10" ht="65.25" customHeight="1" x14ac:dyDescent="0.35">
      <c r="A31" s="25"/>
      <c r="B31" s="100" t="s">
        <v>122</v>
      </c>
      <c r="C31" s="101" t="s">
        <v>123</v>
      </c>
      <c r="D31" s="135" t="s">
        <v>299</v>
      </c>
      <c r="E31" s="125">
        <v>0.4</v>
      </c>
      <c r="F31" s="6"/>
      <c r="G31" s="6"/>
      <c r="H31" s="6"/>
      <c r="I31" s="6"/>
      <c r="J31" s="6"/>
    </row>
    <row r="32" spans="1:10" ht="57" customHeight="1" x14ac:dyDescent="0.35">
      <c r="A32" s="25"/>
      <c r="B32" s="103" t="s">
        <v>265</v>
      </c>
      <c r="C32" s="101" t="s">
        <v>125</v>
      </c>
      <c r="D32" s="135" t="s">
        <v>292</v>
      </c>
      <c r="E32" s="125">
        <v>0.6</v>
      </c>
      <c r="F32" s="6"/>
      <c r="G32" s="6"/>
      <c r="H32" s="6"/>
      <c r="I32" s="6"/>
      <c r="J32" s="6"/>
    </row>
    <row r="33" spans="1:10" ht="66.75" customHeight="1" x14ac:dyDescent="0.35">
      <c r="A33" s="25"/>
      <c r="B33" s="104" t="s">
        <v>266</v>
      </c>
      <c r="C33" s="101" t="s">
        <v>128</v>
      </c>
      <c r="D33" s="135" t="s">
        <v>300</v>
      </c>
      <c r="E33" s="125">
        <v>0.8</v>
      </c>
      <c r="F33" s="6"/>
      <c r="G33" s="6"/>
      <c r="H33" s="6"/>
      <c r="I33" s="6"/>
      <c r="J33" s="6"/>
    </row>
    <row r="34" spans="1:10" ht="79.5" customHeight="1" x14ac:dyDescent="0.35">
      <c r="A34" s="25"/>
      <c r="B34" s="105" t="s">
        <v>267</v>
      </c>
      <c r="C34" s="101" t="s">
        <v>130</v>
      </c>
      <c r="D34" s="135" t="s">
        <v>301</v>
      </c>
      <c r="E34" s="125">
        <v>1</v>
      </c>
      <c r="F34" s="6"/>
      <c r="G34" s="6"/>
      <c r="H34" s="6"/>
      <c r="I34" s="6"/>
      <c r="J34" s="6"/>
    </row>
    <row r="35" spans="1:10" x14ac:dyDescent="0.2">
      <c r="A35" s="25"/>
      <c r="B35" s="25"/>
      <c r="C35" s="25" t="s">
        <v>131</v>
      </c>
      <c r="D35" s="25" t="s">
        <v>132</v>
      </c>
      <c r="E35" s="124"/>
      <c r="F35" s="6"/>
      <c r="G35" s="6"/>
      <c r="H35" s="6"/>
      <c r="I35" s="6"/>
      <c r="J35" s="6"/>
    </row>
    <row r="36" spans="1:10" x14ac:dyDescent="0.2">
      <c r="A36" s="25"/>
      <c r="B36" s="25"/>
      <c r="C36" s="25"/>
      <c r="D36" s="25"/>
      <c r="E36" s="124"/>
      <c r="F36" s="6"/>
      <c r="G36" s="6"/>
      <c r="H36" s="6"/>
      <c r="I36" s="6"/>
      <c r="J36" s="6"/>
    </row>
    <row r="37" spans="1:10" x14ac:dyDescent="0.2">
      <c r="A37" s="25"/>
      <c r="B37" s="25"/>
      <c r="C37" s="25"/>
      <c r="D37" s="25"/>
      <c r="E37" s="124"/>
      <c r="F37" s="6"/>
      <c r="G37" s="6"/>
      <c r="H37" s="6"/>
      <c r="I37" s="6"/>
      <c r="J37" s="6"/>
    </row>
    <row r="38" spans="1:10" ht="56.25" x14ac:dyDescent="0.35">
      <c r="A38" s="25"/>
      <c r="B38" s="24"/>
      <c r="C38" s="96" t="s">
        <v>118</v>
      </c>
      <c r="D38" s="96" t="s">
        <v>310</v>
      </c>
      <c r="E38" s="124"/>
      <c r="F38" s="6"/>
      <c r="G38" s="6"/>
      <c r="H38" s="6"/>
      <c r="I38" s="6"/>
      <c r="J38" s="6"/>
    </row>
    <row r="39" spans="1:10" ht="90.75" x14ac:dyDescent="0.35">
      <c r="A39" s="25"/>
      <c r="B39" s="97" t="s">
        <v>264</v>
      </c>
      <c r="C39" s="98" t="s">
        <v>121</v>
      </c>
      <c r="D39" s="136" t="s">
        <v>307</v>
      </c>
      <c r="E39" s="125">
        <v>0.2</v>
      </c>
      <c r="F39" s="6"/>
      <c r="G39" s="6"/>
      <c r="H39" s="6"/>
      <c r="I39" s="6"/>
      <c r="J39" s="6"/>
    </row>
    <row r="40" spans="1:10" ht="60.75" x14ac:dyDescent="0.35">
      <c r="A40" s="25"/>
      <c r="B40" s="100" t="s">
        <v>122</v>
      </c>
      <c r="C40" s="101" t="s">
        <v>123</v>
      </c>
      <c r="D40" s="136" t="s">
        <v>508</v>
      </c>
      <c r="E40" s="125">
        <v>0.4</v>
      </c>
      <c r="F40" s="6"/>
      <c r="G40" s="6"/>
      <c r="H40" s="6"/>
      <c r="I40" s="6"/>
      <c r="J40" s="6"/>
    </row>
    <row r="41" spans="1:10" ht="90.75" x14ac:dyDescent="0.35">
      <c r="A41" s="25"/>
      <c r="B41" s="103" t="s">
        <v>265</v>
      </c>
      <c r="C41" s="101" t="s">
        <v>125</v>
      </c>
      <c r="D41" s="136" t="s">
        <v>308</v>
      </c>
      <c r="E41" s="125">
        <v>0.6</v>
      </c>
      <c r="F41" s="6"/>
      <c r="G41" s="6"/>
      <c r="H41" s="6"/>
      <c r="I41" s="6"/>
      <c r="J41" s="6"/>
    </row>
    <row r="42" spans="1:10" ht="96.75" customHeight="1" x14ac:dyDescent="0.35">
      <c r="A42" s="25"/>
      <c r="B42" s="104" t="s">
        <v>266</v>
      </c>
      <c r="C42" s="101" t="s">
        <v>128</v>
      </c>
      <c r="D42" s="136" t="s">
        <v>309</v>
      </c>
      <c r="E42" s="125">
        <v>0.8</v>
      </c>
      <c r="F42" s="6"/>
      <c r="G42" s="6"/>
      <c r="H42" s="6"/>
      <c r="I42" s="6"/>
      <c r="J42" s="6"/>
    </row>
    <row r="43" spans="1:10" ht="90.75" x14ac:dyDescent="0.35">
      <c r="A43" s="25"/>
      <c r="B43" s="105" t="s">
        <v>267</v>
      </c>
      <c r="C43" s="101" t="s">
        <v>130</v>
      </c>
      <c r="D43" s="136" t="s">
        <v>311</v>
      </c>
      <c r="E43" s="125">
        <v>1</v>
      </c>
      <c r="F43" s="6"/>
      <c r="G43" s="6"/>
      <c r="H43" s="6"/>
      <c r="I43" s="6"/>
      <c r="J43" s="6"/>
    </row>
    <row r="44" spans="1:10" x14ac:dyDescent="0.2">
      <c r="A44" s="25"/>
      <c r="B44" s="25"/>
      <c r="C44" s="25"/>
      <c r="D44" s="25"/>
      <c r="E44" s="124"/>
      <c r="F44" s="6"/>
      <c r="G44" s="6"/>
      <c r="H44" s="6"/>
      <c r="I44" s="6"/>
      <c r="J44" s="6"/>
    </row>
    <row r="45" spans="1:10" ht="56.25" customHeight="1" x14ac:dyDescent="0.35">
      <c r="A45" s="25"/>
      <c r="B45" s="25"/>
      <c r="C45" s="25"/>
      <c r="D45" s="96" t="s">
        <v>279</v>
      </c>
      <c r="E45" s="124"/>
      <c r="F45" s="6"/>
      <c r="G45" s="6"/>
      <c r="H45" s="6"/>
      <c r="I45" s="6"/>
      <c r="J45" s="6"/>
    </row>
    <row r="46" spans="1:10" ht="94.5" customHeight="1" x14ac:dyDescent="0.35">
      <c r="A46" s="25"/>
      <c r="B46" s="104" t="s">
        <v>266</v>
      </c>
      <c r="C46" s="25"/>
      <c r="D46" s="102" t="s">
        <v>514</v>
      </c>
      <c r="E46" s="125">
        <v>0.8</v>
      </c>
      <c r="F46" s="6"/>
      <c r="G46" s="6"/>
      <c r="H46" s="6"/>
      <c r="I46" s="6"/>
      <c r="J46" s="6"/>
    </row>
    <row r="47" spans="1:10" ht="105.75" customHeight="1" x14ac:dyDescent="0.35">
      <c r="A47" s="25"/>
      <c r="B47" s="105" t="s">
        <v>267</v>
      </c>
      <c r="C47" s="26"/>
      <c r="D47" s="102" t="s">
        <v>515</v>
      </c>
      <c r="E47" s="125">
        <v>1</v>
      </c>
      <c r="F47" s="6"/>
      <c r="G47" s="6"/>
      <c r="H47" s="6"/>
      <c r="I47" s="6"/>
      <c r="J47" s="6"/>
    </row>
    <row r="48" spans="1:10" x14ac:dyDescent="0.2">
      <c r="A48" s="25"/>
      <c r="B48" s="22"/>
      <c r="C48" s="22"/>
      <c r="D48" s="22"/>
      <c r="E48" s="124"/>
      <c r="F48" s="6"/>
      <c r="G48" s="6"/>
      <c r="H48" s="6"/>
      <c r="I48" s="6"/>
      <c r="J48" s="6"/>
    </row>
    <row r="49" spans="1:10" x14ac:dyDescent="0.2">
      <c r="A49" s="25"/>
      <c r="B49" s="22"/>
      <c r="C49" s="22"/>
      <c r="D49" s="22"/>
      <c r="E49" s="124"/>
      <c r="F49" s="6"/>
      <c r="G49" s="6"/>
      <c r="H49" s="6"/>
      <c r="I49" s="6"/>
      <c r="J49" s="6"/>
    </row>
    <row r="50" spans="1:10" ht="19.5" x14ac:dyDescent="0.2">
      <c r="A50" s="25"/>
      <c r="B50" s="25"/>
      <c r="C50" s="26"/>
      <c r="D50" s="26"/>
      <c r="E50" s="124"/>
      <c r="F50" s="6"/>
      <c r="G50" s="6"/>
      <c r="H50" s="6"/>
      <c r="I50" s="6"/>
      <c r="J50" s="6"/>
    </row>
    <row r="51" spans="1:10" ht="46.5" customHeight="1" x14ac:dyDescent="0.35">
      <c r="A51" s="25"/>
      <c r="B51" s="25"/>
      <c r="C51" s="25"/>
      <c r="D51" s="96" t="s">
        <v>365</v>
      </c>
      <c r="E51" s="124"/>
      <c r="F51" s="6"/>
      <c r="G51" s="6"/>
      <c r="H51" s="6"/>
      <c r="I51" s="6"/>
      <c r="J51" s="6"/>
    </row>
    <row r="52" spans="1:10" ht="90" customHeight="1" x14ac:dyDescent="0.35">
      <c r="A52" s="25"/>
      <c r="B52" s="104" t="s">
        <v>266</v>
      </c>
      <c r="C52" s="25"/>
      <c r="D52" s="102" t="s">
        <v>296</v>
      </c>
      <c r="E52" s="125">
        <v>0.8</v>
      </c>
      <c r="F52" s="6"/>
      <c r="G52" s="6"/>
      <c r="H52" s="6"/>
      <c r="I52" s="6"/>
      <c r="J52" s="6"/>
    </row>
    <row r="53" spans="1:10" ht="60.75" x14ac:dyDescent="0.35">
      <c r="A53" s="25"/>
      <c r="B53" s="105" t="s">
        <v>267</v>
      </c>
      <c r="C53" s="26"/>
      <c r="D53" s="102" t="s">
        <v>297</v>
      </c>
      <c r="E53" s="125">
        <v>1</v>
      </c>
      <c r="F53" s="6"/>
      <c r="G53" s="6"/>
      <c r="H53" s="6"/>
      <c r="I53" s="6"/>
      <c r="J53" s="6"/>
    </row>
    <row r="54" spans="1:10" ht="19.5" x14ac:dyDescent="0.2">
      <c r="A54" s="25"/>
      <c r="B54" s="25"/>
      <c r="C54" s="26"/>
      <c r="D54" s="26"/>
      <c r="E54" s="124"/>
      <c r="F54" s="6"/>
      <c r="G54" s="6"/>
      <c r="H54" s="6"/>
      <c r="I54" s="6"/>
      <c r="J54" s="6"/>
    </row>
    <row r="55" spans="1:10" ht="19.5" x14ac:dyDescent="0.2">
      <c r="A55" s="25"/>
      <c r="B55" s="25"/>
      <c r="C55" s="26"/>
      <c r="D55" s="26"/>
      <c r="E55" s="124"/>
      <c r="F55" s="6"/>
      <c r="G55" s="6"/>
      <c r="H55" s="6"/>
      <c r="I55" s="6"/>
      <c r="J55" s="6"/>
    </row>
    <row r="56" spans="1:10" ht="19.5" x14ac:dyDescent="0.2">
      <c r="A56" s="25"/>
      <c r="B56" s="25"/>
      <c r="C56" s="26"/>
      <c r="D56" s="26"/>
      <c r="E56" s="124"/>
      <c r="F56" s="6"/>
      <c r="G56" s="6"/>
      <c r="H56" s="6"/>
      <c r="I56" s="6"/>
      <c r="J56" s="6"/>
    </row>
    <row r="57" spans="1:10" ht="19.5" x14ac:dyDescent="0.2">
      <c r="A57" s="25"/>
      <c r="B57" s="25"/>
      <c r="C57" s="26"/>
      <c r="D57" s="26"/>
      <c r="E57" s="124"/>
      <c r="F57" s="6"/>
      <c r="G57" s="6"/>
      <c r="H57" s="6"/>
      <c r="I57" s="6"/>
      <c r="J57" s="6"/>
    </row>
    <row r="58" spans="1:10" ht="19.5" x14ac:dyDescent="0.2">
      <c r="A58" s="25"/>
      <c r="B58" s="25"/>
      <c r="C58" s="26"/>
      <c r="D58" s="26"/>
      <c r="E58" s="124"/>
      <c r="F58" s="6"/>
      <c r="G58" s="6"/>
      <c r="H58" s="6"/>
      <c r="I58" s="6"/>
      <c r="J58" s="6"/>
    </row>
    <row r="59" spans="1:10" ht="19.5" x14ac:dyDescent="0.2">
      <c r="A59" s="25"/>
      <c r="B59" s="25"/>
      <c r="C59" s="26"/>
      <c r="D59" s="26"/>
      <c r="E59" s="124"/>
      <c r="F59" s="6"/>
      <c r="G59" s="6"/>
      <c r="H59" s="6"/>
      <c r="I59" s="6"/>
      <c r="J59" s="6"/>
    </row>
    <row r="60" spans="1:10" ht="19.5" x14ac:dyDescent="0.2">
      <c r="A60" s="25"/>
      <c r="B60" s="25"/>
      <c r="C60" s="26"/>
      <c r="D60" s="26"/>
      <c r="E60" s="124"/>
      <c r="F60" s="6"/>
      <c r="G60" s="6"/>
      <c r="H60" s="6"/>
      <c r="I60" s="6"/>
      <c r="J60" s="6"/>
    </row>
    <row r="61" spans="1:10" ht="19.5" x14ac:dyDescent="0.2">
      <c r="A61" s="25"/>
      <c r="B61" s="25"/>
      <c r="C61" s="26"/>
      <c r="D61" s="26"/>
      <c r="E61" s="124"/>
      <c r="F61" s="6"/>
      <c r="G61" s="6"/>
      <c r="H61" s="6"/>
      <c r="I61" s="6"/>
      <c r="J61" s="6"/>
    </row>
    <row r="62" spans="1:10" ht="19.5" x14ac:dyDescent="0.2">
      <c r="A62" s="25"/>
      <c r="B62" s="25"/>
      <c r="C62" s="26"/>
      <c r="D62" s="26"/>
      <c r="E62" s="124"/>
      <c r="F62" s="6"/>
      <c r="G62" s="6"/>
      <c r="H62" s="6"/>
      <c r="I62" s="6"/>
      <c r="J62" s="6"/>
    </row>
    <row r="63" spans="1:10" ht="19.5" x14ac:dyDescent="0.2">
      <c r="A63" s="25"/>
      <c r="B63" s="25"/>
      <c r="C63" s="26"/>
      <c r="D63" s="26"/>
      <c r="E63" s="124"/>
      <c r="F63" s="6"/>
      <c r="G63" s="6"/>
      <c r="H63" s="6"/>
      <c r="I63" s="6"/>
      <c r="J63" s="6"/>
    </row>
    <row r="64" spans="1:10" ht="19.5" x14ac:dyDescent="0.2">
      <c r="A64" s="25"/>
      <c r="B64" s="25"/>
      <c r="C64" s="26"/>
      <c r="D64" s="26"/>
      <c r="E64" s="124"/>
      <c r="F64" s="6"/>
      <c r="G64" s="6"/>
      <c r="H64" s="6"/>
      <c r="I64" s="6"/>
      <c r="J64" s="6"/>
    </row>
    <row r="65" spans="1:10" ht="19.5" x14ac:dyDescent="0.2">
      <c r="A65" s="25"/>
      <c r="B65" s="25"/>
      <c r="C65" s="26"/>
      <c r="D65" s="26"/>
      <c r="E65" s="124"/>
      <c r="F65" s="6"/>
      <c r="G65" s="6"/>
      <c r="H65" s="6"/>
      <c r="I65" s="6"/>
      <c r="J65" s="6"/>
    </row>
    <row r="66" spans="1:10" ht="19.5" x14ac:dyDescent="0.2">
      <c r="A66" s="25"/>
      <c r="B66" s="25"/>
      <c r="C66" s="26"/>
      <c r="D66" s="26"/>
      <c r="E66" s="124"/>
      <c r="F66" s="6"/>
      <c r="G66" s="6"/>
      <c r="H66" s="6"/>
      <c r="I66" s="6"/>
      <c r="J66" s="6"/>
    </row>
    <row r="67" spans="1:10" ht="19.5" x14ac:dyDescent="0.2">
      <c r="A67" s="25"/>
      <c r="B67" s="25"/>
      <c r="C67" s="26"/>
      <c r="D67" s="26"/>
      <c r="E67" s="124"/>
      <c r="F67" s="6"/>
      <c r="G67" s="6"/>
      <c r="H67" s="6"/>
      <c r="I67" s="6"/>
      <c r="J67" s="6"/>
    </row>
    <row r="68" spans="1:10" ht="19.5" x14ac:dyDescent="0.2">
      <c r="A68" s="25"/>
      <c r="B68" s="25"/>
      <c r="C68" s="26"/>
      <c r="D68" s="26"/>
      <c r="E68" s="124"/>
      <c r="F68" s="6"/>
      <c r="G68" s="6"/>
      <c r="H68" s="6"/>
      <c r="I68" s="6"/>
      <c r="J68" s="6"/>
    </row>
    <row r="69" spans="1:10" ht="19.5" x14ac:dyDescent="0.2">
      <c r="A69" s="25"/>
      <c r="B69" s="25"/>
      <c r="C69" s="26"/>
      <c r="D69" s="26"/>
      <c r="E69" s="124"/>
      <c r="F69" s="6"/>
      <c r="G69" s="6"/>
      <c r="H69" s="6"/>
      <c r="I69" s="6"/>
      <c r="J69" s="6"/>
    </row>
    <row r="70" spans="1:10" ht="19.5" x14ac:dyDescent="0.2">
      <c r="A70" s="25"/>
      <c r="B70" s="25"/>
      <c r="C70" s="26"/>
      <c r="D70" s="26"/>
      <c r="E70" s="124"/>
      <c r="F70" s="6"/>
      <c r="G70" s="6"/>
      <c r="H70" s="6"/>
      <c r="I70" s="6"/>
      <c r="J70" s="6"/>
    </row>
    <row r="71" spans="1:10" ht="19.5" x14ac:dyDescent="0.2">
      <c r="A71" s="25"/>
      <c r="B71" s="25"/>
      <c r="C71" s="26"/>
      <c r="D71" s="26"/>
      <c r="E71" s="124"/>
      <c r="F71" s="6"/>
      <c r="G71" s="6"/>
      <c r="H71" s="6"/>
      <c r="I71" s="6"/>
      <c r="J71" s="6"/>
    </row>
    <row r="72" spans="1:10" ht="19.5" x14ac:dyDescent="0.2">
      <c r="A72" s="25"/>
      <c r="B72" s="25"/>
      <c r="C72" s="26"/>
      <c r="D72" s="26"/>
      <c r="E72" s="124"/>
      <c r="F72" s="6"/>
      <c r="G72" s="6"/>
      <c r="H72" s="6"/>
      <c r="I72" s="6"/>
      <c r="J72" s="6"/>
    </row>
    <row r="73" spans="1:10" ht="19.5" x14ac:dyDescent="0.2">
      <c r="A73" s="25"/>
      <c r="B73" s="25"/>
      <c r="C73" s="26"/>
      <c r="D73" s="26"/>
      <c r="E73" s="124"/>
      <c r="F73" s="6"/>
      <c r="G73" s="6"/>
      <c r="H73" s="6"/>
      <c r="I73" s="6"/>
      <c r="J73" s="6"/>
    </row>
    <row r="74" spans="1:10" ht="19.5" x14ac:dyDescent="0.2">
      <c r="A74" s="25"/>
      <c r="B74" s="25"/>
      <c r="C74" s="26"/>
      <c r="D74" s="26"/>
      <c r="E74" s="124"/>
      <c r="F74" s="6"/>
      <c r="G74" s="6"/>
      <c r="H74" s="6"/>
      <c r="I74" s="6"/>
      <c r="J74" s="6"/>
    </row>
    <row r="75" spans="1:10" ht="19.5" x14ac:dyDescent="0.2">
      <c r="A75" s="25"/>
      <c r="B75" s="25"/>
      <c r="C75" s="26"/>
      <c r="D75" s="26"/>
      <c r="E75" s="124"/>
      <c r="F75" s="6"/>
      <c r="G75" s="6"/>
      <c r="H75" s="6"/>
      <c r="I75" s="6"/>
      <c r="J75" s="6"/>
    </row>
    <row r="76" spans="1:10" ht="19.5" x14ac:dyDescent="0.2">
      <c r="A76" s="25"/>
      <c r="B76" s="25"/>
      <c r="C76" s="26"/>
      <c r="D76" s="26"/>
      <c r="E76" s="124"/>
      <c r="F76" s="6"/>
      <c r="G76" s="6"/>
      <c r="H76" s="6"/>
      <c r="I76" s="6"/>
      <c r="J76" s="6"/>
    </row>
    <row r="77" spans="1:10" ht="19.5" x14ac:dyDescent="0.2">
      <c r="A77" s="25"/>
      <c r="B77" s="25"/>
      <c r="C77" s="26"/>
      <c r="D77" s="26"/>
      <c r="E77" s="124"/>
      <c r="F77" s="6"/>
      <c r="G77" s="6"/>
      <c r="H77" s="6"/>
      <c r="I77" s="6"/>
      <c r="J77" s="6"/>
    </row>
    <row r="78" spans="1:10" ht="19.5" x14ac:dyDescent="0.2">
      <c r="A78" s="25"/>
      <c r="B78" s="25"/>
      <c r="C78" s="26"/>
      <c r="D78" s="26"/>
      <c r="E78" s="124"/>
      <c r="F78" s="6"/>
      <c r="G78" s="6"/>
      <c r="H78" s="6"/>
      <c r="I78" s="6"/>
      <c r="J78" s="6"/>
    </row>
    <row r="79" spans="1:10" ht="19.5" x14ac:dyDescent="0.2">
      <c r="A79" s="25"/>
      <c r="B79" s="25"/>
      <c r="C79" s="26"/>
      <c r="D79" s="26"/>
      <c r="E79" s="124"/>
      <c r="F79" s="6"/>
      <c r="G79" s="6"/>
      <c r="H79" s="6"/>
      <c r="I79" s="6"/>
      <c r="J79" s="6"/>
    </row>
    <row r="80" spans="1:10" s="106" customFormat="1" ht="19.5" x14ac:dyDescent="0.2">
      <c r="A80" s="107"/>
      <c r="B80" s="107"/>
      <c r="C80" s="108"/>
      <c r="D80" s="108"/>
      <c r="E80" s="126"/>
    </row>
    <row r="81" spans="1:5" s="106" customFormat="1" ht="19.5" x14ac:dyDescent="0.2">
      <c r="A81" s="107"/>
      <c r="B81" s="107"/>
      <c r="C81" s="108"/>
      <c r="D81" s="108"/>
      <c r="E81" s="126"/>
    </row>
    <row r="82" spans="1:5" s="106" customFormat="1" ht="19.5" x14ac:dyDescent="0.2">
      <c r="A82" s="107"/>
      <c r="B82" s="107"/>
      <c r="C82" s="108"/>
      <c r="D82" s="108"/>
      <c r="E82" s="126"/>
    </row>
    <row r="83" spans="1:5" s="106" customFormat="1" ht="19.5" x14ac:dyDescent="0.2">
      <c r="A83" s="107"/>
      <c r="B83" s="107"/>
      <c r="C83" s="108"/>
      <c r="D83" s="108"/>
      <c r="E83" s="126"/>
    </row>
    <row r="84" spans="1:5" s="106" customFormat="1" ht="19.5" x14ac:dyDescent="0.2">
      <c r="A84" s="107"/>
      <c r="B84" s="107"/>
      <c r="C84" s="108"/>
      <c r="D84" s="108"/>
      <c r="E84" s="126"/>
    </row>
    <row r="85" spans="1:5" s="106" customFormat="1" ht="19.5" x14ac:dyDescent="0.2">
      <c r="A85" s="107"/>
      <c r="B85" s="107"/>
      <c r="C85" s="108"/>
      <c r="D85" s="108"/>
      <c r="E85" s="126"/>
    </row>
    <row r="86" spans="1:5" s="106" customFormat="1" ht="19.5" x14ac:dyDescent="0.2">
      <c r="A86" s="107"/>
      <c r="B86" s="107"/>
      <c r="C86" s="108"/>
      <c r="D86" s="108"/>
      <c r="E86" s="126"/>
    </row>
    <row r="87" spans="1:5" s="106" customFormat="1" ht="19.5" x14ac:dyDescent="0.2">
      <c r="A87" s="107"/>
      <c r="B87" s="107"/>
      <c r="C87" s="108"/>
      <c r="D87" s="108"/>
      <c r="E87" s="126"/>
    </row>
    <row r="88" spans="1:5" s="106" customFormat="1" ht="19.5" x14ac:dyDescent="0.2">
      <c r="A88" s="107"/>
      <c r="B88" s="107"/>
      <c r="C88" s="108"/>
      <c r="D88" s="108"/>
      <c r="E88" s="126"/>
    </row>
    <row r="89" spans="1:5" s="106" customFormat="1" ht="19.5" x14ac:dyDescent="0.2">
      <c r="A89" s="107"/>
      <c r="B89" s="107"/>
      <c r="C89" s="108"/>
      <c r="D89" s="108"/>
      <c r="E89" s="126"/>
    </row>
    <row r="90" spans="1:5" s="106" customFormat="1" ht="19.5" x14ac:dyDescent="0.2">
      <c r="A90" s="107"/>
      <c r="B90" s="107"/>
      <c r="C90" s="108"/>
      <c r="D90" s="108"/>
      <c r="E90" s="126"/>
    </row>
    <row r="91" spans="1:5" s="106" customFormat="1" ht="19.5" x14ac:dyDescent="0.2">
      <c r="A91" s="107"/>
      <c r="B91" s="107"/>
      <c r="C91" s="108"/>
      <c r="D91" s="108"/>
      <c r="E91" s="126"/>
    </row>
    <row r="92" spans="1:5" s="106" customFormat="1" ht="19.5" x14ac:dyDescent="0.2">
      <c r="A92" s="107"/>
      <c r="B92" s="107"/>
      <c r="C92" s="108"/>
      <c r="D92" s="108"/>
      <c r="E92" s="126"/>
    </row>
    <row r="93" spans="1:5" s="106" customFormat="1" ht="19.5" x14ac:dyDescent="0.2">
      <c r="A93" s="107"/>
      <c r="B93" s="107"/>
      <c r="C93" s="108"/>
      <c r="D93" s="108"/>
      <c r="E93" s="126"/>
    </row>
    <row r="94" spans="1:5" s="106" customFormat="1" ht="19.5" x14ac:dyDescent="0.2">
      <c r="A94" s="107"/>
      <c r="B94" s="107"/>
      <c r="C94" s="108"/>
      <c r="D94" s="108"/>
      <c r="E94" s="126"/>
    </row>
    <row r="95" spans="1:5" s="106" customFormat="1" ht="19.5" x14ac:dyDescent="0.2">
      <c r="A95" s="107"/>
      <c r="B95" s="107"/>
      <c r="C95" s="108"/>
      <c r="D95" s="108"/>
      <c r="E95" s="126"/>
    </row>
    <row r="96" spans="1:5" s="106" customFormat="1" ht="19.5" x14ac:dyDescent="0.2">
      <c r="A96" s="107"/>
      <c r="B96" s="107"/>
      <c r="C96" s="108"/>
      <c r="D96" s="108"/>
      <c r="E96" s="126"/>
    </row>
    <row r="97" spans="1:5" s="106" customFormat="1" ht="19.5" x14ac:dyDescent="0.2">
      <c r="A97" s="107"/>
      <c r="B97" s="107"/>
      <c r="C97" s="108"/>
      <c r="D97" s="108"/>
      <c r="E97" s="126"/>
    </row>
    <row r="98" spans="1:5" s="106" customFormat="1" ht="19.5" x14ac:dyDescent="0.2">
      <c r="A98" s="107"/>
      <c r="B98" s="107"/>
      <c r="C98" s="108"/>
      <c r="D98" s="108"/>
      <c r="E98" s="126"/>
    </row>
    <row r="99" spans="1:5" s="106" customFormat="1" ht="19.5" x14ac:dyDescent="0.2">
      <c r="A99" s="107"/>
      <c r="B99" s="107"/>
      <c r="C99" s="108"/>
      <c r="D99" s="108"/>
      <c r="E99" s="126"/>
    </row>
    <row r="100" spans="1:5" s="106" customFormat="1" ht="19.5" x14ac:dyDescent="0.2">
      <c r="A100" s="107"/>
      <c r="B100" s="107"/>
      <c r="C100" s="108"/>
      <c r="D100" s="108"/>
      <c r="E100" s="126"/>
    </row>
    <row r="101" spans="1:5" s="106" customFormat="1" ht="19.5" x14ac:dyDescent="0.2">
      <c r="A101" s="107"/>
      <c r="B101" s="107"/>
      <c r="C101" s="108"/>
      <c r="D101" s="108"/>
      <c r="E101" s="126"/>
    </row>
    <row r="102" spans="1:5" s="106" customFormat="1" ht="19.5" x14ac:dyDescent="0.2">
      <c r="A102" s="107"/>
      <c r="B102" s="107"/>
      <c r="C102" s="108"/>
      <c r="D102" s="108"/>
      <c r="E102" s="126"/>
    </row>
    <row r="103" spans="1:5" s="106" customFormat="1" ht="19.5" x14ac:dyDescent="0.2">
      <c r="A103" s="107"/>
      <c r="B103" s="107"/>
      <c r="C103" s="108"/>
      <c r="D103" s="108"/>
      <c r="E103" s="126"/>
    </row>
    <row r="104" spans="1:5" s="106" customFormat="1" ht="19.5" x14ac:dyDescent="0.2">
      <c r="A104" s="107"/>
      <c r="B104" s="107"/>
      <c r="C104" s="108"/>
      <c r="D104" s="108"/>
      <c r="E104" s="126"/>
    </row>
    <row r="105" spans="1:5" s="106" customFormat="1" ht="19.5" x14ac:dyDescent="0.2">
      <c r="A105" s="107"/>
      <c r="B105" s="107"/>
      <c r="C105" s="108"/>
      <c r="D105" s="108"/>
      <c r="E105" s="126"/>
    </row>
    <row r="106" spans="1:5" s="106" customFormat="1" ht="19.5" x14ac:dyDescent="0.2">
      <c r="A106" s="107"/>
      <c r="B106" s="107"/>
      <c r="C106" s="108"/>
      <c r="D106" s="108"/>
      <c r="E106" s="126"/>
    </row>
    <row r="107" spans="1:5" s="106" customFormat="1" ht="19.5" x14ac:dyDescent="0.2">
      <c r="A107" s="107"/>
      <c r="B107" s="107"/>
      <c r="C107" s="108"/>
      <c r="D107" s="108"/>
      <c r="E107" s="126"/>
    </row>
    <row r="108" spans="1:5" s="106" customFormat="1" ht="19.5" x14ac:dyDescent="0.2">
      <c r="A108" s="107"/>
      <c r="B108" s="107"/>
      <c r="C108" s="108"/>
      <c r="D108" s="108"/>
      <c r="E108" s="126"/>
    </row>
    <row r="109" spans="1:5" s="106" customFormat="1" ht="19.5" x14ac:dyDescent="0.2">
      <c r="A109" s="107"/>
      <c r="B109" s="107"/>
      <c r="C109" s="108"/>
      <c r="D109" s="108"/>
      <c r="E109" s="126"/>
    </row>
    <row r="110" spans="1:5" s="106" customFormat="1" ht="19.5" x14ac:dyDescent="0.2">
      <c r="A110" s="107"/>
      <c r="B110" s="107"/>
      <c r="C110" s="108"/>
      <c r="D110" s="108"/>
      <c r="E110" s="126"/>
    </row>
    <row r="111" spans="1:5" s="106" customFormat="1" ht="19.5" x14ac:dyDescent="0.2">
      <c r="A111" s="107"/>
      <c r="B111" s="107"/>
      <c r="C111" s="108"/>
      <c r="D111" s="108"/>
      <c r="E111" s="126"/>
    </row>
    <row r="112" spans="1:5" s="106" customFormat="1" ht="19.5" x14ac:dyDescent="0.2">
      <c r="A112" s="107"/>
      <c r="B112" s="107"/>
      <c r="C112" s="108"/>
      <c r="D112" s="108"/>
      <c r="E112" s="126"/>
    </row>
    <row r="113" spans="1:5" s="106" customFormat="1" ht="19.5" x14ac:dyDescent="0.2">
      <c r="A113" s="107"/>
      <c r="B113" s="107"/>
      <c r="C113" s="108"/>
      <c r="D113" s="108"/>
      <c r="E113" s="126"/>
    </row>
    <row r="114" spans="1:5" s="106" customFormat="1" ht="19.5" x14ac:dyDescent="0.2">
      <c r="A114" s="107"/>
      <c r="B114" s="107"/>
      <c r="C114" s="108"/>
      <c r="D114" s="108"/>
      <c r="E114" s="126"/>
    </row>
    <row r="115" spans="1:5" s="106" customFormat="1" ht="19.5" x14ac:dyDescent="0.2">
      <c r="A115" s="107"/>
      <c r="B115" s="107"/>
      <c r="C115" s="108"/>
      <c r="D115" s="108"/>
      <c r="E115" s="126"/>
    </row>
    <row r="116" spans="1:5" s="106" customFormat="1" ht="19.5" x14ac:dyDescent="0.2">
      <c r="A116" s="107"/>
      <c r="B116" s="107"/>
      <c r="C116" s="108"/>
      <c r="D116" s="108"/>
      <c r="E116" s="126"/>
    </row>
    <row r="117" spans="1:5" s="106" customFormat="1" ht="19.5" x14ac:dyDescent="0.2">
      <c r="A117" s="107"/>
      <c r="B117" s="107"/>
      <c r="C117" s="108"/>
      <c r="D117" s="108"/>
      <c r="E117" s="126"/>
    </row>
    <row r="118" spans="1:5" s="106" customFormat="1" ht="19.5" x14ac:dyDescent="0.2">
      <c r="A118" s="107"/>
      <c r="B118" s="107"/>
      <c r="C118" s="108"/>
      <c r="D118" s="108"/>
      <c r="E118" s="126"/>
    </row>
    <row r="119" spans="1:5" s="106" customFormat="1" ht="19.5" x14ac:dyDescent="0.2">
      <c r="A119" s="107"/>
      <c r="B119" s="107"/>
      <c r="C119" s="108"/>
      <c r="D119" s="108"/>
      <c r="E119" s="126"/>
    </row>
    <row r="120" spans="1:5" s="106" customFormat="1" ht="19.5" x14ac:dyDescent="0.2">
      <c r="A120" s="107"/>
      <c r="B120" s="107"/>
      <c r="C120" s="108"/>
      <c r="D120" s="108"/>
      <c r="E120" s="126"/>
    </row>
    <row r="121" spans="1:5" s="106" customFormat="1" ht="19.5" x14ac:dyDescent="0.2">
      <c r="A121" s="107"/>
      <c r="B121" s="107"/>
      <c r="C121" s="108"/>
      <c r="D121" s="108"/>
      <c r="E121" s="126"/>
    </row>
    <row r="122" spans="1:5" s="106" customFormat="1" ht="19.5" x14ac:dyDescent="0.2">
      <c r="A122" s="107"/>
      <c r="B122" s="107"/>
      <c r="C122" s="108"/>
      <c r="D122" s="108"/>
      <c r="E122" s="126"/>
    </row>
    <row r="123" spans="1:5" s="106" customFormat="1" ht="19.5" x14ac:dyDescent="0.2">
      <c r="A123" s="107"/>
      <c r="B123" s="107"/>
      <c r="C123" s="108"/>
      <c r="D123" s="108"/>
      <c r="E123" s="126"/>
    </row>
    <row r="124" spans="1:5" s="106" customFormat="1" ht="19.5" x14ac:dyDescent="0.2">
      <c r="A124" s="107"/>
      <c r="B124" s="107"/>
      <c r="C124" s="108"/>
      <c r="D124" s="108"/>
      <c r="E124" s="126"/>
    </row>
    <row r="125" spans="1:5" s="106" customFormat="1" ht="19.5" x14ac:dyDescent="0.2">
      <c r="A125" s="107"/>
      <c r="B125" s="107"/>
      <c r="C125" s="108"/>
      <c r="D125" s="108"/>
      <c r="E125" s="126"/>
    </row>
    <row r="126" spans="1:5" s="106" customFormat="1" ht="19.5" x14ac:dyDescent="0.2">
      <c r="A126" s="107"/>
      <c r="B126" s="107"/>
      <c r="C126" s="108"/>
      <c r="D126" s="108"/>
      <c r="E126" s="126"/>
    </row>
    <row r="127" spans="1:5" s="106" customFormat="1" ht="19.5" x14ac:dyDescent="0.2">
      <c r="A127" s="107"/>
      <c r="B127" s="107"/>
      <c r="C127" s="108"/>
      <c r="D127" s="108"/>
      <c r="E127" s="126"/>
    </row>
    <row r="128" spans="1:5" s="106" customFormat="1" ht="19.5" x14ac:dyDescent="0.2">
      <c r="A128" s="107"/>
      <c r="B128" s="107"/>
      <c r="C128" s="108"/>
      <c r="D128" s="108"/>
      <c r="E128" s="126"/>
    </row>
    <row r="129" spans="1:5" s="106" customFormat="1" ht="19.5" x14ac:dyDescent="0.2">
      <c r="A129" s="107"/>
      <c r="B129" s="107"/>
      <c r="C129" s="108"/>
      <c r="D129" s="108"/>
      <c r="E129" s="126"/>
    </row>
    <row r="130" spans="1:5" s="106" customFormat="1" ht="19.5" x14ac:dyDescent="0.2">
      <c r="A130" s="107"/>
      <c r="B130" s="107"/>
      <c r="C130" s="108"/>
      <c r="D130" s="108"/>
      <c r="E130" s="126"/>
    </row>
    <row r="131" spans="1:5" s="106" customFormat="1" ht="19.5" x14ac:dyDescent="0.2">
      <c r="A131" s="107"/>
      <c r="B131" s="107"/>
      <c r="C131" s="108"/>
      <c r="D131" s="108"/>
      <c r="E131" s="126"/>
    </row>
    <row r="132" spans="1:5" s="106" customFormat="1" ht="19.5" x14ac:dyDescent="0.2">
      <c r="A132" s="107"/>
      <c r="B132" s="107"/>
      <c r="C132" s="108"/>
      <c r="D132" s="108"/>
      <c r="E132" s="126"/>
    </row>
    <row r="133" spans="1:5" s="106" customFormat="1" ht="19.5" x14ac:dyDescent="0.2">
      <c r="A133" s="107"/>
      <c r="B133" s="107"/>
      <c r="C133" s="108"/>
      <c r="D133" s="108"/>
      <c r="E133" s="126"/>
    </row>
    <row r="134" spans="1:5" s="106" customFormat="1" ht="19.5" x14ac:dyDescent="0.2">
      <c r="A134" s="107"/>
      <c r="B134" s="107"/>
      <c r="C134" s="108"/>
      <c r="D134" s="108"/>
      <c r="E134" s="126"/>
    </row>
    <row r="135" spans="1:5" s="106" customFormat="1" ht="19.5" x14ac:dyDescent="0.2">
      <c r="A135" s="107"/>
      <c r="B135" s="107"/>
      <c r="C135" s="108"/>
      <c r="D135" s="108"/>
      <c r="E135" s="126"/>
    </row>
    <row r="136" spans="1:5" s="106" customFormat="1" ht="19.5" x14ac:dyDescent="0.2">
      <c r="A136" s="107"/>
      <c r="B136" s="107"/>
      <c r="C136" s="108"/>
      <c r="D136" s="108"/>
      <c r="E136" s="126"/>
    </row>
    <row r="137" spans="1:5" s="106" customFormat="1" ht="19.5" x14ac:dyDescent="0.2">
      <c r="A137" s="107"/>
      <c r="B137" s="107"/>
      <c r="C137" s="108"/>
      <c r="D137" s="108"/>
      <c r="E137" s="126"/>
    </row>
    <row r="138" spans="1:5" s="106" customFormat="1" ht="19.5" x14ac:dyDescent="0.2">
      <c r="A138" s="107"/>
      <c r="B138" s="107"/>
      <c r="C138" s="108"/>
      <c r="D138" s="108"/>
      <c r="E138" s="126"/>
    </row>
    <row r="139" spans="1:5" s="106" customFormat="1" ht="19.5" x14ac:dyDescent="0.2">
      <c r="A139" s="107"/>
      <c r="B139" s="107"/>
      <c r="C139" s="108"/>
      <c r="D139" s="108"/>
      <c r="E139" s="126"/>
    </row>
    <row r="140" spans="1:5" s="106" customFormat="1" ht="19.5" x14ac:dyDescent="0.2">
      <c r="A140" s="107"/>
      <c r="B140" s="107"/>
      <c r="C140" s="108"/>
      <c r="D140" s="108"/>
      <c r="E140" s="126"/>
    </row>
    <row r="141" spans="1:5" s="106" customFormat="1" ht="19.5" x14ac:dyDescent="0.2">
      <c r="A141" s="107"/>
      <c r="B141" s="107"/>
      <c r="C141" s="108"/>
      <c r="D141" s="108"/>
      <c r="E141" s="126"/>
    </row>
    <row r="142" spans="1:5" s="106" customFormat="1" ht="19.5" x14ac:dyDescent="0.2">
      <c r="A142" s="107"/>
      <c r="B142" s="107"/>
      <c r="C142" s="108"/>
      <c r="D142" s="108"/>
      <c r="E142" s="126"/>
    </row>
    <row r="143" spans="1:5" s="106" customFormat="1" ht="19.5" x14ac:dyDescent="0.2">
      <c r="A143" s="107"/>
      <c r="B143" s="107"/>
      <c r="C143" s="108"/>
      <c r="D143" s="108"/>
      <c r="E143" s="126"/>
    </row>
    <row r="144" spans="1:5" s="106" customFormat="1" ht="19.5" x14ac:dyDescent="0.2">
      <c r="A144" s="107"/>
      <c r="B144" s="107"/>
      <c r="C144" s="108"/>
      <c r="D144" s="108"/>
      <c r="E144" s="126"/>
    </row>
    <row r="145" spans="1:5" s="106" customFormat="1" ht="19.5" x14ac:dyDescent="0.2">
      <c r="A145" s="107"/>
      <c r="B145" s="107"/>
      <c r="C145" s="108"/>
      <c r="D145" s="108"/>
      <c r="E145" s="126"/>
    </row>
    <row r="146" spans="1:5" s="106" customFormat="1" ht="19.5" x14ac:dyDescent="0.2">
      <c r="A146" s="107"/>
      <c r="B146" s="107"/>
      <c r="C146" s="108"/>
      <c r="D146" s="108"/>
      <c r="E146" s="126"/>
    </row>
    <row r="147" spans="1:5" s="106" customFormat="1" ht="19.5" x14ac:dyDescent="0.2">
      <c r="A147" s="107"/>
      <c r="B147" s="107"/>
      <c r="C147" s="108"/>
      <c r="D147" s="108"/>
      <c r="E147" s="126"/>
    </row>
    <row r="148" spans="1:5" s="106" customFormat="1" ht="19.5" x14ac:dyDescent="0.2">
      <c r="A148" s="107"/>
      <c r="B148" s="107"/>
      <c r="C148" s="108"/>
      <c r="D148" s="108"/>
      <c r="E148" s="126"/>
    </row>
    <row r="149" spans="1:5" s="106" customFormat="1" ht="19.5" x14ac:dyDescent="0.2">
      <c r="A149" s="107"/>
      <c r="B149" s="107"/>
      <c r="C149" s="108"/>
      <c r="D149" s="108"/>
      <c r="E149" s="126"/>
    </row>
    <row r="150" spans="1:5" s="106" customFormat="1" ht="19.5" x14ac:dyDescent="0.2">
      <c r="A150" s="107"/>
      <c r="B150" s="107"/>
      <c r="C150" s="108"/>
      <c r="D150" s="108"/>
      <c r="E150" s="126"/>
    </row>
    <row r="151" spans="1:5" s="106" customFormat="1" ht="19.5" x14ac:dyDescent="0.2">
      <c r="A151" s="107"/>
      <c r="B151" s="107"/>
      <c r="C151" s="108"/>
      <c r="D151" s="108"/>
      <c r="E151" s="126"/>
    </row>
    <row r="152" spans="1:5" s="106" customFormat="1" ht="19.5" x14ac:dyDescent="0.2">
      <c r="A152" s="107"/>
      <c r="B152" s="107"/>
      <c r="C152" s="108"/>
      <c r="D152" s="108"/>
      <c r="E152" s="126"/>
    </row>
    <row r="153" spans="1:5" s="106" customFormat="1" ht="19.5" x14ac:dyDescent="0.2">
      <c r="A153" s="107"/>
      <c r="B153" s="107"/>
      <c r="C153" s="108"/>
      <c r="D153" s="108"/>
      <c r="E153" s="126"/>
    </row>
    <row r="154" spans="1:5" s="106" customFormat="1" ht="19.5" x14ac:dyDescent="0.2">
      <c r="A154" s="107"/>
      <c r="B154" s="107"/>
      <c r="C154" s="108"/>
      <c r="D154" s="108"/>
      <c r="E154" s="126"/>
    </row>
    <row r="155" spans="1:5" s="106" customFormat="1" ht="19.5" x14ac:dyDescent="0.2">
      <c r="A155" s="107"/>
      <c r="B155" s="107"/>
      <c r="C155" s="108"/>
      <c r="D155" s="108"/>
      <c r="E155" s="126"/>
    </row>
    <row r="156" spans="1:5" s="106" customFormat="1" ht="19.5" x14ac:dyDescent="0.2">
      <c r="A156" s="107"/>
      <c r="B156" s="107"/>
      <c r="C156" s="108"/>
      <c r="D156" s="108"/>
      <c r="E156" s="126"/>
    </row>
    <row r="157" spans="1:5" s="106" customFormat="1" ht="19.5" x14ac:dyDescent="0.2">
      <c r="A157" s="107"/>
      <c r="B157" s="107"/>
      <c r="C157" s="108"/>
      <c r="D157" s="108"/>
      <c r="E157" s="126"/>
    </row>
    <row r="158" spans="1:5" s="106" customFormat="1" ht="19.5" x14ac:dyDescent="0.2">
      <c r="A158" s="107"/>
      <c r="B158" s="107"/>
      <c r="C158" s="108"/>
      <c r="D158" s="108"/>
      <c r="E158" s="126"/>
    </row>
    <row r="159" spans="1:5" s="106" customFormat="1" ht="19.5" x14ac:dyDescent="0.2">
      <c r="A159" s="107"/>
      <c r="B159" s="107"/>
      <c r="C159" s="108"/>
      <c r="D159" s="108"/>
      <c r="E159" s="126"/>
    </row>
    <row r="160" spans="1:5" s="106" customFormat="1" ht="19.5" x14ac:dyDescent="0.2">
      <c r="A160" s="107"/>
      <c r="B160" s="107"/>
      <c r="C160" s="108"/>
      <c r="D160" s="108"/>
      <c r="E160" s="126"/>
    </row>
    <row r="161" spans="1:5" s="106" customFormat="1" ht="19.5" x14ac:dyDescent="0.2">
      <c r="A161" s="107"/>
      <c r="B161" s="107"/>
      <c r="C161" s="108"/>
      <c r="D161" s="108"/>
      <c r="E161" s="126"/>
    </row>
    <row r="162" spans="1:5" s="106" customFormat="1" ht="19.5" x14ac:dyDescent="0.2">
      <c r="A162" s="107"/>
      <c r="B162" s="107"/>
      <c r="C162" s="108"/>
      <c r="D162" s="108"/>
      <c r="E162" s="126"/>
    </row>
    <row r="163" spans="1:5" s="106" customFormat="1" ht="19.5" x14ac:dyDescent="0.2">
      <c r="A163" s="107"/>
      <c r="B163" s="107"/>
      <c r="C163" s="108"/>
      <c r="D163" s="108"/>
      <c r="E163" s="126"/>
    </row>
    <row r="164" spans="1:5" s="106" customFormat="1" ht="19.5" x14ac:dyDescent="0.2">
      <c r="A164" s="107"/>
      <c r="B164" s="107"/>
      <c r="C164" s="108"/>
      <c r="D164" s="108"/>
      <c r="E164" s="126"/>
    </row>
    <row r="165" spans="1:5" s="106" customFormat="1" ht="19.5" x14ac:dyDescent="0.2">
      <c r="A165" s="107"/>
      <c r="B165" s="107"/>
      <c r="C165" s="108"/>
      <c r="D165" s="108"/>
      <c r="E165" s="126"/>
    </row>
    <row r="166" spans="1:5" s="106" customFormat="1" ht="19.5" x14ac:dyDescent="0.2">
      <c r="A166" s="107"/>
      <c r="B166" s="107"/>
      <c r="C166" s="108"/>
      <c r="D166" s="108"/>
      <c r="E166" s="126"/>
    </row>
    <row r="167" spans="1:5" s="106" customFormat="1" ht="19.5" x14ac:dyDescent="0.2">
      <c r="A167" s="107"/>
      <c r="B167" s="107"/>
      <c r="C167" s="108"/>
      <c r="D167" s="108"/>
      <c r="E167" s="126"/>
    </row>
    <row r="168" spans="1:5" s="106" customFormat="1" ht="19.5" x14ac:dyDescent="0.2">
      <c r="A168" s="107"/>
      <c r="B168" s="107"/>
      <c r="C168" s="108"/>
      <c r="D168" s="108"/>
      <c r="E168" s="126"/>
    </row>
    <row r="169" spans="1:5" s="106" customFormat="1" ht="19.5" x14ac:dyDescent="0.2">
      <c r="A169" s="107"/>
      <c r="B169" s="107"/>
      <c r="C169" s="108"/>
      <c r="D169" s="108"/>
      <c r="E169" s="126"/>
    </row>
    <row r="170" spans="1:5" s="106" customFormat="1" ht="19.5" x14ac:dyDescent="0.2">
      <c r="A170" s="107"/>
      <c r="B170" s="107"/>
      <c r="C170" s="108"/>
      <c r="D170" s="108"/>
      <c r="E170" s="126"/>
    </row>
    <row r="171" spans="1:5" s="106" customFormat="1" ht="19.5" x14ac:dyDescent="0.2">
      <c r="A171" s="107"/>
      <c r="B171" s="107"/>
      <c r="C171" s="108"/>
      <c r="D171" s="108"/>
      <c r="E171" s="126"/>
    </row>
    <row r="172" spans="1:5" s="106" customFormat="1" ht="19.5" x14ac:dyDescent="0.2">
      <c r="A172" s="107"/>
      <c r="B172" s="107"/>
      <c r="C172" s="108"/>
      <c r="D172" s="108"/>
      <c r="E172" s="126"/>
    </row>
    <row r="173" spans="1:5" s="106" customFormat="1" ht="19.5" x14ac:dyDescent="0.2">
      <c r="A173" s="107"/>
      <c r="B173" s="107"/>
      <c r="C173" s="108"/>
      <c r="D173" s="108"/>
      <c r="E173" s="126"/>
    </row>
    <row r="174" spans="1:5" s="106" customFormat="1" ht="19.5" x14ac:dyDescent="0.2">
      <c r="A174" s="107"/>
      <c r="B174" s="107"/>
      <c r="C174" s="108"/>
      <c r="D174" s="108"/>
      <c r="E174" s="126"/>
    </row>
    <row r="175" spans="1:5" s="106" customFormat="1" ht="19.5" x14ac:dyDescent="0.2">
      <c r="A175" s="107"/>
      <c r="B175" s="107"/>
      <c r="C175" s="108"/>
      <c r="D175" s="108"/>
      <c r="E175" s="126"/>
    </row>
    <row r="176" spans="1:5" s="106" customFormat="1" ht="19.5" x14ac:dyDescent="0.2">
      <c r="A176" s="107"/>
      <c r="B176" s="107"/>
      <c r="C176" s="108"/>
      <c r="D176" s="108"/>
      <c r="E176" s="126"/>
    </row>
    <row r="177" spans="1:5" s="106" customFormat="1" ht="19.5" x14ac:dyDescent="0.2">
      <c r="A177" s="107"/>
      <c r="B177" s="107"/>
      <c r="C177" s="108"/>
      <c r="D177" s="108"/>
      <c r="E177" s="126"/>
    </row>
    <row r="178" spans="1:5" s="106" customFormat="1" ht="19.5" x14ac:dyDescent="0.2">
      <c r="A178" s="107"/>
      <c r="B178" s="107"/>
      <c r="C178" s="108"/>
      <c r="D178" s="108"/>
      <c r="E178" s="126"/>
    </row>
    <row r="179" spans="1:5" s="106" customFormat="1" ht="19.5" x14ac:dyDescent="0.2">
      <c r="A179" s="107"/>
      <c r="B179" s="107"/>
      <c r="C179" s="108"/>
      <c r="D179" s="108"/>
      <c r="E179" s="126"/>
    </row>
    <row r="180" spans="1:5" s="106" customFormat="1" ht="19.5" x14ac:dyDescent="0.2">
      <c r="A180" s="107"/>
      <c r="B180" s="107"/>
      <c r="C180" s="108"/>
      <c r="D180" s="108"/>
      <c r="E180" s="126"/>
    </row>
    <row r="181" spans="1:5" s="106" customFormat="1" ht="19.5" x14ac:dyDescent="0.2">
      <c r="A181" s="107"/>
      <c r="B181" s="107"/>
      <c r="C181" s="108"/>
      <c r="D181" s="108"/>
      <c r="E181" s="126"/>
    </row>
    <row r="182" spans="1:5" s="106" customFormat="1" ht="19.5" x14ac:dyDescent="0.2">
      <c r="A182" s="107"/>
      <c r="B182" s="107"/>
      <c r="C182" s="108"/>
      <c r="D182" s="108"/>
      <c r="E182" s="126"/>
    </row>
    <row r="183" spans="1:5" s="106" customFormat="1" ht="19.5" x14ac:dyDescent="0.2">
      <c r="A183" s="107"/>
      <c r="B183" s="107"/>
      <c r="C183" s="108"/>
      <c r="D183" s="108"/>
      <c r="E183" s="126"/>
    </row>
    <row r="184" spans="1:5" s="106" customFormat="1" ht="19.5" x14ac:dyDescent="0.2">
      <c r="A184" s="107"/>
      <c r="B184" s="107"/>
      <c r="C184" s="108"/>
      <c r="D184" s="108"/>
      <c r="E184" s="126"/>
    </row>
    <row r="185" spans="1:5" s="106" customFormat="1" ht="19.5" x14ac:dyDescent="0.2">
      <c r="A185" s="107"/>
      <c r="B185" s="107"/>
      <c r="C185" s="108"/>
      <c r="D185" s="108"/>
      <c r="E185" s="126"/>
    </row>
    <row r="186" spans="1:5" s="106" customFormat="1" ht="19.5" x14ac:dyDescent="0.2">
      <c r="A186" s="107"/>
      <c r="B186" s="107"/>
      <c r="C186" s="108"/>
      <c r="D186" s="108"/>
      <c r="E186" s="126"/>
    </row>
    <row r="187" spans="1:5" s="106" customFormat="1" ht="19.5" x14ac:dyDescent="0.2">
      <c r="A187" s="107"/>
      <c r="B187" s="107"/>
      <c r="C187" s="108"/>
      <c r="D187" s="108"/>
      <c r="E187" s="126"/>
    </row>
    <row r="188" spans="1:5" s="106" customFormat="1" ht="19.5" x14ac:dyDescent="0.2">
      <c r="A188" s="107"/>
      <c r="B188" s="107"/>
      <c r="C188" s="108"/>
      <c r="D188" s="108"/>
      <c r="E188" s="126"/>
    </row>
    <row r="189" spans="1:5" s="106" customFormat="1" ht="19.5" x14ac:dyDescent="0.2">
      <c r="A189" s="107"/>
      <c r="B189" s="107"/>
      <c r="C189" s="108"/>
      <c r="D189" s="108"/>
      <c r="E189" s="126"/>
    </row>
    <row r="190" spans="1:5" s="106" customFormat="1" ht="19.5" x14ac:dyDescent="0.2">
      <c r="A190" s="107"/>
      <c r="B190" s="107"/>
      <c r="C190" s="108"/>
      <c r="D190" s="108"/>
      <c r="E190" s="126"/>
    </row>
    <row r="191" spans="1:5" s="106" customFormat="1" ht="19.5" x14ac:dyDescent="0.2">
      <c r="A191" s="107"/>
      <c r="B191" s="107"/>
      <c r="C191" s="108"/>
      <c r="D191" s="108"/>
      <c r="E191" s="126"/>
    </row>
    <row r="192" spans="1:5" s="106" customFormat="1" ht="19.5" x14ac:dyDescent="0.2">
      <c r="A192" s="107"/>
      <c r="B192" s="107"/>
      <c r="C192" s="108"/>
      <c r="D192" s="108"/>
      <c r="E192" s="126"/>
    </row>
    <row r="193" spans="1:5" s="106" customFormat="1" ht="19.5" x14ac:dyDescent="0.2">
      <c r="A193" s="107"/>
      <c r="B193" s="107"/>
      <c r="C193" s="108"/>
      <c r="D193" s="108"/>
      <c r="E193" s="126"/>
    </row>
    <row r="194" spans="1:5" s="106" customFormat="1" ht="19.5" x14ac:dyDescent="0.2">
      <c r="A194" s="107"/>
      <c r="B194" s="107"/>
      <c r="C194" s="108"/>
      <c r="D194" s="108"/>
      <c r="E194" s="126"/>
    </row>
    <row r="195" spans="1:5" s="106" customFormat="1" ht="19.5" x14ac:dyDescent="0.2">
      <c r="A195" s="107"/>
      <c r="B195" s="107"/>
      <c r="C195" s="108"/>
      <c r="D195" s="108"/>
      <c r="E195" s="126"/>
    </row>
    <row r="196" spans="1:5" s="106" customFormat="1" ht="19.5" x14ac:dyDescent="0.2">
      <c r="A196" s="107"/>
      <c r="B196" s="107"/>
      <c r="C196" s="108"/>
      <c r="D196" s="108"/>
      <c r="E196" s="126"/>
    </row>
    <row r="197" spans="1:5" s="106" customFormat="1" ht="19.5" x14ac:dyDescent="0.2">
      <c r="A197" s="107"/>
      <c r="B197" s="107"/>
      <c r="C197" s="108"/>
      <c r="D197" s="108"/>
      <c r="E197" s="126"/>
    </row>
    <row r="198" spans="1:5" s="106" customFormat="1" ht="19.5" x14ac:dyDescent="0.2">
      <c r="A198" s="107"/>
      <c r="B198" s="107"/>
      <c r="C198" s="108"/>
      <c r="D198" s="108"/>
      <c r="E198" s="126"/>
    </row>
    <row r="199" spans="1:5" s="106" customFormat="1" ht="19.5" x14ac:dyDescent="0.2">
      <c r="A199" s="107"/>
      <c r="B199" s="107"/>
      <c r="C199" s="108"/>
      <c r="D199" s="108"/>
      <c r="E199" s="126"/>
    </row>
    <row r="200" spans="1:5" s="106" customFormat="1" ht="19.5" x14ac:dyDescent="0.2">
      <c r="A200" s="107"/>
      <c r="B200" s="107"/>
      <c r="C200" s="108"/>
      <c r="D200" s="108"/>
      <c r="E200" s="126"/>
    </row>
    <row r="201" spans="1:5" s="106" customFormat="1" ht="19.5" x14ac:dyDescent="0.2">
      <c r="A201" s="107"/>
      <c r="B201" s="107"/>
      <c r="C201" s="108"/>
      <c r="D201" s="108"/>
      <c r="E201" s="126"/>
    </row>
    <row r="202" spans="1:5" s="106" customFormat="1" ht="19.5" x14ac:dyDescent="0.2">
      <c r="A202" s="107"/>
      <c r="B202" s="107"/>
      <c r="C202" s="108"/>
      <c r="D202" s="108"/>
      <c r="E202" s="126"/>
    </row>
    <row r="203" spans="1:5" s="106" customFormat="1" ht="19.5" x14ac:dyDescent="0.2">
      <c r="A203" s="107"/>
      <c r="B203" s="107"/>
      <c r="C203" s="108"/>
      <c r="D203" s="108"/>
      <c r="E203" s="126"/>
    </row>
    <row r="204" spans="1:5" s="106" customFormat="1" ht="19.5" x14ac:dyDescent="0.2">
      <c r="A204" s="107"/>
      <c r="B204" s="107"/>
      <c r="C204" s="108"/>
      <c r="D204" s="108"/>
      <c r="E204" s="126"/>
    </row>
    <row r="205" spans="1:5" s="106" customFormat="1" ht="19.5" x14ac:dyDescent="0.2">
      <c r="A205" s="107"/>
      <c r="B205" s="107"/>
      <c r="C205" s="108"/>
      <c r="D205" s="108"/>
      <c r="E205" s="126"/>
    </row>
    <row r="206" spans="1:5" s="106" customFormat="1" ht="19.5" x14ac:dyDescent="0.2">
      <c r="A206" s="107"/>
      <c r="B206" s="107"/>
      <c r="C206" s="108"/>
      <c r="D206" s="108"/>
      <c r="E206" s="126"/>
    </row>
    <row r="207" spans="1:5" s="106" customFormat="1" ht="19.5" x14ac:dyDescent="0.2">
      <c r="A207" s="107"/>
      <c r="B207" s="107"/>
      <c r="C207" s="108"/>
      <c r="D207" s="108"/>
      <c r="E207" s="126"/>
    </row>
    <row r="208" spans="1:5" s="106" customFormat="1" ht="19.5" x14ac:dyDescent="0.2">
      <c r="A208" s="107"/>
      <c r="B208" s="107"/>
      <c r="C208" s="108"/>
      <c r="D208" s="108"/>
      <c r="E208" s="126"/>
    </row>
    <row r="209" spans="1:5" s="106" customFormat="1" ht="19.5" x14ac:dyDescent="0.2">
      <c r="A209" s="107"/>
      <c r="B209" s="107"/>
      <c r="C209" s="108"/>
      <c r="D209" s="108"/>
      <c r="E209" s="126"/>
    </row>
    <row r="210" spans="1:5" s="106" customFormat="1" ht="19.5" x14ac:dyDescent="0.2">
      <c r="A210" s="107"/>
      <c r="B210" s="107"/>
      <c r="C210" s="108"/>
      <c r="D210" s="108"/>
      <c r="E210" s="126"/>
    </row>
    <row r="211" spans="1:5" s="106" customFormat="1" ht="19.5" x14ac:dyDescent="0.2">
      <c r="A211" s="107"/>
      <c r="B211" s="107"/>
      <c r="C211" s="108"/>
      <c r="D211" s="108"/>
      <c r="E211" s="126"/>
    </row>
    <row r="212" spans="1:5" s="106" customFormat="1" ht="19.5" x14ac:dyDescent="0.2">
      <c r="A212" s="107"/>
      <c r="B212" s="107"/>
      <c r="C212" s="108"/>
      <c r="D212" s="108"/>
      <c r="E212" s="126"/>
    </row>
    <row r="213" spans="1:5" s="106" customFormat="1" ht="19.5" x14ac:dyDescent="0.2">
      <c r="A213" s="107"/>
      <c r="B213" s="107"/>
      <c r="C213" s="108"/>
      <c r="D213" s="108"/>
      <c r="E213" s="126"/>
    </row>
    <row r="214" spans="1:5" s="106" customFormat="1" ht="19.5" x14ac:dyDescent="0.2">
      <c r="A214" s="107"/>
      <c r="B214" s="107"/>
      <c r="C214" s="108"/>
      <c r="D214" s="108"/>
      <c r="E214" s="126"/>
    </row>
    <row r="215" spans="1:5" s="106" customFormat="1" ht="19.5" x14ac:dyDescent="0.2">
      <c r="A215" s="107"/>
      <c r="B215" s="107"/>
      <c r="C215" s="108"/>
      <c r="D215" s="108"/>
      <c r="E215" s="126"/>
    </row>
    <row r="216" spans="1:5" s="106" customFormat="1" ht="19.5" x14ac:dyDescent="0.2">
      <c r="A216" s="107"/>
      <c r="B216" s="107"/>
      <c r="C216" s="108"/>
      <c r="D216" s="108"/>
      <c r="E216" s="126"/>
    </row>
    <row r="217" spans="1:5" s="106" customFormat="1" ht="19.5" x14ac:dyDescent="0.2">
      <c r="A217" s="107"/>
      <c r="B217" s="107"/>
      <c r="C217" s="108"/>
      <c r="D217" s="108"/>
      <c r="E217" s="126"/>
    </row>
    <row r="218" spans="1:5" s="106" customFormat="1" ht="19.5" x14ac:dyDescent="0.2">
      <c r="A218" s="107"/>
      <c r="B218" s="107"/>
      <c r="C218" s="108"/>
      <c r="D218" s="108"/>
      <c r="E218" s="126"/>
    </row>
    <row r="219" spans="1:5" s="106" customFormat="1" ht="19.5" x14ac:dyDescent="0.2">
      <c r="A219" s="107"/>
      <c r="B219" s="107"/>
      <c r="C219" s="108"/>
      <c r="D219" s="108"/>
      <c r="E219" s="126"/>
    </row>
    <row r="220" spans="1:5" s="106" customFormat="1" ht="19.5" x14ac:dyDescent="0.2">
      <c r="A220" s="107"/>
      <c r="B220" s="107"/>
      <c r="C220" s="108"/>
      <c r="D220" s="108"/>
      <c r="E220" s="126"/>
    </row>
    <row r="221" spans="1:5" s="106" customFormat="1" ht="19.5" x14ac:dyDescent="0.2">
      <c r="A221" s="107"/>
      <c r="B221" s="107"/>
      <c r="C221" s="108"/>
      <c r="D221" s="108"/>
      <c r="E221" s="126"/>
    </row>
    <row r="222" spans="1:5" s="106" customFormat="1" ht="19.5" x14ac:dyDescent="0.2">
      <c r="A222" s="107"/>
      <c r="B222" s="107"/>
      <c r="C222" s="108"/>
      <c r="D222" s="108"/>
      <c r="E222" s="126"/>
    </row>
    <row r="223" spans="1:5" s="106" customFormat="1" ht="19.5" x14ac:dyDescent="0.2">
      <c r="A223" s="107"/>
      <c r="B223" s="107"/>
      <c r="C223" s="108"/>
      <c r="D223" s="108"/>
      <c r="E223" s="126"/>
    </row>
    <row r="224" spans="1:5" s="106" customFormat="1" ht="19.5" x14ac:dyDescent="0.2">
      <c r="A224" s="107"/>
      <c r="B224" s="107"/>
      <c r="C224" s="108"/>
      <c r="D224" s="108"/>
      <c r="E224" s="126"/>
    </row>
    <row r="225" spans="1:7" s="106" customFormat="1" ht="19.5" x14ac:dyDescent="0.2">
      <c r="A225" s="107"/>
      <c r="B225" s="107"/>
      <c r="C225" s="108"/>
      <c r="D225" s="108"/>
      <c r="E225" s="126"/>
    </row>
    <row r="226" spans="1:7" s="106" customFormat="1" ht="19.5" x14ac:dyDescent="0.2">
      <c r="A226" s="107"/>
      <c r="B226" s="107"/>
      <c r="C226" s="108"/>
      <c r="D226" s="108"/>
      <c r="E226" s="126"/>
    </row>
    <row r="227" spans="1:7" s="106" customFormat="1" ht="19.5" x14ac:dyDescent="0.2">
      <c r="A227" s="107"/>
      <c r="B227" s="107"/>
      <c r="C227" s="108"/>
      <c r="D227" s="108"/>
      <c r="E227" s="126"/>
    </row>
    <row r="228" spans="1:7" s="106" customFormat="1" ht="19.5" x14ac:dyDescent="0.2">
      <c r="A228" s="107"/>
      <c r="B228" s="107"/>
      <c r="C228" s="108"/>
      <c r="D228" s="108"/>
      <c r="E228" s="126"/>
    </row>
    <row r="229" spans="1:7" s="106" customFormat="1" ht="19.5" x14ac:dyDescent="0.2">
      <c r="A229" s="107"/>
      <c r="B229" s="107"/>
      <c r="C229" s="108"/>
      <c r="D229" s="108"/>
      <c r="E229" s="126"/>
    </row>
    <row r="230" spans="1:7" s="106" customFormat="1" ht="19.5" x14ac:dyDescent="0.2">
      <c r="A230" s="107"/>
      <c r="B230" s="107"/>
      <c r="C230" s="108"/>
      <c r="D230" s="108"/>
      <c r="E230" s="126"/>
    </row>
    <row r="231" spans="1:7" ht="19.5" x14ac:dyDescent="0.2">
      <c r="A231" s="25"/>
      <c r="B231" s="28"/>
      <c r="C231" s="29"/>
      <c r="D231" s="29"/>
    </row>
    <row r="232" spans="1:7" ht="19.5" x14ac:dyDescent="0.2">
      <c r="A232" s="25"/>
      <c r="B232" s="28"/>
      <c r="C232" s="29"/>
      <c r="D232" s="29"/>
    </row>
    <row r="233" spans="1:7" ht="19.5" x14ac:dyDescent="0.2">
      <c r="A233" s="25"/>
      <c r="B233" s="28"/>
      <c r="C233" s="29"/>
      <c r="D233" s="29"/>
    </row>
    <row r="234" spans="1:7" ht="19.5" x14ac:dyDescent="0.2">
      <c r="A234" s="25"/>
      <c r="B234" s="28"/>
      <c r="C234" s="29"/>
      <c r="D234" s="29"/>
    </row>
    <row r="235" spans="1:7" ht="19.5" x14ac:dyDescent="0.2">
      <c r="A235" s="25"/>
      <c r="B235" s="28"/>
      <c r="C235" s="29"/>
      <c r="D235" s="29"/>
    </row>
    <row r="236" spans="1:7" x14ac:dyDescent="0.2">
      <c r="A236" s="6"/>
      <c r="B236" s="28"/>
      <c r="C236" s="28"/>
      <c r="D236" s="28"/>
    </row>
    <row r="237" spans="1:7" ht="19.5" x14ac:dyDescent="0.2">
      <c r="A237" s="6"/>
      <c r="B237" s="30" t="s">
        <v>133</v>
      </c>
      <c r="C237" s="30" t="s">
        <v>134</v>
      </c>
      <c r="D237" t="s">
        <v>133</v>
      </c>
      <c r="E237" s="119" t="s">
        <v>134</v>
      </c>
    </row>
    <row r="238" spans="1:7" ht="21" x14ac:dyDescent="0.3">
      <c r="A238" s="6"/>
      <c r="B238" s="31" t="s">
        <v>135</v>
      </c>
      <c r="C238" s="31" t="s">
        <v>136</v>
      </c>
      <c r="D238" t="s">
        <v>135</v>
      </c>
      <c r="F238" t="s">
        <v>135</v>
      </c>
      <c r="G238" t="e">
        <f>IF(NOT(ISERROR(MATCH(F238,_xlfn.ANCHORARRAY(B249),0))),#REF!&amp;"Por favor no seleccionar los criterios de impacto",F238)</f>
        <v>#REF!</v>
      </c>
    </row>
    <row r="239" spans="1:7" ht="21" x14ac:dyDescent="0.3">
      <c r="A239" s="6"/>
      <c r="B239" s="31" t="s">
        <v>135</v>
      </c>
      <c r="C239" s="31" t="s">
        <v>123</v>
      </c>
      <c r="E239" s="119" t="s">
        <v>136</v>
      </c>
    </row>
    <row r="240" spans="1:7" ht="21" x14ac:dyDescent="0.3">
      <c r="A240" s="6"/>
      <c r="B240" s="31" t="s">
        <v>135</v>
      </c>
      <c r="C240" s="31" t="s">
        <v>125</v>
      </c>
      <c r="E240" s="119" t="s">
        <v>123</v>
      </c>
    </row>
    <row r="241" spans="1:5" ht="21" x14ac:dyDescent="0.3">
      <c r="A241" s="6"/>
      <c r="B241" s="31" t="s">
        <v>135</v>
      </c>
      <c r="C241" s="31" t="s">
        <v>128</v>
      </c>
      <c r="E241" s="119" t="s">
        <v>125</v>
      </c>
    </row>
    <row r="242" spans="1:5" ht="21" x14ac:dyDescent="0.3">
      <c r="A242" s="6"/>
      <c r="B242" s="31" t="s">
        <v>135</v>
      </c>
      <c r="C242" s="31" t="s">
        <v>130</v>
      </c>
      <c r="E242" s="119" t="s">
        <v>128</v>
      </c>
    </row>
    <row r="243" spans="1:5" ht="21" x14ac:dyDescent="0.3">
      <c r="A243" s="6"/>
      <c r="B243" s="31" t="s">
        <v>119</v>
      </c>
      <c r="C243" s="31" t="s">
        <v>47</v>
      </c>
      <c r="E243" s="119" t="s">
        <v>130</v>
      </c>
    </row>
    <row r="244" spans="1:5" ht="21" x14ac:dyDescent="0.3">
      <c r="A244" s="6"/>
      <c r="B244" s="31" t="s">
        <v>119</v>
      </c>
      <c r="C244" s="31" t="s">
        <v>516</v>
      </c>
      <c r="D244" t="s">
        <v>119</v>
      </c>
    </row>
    <row r="245" spans="1:5" ht="21" x14ac:dyDescent="0.3">
      <c r="A245" s="6"/>
      <c r="B245" s="31" t="s">
        <v>119</v>
      </c>
      <c r="C245" s="31" t="s">
        <v>126</v>
      </c>
      <c r="E245" s="119" t="s">
        <v>47</v>
      </c>
    </row>
    <row r="246" spans="1:5" ht="21" x14ac:dyDescent="0.3">
      <c r="A246" s="6"/>
      <c r="B246" s="31" t="s">
        <v>119</v>
      </c>
      <c r="C246" s="31" t="s">
        <v>517</v>
      </c>
      <c r="E246" s="119" t="s">
        <v>516</v>
      </c>
    </row>
    <row r="247" spans="1:5" ht="21" x14ac:dyDescent="0.3">
      <c r="A247" s="6"/>
      <c r="B247" s="31" t="s">
        <v>119</v>
      </c>
      <c r="C247" s="31" t="s">
        <v>49</v>
      </c>
      <c r="E247" s="119" t="s">
        <v>126</v>
      </c>
    </row>
    <row r="248" spans="1:5" x14ac:dyDescent="0.2">
      <c r="A248" s="6"/>
      <c r="B248" s="32"/>
      <c r="C248" s="32"/>
      <c r="E248" s="119" t="s">
        <v>517</v>
      </c>
    </row>
    <row r="249" spans="1:5" x14ac:dyDescent="0.2">
      <c r="A249" s="6"/>
      <c r="B249" s="32" t="str" cm="1">
        <f t="array" ref="B249:B251">_xlfn.UNIQUE(Tabla1[[#All],[Criterios]])</f>
        <v>Criterios</v>
      </c>
      <c r="C249" s="32"/>
      <c r="E249" s="119" t="s">
        <v>49</v>
      </c>
    </row>
    <row r="250" spans="1:5" x14ac:dyDescent="0.2">
      <c r="A250" s="6"/>
      <c r="B250" s="32" t="str">
        <v>Afectación Económica o presupuestal</v>
      </c>
      <c r="C250" s="32"/>
    </row>
    <row r="251" spans="1:5" x14ac:dyDescent="0.2">
      <c r="B251" s="32" t="str">
        <v>Pérdida Reputacional</v>
      </c>
      <c r="C251" s="32"/>
    </row>
    <row r="252" spans="1:5" x14ac:dyDescent="0.2">
      <c r="B252" s="33"/>
      <c r="C252" s="33"/>
    </row>
    <row r="253" spans="1:5" x14ac:dyDescent="0.2">
      <c r="B253" s="33"/>
      <c r="C253" s="33"/>
    </row>
    <row r="254" spans="1:5" x14ac:dyDescent="0.2">
      <c r="B254" s="33"/>
      <c r="C254" s="33"/>
    </row>
    <row r="255" spans="1:5" x14ac:dyDescent="0.2">
      <c r="B255" s="33"/>
      <c r="C255" s="33"/>
      <c r="D255" s="33"/>
    </row>
    <row r="256" spans="1:5" x14ac:dyDescent="0.2">
      <c r="B256" s="33"/>
      <c r="C256" s="33"/>
      <c r="D256" s="33"/>
    </row>
    <row r="257" spans="2:4" x14ac:dyDescent="0.2">
      <c r="B257" s="33"/>
      <c r="C257" s="33"/>
      <c r="D257" s="33"/>
    </row>
    <row r="258" spans="2:4" x14ac:dyDescent="0.2">
      <c r="B258" s="33"/>
      <c r="C258" s="33"/>
      <c r="D258" s="33"/>
    </row>
    <row r="259" spans="2:4" x14ac:dyDescent="0.2">
      <c r="B259" s="33"/>
      <c r="C259" s="33"/>
      <c r="D259" s="33"/>
    </row>
    <row r="260" spans="2:4" x14ac:dyDescent="0.2">
      <c r="B260" s="33"/>
      <c r="C260" s="33"/>
      <c r="D260" s="33"/>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election activeCell="I4" sqref="I4"/>
    </sheetView>
  </sheetViews>
  <sheetFormatPr defaultColWidth="14.2578125" defaultRowHeight="14.25" x14ac:dyDescent="0.2"/>
  <cols>
    <col min="1" max="2" width="14.2578125" style="34"/>
    <col min="3" max="3" width="16.94921875" style="34" customWidth="1"/>
    <col min="4" max="4" width="14.2578125" style="34"/>
    <col min="5" max="5" width="46.00390625" style="34" customWidth="1"/>
    <col min="6" max="16384" width="14.2578125" style="34"/>
  </cols>
  <sheetData>
    <row r="1" spans="2:11" ht="24" customHeight="1" thickBot="1" x14ac:dyDescent="0.25">
      <c r="B1" s="387" t="s">
        <v>137</v>
      </c>
      <c r="C1" s="388"/>
      <c r="D1" s="388"/>
      <c r="E1" s="388"/>
      <c r="F1" s="389"/>
    </row>
    <row r="2" spans="2:11" ht="15.75" thickBot="1" x14ac:dyDescent="0.25">
      <c r="B2" s="35"/>
      <c r="C2" s="35"/>
      <c r="D2" s="35"/>
      <c r="E2" s="35"/>
      <c r="F2" s="35"/>
      <c r="I2" s="129"/>
      <c r="J2" s="144" t="s">
        <v>55</v>
      </c>
      <c r="K2" s="144" t="s">
        <v>56</v>
      </c>
    </row>
    <row r="3" spans="2:11" ht="15.75" thickBot="1" x14ac:dyDescent="0.25">
      <c r="B3" s="390" t="s">
        <v>138</v>
      </c>
      <c r="C3" s="391"/>
      <c r="D3" s="391"/>
      <c r="E3" s="36" t="s">
        <v>139</v>
      </c>
      <c r="F3" s="37" t="s">
        <v>140</v>
      </c>
      <c r="I3" s="143" t="s">
        <v>51</v>
      </c>
      <c r="J3" s="133">
        <v>0.5</v>
      </c>
      <c r="K3" s="133">
        <v>0.45</v>
      </c>
    </row>
    <row r="4" spans="2:11" ht="29.25" x14ac:dyDescent="0.2">
      <c r="B4" s="392" t="s">
        <v>141</v>
      </c>
      <c r="C4" s="394" t="s">
        <v>31</v>
      </c>
      <c r="D4" s="38" t="s">
        <v>51</v>
      </c>
      <c r="E4" s="39" t="s">
        <v>142</v>
      </c>
      <c r="F4" s="40">
        <v>0.25</v>
      </c>
      <c r="I4" s="144" t="s">
        <v>52</v>
      </c>
      <c r="J4" s="133">
        <v>0.4</v>
      </c>
      <c r="K4" s="133">
        <v>0.35</v>
      </c>
    </row>
    <row r="5" spans="2:11" ht="42.75" x14ac:dyDescent="0.2">
      <c r="B5" s="393"/>
      <c r="C5" s="395"/>
      <c r="D5" s="41" t="s">
        <v>52</v>
      </c>
      <c r="E5" s="42" t="s">
        <v>143</v>
      </c>
      <c r="F5" s="43">
        <v>0.15</v>
      </c>
      <c r="I5" s="144" t="s">
        <v>53</v>
      </c>
      <c r="J5" s="133">
        <v>0.35</v>
      </c>
      <c r="K5" s="133">
        <v>0.3</v>
      </c>
    </row>
    <row r="6" spans="2:11" ht="42.75" x14ac:dyDescent="0.2">
      <c r="B6" s="393"/>
      <c r="C6" s="395"/>
      <c r="D6" s="41" t="s">
        <v>53</v>
      </c>
      <c r="E6" s="42" t="s">
        <v>144</v>
      </c>
      <c r="F6" s="43">
        <v>0.1</v>
      </c>
    </row>
    <row r="7" spans="2:11" ht="56.25" x14ac:dyDescent="0.2">
      <c r="B7" s="393"/>
      <c r="C7" s="395" t="s">
        <v>32</v>
      </c>
      <c r="D7" s="41" t="s">
        <v>55</v>
      </c>
      <c r="E7" s="42" t="s">
        <v>145</v>
      </c>
      <c r="F7" s="43">
        <v>0.25</v>
      </c>
      <c r="G7" s="130"/>
    </row>
    <row r="8" spans="2:11" ht="29.25" x14ac:dyDescent="0.2">
      <c r="B8" s="393"/>
      <c r="C8" s="395"/>
      <c r="D8" s="41" t="s">
        <v>56</v>
      </c>
      <c r="E8" s="42" t="s">
        <v>146</v>
      </c>
      <c r="F8" s="43">
        <v>0.2</v>
      </c>
      <c r="G8" s="130"/>
    </row>
    <row r="9" spans="2:11" ht="42.75" x14ac:dyDescent="0.2">
      <c r="B9" s="393" t="s">
        <v>147</v>
      </c>
      <c r="C9" s="395" t="s">
        <v>34</v>
      </c>
      <c r="D9" s="41" t="s">
        <v>58</v>
      </c>
      <c r="E9" s="42" t="s">
        <v>148</v>
      </c>
      <c r="F9" s="44" t="s">
        <v>149</v>
      </c>
    </row>
    <row r="10" spans="2:11" ht="42.75" x14ac:dyDescent="0.2">
      <c r="B10" s="393"/>
      <c r="C10" s="395"/>
      <c r="D10" s="41" t="s">
        <v>150</v>
      </c>
      <c r="E10" s="42" t="s">
        <v>151</v>
      </c>
      <c r="F10" s="44" t="s">
        <v>149</v>
      </c>
    </row>
    <row r="11" spans="2:11" ht="29.25" x14ac:dyDescent="0.2">
      <c r="B11" s="393"/>
      <c r="C11" s="395" t="s">
        <v>35</v>
      </c>
      <c r="D11" s="41" t="s">
        <v>61</v>
      </c>
      <c r="E11" s="42" t="s">
        <v>152</v>
      </c>
      <c r="F11" s="44" t="s">
        <v>149</v>
      </c>
    </row>
    <row r="12" spans="2:11" ht="42.75" x14ac:dyDescent="0.2">
      <c r="B12" s="393"/>
      <c r="C12" s="395"/>
      <c r="D12" s="41" t="s">
        <v>62</v>
      </c>
      <c r="E12" s="42" t="s">
        <v>153</v>
      </c>
      <c r="F12" s="44" t="s">
        <v>149</v>
      </c>
    </row>
    <row r="13" spans="2:11" ht="29.25" x14ac:dyDescent="0.2">
      <c r="B13" s="393"/>
      <c r="C13" s="395" t="s">
        <v>36</v>
      </c>
      <c r="D13" s="41" t="s">
        <v>64</v>
      </c>
      <c r="E13" s="42" t="s">
        <v>154</v>
      </c>
      <c r="F13" s="44" t="s">
        <v>149</v>
      </c>
    </row>
    <row r="14" spans="2:11" ht="15.75" thickBot="1" x14ac:dyDescent="0.25">
      <c r="B14" s="396"/>
      <c r="C14" s="397"/>
      <c r="D14" s="45" t="s">
        <v>65</v>
      </c>
      <c r="E14" s="46" t="s">
        <v>155</v>
      </c>
      <c r="F14" s="47" t="s">
        <v>149</v>
      </c>
    </row>
    <row r="15" spans="2:11" ht="49.5" customHeight="1" x14ac:dyDescent="0.2">
      <c r="B15" s="386" t="s">
        <v>156</v>
      </c>
      <c r="C15" s="386"/>
      <c r="D15" s="386"/>
      <c r="E15" s="386"/>
      <c r="F15" s="386"/>
    </row>
    <row r="16" spans="2:11" ht="27" customHeight="1" x14ac:dyDescent="0.2">
      <c r="B16" s="4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AB4" workbookViewId="0">
      <selection activeCell="AT8" sqref="AT8:AU14"/>
    </sheetView>
  </sheetViews>
  <sheetFormatPr defaultColWidth="11.43359375" defaultRowHeight="15" x14ac:dyDescent="0.2"/>
  <cols>
    <col min="1" max="1" width="3.765625" style="6" customWidth="1"/>
    <col min="2" max="2" width="6.72265625" style="6" customWidth="1"/>
    <col min="3" max="3" width="0.53515625" style="6" hidden="1" customWidth="1"/>
    <col min="4" max="4" width="11.43359375" style="6" hidden="1" customWidth="1"/>
    <col min="5" max="5" width="9.81640625" style="6" customWidth="1"/>
    <col min="6" max="8" width="11.43359375" style="6" hidden="1" customWidth="1"/>
    <col min="9" max="9" width="8.47265625" style="6" customWidth="1"/>
    <col min="10" max="11" width="11.43359375" style="6"/>
    <col min="12" max="12" width="0.1328125" style="6" customWidth="1"/>
    <col min="13" max="13" width="0.265625" style="6" hidden="1" customWidth="1"/>
    <col min="14" max="15" width="11.43359375" style="6" hidden="1" customWidth="1"/>
    <col min="16" max="16" width="11.43359375" style="6"/>
    <col min="17" max="17" width="10.22265625" style="6" customWidth="1"/>
    <col min="18" max="18" width="11.43359375" style="6" hidden="1" customWidth="1"/>
    <col min="19" max="19" width="0.8046875" style="6" hidden="1" customWidth="1"/>
    <col min="20" max="20" width="11.43359375" style="6" hidden="1" customWidth="1"/>
    <col min="21" max="21" width="0.1328125" style="6" hidden="1" customWidth="1"/>
    <col min="22" max="22" width="11.43359375" style="6"/>
    <col min="23" max="23" width="10.0859375" style="6" customWidth="1"/>
    <col min="24" max="24" width="3.8984375" style="6" hidden="1" customWidth="1"/>
    <col min="25" max="25" width="4.4375" style="6" hidden="1" customWidth="1"/>
    <col min="26" max="27" width="11.43359375" style="6" hidden="1" customWidth="1"/>
    <col min="28" max="28" width="11.43359375" style="6"/>
    <col min="29" max="29" width="9.68359375" style="6" customWidth="1"/>
    <col min="30" max="30" width="1.61328125" style="6" hidden="1" customWidth="1"/>
    <col min="31" max="32" width="11.43359375" style="6" hidden="1" customWidth="1"/>
    <col min="33" max="33" width="0.8046875" style="6" hidden="1" customWidth="1"/>
    <col min="34" max="34" width="11.43359375" style="6"/>
    <col min="35" max="35" width="13.046875" style="6" customWidth="1"/>
    <col min="36" max="37" width="1.61328125" style="6" hidden="1" customWidth="1"/>
    <col min="38" max="38" width="0.94140625" style="6" customWidth="1"/>
    <col min="39" max="40" width="11.43359375" style="6"/>
    <col min="41" max="41" width="4.5703125" style="6" customWidth="1"/>
    <col min="42" max="42" width="2.41796875" style="6" hidden="1" customWidth="1"/>
    <col min="43" max="45" width="11.43359375" style="6" hidden="1" customWidth="1"/>
    <col min="46" max="46" width="14.66015625" style="6" customWidth="1"/>
    <col min="47" max="47" width="15.73828125" style="6" customWidth="1"/>
    <col min="48" max="16384" width="11.43359375" style="6"/>
  </cols>
  <sheetData>
    <row r="4" spans="2:47" x14ac:dyDescent="0.2">
      <c r="B4" s="398" t="s">
        <v>332</v>
      </c>
      <c r="C4" s="398"/>
      <c r="D4" s="398"/>
      <c r="E4" s="398"/>
      <c r="F4" s="398"/>
      <c r="G4" s="398"/>
      <c r="H4" s="398"/>
      <c r="I4" s="398"/>
      <c r="J4" s="399" t="s">
        <v>8</v>
      </c>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T4" s="400" t="s">
        <v>25</v>
      </c>
      <c r="AU4" s="400"/>
    </row>
    <row r="5" spans="2:47" x14ac:dyDescent="0.2">
      <c r="B5" s="398"/>
      <c r="C5" s="398"/>
      <c r="D5" s="398"/>
      <c r="E5" s="398"/>
      <c r="F5" s="398"/>
      <c r="G5" s="398"/>
      <c r="H5" s="398"/>
      <c r="I5" s="398"/>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T5" s="400"/>
      <c r="AU5" s="400"/>
    </row>
    <row r="6" spans="2:47" x14ac:dyDescent="0.2">
      <c r="B6" s="398"/>
      <c r="C6" s="398"/>
      <c r="D6" s="398"/>
      <c r="E6" s="398"/>
      <c r="F6" s="398"/>
      <c r="G6" s="398"/>
      <c r="H6" s="398"/>
      <c r="I6" s="398"/>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T6" s="400"/>
      <c r="AU6" s="400"/>
    </row>
    <row r="7" spans="2:47" ht="15.75" thickBot="1" x14ac:dyDescent="0.25"/>
    <row r="8" spans="2:47" x14ac:dyDescent="0.2">
      <c r="B8" s="401" t="s">
        <v>107</v>
      </c>
      <c r="C8" s="401"/>
      <c r="D8" s="402"/>
      <c r="E8" s="403" t="s">
        <v>157</v>
      </c>
      <c r="F8" s="404"/>
      <c r="G8" s="404"/>
      <c r="H8" s="404"/>
      <c r="I8" s="405"/>
      <c r="J8" s="49" t="s">
        <v>330</v>
      </c>
      <c r="K8" s="50" t="s">
        <v>330</v>
      </c>
      <c r="L8" s="50" t="s">
        <v>330</v>
      </c>
      <c r="M8" s="50" t="s">
        <v>330</v>
      </c>
      <c r="N8" s="50" t="s">
        <v>330</v>
      </c>
      <c r="O8" s="51" t="s">
        <v>330</v>
      </c>
      <c r="P8" s="49" t="s">
        <v>330</v>
      </c>
      <c r="Q8" s="50" t="s">
        <v>330</v>
      </c>
      <c r="R8" s="50" t="s">
        <v>330</v>
      </c>
      <c r="S8" s="50" t="s">
        <v>330</v>
      </c>
      <c r="T8" s="50" t="s">
        <v>330</v>
      </c>
      <c r="U8" s="51" t="s">
        <v>330</v>
      </c>
      <c r="V8" s="49" t="s">
        <v>330</v>
      </c>
      <c r="W8" s="50" t="s">
        <v>330</v>
      </c>
      <c r="X8" s="50" t="s">
        <v>330</v>
      </c>
      <c r="Y8" s="50" t="s">
        <v>330</v>
      </c>
      <c r="Z8" s="50" t="s">
        <v>330</v>
      </c>
      <c r="AA8" s="51" t="s">
        <v>330</v>
      </c>
      <c r="AB8" s="49" t="s">
        <v>330</v>
      </c>
      <c r="AC8" s="50" t="s">
        <v>330</v>
      </c>
      <c r="AD8" s="50" t="s">
        <v>330</v>
      </c>
      <c r="AE8" s="50" t="s">
        <v>330</v>
      </c>
      <c r="AF8" s="50" t="s">
        <v>330</v>
      </c>
      <c r="AG8" s="51" t="s">
        <v>330</v>
      </c>
      <c r="AH8" s="52" t="s">
        <v>330</v>
      </c>
      <c r="AI8" s="53" t="s">
        <v>330</v>
      </c>
      <c r="AJ8" s="53" t="s">
        <v>330</v>
      </c>
      <c r="AK8" s="53" t="s">
        <v>330</v>
      </c>
      <c r="AL8" s="53" t="s">
        <v>330</v>
      </c>
      <c r="AN8" s="412" t="s">
        <v>158</v>
      </c>
      <c r="AO8" s="413"/>
      <c r="AP8" s="413"/>
      <c r="AQ8" s="413"/>
      <c r="AR8" s="413"/>
      <c r="AS8" s="414"/>
      <c r="AT8" s="421" t="s">
        <v>513</v>
      </c>
      <c r="AU8" s="421"/>
    </row>
    <row r="9" spans="2:47" x14ac:dyDescent="0.2">
      <c r="B9" s="401"/>
      <c r="C9" s="401"/>
      <c r="D9" s="402"/>
      <c r="E9" s="406"/>
      <c r="F9" s="407"/>
      <c r="G9" s="407"/>
      <c r="H9" s="407"/>
      <c r="I9" s="408"/>
      <c r="J9" s="54" t="s">
        <v>330</v>
      </c>
      <c r="K9" s="55" t="s">
        <v>330</v>
      </c>
      <c r="L9" s="55" t="s">
        <v>330</v>
      </c>
      <c r="M9" s="55" t="s">
        <v>330</v>
      </c>
      <c r="N9" s="55" t="s">
        <v>330</v>
      </c>
      <c r="O9" s="56" t="s">
        <v>330</v>
      </c>
      <c r="P9" s="54" t="s">
        <v>330</v>
      </c>
      <c r="Q9" s="55" t="s">
        <v>330</v>
      </c>
      <c r="R9" s="55" t="s">
        <v>330</v>
      </c>
      <c r="S9" s="55" t="s">
        <v>330</v>
      </c>
      <c r="T9" s="55" t="s">
        <v>330</v>
      </c>
      <c r="U9" s="56" t="s">
        <v>330</v>
      </c>
      <c r="V9" s="54" t="s">
        <v>330</v>
      </c>
      <c r="W9" s="55" t="s">
        <v>330</v>
      </c>
      <c r="X9" s="55" t="s">
        <v>330</v>
      </c>
      <c r="Y9" s="55" t="s">
        <v>330</v>
      </c>
      <c r="Z9" s="55" t="s">
        <v>330</v>
      </c>
      <c r="AA9" s="56" t="s">
        <v>330</v>
      </c>
      <c r="AB9" s="54" t="s">
        <v>330</v>
      </c>
      <c r="AC9" s="55" t="s">
        <v>330</v>
      </c>
      <c r="AD9" s="55" t="s">
        <v>330</v>
      </c>
      <c r="AE9" s="55" t="s">
        <v>330</v>
      </c>
      <c r="AF9" s="55" t="s">
        <v>330</v>
      </c>
      <c r="AG9" s="56" t="s">
        <v>330</v>
      </c>
      <c r="AH9" s="57" t="s">
        <v>330</v>
      </c>
      <c r="AI9" s="58" t="s">
        <v>330</v>
      </c>
      <c r="AJ9" s="58" t="s">
        <v>330</v>
      </c>
      <c r="AK9" s="58" t="s">
        <v>330</v>
      </c>
      <c r="AL9" s="58" t="s">
        <v>330</v>
      </c>
      <c r="AN9" s="415"/>
      <c r="AO9" s="416"/>
      <c r="AP9" s="416"/>
      <c r="AQ9" s="416"/>
      <c r="AR9" s="416"/>
      <c r="AS9" s="417"/>
      <c r="AT9" s="421"/>
      <c r="AU9" s="421"/>
    </row>
    <row r="10" spans="2:47" x14ac:dyDescent="0.2">
      <c r="B10" s="401"/>
      <c r="C10" s="401"/>
      <c r="D10" s="402"/>
      <c r="E10" s="406"/>
      <c r="F10" s="407"/>
      <c r="G10" s="407"/>
      <c r="H10" s="407"/>
      <c r="I10" s="408"/>
      <c r="J10" s="54" t="s">
        <v>330</v>
      </c>
      <c r="K10" s="55" t="s">
        <v>330</v>
      </c>
      <c r="L10" s="55" t="s">
        <v>330</v>
      </c>
      <c r="M10" s="55" t="s">
        <v>330</v>
      </c>
      <c r="N10" s="55" t="s">
        <v>330</v>
      </c>
      <c r="O10" s="56" t="s">
        <v>330</v>
      </c>
      <c r="P10" s="54" t="s">
        <v>330</v>
      </c>
      <c r="Q10" s="55" t="s">
        <v>330</v>
      </c>
      <c r="R10" s="55" t="s">
        <v>330</v>
      </c>
      <c r="S10" s="55" t="s">
        <v>330</v>
      </c>
      <c r="T10" s="55" t="s">
        <v>330</v>
      </c>
      <c r="U10" s="56" t="s">
        <v>330</v>
      </c>
      <c r="V10" s="54" t="s">
        <v>330</v>
      </c>
      <c r="W10" s="55" t="s">
        <v>330</v>
      </c>
      <c r="X10" s="55" t="s">
        <v>330</v>
      </c>
      <c r="Y10" s="55" t="s">
        <v>330</v>
      </c>
      <c r="Z10" s="55" t="s">
        <v>330</v>
      </c>
      <c r="AA10" s="56" t="s">
        <v>330</v>
      </c>
      <c r="AB10" s="54" t="s">
        <v>330</v>
      </c>
      <c r="AC10" s="55" t="s">
        <v>330</v>
      </c>
      <c r="AD10" s="55" t="s">
        <v>330</v>
      </c>
      <c r="AE10" s="55" t="s">
        <v>330</v>
      </c>
      <c r="AF10" s="55" t="s">
        <v>330</v>
      </c>
      <c r="AG10" s="56" t="s">
        <v>330</v>
      </c>
      <c r="AH10" s="57" t="s">
        <v>330</v>
      </c>
      <c r="AI10" s="58" t="s">
        <v>330</v>
      </c>
      <c r="AJ10" s="58" t="s">
        <v>330</v>
      </c>
      <c r="AK10" s="58" t="s">
        <v>330</v>
      </c>
      <c r="AL10" s="58" t="s">
        <v>330</v>
      </c>
      <c r="AN10" s="415"/>
      <c r="AO10" s="416"/>
      <c r="AP10" s="416"/>
      <c r="AQ10" s="416"/>
      <c r="AR10" s="416"/>
      <c r="AS10" s="417"/>
      <c r="AT10" s="421"/>
      <c r="AU10" s="421"/>
    </row>
    <row r="11" spans="2:47" x14ac:dyDescent="0.2">
      <c r="B11" s="401"/>
      <c r="C11" s="401"/>
      <c r="D11" s="402"/>
      <c r="E11" s="406"/>
      <c r="F11" s="407"/>
      <c r="G11" s="407"/>
      <c r="H11" s="407"/>
      <c r="I11" s="408"/>
      <c r="J11" s="54" t="s">
        <v>330</v>
      </c>
      <c r="K11" s="55" t="s">
        <v>330</v>
      </c>
      <c r="L11" s="55" t="s">
        <v>330</v>
      </c>
      <c r="M11" s="55" t="s">
        <v>330</v>
      </c>
      <c r="N11" s="55" t="s">
        <v>330</v>
      </c>
      <c r="O11" s="56" t="s">
        <v>330</v>
      </c>
      <c r="P11" s="54" t="s">
        <v>330</v>
      </c>
      <c r="Q11" s="55" t="s">
        <v>330</v>
      </c>
      <c r="R11" s="55" t="s">
        <v>330</v>
      </c>
      <c r="S11" s="55" t="s">
        <v>330</v>
      </c>
      <c r="T11" s="55" t="s">
        <v>330</v>
      </c>
      <c r="U11" s="56" t="s">
        <v>330</v>
      </c>
      <c r="V11" s="54" t="s">
        <v>330</v>
      </c>
      <c r="W11" s="55" t="s">
        <v>330</v>
      </c>
      <c r="X11" s="55" t="s">
        <v>330</v>
      </c>
      <c r="Y11" s="55" t="s">
        <v>330</v>
      </c>
      <c r="Z11" s="55" t="s">
        <v>330</v>
      </c>
      <c r="AA11" s="56" t="s">
        <v>330</v>
      </c>
      <c r="AB11" s="54" t="s">
        <v>330</v>
      </c>
      <c r="AC11" s="55" t="s">
        <v>330</v>
      </c>
      <c r="AD11" s="55" t="s">
        <v>330</v>
      </c>
      <c r="AE11" s="55" t="s">
        <v>330</v>
      </c>
      <c r="AF11" s="55" t="s">
        <v>330</v>
      </c>
      <c r="AG11" s="56" t="s">
        <v>330</v>
      </c>
      <c r="AH11" s="57" t="s">
        <v>330</v>
      </c>
      <c r="AI11" s="58" t="s">
        <v>330</v>
      </c>
      <c r="AJ11" s="58" t="s">
        <v>330</v>
      </c>
      <c r="AK11" s="58" t="s">
        <v>330</v>
      </c>
      <c r="AL11" s="58" t="s">
        <v>330</v>
      </c>
      <c r="AN11" s="415"/>
      <c r="AO11" s="416"/>
      <c r="AP11" s="416"/>
      <c r="AQ11" s="416"/>
      <c r="AR11" s="416"/>
      <c r="AS11" s="417"/>
      <c r="AT11" s="421"/>
      <c r="AU11" s="421"/>
    </row>
    <row r="12" spans="2:47" x14ac:dyDescent="0.2">
      <c r="B12" s="401"/>
      <c r="C12" s="401"/>
      <c r="D12" s="402"/>
      <c r="E12" s="406"/>
      <c r="F12" s="407"/>
      <c r="G12" s="407"/>
      <c r="H12" s="407"/>
      <c r="I12" s="408"/>
      <c r="J12" s="54" t="s">
        <v>330</v>
      </c>
      <c r="K12" s="55" t="s">
        <v>330</v>
      </c>
      <c r="L12" s="55" t="s">
        <v>330</v>
      </c>
      <c r="M12" s="55" t="s">
        <v>330</v>
      </c>
      <c r="N12" s="55" t="s">
        <v>330</v>
      </c>
      <c r="O12" s="56" t="s">
        <v>330</v>
      </c>
      <c r="P12" s="54" t="s">
        <v>330</v>
      </c>
      <c r="Q12" s="55" t="s">
        <v>330</v>
      </c>
      <c r="R12" s="55" t="s">
        <v>330</v>
      </c>
      <c r="S12" s="55" t="s">
        <v>330</v>
      </c>
      <c r="T12" s="55" t="s">
        <v>330</v>
      </c>
      <c r="U12" s="56" t="s">
        <v>330</v>
      </c>
      <c r="V12" s="54" t="s">
        <v>330</v>
      </c>
      <c r="W12" s="55" t="s">
        <v>330</v>
      </c>
      <c r="X12" s="55" t="s">
        <v>330</v>
      </c>
      <c r="Y12" s="55" t="s">
        <v>330</v>
      </c>
      <c r="Z12" s="55" t="s">
        <v>330</v>
      </c>
      <c r="AA12" s="56" t="s">
        <v>330</v>
      </c>
      <c r="AB12" s="54" t="s">
        <v>330</v>
      </c>
      <c r="AC12" s="55" t="s">
        <v>330</v>
      </c>
      <c r="AD12" s="55" t="s">
        <v>330</v>
      </c>
      <c r="AE12" s="55" t="s">
        <v>330</v>
      </c>
      <c r="AF12" s="55" t="s">
        <v>330</v>
      </c>
      <c r="AG12" s="56" t="s">
        <v>330</v>
      </c>
      <c r="AH12" s="57" t="s">
        <v>330</v>
      </c>
      <c r="AI12" s="58" t="s">
        <v>330</v>
      </c>
      <c r="AJ12" s="58" t="s">
        <v>330</v>
      </c>
      <c r="AK12" s="58" t="s">
        <v>330</v>
      </c>
      <c r="AL12" s="58" t="s">
        <v>330</v>
      </c>
      <c r="AN12" s="415"/>
      <c r="AO12" s="416"/>
      <c r="AP12" s="416"/>
      <c r="AQ12" s="416"/>
      <c r="AR12" s="416"/>
      <c r="AS12" s="417"/>
      <c r="AT12" s="421"/>
      <c r="AU12" s="421"/>
    </row>
    <row r="13" spans="2:47" x14ac:dyDescent="0.2">
      <c r="B13" s="401"/>
      <c r="C13" s="401"/>
      <c r="D13" s="402"/>
      <c r="E13" s="406"/>
      <c r="F13" s="407"/>
      <c r="G13" s="407"/>
      <c r="H13" s="407"/>
      <c r="I13" s="408"/>
      <c r="J13" s="54" t="s">
        <v>330</v>
      </c>
      <c r="K13" s="55" t="s">
        <v>330</v>
      </c>
      <c r="L13" s="55" t="s">
        <v>330</v>
      </c>
      <c r="M13" s="55" t="s">
        <v>330</v>
      </c>
      <c r="N13" s="55" t="s">
        <v>330</v>
      </c>
      <c r="O13" s="56" t="s">
        <v>330</v>
      </c>
      <c r="P13" s="54" t="s">
        <v>330</v>
      </c>
      <c r="Q13" s="55" t="s">
        <v>330</v>
      </c>
      <c r="R13" s="55" t="s">
        <v>330</v>
      </c>
      <c r="S13" s="55" t="s">
        <v>330</v>
      </c>
      <c r="T13" s="55" t="s">
        <v>330</v>
      </c>
      <c r="U13" s="56" t="s">
        <v>330</v>
      </c>
      <c r="V13" s="54" t="s">
        <v>330</v>
      </c>
      <c r="W13" s="55" t="s">
        <v>330</v>
      </c>
      <c r="X13" s="55" t="s">
        <v>330</v>
      </c>
      <c r="Y13" s="55" t="s">
        <v>330</v>
      </c>
      <c r="Z13" s="55" t="s">
        <v>330</v>
      </c>
      <c r="AA13" s="56" t="s">
        <v>330</v>
      </c>
      <c r="AB13" s="54" t="s">
        <v>330</v>
      </c>
      <c r="AC13" s="55" t="s">
        <v>330</v>
      </c>
      <c r="AD13" s="55" t="s">
        <v>330</v>
      </c>
      <c r="AE13" s="55" t="s">
        <v>330</v>
      </c>
      <c r="AF13" s="55" t="s">
        <v>330</v>
      </c>
      <c r="AG13" s="56" t="s">
        <v>330</v>
      </c>
      <c r="AH13" s="57" t="s">
        <v>330</v>
      </c>
      <c r="AI13" s="58" t="s">
        <v>330</v>
      </c>
      <c r="AJ13" s="58" t="s">
        <v>330</v>
      </c>
      <c r="AK13" s="58" t="s">
        <v>330</v>
      </c>
      <c r="AL13" s="58" t="s">
        <v>330</v>
      </c>
      <c r="AN13" s="415"/>
      <c r="AO13" s="416"/>
      <c r="AP13" s="416"/>
      <c r="AQ13" s="416"/>
      <c r="AR13" s="416"/>
      <c r="AS13" s="417"/>
      <c r="AT13" s="421"/>
      <c r="AU13" s="421"/>
    </row>
    <row r="14" spans="2:47" ht="5.25" customHeight="1" thickBot="1" x14ac:dyDescent="0.25">
      <c r="B14" s="401"/>
      <c r="C14" s="401"/>
      <c r="D14" s="402"/>
      <c r="E14" s="406"/>
      <c r="F14" s="407"/>
      <c r="G14" s="407"/>
      <c r="H14" s="407"/>
      <c r="I14" s="408"/>
      <c r="J14" s="54" t="s">
        <v>330</v>
      </c>
      <c r="K14" s="55" t="s">
        <v>330</v>
      </c>
      <c r="L14" s="55" t="s">
        <v>330</v>
      </c>
      <c r="M14" s="55" t="s">
        <v>330</v>
      </c>
      <c r="N14" s="55" t="s">
        <v>330</v>
      </c>
      <c r="O14" s="56" t="s">
        <v>330</v>
      </c>
      <c r="P14" s="54" t="s">
        <v>330</v>
      </c>
      <c r="Q14" s="55" t="s">
        <v>330</v>
      </c>
      <c r="R14" s="55" t="s">
        <v>330</v>
      </c>
      <c r="S14" s="55" t="s">
        <v>330</v>
      </c>
      <c r="T14" s="55" t="s">
        <v>330</v>
      </c>
      <c r="U14" s="56" t="s">
        <v>330</v>
      </c>
      <c r="V14" s="54" t="s">
        <v>330</v>
      </c>
      <c r="W14" s="55" t="s">
        <v>330</v>
      </c>
      <c r="X14" s="55" t="s">
        <v>330</v>
      </c>
      <c r="Y14" s="55" t="s">
        <v>330</v>
      </c>
      <c r="Z14" s="55" t="s">
        <v>330</v>
      </c>
      <c r="AA14" s="56" t="s">
        <v>330</v>
      </c>
      <c r="AB14" s="54" t="s">
        <v>330</v>
      </c>
      <c r="AC14" s="55" t="s">
        <v>330</v>
      </c>
      <c r="AD14" s="55" t="s">
        <v>330</v>
      </c>
      <c r="AE14" s="55" t="s">
        <v>330</v>
      </c>
      <c r="AF14" s="55" t="s">
        <v>330</v>
      </c>
      <c r="AG14" s="56" t="s">
        <v>330</v>
      </c>
      <c r="AH14" s="57" t="s">
        <v>330</v>
      </c>
      <c r="AI14" s="58" t="s">
        <v>330</v>
      </c>
      <c r="AJ14" s="58" t="s">
        <v>330</v>
      </c>
      <c r="AK14" s="58" t="s">
        <v>330</v>
      </c>
      <c r="AL14" s="58" t="s">
        <v>330</v>
      </c>
      <c r="AN14" s="415"/>
      <c r="AO14" s="416"/>
      <c r="AP14" s="416"/>
      <c r="AQ14" s="416"/>
      <c r="AR14" s="416"/>
      <c r="AS14" s="417"/>
      <c r="AT14" s="421"/>
      <c r="AU14" s="421"/>
    </row>
    <row r="15" spans="2:47" ht="15.75" hidden="1" thickBot="1" x14ac:dyDescent="0.25">
      <c r="B15" s="401"/>
      <c r="C15" s="401"/>
      <c r="D15" s="402"/>
      <c r="E15" s="406"/>
      <c r="F15" s="407"/>
      <c r="G15" s="407"/>
      <c r="H15" s="407"/>
      <c r="I15" s="408"/>
      <c r="J15" s="54" t="s">
        <v>330</v>
      </c>
      <c r="K15" s="55" t="s">
        <v>330</v>
      </c>
      <c r="L15" s="55" t="s">
        <v>330</v>
      </c>
      <c r="M15" s="55" t="s">
        <v>330</v>
      </c>
      <c r="N15" s="55" t="s">
        <v>330</v>
      </c>
      <c r="O15" s="56" t="s">
        <v>330</v>
      </c>
      <c r="P15" s="54" t="s">
        <v>330</v>
      </c>
      <c r="Q15" s="55" t="s">
        <v>330</v>
      </c>
      <c r="R15" s="55" t="s">
        <v>330</v>
      </c>
      <c r="S15" s="55" t="s">
        <v>330</v>
      </c>
      <c r="T15" s="55" t="s">
        <v>330</v>
      </c>
      <c r="U15" s="56" t="s">
        <v>330</v>
      </c>
      <c r="V15" s="54" t="s">
        <v>330</v>
      </c>
      <c r="W15" s="55" t="s">
        <v>330</v>
      </c>
      <c r="X15" s="55" t="s">
        <v>330</v>
      </c>
      <c r="Y15" s="55" t="s">
        <v>330</v>
      </c>
      <c r="Z15" s="55" t="s">
        <v>330</v>
      </c>
      <c r="AA15" s="56" t="s">
        <v>330</v>
      </c>
      <c r="AB15" s="54" t="s">
        <v>330</v>
      </c>
      <c r="AC15" s="55" t="s">
        <v>330</v>
      </c>
      <c r="AD15" s="55" t="s">
        <v>330</v>
      </c>
      <c r="AE15" s="55" t="s">
        <v>330</v>
      </c>
      <c r="AF15" s="55" t="s">
        <v>330</v>
      </c>
      <c r="AG15" s="56" t="s">
        <v>330</v>
      </c>
      <c r="AH15" s="57" t="s">
        <v>330</v>
      </c>
      <c r="AI15" s="58" t="s">
        <v>330</v>
      </c>
      <c r="AJ15" s="58" t="s">
        <v>330</v>
      </c>
      <c r="AK15" s="58" t="s">
        <v>330</v>
      </c>
      <c r="AL15" s="58" t="s">
        <v>330</v>
      </c>
      <c r="AN15" s="415"/>
      <c r="AO15" s="416"/>
      <c r="AP15" s="416"/>
      <c r="AQ15" s="416"/>
      <c r="AR15" s="416"/>
      <c r="AS15" s="417"/>
      <c r="AT15" s="35"/>
      <c r="AU15" s="35"/>
    </row>
    <row r="16" spans="2:47" ht="15.75" hidden="1" thickBot="1" x14ac:dyDescent="0.25">
      <c r="B16" s="401"/>
      <c r="C16" s="401"/>
      <c r="D16" s="402"/>
      <c r="E16" s="406"/>
      <c r="F16" s="407"/>
      <c r="G16" s="407"/>
      <c r="H16" s="407"/>
      <c r="I16" s="408"/>
      <c r="J16" s="54" t="s">
        <v>330</v>
      </c>
      <c r="K16" s="55" t="s">
        <v>330</v>
      </c>
      <c r="L16" s="55" t="s">
        <v>330</v>
      </c>
      <c r="M16" s="55" t="s">
        <v>330</v>
      </c>
      <c r="N16" s="55" t="s">
        <v>330</v>
      </c>
      <c r="O16" s="56" t="s">
        <v>330</v>
      </c>
      <c r="P16" s="54" t="s">
        <v>330</v>
      </c>
      <c r="Q16" s="55" t="s">
        <v>330</v>
      </c>
      <c r="R16" s="55" t="s">
        <v>330</v>
      </c>
      <c r="S16" s="55" t="s">
        <v>330</v>
      </c>
      <c r="T16" s="55" t="s">
        <v>330</v>
      </c>
      <c r="U16" s="56" t="s">
        <v>330</v>
      </c>
      <c r="V16" s="54" t="s">
        <v>330</v>
      </c>
      <c r="W16" s="55" t="s">
        <v>330</v>
      </c>
      <c r="X16" s="55" t="s">
        <v>330</v>
      </c>
      <c r="Y16" s="55" t="s">
        <v>330</v>
      </c>
      <c r="Z16" s="55" t="s">
        <v>330</v>
      </c>
      <c r="AA16" s="56" t="s">
        <v>330</v>
      </c>
      <c r="AB16" s="54" t="s">
        <v>330</v>
      </c>
      <c r="AC16" s="55" t="s">
        <v>330</v>
      </c>
      <c r="AD16" s="55" t="s">
        <v>330</v>
      </c>
      <c r="AE16" s="55" t="s">
        <v>330</v>
      </c>
      <c r="AF16" s="55" t="s">
        <v>330</v>
      </c>
      <c r="AG16" s="56" t="s">
        <v>330</v>
      </c>
      <c r="AH16" s="57" t="s">
        <v>330</v>
      </c>
      <c r="AI16" s="58" t="s">
        <v>330</v>
      </c>
      <c r="AJ16" s="58" t="s">
        <v>330</v>
      </c>
      <c r="AK16" s="58" t="s">
        <v>330</v>
      </c>
      <c r="AL16" s="58" t="s">
        <v>330</v>
      </c>
      <c r="AN16" s="415"/>
      <c r="AO16" s="416"/>
      <c r="AP16" s="416"/>
      <c r="AQ16" s="416"/>
      <c r="AR16" s="416"/>
      <c r="AS16" s="417"/>
      <c r="AT16" s="35"/>
      <c r="AU16" s="35"/>
    </row>
    <row r="17" spans="2:47" ht="15.75" hidden="1" thickBot="1" x14ac:dyDescent="0.25">
      <c r="B17" s="401"/>
      <c r="C17" s="401"/>
      <c r="D17" s="402"/>
      <c r="E17" s="409"/>
      <c r="F17" s="410"/>
      <c r="G17" s="410"/>
      <c r="H17" s="410"/>
      <c r="I17" s="411"/>
      <c r="J17" s="59" t="s">
        <v>330</v>
      </c>
      <c r="K17" s="60" t="s">
        <v>330</v>
      </c>
      <c r="L17" s="60" t="s">
        <v>330</v>
      </c>
      <c r="M17" s="60" t="s">
        <v>330</v>
      </c>
      <c r="N17" s="60" t="s">
        <v>330</v>
      </c>
      <c r="O17" s="61" t="s">
        <v>330</v>
      </c>
      <c r="P17" s="54" t="s">
        <v>330</v>
      </c>
      <c r="Q17" s="55" t="s">
        <v>330</v>
      </c>
      <c r="R17" s="55" t="s">
        <v>330</v>
      </c>
      <c r="S17" s="55" t="s">
        <v>330</v>
      </c>
      <c r="T17" s="55" t="s">
        <v>330</v>
      </c>
      <c r="U17" s="56" t="s">
        <v>330</v>
      </c>
      <c r="V17" s="59" t="s">
        <v>330</v>
      </c>
      <c r="W17" s="60" t="s">
        <v>330</v>
      </c>
      <c r="X17" s="60" t="s">
        <v>330</v>
      </c>
      <c r="Y17" s="60" t="s">
        <v>330</v>
      </c>
      <c r="Z17" s="60" t="s">
        <v>330</v>
      </c>
      <c r="AA17" s="61" t="s">
        <v>330</v>
      </c>
      <c r="AB17" s="54" t="s">
        <v>330</v>
      </c>
      <c r="AC17" s="55" t="s">
        <v>330</v>
      </c>
      <c r="AD17" s="55" t="s">
        <v>330</v>
      </c>
      <c r="AE17" s="55" t="s">
        <v>330</v>
      </c>
      <c r="AF17" s="55" t="s">
        <v>330</v>
      </c>
      <c r="AG17" s="56" t="s">
        <v>330</v>
      </c>
      <c r="AH17" s="62" t="s">
        <v>330</v>
      </c>
      <c r="AI17" s="63" t="s">
        <v>330</v>
      </c>
      <c r="AJ17" s="63" t="s">
        <v>330</v>
      </c>
      <c r="AK17" s="63" t="s">
        <v>330</v>
      </c>
      <c r="AL17" s="63" t="s">
        <v>330</v>
      </c>
      <c r="AN17" s="418"/>
      <c r="AO17" s="419"/>
      <c r="AP17" s="419"/>
      <c r="AQ17" s="419"/>
      <c r="AR17" s="419"/>
      <c r="AS17" s="420"/>
      <c r="AT17" s="35"/>
      <c r="AU17" s="35"/>
    </row>
    <row r="18" spans="2:47" ht="15.75" customHeight="1" x14ac:dyDescent="0.2">
      <c r="B18" s="401"/>
      <c r="C18" s="401"/>
      <c r="D18" s="402"/>
      <c r="E18" s="403" t="s">
        <v>159</v>
      </c>
      <c r="F18" s="404"/>
      <c r="G18" s="404"/>
      <c r="H18" s="404"/>
      <c r="I18" s="404"/>
      <c r="J18" s="172" t="s">
        <v>330</v>
      </c>
      <c r="K18" s="173" t="s">
        <v>330</v>
      </c>
      <c r="L18" s="173" t="s">
        <v>330</v>
      </c>
      <c r="M18" s="173" t="s">
        <v>330</v>
      </c>
      <c r="N18" s="173" t="s">
        <v>330</v>
      </c>
      <c r="O18" s="174" t="s">
        <v>330</v>
      </c>
      <c r="P18" s="172" t="s">
        <v>330</v>
      </c>
      <c r="Q18" s="173" t="s">
        <v>330</v>
      </c>
      <c r="R18" s="64" t="s">
        <v>330</v>
      </c>
      <c r="S18" s="64" t="s">
        <v>330</v>
      </c>
      <c r="T18" s="64" t="s">
        <v>330</v>
      </c>
      <c r="U18" s="65" t="s">
        <v>330</v>
      </c>
      <c r="V18" s="49" t="s">
        <v>330</v>
      </c>
      <c r="W18" s="50" t="s">
        <v>330</v>
      </c>
      <c r="X18" s="50" t="s">
        <v>330</v>
      </c>
      <c r="Y18" s="50" t="s">
        <v>330</v>
      </c>
      <c r="Z18" s="50" t="s">
        <v>330</v>
      </c>
      <c r="AA18" s="51" t="s">
        <v>330</v>
      </c>
      <c r="AB18" s="49" t="s">
        <v>330</v>
      </c>
      <c r="AC18" s="50" t="s">
        <v>330</v>
      </c>
      <c r="AD18" s="50" t="s">
        <v>330</v>
      </c>
      <c r="AE18" s="50" t="s">
        <v>330</v>
      </c>
      <c r="AF18" s="50" t="s">
        <v>330</v>
      </c>
      <c r="AG18" s="51" t="s">
        <v>330</v>
      </c>
      <c r="AH18" s="52" t="s">
        <v>330</v>
      </c>
      <c r="AI18" s="53" t="s">
        <v>330</v>
      </c>
      <c r="AJ18" s="53" t="s">
        <v>330</v>
      </c>
      <c r="AK18" s="53" t="s">
        <v>330</v>
      </c>
      <c r="AL18" s="53" t="s">
        <v>330</v>
      </c>
      <c r="AN18" s="423" t="s">
        <v>160</v>
      </c>
      <c r="AO18" s="424"/>
      <c r="AP18" s="424"/>
      <c r="AQ18" s="424"/>
      <c r="AR18" s="424"/>
      <c r="AS18" s="424"/>
      <c r="AT18" s="429" t="s">
        <v>331</v>
      </c>
      <c r="AU18" s="430"/>
    </row>
    <row r="19" spans="2:47" ht="15.75" customHeight="1" x14ac:dyDescent="0.2">
      <c r="B19" s="401"/>
      <c r="C19" s="401"/>
      <c r="D19" s="402"/>
      <c r="E19" s="422"/>
      <c r="F19" s="407"/>
      <c r="G19" s="407"/>
      <c r="H19" s="407"/>
      <c r="I19" s="407"/>
      <c r="J19" s="175" t="s">
        <v>330</v>
      </c>
      <c r="K19" s="176" t="s">
        <v>330</v>
      </c>
      <c r="L19" s="176" t="s">
        <v>330</v>
      </c>
      <c r="M19" s="176" t="s">
        <v>330</v>
      </c>
      <c r="N19" s="176" t="s">
        <v>330</v>
      </c>
      <c r="O19" s="177" t="s">
        <v>330</v>
      </c>
      <c r="P19" s="175" t="s">
        <v>330</v>
      </c>
      <c r="Q19" s="176" t="s">
        <v>330</v>
      </c>
      <c r="R19" s="67" t="s">
        <v>330</v>
      </c>
      <c r="S19" s="67" t="s">
        <v>330</v>
      </c>
      <c r="T19" s="67" t="s">
        <v>330</v>
      </c>
      <c r="U19" s="68" t="s">
        <v>330</v>
      </c>
      <c r="V19" s="54" t="s">
        <v>330</v>
      </c>
      <c r="W19" s="55" t="s">
        <v>330</v>
      </c>
      <c r="X19" s="55" t="s">
        <v>330</v>
      </c>
      <c r="Y19" s="55" t="s">
        <v>330</v>
      </c>
      <c r="Z19" s="55" t="s">
        <v>330</v>
      </c>
      <c r="AA19" s="56" t="s">
        <v>330</v>
      </c>
      <c r="AB19" s="54" t="s">
        <v>330</v>
      </c>
      <c r="AC19" s="55" t="s">
        <v>330</v>
      </c>
      <c r="AD19" s="55" t="s">
        <v>330</v>
      </c>
      <c r="AE19" s="55" t="s">
        <v>330</v>
      </c>
      <c r="AF19" s="55" t="s">
        <v>330</v>
      </c>
      <c r="AG19" s="56" t="s">
        <v>330</v>
      </c>
      <c r="AH19" s="57" t="s">
        <v>330</v>
      </c>
      <c r="AI19" s="58" t="s">
        <v>330</v>
      </c>
      <c r="AJ19" s="58" t="s">
        <v>330</v>
      </c>
      <c r="AK19" s="58" t="s">
        <v>330</v>
      </c>
      <c r="AL19" s="58" t="s">
        <v>330</v>
      </c>
      <c r="AN19" s="425"/>
      <c r="AO19" s="426"/>
      <c r="AP19" s="426"/>
      <c r="AQ19" s="426"/>
      <c r="AR19" s="426"/>
      <c r="AS19" s="426"/>
      <c r="AT19" s="431"/>
      <c r="AU19" s="432"/>
    </row>
    <row r="20" spans="2:47" ht="15.75" customHeight="1" x14ac:dyDescent="0.2">
      <c r="B20" s="401"/>
      <c r="C20" s="401"/>
      <c r="D20" s="402"/>
      <c r="E20" s="406"/>
      <c r="F20" s="407"/>
      <c r="G20" s="407"/>
      <c r="H20" s="407"/>
      <c r="I20" s="407"/>
      <c r="J20" s="175" t="s">
        <v>330</v>
      </c>
      <c r="K20" s="176" t="s">
        <v>330</v>
      </c>
      <c r="L20" s="176" t="s">
        <v>330</v>
      </c>
      <c r="M20" s="176" t="s">
        <v>330</v>
      </c>
      <c r="N20" s="176" t="s">
        <v>330</v>
      </c>
      <c r="O20" s="177" t="s">
        <v>330</v>
      </c>
      <c r="P20" s="175" t="s">
        <v>330</v>
      </c>
      <c r="Q20" s="176" t="s">
        <v>330</v>
      </c>
      <c r="R20" s="67" t="s">
        <v>330</v>
      </c>
      <c r="S20" s="67" t="s">
        <v>330</v>
      </c>
      <c r="T20" s="67" t="s">
        <v>330</v>
      </c>
      <c r="U20" s="68" t="s">
        <v>330</v>
      </c>
      <c r="V20" s="54" t="s">
        <v>330</v>
      </c>
      <c r="W20" s="55" t="s">
        <v>330</v>
      </c>
      <c r="X20" s="55" t="s">
        <v>330</v>
      </c>
      <c r="Y20" s="55" t="s">
        <v>330</v>
      </c>
      <c r="Z20" s="55" t="s">
        <v>330</v>
      </c>
      <c r="AA20" s="56" t="s">
        <v>330</v>
      </c>
      <c r="AB20" s="54" t="s">
        <v>330</v>
      </c>
      <c r="AC20" s="55" t="s">
        <v>330</v>
      </c>
      <c r="AD20" s="55" t="s">
        <v>330</v>
      </c>
      <c r="AE20" s="55" t="s">
        <v>330</v>
      </c>
      <c r="AF20" s="55" t="s">
        <v>330</v>
      </c>
      <c r="AG20" s="56" t="s">
        <v>330</v>
      </c>
      <c r="AH20" s="57" t="s">
        <v>330</v>
      </c>
      <c r="AI20" s="58" t="s">
        <v>330</v>
      </c>
      <c r="AJ20" s="58" t="s">
        <v>330</v>
      </c>
      <c r="AK20" s="58" t="s">
        <v>330</v>
      </c>
      <c r="AL20" s="58" t="s">
        <v>330</v>
      </c>
      <c r="AN20" s="425"/>
      <c r="AO20" s="426"/>
      <c r="AP20" s="426"/>
      <c r="AQ20" s="426"/>
      <c r="AR20" s="426"/>
      <c r="AS20" s="426"/>
      <c r="AT20" s="431"/>
      <c r="AU20" s="432"/>
    </row>
    <row r="21" spans="2:47" ht="15.75" customHeight="1" x14ac:dyDescent="0.2">
      <c r="B21" s="401"/>
      <c r="C21" s="401"/>
      <c r="D21" s="402"/>
      <c r="E21" s="406"/>
      <c r="F21" s="407"/>
      <c r="G21" s="407"/>
      <c r="H21" s="407"/>
      <c r="I21" s="407"/>
      <c r="J21" s="175" t="s">
        <v>330</v>
      </c>
      <c r="K21" s="176" t="s">
        <v>330</v>
      </c>
      <c r="L21" s="176" t="s">
        <v>330</v>
      </c>
      <c r="M21" s="176" t="s">
        <v>330</v>
      </c>
      <c r="N21" s="176" t="s">
        <v>330</v>
      </c>
      <c r="O21" s="177" t="s">
        <v>330</v>
      </c>
      <c r="P21" s="175" t="s">
        <v>330</v>
      </c>
      <c r="Q21" s="176" t="s">
        <v>330</v>
      </c>
      <c r="R21" s="67" t="s">
        <v>330</v>
      </c>
      <c r="S21" s="67" t="s">
        <v>330</v>
      </c>
      <c r="T21" s="67" t="s">
        <v>330</v>
      </c>
      <c r="U21" s="68" t="s">
        <v>330</v>
      </c>
      <c r="V21" s="54" t="s">
        <v>330</v>
      </c>
      <c r="W21" s="55" t="s">
        <v>330</v>
      </c>
      <c r="X21" s="55" t="s">
        <v>330</v>
      </c>
      <c r="Y21" s="55" t="s">
        <v>330</v>
      </c>
      <c r="Z21" s="55" t="s">
        <v>330</v>
      </c>
      <c r="AA21" s="56" t="s">
        <v>330</v>
      </c>
      <c r="AB21" s="54" t="s">
        <v>330</v>
      </c>
      <c r="AC21" s="55" t="s">
        <v>330</v>
      </c>
      <c r="AD21" s="55" t="s">
        <v>330</v>
      </c>
      <c r="AE21" s="55" t="s">
        <v>330</v>
      </c>
      <c r="AF21" s="55" t="s">
        <v>330</v>
      </c>
      <c r="AG21" s="56" t="s">
        <v>330</v>
      </c>
      <c r="AH21" s="57" t="s">
        <v>330</v>
      </c>
      <c r="AI21" s="58" t="s">
        <v>330</v>
      </c>
      <c r="AJ21" s="58" t="s">
        <v>330</v>
      </c>
      <c r="AK21" s="58" t="s">
        <v>330</v>
      </c>
      <c r="AL21" s="58" t="s">
        <v>330</v>
      </c>
      <c r="AN21" s="425"/>
      <c r="AO21" s="426"/>
      <c r="AP21" s="426"/>
      <c r="AQ21" s="426"/>
      <c r="AR21" s="426"/>
      <c r="AS21" s="426"/>
      <c r="AT21" s="431"/>
      <c r="AU21" s="432"/>
    </row>
    <row r="22" spans="2:47" ht="15.75" customHeight="1" x14ac:dyDescent="0.2">
      <c r="B22" s="401"/>
      <c r="C22" s="401"/>
      <c r="D22" s="402"/>
      <c r="E22" s="406"/>
      <c r="F22" s="407"/>
      <c r="G22" s="407"/>
      <c r="H22" s="407"/>
      <c r="I22" s="407"/>
      <c r="J22" s="175" t="s">
        <v>330</v>
      </c>
      <c r="K22" s="176" t="s">
        <v>330</v>
      </c>
      <c r="L22" s="176" t="s">
        <v>330</v>
      </c>
      <c r="M22" s="176" t="s">
        <v>330</v>
      </c>
      <c r="N22" s="176" t="s">
        <v>330</v>
      </c>
      <c r="O22" s="177" t="s">
        <v>330</v>
      </c>
      <c r="P22" s="175" t="s">
        <v>330</v>
      </c>
      <c r="Q22" s="176" t="s">
        <v>330</v>
      </c>
      <c r="R22" s="67" t="s">
        <v>330</v>
      </c>
      <c r="S22" s="67" t="s">
        <v>330</v>
      </c>
      <c r="T22" s="67" t="s">
        <v>330</v>
      </c>
      <c r="U22" s="68" t="s">
        <v>330</v>
      </c>
      <c r="V22" s="54" t="s">
        <v>330</v>
      </c>
      <c r="W22" s="55" t="s">
        <v>330</v>
      </c>
      <c r="X22" s="55" t="s">
        <v>330</v>
      </c>
      <c r="Y22" s="55" t="s">
        <v>330</v>
      </c>
      <c r="Z22" s="55" t="s">
        <v>330</v>
      </c>
      <c r="AA22" s="56" t="s">
        <v>330</v>
      </c>
      <c r="AB22" s="54" t="s">
        <v>330</v>
      </c>
      <c r="AC22" s="55" t="s">
        <v>330</v>
      </c>
      <c r="AD22" s="55" t="s">
        <v>330</v>
      </c>
      <c r="AE22" s="55" t="s">
        <v>330</v>
      </c>
      <c r="AF22" s="55" t="s">
        <v>330</v>
      </c>
      <c r="AG22" s="56" t="s">
        <v>330</v>
      </c>
      <c r="AH22" s="57" t="s">
        <v>330</v>
      </c>
      <c r="AI22" s="58" t="s">
        <v>330</v>
      </c>
      <c r="AJ22" s="58" t="s">
        <v>330</v>
      </c>
      <c r="AK22" s="58" t="s">
        <v>330</v>
      </c>
      <c r="AL22" s="58" t="s">
        <v>330</v>
      </c>
      <c r="AN22" s="425"/>
      <c r="AO22" s="426"/>
      <c r="AP22" s="426"/>
      <c r="AQ22" s="426"/>
      <c r="AR22" s="426"/>
      <c r="AS22" s="426"/>
      <c r="AT22" s="431"/>
      <c r="AU22" s="432"/>
    </row>
    <row r="23" spans="2:47" ht="0.75" customHeight="1" x14ac:dyDescent="0.2">
      <c r="B23" s="401"/>
      <c r="C23" s="401"/>
      <c r="D23" s="402"/>
      <c r="E23" s="406"/>
      <c r="F23" s="407"/>
      <c r="G23" s="407"/>
      <c r="H23" s="407"/>
      <c r="I23" s="407"/>
      <c r="J23" s="175" t="s">
        <v>330</v>
      </c>
      <c r="K23" s="176" t="s">
        <v>330</v>
      </c>
      <c r="L23" s="176" t="s">
        <v>330</v>
      </c>
      <c r="M23" s="176" t="s">
        <v>330</v>
      </c>
      <c r="N23" s="176" t="s">
        <v>330</v>
      </c>
      <c r="O23" s="177" t="s">
        <v>330</v>
      </c>
      <c r="P23" s="175" t="s">
        <v>330</v>
      </c>
      <c r="Q23" s="176" t="s">
        <v>330</v>
      </c>
      <c r="R23" s="67" t="s">
        <v>330</v>
      </c>
      <c r="S23" s="67" t="s">
        <v>330</v>
      </c>
      <c r="T23" s="67" t="s">
        <v>330</v>
      </c>
      <c r="U23" s="68" t="s">
        <v>330</v>
      </c>
      <c r="V23" s="54" t="s">
        <v>330</v>
      </c>
      <c r="W23" s="55" t="s">
        <v>330</v>
      </c>
      <c r="X23" s="55" t="s">
        <v>330</v>
      </c>
      <c r="Y23" s="55" t="s">
        <v>330</v>
      </c>
      <c r="Z23" s="55" t="s">
        <v>330</v>
      </c>
      <c r="AA23" s="56" t="s">
        <v>330</v>
      </c>
      <c r="AB23" s="54" t="s">
        <v>330</v>
      </c>
      <c r="AC23" s="55" t="s">
        <v>330</v>
      </c>
      <c r="AD23" s="55" t="s">
        <v>330</v>
      </c>
      <c r="AE23" s="55" t="s">
        <v>330</v>
      </c>
      <c r="AF23" s="55" t="s">
        <v>330</v>
      </c>
      <c r="AG23" s="56" t="s">
        <v>330</v>
      </c>
      <c r="AH23" s="57" t="s">
        <v>330</v>
      </c>
      <c r="AI23" s="58" t="s">
        <v>330</v>
      </c>
      <c r="AJ23" s="58" t="s">
        <v>330</v>
      </c>
      <c r="AK23" s="58" t="s">
        <v>330</v>
      </c>
      <c r="AL23" s="58" t="s">
        <v>330</v>
      </c>
      <c r="AN23" s="425"/>
      <c r="AO23" s="426"/>
      <c r="AP23" s="426"/>
      <c r="AQ23" s="426"/>
      <c r="AR23" s="426"/>
      <c r="AS23" s="426"/>
      <c r="AT23" s="431"/>
      <c r="AU23" s="432"/>
    </row>
    <row r="24" spans="2:47" ht="15.75" hidden="1" customHeight="1" x14ac:dyDescent="0.2">
      <c r="B24" s="401"/>
      <c r="C24" s="401"/>
      <c r="D24" s="402"/>
      <c r="E24" s="406"/>
      <c r="F24" s="407"/>
      <c r="G24" s="407"/>
      <c r="H24" s="407"/>
      <c r="I24" s="407"/>
      <c r="J24" s="175" t="s">
        <v>330</v>
      </c>
      <c r="K24" s="176" t="s">
        <v>330</v>
      </c>
      <c r="L24" s="176" t="s">
        <v>330</v>
      </c>
      <c r="M24" s="176" t="s">
        <v>330</v>
      </c>
      <c r="N24" s="176" t="s">
        <v>330</v>
      </c>
      <c r="O24" s="177" t="s">
        <v>330</v>
      </c>
      <c r="P24" s="175" t="s">
        <v>330</v>
      </c>
      <c r="Q24" s="176" t="s">
        <v>330</v>
      </c>
      <c r="R24" s="67" t="s">
        <v>330</v>
      </c>
      <c r="S24" s="67" t="s">
        <v>330</v>
      </c>
      <c r="T24" s="67" t="s">
        <v>330</v>
      </c>
      <c r="U24" s="68" t="s">
        <v>330</v>
      </c>
      <c r="V24" s="54" t="s">
        <v>330</v>
      </c>
      <c r="W24" s="55" t="s">
        <v>330</v>
      </c>
      <c r="X24" s="55" t="s">
        <v>330</v>
      </c>
      <c r="Y24" s="55" t="s">
        <v>330</v>
      </c>
      <c r="Z24" s="55" t="s">
        <v>330</v>
      </c>
      <c r="AA24" s="56" t="s">
        <v>330</v>
      </c>
      <c r="AB24" s="54" t="s">
        <v>330</v>
      </c>
      <c r="AC24" s="55" t="s">
        <v>330</v>
      </c>
      <c r="AD24" s="55" t="s">
        <v>330</v>
      </c>
      <c r="AE24" s="55" t="s">
        <v>330</v>
      </c>
      <c r="AF24" s="55" t="s">
        <v>330</v>
      </c>
      <c r="AG24" s="56" t="s">
        <v>330</v>
      </c>
      <c r="AH24" s="57" t="s">
        <v>330</v>
      </c>
      <c r="AI24" s="58" t="s">
        <v>330</v>
      </c>
      <c r="AJ24" s="58" t="s">
        <v>330</v>
      </c>
      <c r="AK24" s="58" t="s">
        <v>330</v>
      </c>
      <c r="AL24" s="58" t="s">
        <v>330</v>
      </c>
      <c r="AN24" s="425"/>
      <c r="AO24" s="426"/>
      <c r="AP24" s="426"/>
      <c r="AQ24" s="426"/>
      <c r="AR24" s="426"/>
      <c r="AS24" s="426"/>
      <c r="AT24" s="431"/>
      <c r="AU24" s="432"/>
    </row>
    <row r="25" spans="2:47" ht="15.75" hidden="1" customHeight="1" thickBot="1" x14ac:dyDescent="0.25">
      <c r="B25" s="401"/>
      <c r="C25" s="401"/>
      <c r="D25" s="402"/>
      <c r="E25" s="406"/>
      <c r="F25" s="407"/>
      <c r="G25" s="407"/>
      <c r="H25" s="407"/>
      <c r="I25" s="407"/>
      <c r="J25" s="175" t="s">
        <v>330</v>
      </c>
      <c r="K25" s="176" t="s">
        <v>330</v>
      </c>
      <c r="L25" s="176" t="s">
        <v>330</v>
      </c>
      <c r="M25" s="176" t="s">
        <v>330</v>
      </c>
      <c r="N25" s="176" t="s">
        <v>330</v>
      </c>
      <c r="O25" s="177" t="s">
        <v>330</v>
      </c>
      <c r="P25" s="175" t="s">
        <v>330</v>
      </c>
      <c r="Q25" s="176" t="s">
        <v>330</v>
      </c>
      <c r="R25" s="67" t="s">
        <v>330</v>
      </c>
      <c r="S25" s="67" t="s">
        <v>330</v>
      </c>
      <c r="T25" s="67" t="s">
        <v>330</v>
      </c>
      <c r="U25" s="68" t="s">
        <v>330</v>
      </c>
      <c r="V25" s="54" t="s">
        <v>330</v>
      </c>
      <c r="W25" s="55" t="s">
        <v>330</v>
      </c>
      <c r="X25" s="55" t="s">
        <v>330</v>
      </c>
      <c r="Y25" s="55" t="s">
        <v>330</v>
      </c>
      <c r="Z25" s="55" t="s">
        <v>330</v>
      </c>
      <c r="AA25" s="56" t="s">
        <v>330</v>
      </c>
      <c r="AB25" s="54" t="s">
        <v>330</v>
      </c>
      <c r="AC25" s="55" t="s">
        <v>330</v>
      </c>
      <c r="AD25" s="55" t="s">
        <v>330</v>
      </c>
      <c r="AE25" s="55" t="s">
        <v>330</v>
      </c>
      <c r="AF25" s="55" t="s">
        <v>330</v>
      </c>
      <c r="AG25" s="56" t="s">
        <v>330</v>
      </c>
      <c r="AH25" s="57" t="s">
        <v>330</v>
      </c>
      <c r="AI25" s="58" t="s">
        <v>330</v>
      </c>
      <c r="AJ25" s="58" t="s">
        <v>330</v>
      </c>
      <c r="AK25" s="58" t="s">
        <v>330</v>
      </c>
      <c r="AL25" s="58" t="s">
        <v>330</v>
      </c>
      <c r="AN25" s="425"/>
      <c r="AO25" s="426"/>
      <c r="AP25" s="426"/>
      <c r="AQ25" s="426"/>
      <c r="AR25" s="426"/>
      <c r="AS25" s="426"/>
      <c r="AT25" s="431"/>
      <c r="AU25" s="432"/>
    </row>
    <row r="26" spans="2:47" ht="15.75" hidden="1" customHeight="1" thickBot="1" x14ac:dyDescent="0.25">
      <c r="B26" s="401"/>
      <c r="C26" s="401"/>
      <c r="D26" s="402"/>
      <c r="E26" s="406"/>
      <c r="F26" s="407"/>
      <c r="G26" s="407"/>
      <c r="H26" s="407"/>
      <c r="I26" s="407"/>
      <c r="J26" s="175" t="s">
        <v>330</v>
      </c>
      <c r="K26" s="176" t="s">
        <v>330</v>
      </c>
      <c r="L26" s="176" t="s">
        <v>330</v>
      </c>
      <c r="M26" s="176" t="s">
        <v>330</v>
      </c>
      <c r="N26" s="176" t="s">
        <v>330</v>
      </c>
      <c r="O26" s="177" t="s">
        <v>330</v>
      </c>
      <c r="P26" s="175" t="s">
        <v>330</v>
      </c>
      <c r="Q26" s="176" t="s">
        <v>330</v>
      </c>
      <c r="R26" s="67" t="s">
        <v>330</v>
      </c>
      <c r="S26" s="67" t="s">
        <v>330</v>
      </c>
      <c r="T26" s="67" t="s">
        <v>330</v>
      </c>
      <c r="U26" s="68" t="s">
        <v>330</v>
      </c>
      <c r="V26" s="54" t="s">
        <v>330</v>
      </c>
      <c r="W26" s="55" t="s">
        <v>330</v>
      </c>
      <c r="X26" s="55" t="s">
        <v>330</v>
      </c>
      <c r="Y26" s="55" t="s">
        <v>330</v>
      </c>
      <c r="Z26" s="55" t="s">
        <v>330</v>
      </c>
      <c r="AA26" s="56" t="s">
        <v>330</v>
      </c>
      <c r="AB26" s="54" t="s">
        <v>330</v>
      </c>
      <c r="AC26" s="55" t="s">
        <v>330</v>
      </c>
      <c r="AD26" s="55" t="s">
        <v>330</v>
      </c>
      <c r="AE26" s="55" t="s">
        <v>330</v>
      </c>
      <c r="AF26" s="55" t="s">
        <v>330</v>
      </c>
      <c r="AG26" s="56" t="s">
        <v>330</v>
      </c>
      <c r="AH26" s="57" t="s">
        <v>330</v>
      </c>
      <c r="AI26" s="58" t="s">
        <v>330</v>
      </c>
      <c r="AJ26" s="58" t="s">
        <v>330</v>
      </c>
      <c r="AK26" s="58" t="s">
        <v>330</v>
      </c>
      <c r="AL26" s="58" t="s">
        <v>330</v>
      </c>
      <c r="AN26" s="425"/>
      <c r="AO26" s="426"/>
      <c r="AP26" s="426"/>
      <c r="AQ26" s="426"/>
      <c r="AR26" s="426"/>
      <c r="AS26" s="426"/>
      <c r="AT26" s="431"/>
      <c r="AU26" s="432"/>
    </row>
    <row r="27" spans="2:47" ht="21" customHeight="1" thickBot="1" x14ac:dyDescent="0.25">
      <c r="B27" s="401"/>
      <c r="C27" s="401"/>
      <c r="D27" s="402"/>
      <c r="E27" s="409"/>
      <c r="F27" s="410"/>
      <c r="G27" s="410"/>
      <c r="H27" s="410"/>
      <c r="I27" s="410"/>
      <c r="J27" s="178" t="s">
        <v>330</v>
      </c>
      <c r="K27" s="179" t="s">
        <v>330</v>
      </c>
      <c r="L27" s="179" t="s">
        <v>330</v>
      </c>
      <c r="M27" s="179" t="s">
        <v>330</v>
      </c>
      <c r="N27" s="179" t="s">
        <v>330</v>
      </c>
      <c r="O27" s="180" t="s">
        <v>330</v>
      </c>
      <c r="P27" s="178" t="s">
        <v>330</v>
      </c>
      <c r="Q27" s="179" t="s">
        <v>330</v>
      </c>
      <c r="R27" s="70" t="s">
        <v>330</v>
      </c>
      <c r="S27" s="70" t="s">
        <v>330</v>
      </c>
      <c r="T27" s="70" t="s">
        <v>330</v>
      </c>
      <c r="U27" s="71" t="s">
        <v>330</v>
      </c>
      <c r="V27" s="59" t="s">
        <v>330</v>
      </c>
      <c r="W27" s="60" t="s">
        <v>330</v>
      </c>
      <c r="X27" s="60" t="s">
        <v>330</v>
      </c>
      <c r="Y27" s="60" t="s">
        <v>330</v>
      </c>
      <c r="Z27" s="60" t="s">
        <v>330</v>
      </c>
      <c r="AA27" s="61" t="s">
        <v>330</v>
      </c>
      <c r="AB27" s="59" t="s">
        <v>330</v>
      </c>
      <c r="AC27" s="60" t="s">
        <v>330</v>
      </c>
      <c r="AD27" s="60" t="s">
        <v>330</v>
      </c>
      <c r="AE27" s="60" t="s">
        <v>330</v>
      </c>
      <c r="AF27" s="60" t="s">
        <v>330</v>
      </c>
      <c r="AG27" s="61" t="s">
        <v>330</v>
      </c>
      <c r="AH27" s="62" t="s">
        <v>330</v>
      </c>
      <c r="AI27" s="63" t="s">
        <v>330</v>
      </c>
      <c r="AJ27" s="63" t="s">
        <v>330</v>
      </c>
      <c r="AK27" s="63" t="s">
        <v>330</v>
      </c>
      <c r="AL27" s="63" t="s">
        <v>330</v>
      </c>
      <c r="AN27" s="427"/>
      <c r="AO27" s="428"/>
      <c r="AP27" s="428"/>
      <c r="AQ27" s="428"/>
      <c r="AR27" s="428"/>
      <c r="AS27" s="428"/>
      <c r="AT27" s="433"/>
      <c r="AU27" s="434"/>
    </row>
    <row r="28" spans="2:47" ht="15.75" customHeight="1" x14ac:dyDescent="0.2">
      <c r="B28" s="401"/>
      <c r="C28" s="401"/>
      <c r="D28" s="402"/>
      <c r="E28" s="403" t="s">
        <v>161</v>
      </c>
      <c r="F28" s="404"/>
      <c r="G28" s="404"/>
      <c r="H28" s="404"/>
      <c r="I28" s="405"/>
      <c r="J28" s="172" t="s">
        <v>330</v>
      </c>
      <c r="K28" s="173" t="s">
        <v>330</v>
      </c>
      <c r="L28" s="173" t="s">
        <v>330</v>
      </c>
      <c r="M28" s="173" t="s">
        <v>330</v>
      </c>
      <c r="N28" s="173" t="s">
        <v>330</v>
      </c>
      <c r="O28" s="174" t="s">
        <v>330</v>
      </c>
      <c r="P28" s="172" t="s">
        <v>330</v>
      </c>
      <c r="Q28" s="173" t="s">
        <v>330</v>
      </c>
      <c r="R28" s="173" t="s">
        <v>330</v>
      </c>
      <c r="S28" s="173" t="s">
        <v>330</v>
      </c>
      <c r="T28" s="173" t="s">
        <v>330</v>
      </c>
      <c r="U28" s="174" t="s">
        <v>330</v>
      </c>
      <c r="V28" s="172" t="s">
        <v>330</v>
      </c>
      <c r="W28" s="173" t="s">
        <v>330</v>
      </c>
      <c r="X28" s="64" t="s">
        <v>330</v>
      </c>
      <c r="Y28" s="64" t="s">
        <v>330</v>
      </c>
      <c r="Z28" s="64" t="s">
        <v>330</v>
      </c>
      <c r="AA28" s="65" t="s">
        <v>330</v>
      </c>
      <c r="AB28" s="49" t="s">
        <v>330</v>
      </c>
      <c r="AC28" s="50" t="s">
        <v>330</v>
      </c>
      <c r="AD28" s="50" t="s">
        <v>330</v>
      </c>
      <c r="AE28" s="50" t="s">
        <v>330</v>
      </c>
      <c r="AF28" s="50" t="s">
        <v>330</v>
      </c>
      <c r="AG28" s="51" t="s">
        <v>330</v>
      </c>
      <c r="AH28" s="52" t="s">
        <v>330</v>
      </c>
      <c r="AI28" s="53" t="s">
        <v>330</v>
      </c>
      <c r="AJ28" s="53" t="s">
        <v>330</v>
      </c>
      <c r="AK28" s="53" t="s">
        <v>330</v>
      </c>
      <c r="AL28" s="53" t="s">
        <v>330</v>
      </c>
      <c r="AN28" s="436" t="s">
        <v>124</v>
      </c>
      <c r="AO28" s="437"/>
      <c r="AP28" s="437"/>
      <c r="AQ28" s="437"/>
      <c r="AR28" s="437"/>
      <c r="AS28" s="437"/>
      <c r="AT28" s="421" t="s">
        <v>349</v>
      </c>
      <c r="AU28" s="421"/>
    </row>
    <row r="29" spans="2:47" x14ac:dyDescent="0.2">
      <c r="B29" s="401"/>
      <c r="C29" s="401"/>
      <c r="D29" s="402"/>
      <c r="E29" s="422"/>
      <c r="F29" s="407"/>
      <c r="G29" s="407"/>
      <c r="H29" s="407"/>
      <c r="I29" s="408"/>
      <c r="J29" s="175" t="s">
        <v>330</v>
      </c>
      <c r="K29" s="176" t="s">
        <v>330</v>
      </c>
      <c r="L29" s="176" t="s">
        <v>330</v>
      </c>
      <c r="M29" s="176" t="s">
        <v>330</v>
      </c>
      <c r="N29" s="176" t="s">
        <v>330</v>
      </c>
      <c r="O29" s="177" t="s">
        <v>330</v>
      </c>
      <c r="P29" s="175" t="s">
        <v>330</v>
      </c>
      <c r="Q29" s="176" t="s">
        <v>330</v>
      </c>
      <c r="R29" s="176" t="s">
        <v>330</v>
      </c>
      <c r="S29" s="176" t="s">
        <v>330</v>
      </c>
      <c r="T29" s="176" t="s">
        <v>330</v>
      </c>
      <c r="U29" s="177" t="s">
        <v>330</v>
      </c>
      <c r="V29" s="175" t="s">
        <v>330</v>
      </c>
      <c r="W29" s="176" t="s">
        <v>330</v>
      </c>
      <c r="X29" s="67" t="s">
        <v>330</v>
      </c>
      <c r="Y29" s="67" t="s">
        <v>330</v>
      </c>
      <c r="Z29" s="67" t="s">
        <v>330</v>
      </c>
      <c r="AA29" s="68" t="s">
        <v>330</v>
      </c>
      <c r="AB29" s="54" t="s">
        <v>330</v>
      </c>
      <c r="AC29" s="55" t="s">
        <v>330</v>
      </c>
      <c r="AD29" s="55" t="s">
        <v>330</v>
      </c>
      <c r="AE29" s="55" t="s">
        <v>330</v>
      </c>
      <c r="AF29" s="55" t="s">
        <v>330</v>
      </c>
      <c r="AG29" s="56" t="s">
        <v>330</v>
      </c>
      <c r="AH29" s="57" t="s">
        <v>330</v>
      </c>
      <c r="AI29" s="58" t="s">
        <v>330</v>
      </c>
      <c r="AJ29" s="58" t="s">
        <v>330</v>
      </c>
      <c r="AK29" s="58" t="s">
        <v>330</v>
      </c>
      <c r="AL29" s="58" t="s">
        <v>330</v>
      </c>
      <c r="AN29" s="438"/>
      <c r="AO29" s="439"/>
      <c r="AP29" s="439"/>
      <c r="AQ29" s="439"/>
      <c r="AR29" s="439"/>
      <c r="AS29" s="439"/>
      <c r="AT29" s="421"/>
      <c r="AU29" s="421"/>
    </row>
    <row r="30" spans="2:47" x14ac:dyDescent="0.2">
      <c r="B30" s="401"/>
      <c r="C30" s="401"/>
      <c r="D30" s="402"/>
      <c r="E30" s="406"/>
      <c r="F30" s="407"/>
      <c r="G30" s="407"/>
      <c r="H30" s="407"/>
      <c r="I30" s="408"/>
      <c r="J30" s="175" t="s">
        <v>330</v>
      </c>
      <c r="K30" s="176" t="s">
        <v>330</v>
      </c>
      <c r="L30" s="176" t="s">
        <v>330</v>
      </c>
      <c r="M30" s="176" t="s">
        <v>330</v>
      </c>
      <c r="N30" s="176" t="s">
        <v>330</v>
      </c>
      <c r="O30" s="177" t="s">
        <v>330</v>
      </c>
      <c r="P30" s="175" t="s">
        <v>330</v>
      </c>
      <c r="Q30" s="176" t="s">
        <v>330</v>
      </c>
      <c r="R30" s="176" t="s">
        <v>330</v>
      </c>
      <c r="S30" s="176" t="s">
        <v>330</v>
      </c>
      <c r="T30" s="176" t="s">
        <v>330</v>
      </c>
      <c r="U30" s="177" t="s">
        <v>330</v>
      </c>
      <c r="V30" s="175" t="s">
        <v>330</v>
      </c>
      <c r="W30" s="176" t="s">
        <v>330</v>
      </c>
      <c r="X30" s="67" t="s">
        <v>330</v>
      </c>
      <c r="Y30" s="67" t="s">
        <v>330</v>
      </c>
      <c r="Z30" s="67" t="s">
        <v>330</v>
      </c>
      <c r="AA30" s="68" t="s">
        <v>330</v>
      </c>
      <c r="AB30" s="54" t="s">
        <v>330</v>
      </c>
      <c r="AC30" s="55" t="s">
        <v>330</v>
      </c>
      <c r="AD30" s="55" t="s">
        <v>330</v>
      </c>
      <c r="AE30" s="55" t="s">
        <v>330</v>
      </c>
      <c r="AF30" s="55" t="s">
        <v>330</v>
      </c>
      <c r="AG30" s="56" t="s">
        <v>330</v>
      </c>
      <c r="AH30" s="57" t="s">
        <v>330</v>
      </c>
      <c r="AI30" s="58" t="s">
        <v>330</v>
      </c>
      <c r="AJ30" s="58" t="s">
        <v>330</v>
      </c>
      <c r="AK30" s="58" t="s">
        <v>330</v>
      </c>
      <c r="AL30" s="58" t="s">
        <v>330</v>
      </c>
      <c r="AN30" s="438"/>
      <c r="AO30" s="439"/>
      <c r="AP30" s="439"/>
      <c r="AQ30" s="439"/>
      <c r="AR30" s="439"/>
      <c r="AS30" s="439"/>
      <c r="AT30" s="421"/>
      <c r="AU30" s="421"/>
    </row>
    <row r="31" spans="2:47" x14ac:dyDescent="0.2">
      <c r="B31" s="401"/>
      <c r="C31" s="401"/>
      <c r="D31" s="402"/>
      <c r="E31" s="406"/>
      <c r="F31" s="407"/>
      <c r="G31" s="407"/>
      <c r="H31" s="407"/>
      <c r="I31" s="408"/>
      <c r="J31" s="175" t="s">
        <v>330</v>
      </c>
      <c r="K31" s="176" t="s">
        <v>330</v>
      </c>
      <c r="L31" s="176" t="s">
        <v>330</v>
      </c>
      <c r="M31" s="176" t="s">
        <v>330</v>
      </c>
      <c r="N31" s="176" t="s">
        <v>330</v>
      </c>
      <c r="O31" s="177" t="s">
        <v>330</v>
      </c>
      <c r="P31" s="175" t="s">
        <v>330</v>
      </c>
      <c r="Q31" s="176" t="s">
        <v>330</v>
      </c>
      <c r="R31" s="176" t="s">
        <v>330</v>
      </c>
      <c r="S31" s="176" t="s">
        <v>330</v>
      </c>
      <c r="T31" s="176" t="s">
        <v>330</v>
      </c>
      <c r="U31" s="177" t="s">
        <v>330</v>
      </c>
      <c r="V31" s="175" t="s">
        <v>330</v>
      </c>
      <c r="W31" s="176" t="s">
        <v>330</v>
      </c>
      <c r="X31" s="67" t="s">
        <v>330</v>
      </c>
      <c r="Y31" s="67" t="s">
        <v>330</v>
      </c>
      <c r="Z31" s="67" t="s">
        <v>330</v>
      </c>
      <c r="AA31" s="68" t="s">
        <v>330</v>
      </c>
      <c r="AB31" s="54" t="s">
        <v>330</v>
      </c>
      <c r="AC31" s="55" t="s">
        <v>330</v>
      </c>
      <c r="AD31" s="55" t="s">
        <v>330</v>
      </c>
      <c r="AE31" s="55" t="s">
        <v>330</v>
      </c>
      <c r="AF31" s="55" t="s">
        <v>330</v>
      </c>
      <c r="AG31" s="56" t="s">
        <v>330</v>
      </c>
      <c r="AH31" s="57" t="s">
        <v>330</v>
      </c>
      <c r="AI31" s="58" t="s">
        <v>330</v>
      </c>
      <c r="AJ31" s="58" t="s">
        <v>330</v>
      </c>
      <c r="AK31" s="58" t="s">
        <v>330</v>
      </c>
      <c r="AL31" s="58" t="s">
        <v>330</v>
      </c>
      <c r="AN31" s="438"/>
      <c r="AO31" s="439"/>
      <c r="AP31" s="439"/>
      <c r="AQ31" s="439"/>
      <c r="AR31" s="439"/>
      <c r="AS31" s="439"/>
      <c r="AT31" s="421"/>
      <c r="AU31" s="421"/>
    </row>
    <row r="32" spans="2:47" x14ac:dyDescent="0.2">
      <c r="B32" s="401"/>
      <c r="C32" s="401"/>
      <c r="D32" s="402"/>
      <c r="E32" s="406"/>
      <c r="F32" s="407"/>
      <c r="G32" s="407"/>
      <c r="H32" s="407"/>
      <c r="I32" s="408"/>
      <c r="J32" s="175" t="s">
        <v>330</v>
      </c>
      <c r="K32" s="176" t="s">
        <v>330</v>
      </c>
      <c r="L32" s="176" t="s">
        <v>330</v>
      </c>
      <c r="M32" s="176" t="s">
        <v>330</v>
      </c>
      <c r="N32" s="176" t="s">
        <v>330</v>
      </c>
      <c r="O32" s="177" t="s">
        <v>330</v>
      </c>
      <c r="P32" s="175" t="s">
        <v>330</v>
      </c>
      <c r="Q32" s="176" t="s">
        <v>330</v>
      </c>
      <c r="R32" s="176" t="s">
        <v>330</v>
      </c>
      <c r="S32" s="176" t="s">
        <v>330</v>
      </c>
      <c r="T32" s="176" t="s">
        <v>330</v>
      </c>
      <c r="U32" s="177" t="s">
        <v>330</v>
      </c>
      <c r="V32" s="175" t="s">
        <v>330</v>
      </c>
      <c r="W32" s="176" t="s">
        <v>330</v>
      </c>
      <c r="X32" s="67" t="s">
        <v>330</v>
      </c>
      <c r="Y32" s="67" t="s">
        <v>330</v>
      </c>
      <c r="Z32" s="67" t="s">
        <v>330</v>
      </c>
      <c r="AA32" s="68" t="s">
        <v>330</v>
      </c>
      <c r="AB32" s="54" t="s">
        <v>330</v>
      </c>
      <c r="AC32" s="55" t="s">
        <v>330</v>
      </c>
      <c r="AD32" s="55" t="s">
        <v>330</v>
      </c>
      <c r="AE32" s="55" t="s">
        <v>330</v>
      </c>
      <c r="AF32" s="55" t="s">
        <v>330</v>
      </c>
      <c r="AG32" s="56" t="s">
        <v>330</v>
      </c>
      <c r="AH32" s="57" t="s">
        <v>330</v>
      </c>
      <c r="AI32" s="58" t="s">
        <v>330</v>
      </c>
      <c r="AJ32" s="58" t="s">
        <v>330</v>
      </c>
      <c r="AK32" s="58" t="s">
        <v>330</v>
      </c>
      <c r="AL32" s="58" t="s">
        <v>330</v>
      </c>
      <c r="AN32" s="438"/>
      <c r="AO32" s="439"/>
      <c r="AP32" s="439"/>
      <c r="AQ32" s="439"/>
      <c r="AR32" s="439"/>
      <c r="AS32" s="439"/>
      <c r="AT32" s="421"/>
      <c r="AU32" s="421"/>
    </row>
    <row r="33" spans="2:47" x14ac:dyDescent="0.2">
      <c r="B33" s="401"/>
      <c r="C33" s="401"/>
      <c r="D33" s="402"/>
      <c r="E33" s="406"/>
      <c r="F33" s="407"/>
      <c r="G33" s="407"/>
      <c r="H33" s="407"/>
      <c r="I33" s="408"/>
      <c r="J33" s="175" t="s">
        <v>330</v>
      </c>
      <c r="K33" s="176" t="s">
        <v>330</v>
      </c>
      <c r="L33" s="176" t="s">
        <v>330</v>
      </c>
      <c r="M33" s="176" t="s">
        <v>330</v>
      </c>
      <c r="N33" s="176" t="s">
        <v>330</v>
      </c>
      <c r="O33" s="177" t="s">
        <v>330</v>
      </c>
      <c r="P33" s="175" t="s">
        <v>330</v>
      </c>
      <c r="Q33" s="176" t="s">
        <v>330</v>
      </c>
      <c r="R33" s="176" t="s">
        <v>330</v>
      </c>
      <c r="S33" s="176" t="s">
        <v>330</v>
      </c>
      <c r="T33" s="176" t="s">
        <v>330</v>
      </c>
      <c r="U33" s="177" t="s">
        <v>330</v>
      </c>
      <c r="V33" s="175" t="s">
        <v>330</v>
      </c>
      <c r="W33" s="176" t="s">
        <v>330</v>
      </c>
      <c r="X33" s="67" t="s">
        <v>330</v>
      </c>
      <c r="Y33" s="67" t="s">
        <v>330</v>
      </c>
      <c r="Z33" s="67" t="s">
        <v>330</v>
      </c>
      <c r="AA33" s="68" t="s">
        <v>330</v>
      </c>
      <c r="AB33" s="54" t="s">
        <v>330</v>
      </c>
      <c r="AC33" s="55" t="s">
        <v>330</v>
      </c>
      <c r="AD33" s="55" t="s">
        <v>330</v>
      </c>
      <c r="AE33" s="55" t="s">
        <v>330</v>
      </c>
      <c r="AF33" s="55" t="s">
        <v>330</v>
      </c>
      <c r="AG33" s="56" t="s">
        <v>330</v>
      </c>
      <c r="AH33" s="57" t="s">
        <v>330</v>
      </c>
      <c r="AI33" s="58" t="s">
        <v>330</v>
      </c>
      <c r="AJ33" s="58" t="s">
        <v>330</v>
      </c>
      <c r="AK33" s="58" t="s">
        <v>330</v>
      </c>
      <c r="AL33" s="58" t="s">
        <v>330</v>
      </c>
      <c r="AN33" s="438"/>
      <c r="AO33" s="439"/>
      <c r="AP33" s="439"/>
      <c r="AQ33" s="439"/>
      <c r="AR33" s="439"/>
      <c r="AS33" s="439"/>
      <c r="AT33" s="421"/>
      <c r="AU33" s="421"/>
    </row>
    <row r="34" spans="2:47" x14ac:dyDescent="0.2">
      <c r="B34" s="401"/>
      <c r="C34" s="401"/>
      <c r="D34" s="402"/>
      <c r="E34" s="406"/>
      <c r="F34" s="407"/>
      <c r="G34" s="407"/>
      <c r="H34" s="407"/>
      <c r="I34" s="408"/>
      <c r="J34" s="175" t="s">
        <v>330</v>
      </c>
      <c r="K34" s="176" t="s">
        <v>330</v>
      </c>
      <c r="L34" s="176" t="s">
        <v>330</v>
      </c>
      <c r="M34" s="176" t="s">
        <v>330</v>
      </c>
      <c r="N34" s="176" t="s">
        <v>330</v>
      </c>
      <c r="O34" s="177" t="s">
        <v>330</v>
      </c>
      <c r="P34" s="175" t="s">
        <v>330</v>
      </c>
      <c r="Q34" s="176" t="s">
        <v>330</v>
      </c>
      <c r="R34" s="176" t="s">
        <v>330</v>
      </c>
      <c r="S34" s="176" t="s">
        <v>330</v>
      </c>
      <c r="T34" s="176" t="s">
        <v>330</v>
      </c>
      <c r="U34" s="177" t="s">
        <v>330</v>
      </c>
      <c r="V34" s="175" t="s">
        <v>330</v>
      </c>
      <c r="W34" s="176" t="s">
        <v>330</v>
      </c>
      <c r="X34" s="67" t="s">
        <v>330</v>
      </c>
      <c r="Y34" s="67" t="s">
        <v>330</v>
      </c>
      <c r="Z34" s="67" t="s">
        <v>330</v>
      </c>
      <c r="AA34" s="68" t="s">
        <v>330</v>
      </c>
      <c r="AB34" s="54" t="s">
        <v>330</v>
      </c>
      <c r="AC34" s="55" t="s">
        <v>330</v>
      </c>
      <c r="AD34" s="55" t="s">
        <v>330</v>
      </c>
      <c r="AE34" s="55" t="s">
        <v>330</v>
      </c>
      <c r="AF34" s="55" t="s">
        <v>330</v>
      </c>
      <c r="AG34" s="56" t="s">
        <v>330</v>
      </c>
      <c r="AH34" s="57" t="s">
        <v>330</v>
      </c>
      <c r="AI34" s="58" t="s">
        <v>330</v>
      </c>
      <c r="AJ34" s="58" t="s">
        <v>330</v>
      </c>
      <c r="AK34" s="58" t="s">
        <v>330</v>
      </c>
      <c r="AL34" s="58" t="s">
        <v>330</v>
      </c>
      <c r="AN34" s="438"/>
      <c r="AO34" s="439"/>
      <c r="AP34" s="439"/>
      <c r="AQ34" s="439"/>
      <c r="AR34" s="439"/>
      <c r="AS34" s="439"/>
      <c r="AT34" s="421"/>
      <c r="AU34" s="421"/>
    </row>
    <row r="35" spans="2:47" ht="6" customHeight="1" thickBot="1" x14ac:dyDescent="0.25">
      <c r="B35" s="401"/>
      <c r="C35" s="401"/>
      <c r="D35" s="402"/>
      <c r="E35" s="406"/>
      <c r="F35" s="407"/>
      <c r="G35" s="407"/>
      <c r="H35" s="407"/>
      <c r="I35" s="408"/>
      <c r="J35" s="175" t="s">
        <v>330</v>
      </c>
      <c r="K35" s="176" t="s">
        <v>330</v>
      </c>
      <c r="L35" s="176" t="s">
        <v>330</v>
      </c>
      <c r="M35" s="176" t="s">
        <v>330</v>
      </c>
      <c r="N35" s="176" t="s">
        <v>330</v>
      </c>
      <c r="O35" s="177" t="s">
        <v>330</v>
      </c>
      <c r="P35" s="175" t="s">
        <v>330</v>
      </c>
      <c r="Q35" s="176" t="s">
        <v>330</v>
      </c>
      <c r="R35" s="176" t="s">
        <v>330</v>
      </c>
      <c r="S35" s="176" t="s">
        <v>330</v>
      </c>
      <c r="T35" s="176" t="s">
        <v>330</v>
      </c>
      <c r="U35" s="177" t="s">
        <v>330</v>
      </c>
      <c r="V35" s="175" t="s">
        <v>330</v>
      </c>
      <c r="W35" s="176" t="s">
        <v>330</v>
      </c>
      <c r="X35" s="67" t="s">
        <v>330</v>
      </c>
      <c r="Y35" s="67" t="s">
        <v>330</v>
      </c>
      <c r="Z35" s="67" t="s">
        <v>330</v>
      </c>
      <c r="AA35" s="68" t="s">
        <v>330</v>
      </c>
      <c r="AB35" s="54" t="s">
        <v>330</v>
      </c>
      <c r="AC35" s="55" t="s">
        <v>330</v>
      </c>
      <c r="AD35" s="55" t="s">
        <v>330</v>
      </c>
      <c r="AE35" s="55" t="s">
        <v>330</v>
      </c>
      <c r="AF35" s="55" t="s">
        <v>330</v>
      </c>
      <c r="AG35" s="56" t="s">
        <v>330</v>
      </c>
      <c r="AH35" s="57" t="s">
        <v>330</v>
      </c>
      <c r="AI35" s="58" t="s">
        <v>330</v>
      </c>
      <c r="AJ35" s="58" t="s">
        <v>330</v>
      </c>
      <c r="AK35" s="58" t="s">
        <v>330</v>
      </c>
      <c r="AL35" s="58" t="s">
        <v>330</v>
      </c>
      <c r="AN35" s="438"/>
      <c r="AO35" s="439"/>
      <c r="AP35" s="439"/>
      <c r="AQ35" s="439"/>
      <c r="AR35" s="439"/>
      <c r="AS35" s="439"/>
      <c r="AT35" s="421"/>
      <c r="AU35" s="421"/>
    </row>
    <row r="36" spans="2:47" ht="15.75" hidden="1" thickBot="1" x14ac:dyDescent="0.25">
      <c r="B36" s="401"/>
      <c r="C36" s="401"/>
      <c r="D36" s="402"/>
      <c r="E36" s="406"/>
      <c r="F36" s="407"/>
      <c r="G36" s="407"/>
      <c r="H36" s="407"/>
      <c r="I36" s="408"/>
      <c r="J36" s="66" t="s">
        <v>330</v>
      </c>
      <c r="K36" s="67" t="s">
        <v>330</v>
      </c>
      <c r="L36" s="67" t="s">
        <v>330</v>
      </c>
      <c r="M36" s="67" t="s">
        <v>330</v>
      </c>
      <c r="N36" s="67" t="s">
        <v>330</v>
      </c>
      <c r="O36" s="68" t="s">
        <v>330</v>
      </c>
      <c r="P36" s="66" t="s">
        <v>330</v>
      </c>
      <c r="Q36" s="67" t="s">
        <v>330</v>
      </c>
      <c r="R36" s="67" t="s">
        <v>330</v>
      </c>
      <c r="S36" s="67" t="s">
        <v>330</v>
      </c>
      <c r="T36" s="67" t="s">
        <v>330</v>
      </c>
      <c r="U36" s="68" t="s">
        <v>330</v>
      </c>
      <c r="V36" s="66" t="s">
        <v>330</v>
      </c>
      <c r="W36" s="67" t="s">
        <v>330</v>
      </c>
      <c r="X36" s="67" t="s">
        <v>330</v>
      </c>
      <c r="Y36" s="67" t="s">
        <v>330</v>
      </c>
      <c r="Z36" s="67" t="s">
        <v>330</v>
      </c>
      <c r="AA36" s="68" t="s">
        <v>330</v>
      </c>
      <c r="AB36" s="54" t="s">
        <v>330</v>
      </c>
      <c r="AC36" s="55" t="s">
        <v>330</v>
      </c>
      <c r="AD36" s="55" t="s">
        <v>330</v>
      </c>
      <c r="AE36" s="55" t="s">
        <v>330</v>
      </c>
      <c r="AF36" s="55" t="s">
        <v>330</v>
      </c>
      <c r="AG36" s="56" t="s">
        <v>330</v>
      </c>
      <c r="AH36" s="57" t="s">
        <v>330</v>
      </c>
      <c r="AI36" s="58" t="s">
        <v>330</v>
      </c>
      <c r="AJ36" s="58" t="s">
        <v>330</v>
      </c>
      <c r="AK36" s="58" t="s">
        <v>330</v>
      </c>
      <c r="AL36" s="58" t="s">
        <v>330</v>
      </c>
      <c r="AN36" s="438"/>
      <c r="AO36" s="439"/>
      <c r="AP36" s="439"/>
      <c r="AQ36" s="439"/>
      <c r="AR36" s="439"/>
      <c r="AS36" s="440"/>
      <c r="AT36" s="35"/>
      <c r="AU36" s="35"/>
    </row>
    <row r="37" spans="2:47" ht="15.75" hidden="1" thickBot="1" x14ac:dyDescent="0.25">
      <c r="B37" s="401"/>
      <c r="C37" s="401"/>
      <c r="D37" s="402"/>
      <c r="E37" s="409"/>
      <c r="F37" s="410"/>
      <c r="G37" s="410"/>
      <c r="H37" s="410"/>
      <c r="I37" s="411"/>
      <c r="J37" s="66" t="s">
        <v>330</v>
      </c>
      <c r="K37" s="67" t="s">
        <v>330</v>
      </c>
      <c r="L37" s="67" t="s">
        <v>330</v>
      </c>
      <c r="M37" s="67" t="s">
        <v>330</v>
      </c>
      <c r="N37" s="67" t="s">
        <v>330</v>
      </c>
      <c r="O37" s="68" t="s">
        <v>330</v>
      </c>
      <c r="P37" s="66" t="s">
        <v>330</v>
      </c>
      <c r="Q37" s="67" t="s">
        <v>330</v>
      </c>
      <c r="R37" s="67" t="s">
        <v>330</v>
      </c>
      <c r="S37" s="67" t="s">
        <v>330</v>
      </c>
      <c r="T37" s="67" t="s">
        <v>330</v>
      </c>
      <c r="U37" s="68" t="s">
        <v>330</v>
      </c>
      <c r="V37" s="66" t="s">
        <v>330</v>
      </c>
      <c r="W37" s="67" t="s">
        <v>330</v>
      </c>
      <c r="X37" s="67" t="s">
        <v>330</v>
      </c>
      <c r="Y37" s="67" t="s">
        <v>330</v>
      </c>
      <c r="Z37" s="67" t="s">
        <v>330</v>
      </c>
      <c r="AA37" s="68" t="s">
        <v>330</v>
      </c>
      <c r="AB37" s="59" t="s">
        <v>330</v>
      </c>
      <c r="AC37" s="60" t="s">
        <v>330</v>
      </c>
      <c r="AD37" s="60" t="s">
        <v>330</v>
      </c>
      <c r="AE37" s="60" t="s">
        <v>330</v>
      </c>
      <c r="AF37" s="60" t="s">
        <v>330</v>
      </c>
      <c r="AG37" s="61" t="s">
        <v>330</v>
      </c>
      <c r="AH37" s="62" t="s">
        <v>330</v>
      </c>
      <c r="AI37" s="63" t="s">
        <v>330</v>
      </c>
      <c r="AJ37" s="63" t="s">
        <v>330</v>
      </c>
      <c r="AK37" s="63" t="s">
        <v>330</v>
      </c>
      <c r="AL37" s="63" t="s">
        <v>330</v>
      </c>
      <c r="AN37" s="441"/>
      <c r="AO37" s="442"/>
      <c r="AP37" s="442"/>
      <c r="AQ37" s="442"/>
      <c r="AR37" s="442"/>
      <c r="AS37" s="443"/>
      <c r="AT37" s="35"/>
      <c r="AU37" s="35"/>
    </row>
    <row r="38" spans="2:47" x14ac:dyDescent="0.2">
      <c r="B38" s="401"/>
      <c r="C38" s="401"/>
      <c r="D38" s="402"/>
      <c r="E38" s="403" t="s">
        <v>162</v>
      </c>
      <c r="F38" s="404"/>
      <c r="G38" s="404"/>
      <c r="H38" s="404"/>
      <c r="I38" s="404"/>
      <c r="J38" s="72" t="s">
        <v>330</v>
      </c>
      <c r="K38" s="73" t="s">
        <v>330</v>
      </c>
      <c r="L38" s="73" t="s">
        <v>330</v>
      </c>
      <c r="M38" s="73" t="s">
        <v>330</v>
      </c>
      <c r="N38" s="73" t="s">
        <v>330</v>
      </c>
      <c r="O38" s="74" t="s">
        <v>330</v>
      </c>
      <c r="P38" s="172" t="s">
        <v>330</v>
      </c>
      <c r="Q38" s="173" t="s">
        <v>330</v>
      </c>
      <c r="R38" s="173" t="s">
        <v>330</v>
      </c>
      <c r="S38" s="173" t="s">
        <v>330</v>
      </c>
      <c r="T38" s="173" t="s">
        <v>330</v>
      </c>
      <c r="U38" s="174" t="s">
        <v>330</v>
      </c>
      <c r="V38" s="172"/>
      <c r="W38" s="173"/>
      <c r="X38" s="64" t="s">
        <v>330</v>
      </c>
      <c r="Y38" s="64" t="s">
        <v>330</v>
      </c>
      <c r="Z38" s="64" t="s">
        <v>330</v>
      </c>
      <c r="AA38" s="65" t="s">
        <v>330</v>
      </c>
      <c r="AB38" s="49" t="s">
        <v>330</v>
      </c>
      <c r="AC38" s="50" t="s">
        <v>330</v>
      </c>
      <c r="AD38" s="50" t="s">
        <v>330</v>
      </c>
      <c r="AE38" s="50" t="s">
        <v>330</v>
      </c>
      <c r="AF38" s="50" t="s">
        <v>330</v>
      </c>
      <c r="AG38" s="51" t="s">
        <v>330</v>
      </c>
      <c r="AH38" s="52" t="s">
        <v>330</v>
      </c>
      <c r="AI38" s="53" t="s">
        <v>330</v>
      </c>
      <c r="AJ38" s="53" t="s">
        <v>330</v>
      </c>
      <c r="AK38" s="53" t="s">
        <v>330</v>
      </c>
      <c r="AL38" s="53" t="s">
        <v>330</v>
      </c>
      <c r="AN38" s="444" t="s">
        <v>163</v>
      </c>
      <c r="AO38" s="445"/>
      <c r="AP38" s="445"/>
      <c r="AQ38" s="445"/>
      <c r="AR38" s="445"/>
      <c r="AS38" s="445"/>
      <c r="AT38" s="421" t="s">
        <v>348</v>
      </c>
      <c r="AU38" s="452"/>
    </row>
    <row r="39" spans="2:47" x14ac:dyDescent="0.2">
      <c r="B39" s="401"/>
      <c r="C39" s="401"/>
      <c r="D39" s="402"/>
      <c r="E39" s="422"/>
      <c r="F39" s="407"/>
      <c r="G39" s="407"/>
      <c r="H39" s="407"/>
      <c r="I39" s="407"/>
      <c r="J39" s="75" t="s">
        <v>330</v>
      </c>
      <c r="K39" s="76" t="s">
        <v>330</v>
      </c>
      <c r="L39" s="76" t="s">
        <v>330</v>
      </c>
      <c r="M39" s="76" t="s">
        <v>330</v>
      </c>
      <c r="N39" s="76" t="s">
        <v>330</v>
      </c>
      <c r="O39" s="77" t="s">
        <v>330</v>
      </c>
      <c r="P39" s="175" t="s">
        <v>330</v>
      </c>
      <c r="Q39" s="176" t="s">
        <v>330</v>
      </c>
      <c r="R39" s="176" t="s">
        <v>330</v>
      </c>
      <c r="S39" s="176" t="s">
        <v>330</v>
      </c>
      <c r="T39" s="176" t="s">
        <v>330</v>
      </c>
      <c r="U39" s="177" t="s">
        <v>330</v>
      </c>
      <c r="V39" s="175" t="s">
        <v>330</v>
      </c>
      <c r="W39" s="176" t="s">
        <v>330</v>
      </c>
      <c r="X39" s="67" t="s">
        <v>330</v>
      </c>
      <c r="Y39" s="67" t="s">
        <v>330</v>
      </c>
      <c r="Z39" s="67" t="s">
        <v>330</v>
      </c>
      <c r="AA39" s="68" t="s">
        <v>330</v>
      </c>
      <c r="AB39" s="54" t="s">
        <v>330</v>
      </c>
      <c r="AC39" s="55" t="s">
        <v>330</v>
      </c>
      <c r="AD39" s="55" t="s">
        <v>330</v>
      </c>
      <c r="AE39" s="55" t="s">
        <v>330</v>
      </c>
      <c r="AF39" s="55" t="s">
        <v>330</v>
      </c>
      <c r="AG39" s="56" t="s">
        <v>330</v>
      </c>
      <c r="AH39" s="57" t="s">
        <v>330</v>
      </c>
      <c r="AI39" s="58" t="s">
        <v>330</v>
      </c>
      <c r="AJ39" s="58" t="s">
        <v>330</v>
      </c>
      <c r="AK39" s="58" t="s">
        <v>330</v>
      </c>
      <c r="AL39" s="58" t="s">
        <v>330</v>
      </c>
      <c r="AN39" s="446"/>
      <c r="AO39" s="447"/>
      <c r="AP39" s="447"/>
      <c r="AQ39" s="447"/>
      <c r="AR39" s="447"/>
      <c r="AS39" s="447"/>
      <c r="AT39" s="452"/>
      <c r="AU39" s="452"/>
    </row>
    <row r="40" spans="2:47" x14ac:dyDescent="0.2">
      <c r="B40" s="401"/>
      <c r="C40" s="401"/>
      <c r="D40" s="402"/>
      <c r="E40" s="406"/>
      <c r="F40" s="407"/>
      <c r="G40" s="407"/>
      <c r="H40" s="407"/>
      <c r="I40" s="407"/>
      <c r="J40" s="75" t="s">
        <v>330</v>
      </c>
      <c r="K40" s="76" t="s">
        <v>330</v>
      </c>
      <c r="L40" s="76" t="s">
        <v>330</v>
      </c>
      <c r="M40" s="76" t="s">
        <v>330</v>
      </c>
      <c r="N40" s="76" t="s">
        <v>330</v>
      </c>
      <c r="O40" s="77" t="s">
        <v>330</v>
      </c>
      <c r="P40" s="175" t="s">
        <v>330</v>
      </c>
      <c r="Q40" s="176" t="s">
        <v>330</v>
      </c>
      <c r="R40" s="176" t="s">
        <v>330</v>
      </c>
      <c r="S40" s="176" t="s">
        <v>330</v>
      </c>
      <c r="T40" s="176" t="s">
        <v>330</v>
      </c>
      <c r="U40" s="177" t="s">
        <v>330</v>
      </c>
      <c r="V40" s="175" t="s">
        <v>330</v>
      </c>
      <c r="W40" s="176" t="s">
        <v>330</v>
      </c>
      <c r="X40" s="67" t="s">
        <v>330</v>
      </c>
      <c r="Y40" s="67" t="s">
        <v>330</v>
      </c>
      <c r="Z40" s="67" t="s">
        <v>330</v>
      </c>
      <c r="AA40" s="68" t="s">
        <v>330</v>
      </c>
      <c r="AB40" s="54" t="s">
        <v>330</v>
      </c>
      <c r="AC40" s="55" t="s">
        <v>330</v>
      </c>
      <c r="AD40" s="55" t="s">
        <v>330</v>
      </c>
      <c r="AE40" s="55" t="s">
        <v>330</v>
      </c>
      <c r="AF40" s="55" t="s">
        <v>330</v>
      </c>
      <c r="AG40" s="56" t="s">
        <v>330</v>
      </c>
      <c r="AH40" s="57" t="s">
        <v>330</v>
      </c>
      <c r="AI40" s="58" t="s">
        <v>330</v>
      </c>
      <c r="AJ40" s="58" t="s">
        <v>330</v>
      </c>
      <c r="AK40" s="58" t="s">
        <v>330</v>
      </c>
      <c r="AL40" s="58" t="s">
        <v>330</v>
      </c>
      <c r="AN40" s="446"/>
      <c r="AO40" s="447"/>
      <c r="AP40" s="447"/>
      <c r="AQ40" s="447"/>
      <c r="AR40" s="447"/>
      <c r="AS40" s="447"/>
      <c r="AT40" s="452"/>
      <c r="AU40" s="452"/>
    </row>
    <row r="41" spans="2:47" x14ac:dyDescent="0.2">
      <c r="B41" s="401"/>
      <c r="C41" s="401"/>
      <c r="D41" s="402"/>
      <c r="E41" s="406"/>
      <c r="F41" s="407"/>
      <c r="G41" s="407"/>
      <c r="H41" s="407"/>
      <c r="I41" s="407"/>
      <c r="J41" s="75" t="s">
        <v>330</v>
      </c>
      <c r="K41" s="76" t="s">
        <v>330</v>
      </c>
      <c r="L41" s="76" t="s">
        <v>330</v>
      </c>
      <c r="M41" s="76" t="s">
        <v>330</v>
      </c>
      <c r="N41" s="76" t="s">
        <v>330</v>
      </c>
      <c r="O41" s="77" t="s">
        <v>330</v>
      </c>
      <c r="P41" s="175" t="s">
        <v>330</v>
      </c>
      <c r="Q41" s="176" t="s">
        <v>330</v>
      </c>
      <c r="R41" s="176" t="s">
        <v>330</v>
      </c>
      <c r="S41" s="176" t="s">
        <v>330</v>
      </c>
      <c r="T41" s="176" t="s">
        <v>330</v>
      </c>
      <c r="U41" s="177" t="s">
        <v>330</v>
      </c>
      <c r="V41" s="175" t="s">
        <v>330</v>
      </c>
      <c r="W41" s="176" t="s">
        <v>330</v>
      </c>
      <c r="X41" s="67" t="s">
        <v>330</v>
      </c>
      <c r="Y41" s="67" t="s">
        <v>330</v>
      </c>
      <c r="Z41" s="67" t="s">
        <v>330</v>
      </c>
      <c r="AA41" s="68" t="s">
        <v>330</v>
      </c>
      <c r="AB41" s="54" t="s">
        <v>330</v>
      </c>
      <c r="AC41" s="55" t="s">
        <v>330</v>
      </c>
      <c r="AD41" s="55" t="s">
        <v>330</v>
      </c>
      <c r="AE41" s="55" t="s">
        <v>330</v>
      </c>
      <c r="AF41" s="55" t="s">
        <v>330</v>
      </c>
      <c r="AG41" s="56" t="s">
        <v>330</v>
      </c>
      <c r="AH41" s="57" t="s">
        <v>330</v>
      </c>
      <c r="AI41" s="58" t="s">
        <v>330</v>
      </c>
      <c r="AJ41" s="58" t="s">
        <v>330</v>
      </c>
      <c r="AK41" s="58" t="s">
        <v>330</v>
      </c>
      <c r="AL41" s="58" t="s">
        <v>330</v>
      </c>
      <c r="AN41" s="446"/>
      <c r="AO41" s="447"/>
      <c r="AP41" s="447"/>
      <c r="AQ41" s="447"/>
      <c r="AR41" s="447"/>
      <c r="AS41" s="447"/>
      <c r="AT41" s="452"/>
      <c r="AU41" s="452"/>
    </row>
    <row r="42" spans="2:47" x14ac:dyDescent="0.2">
      <c r="B42" s="401"/>
      <c r="C42" s="401"/>
      <c r="D42" s="402"/>
      <c r="E42" s="406"/>
      <c r="F42" s="407"/>
      <c r="G42" s="407"/>
      <c r="H42" s="407"/>
      <c r="I42" s="407"/>
      <c r="J42" s="75" t="s">
        <v>330</v>
      </c>
      <c r="K42" s="76" t="s">
        <v>330</v>
      </c>
      <c r="L42" s="76" t="s">
        <v>330</v>
      </c>
      <c r="M42" s="76" t="s">
        <v>330</v>
      </c>
      <c r="N42" s="76" t="s">
        <v>330</v>
      </c>
      <c r="O42" s="77" t="s">
        <v>330</v>
      </c>
      <c r="P42" s="175" t="s">
        <v>330</v>
      </c>
      <c r="Q42" s="176" t="s">
        <v>330</v>
      </c>
      <c r="R42" s="176" t="s">
        <v>330</v>
      </c>
      <c r="S42" s="176" t="s">
        <v>330</v>
      </c>
      <c r="T42" s="176" t="s">
        <v>330</v>
      </c>
      <c r="U42" s="177" t="s">
        <v>330</v>
      </c>
      <c r="V42" s="175" t="s">
        <v>330</v>
      </c>
      <c r="W42" s="176" t="s">
        <v>330</v>
      </c>
      <c r="X42" s="67" t="s">
        <v>330</v>
      </c>
      <c r="Y42" s="67" t="s">
        <v>330</v>
      </c>
      <c r="Z42" s="67" t="s">
        <v>330</v>
      </c>
      <c r="AA42" s="68" t="s">
        <v>330</v>
      </c>
      <c r="AB42" s="54" t="s">
        <v>330</v>
      </c>
      <c r="AC42" s="55" t="s">
        <v>330</v>
      </c>
      <c r="AD42" s="55" t="s">
        <v>330</v>
      </c>
      <c r="AE42" s="55" t="s">
        <v>330</v>
      </c>
      <c r="AF42" s="55" t="s">
        <v>330</v>
      </c>
      <c r="AG42" s="56" t="s">
        <v>330</v>
      </c>
      <c r="AH42" s="57" t="s">
        <v>330</v>
      </c>
      <c r="AI42" s="58" t="s">
        <v>330</v>
      </c>
      <c r="AJ42" s="58" t="s">
        <v>330</v>
      </c>
      <c r="AK42" s="58" t="s">
        <v>330</v>
      </c>
      <c r="AL42" s="58" t="s">
        <v>330</v>
      </c>
      <c r="AN42" s="446"/>
      <c r="AO42" s="447"/>
      <c r="AP42" s="447"/>
      <c r="AQ42" s="447"/>
      <c r="AR42" s="447"/>
      <c r="AS42" s="447"/>
      <c r="AT42" s="452"/>
      <c r="AU42" s="452"/>
    </row>
    <row r="43" spans="2:47" x14ac:dyDescent="0.2">
      <c r="B43" s="401"/>
      <c r="C43" s="401"/>
      <c r="D43" s="402"/>
      <c r="E43" s="406"/>
      <c r="F43" s="407"/>
      <c r="G43" s="407"/>
      <c r="H43" s="407"/>
      <c r="I43" s="407"/>
      <c r="J43" s="75" t="s">
        <v>330</v>
      </c>
      <c r="K43" s="76" t="s">
        <v>330</v>
      </c>
      <c r="L43" s="76" t="s">
        <v>330</v>
      </c>
      <c r="M43" s="76" t="s">
        <v>330</v>
      </c>
      <c r="N43" s="76" t="s">
        <v>330</v>
      </c>
      <c r="O43" s="77" t="s">
        <v>330</v>
      </c>
      <c r="P43" s="175" t="s">
        <v>330</v>
      </c>
      <c r="Q43" s="176" t="s">
        <v>330</v>
      </c>
      <c r="R43" s="176" t="s">
        <v>330</v>
      </c>
      <c r="S43" s="176" t="s">
        <v>330</v>
      </c>
      <c r="T43" s="176" t="s">
        <v>330</v>
      </c>
      <c r="U43" s="177" t="s">
        <v>330</v>
      </c>
      <c r="V43" s="175" t="s">
        <v>330</v>
      </c>
      <c r="W43" s="176" t="s">
        <v>330</v>
      </c>
      <c r="X43" s="67" t="s">
        <v>330</v>
      </c>
      <c r="Y43" s="67" t="s">
        <v>330</v>
      </c>
      <c r="Z43" s="67" t="s">
        <v>330</v>
      </c>
      <c r="AA43" s="68" t="s">
        <v>330</v>
      </c>
      <c r="AB43" s="54" t="s">
        <v>330</v>
      </c>
      <c r="AC43" s="55" t="s">
        <v>330</v>
      </c>
      <c r="AD43" s="55" t="s">
        <v>330</v>
      </c>
      <c r="AE43" s="55" t="s">
        <v>330</v>
      </c>
      <c r="AF43" s="55" t="s">
        <v>330</v>
      </c>
      <c r="AG43" s="56" t="s">
        <v>330</v>
      </c>
      <c r="AH43" s="57" t="s">
        <v>330</v>
      </c>
      <c r="AI43" s="58" t="s">
        <v>330</v>
      </c>
      <c r="AJ43" s="58" t="s">
        <v>330</v>
      </c>
      <c r="AK43" s="58" t="s">
        <v>330</v>
      </c>
      <c r="AL43" s="58" t="s">
        <v>330</v>
      </c>
      <c r="AN43" s="446"/>
      <c r="AO43" s="447"/>
      <c r="AP43" s="447"/>
      <c r="AQ43" s="447"/>
      <c r="AR43" s="447"/>
      <c r="AS43" s="447"/>
      <c r="AT43" s="452"/>
      <c r="AU43" s="452"/>
    </row>
    <row r="44" spans="2:47" x14ac:dyDescent="0.2">
      <c r="B44" s="401"/>
      <c r="C44" s="401"/>
      <c r="D44" s="402"/>
      <c r="E44" s="406"/>
      <c r="F44" s="407"/>
      <c r="G44" s="407"/>
      <c r="H44" s="407"/>
      <c r="I44" s="407"/>
      <c r="J44" s="75" t="s">
        <v>330</v>
      </c>
      <c r="K44" s="76" t="s">
        <v>330</v>
      </c>
      <c r="L44" s="76" t="s">
        <v>330</v>
      </c>
      <c r="M44" s="76" t="s">
        <v>330</v>
      </c>
      <c r="N44" s="76" t="s">
        <v>330</v>
      </c>
      <c r="O44" s="77" t="s">
        <v>330</v>
      </c>
      <c r="P44" s="175" t="s">
        <v>330</v>
      </c>
      <c r="Q44" s="176" t="s">
        <v>330</v>
      </c>
      <c r="R44" s="176" t="s">
        <v>330</v>
      </c>
      <c r="S44" s="176" t="s">
        <v>330</v>
      </c>
      <c r="T44" s="176" t="s">
        <v>330</v>
      </c>
      <c r="U44" s="177" t="s">
        <v>330</v>
      </c>
      <c r="V44" s="175" t="s">
        <v>330</v>
      </c>
      <c r="W44" s="176" t="s">
        <v>330</v>
      </c>
      <c r="X44" s="67" t="s">
        <v>330</v>
      </c>
      <c r="Y44" s="67" t="s">
        <v>330</v>
      </c>
      <c r="Z44" s="67" t="s">
        <v>330</v>
      </c>
      <c r="AA44" s="68" t="s">
        <v>330</v>
      </c>
      <c r="AB44" s="54" t="s">
        <v>330</v>
      </c>
      <c r="AC44" s="55" t="s">
        <v>330</v>
      </c>
      <c r="AD44" s="55" t="s">
        <v>330</v>
      </c>
      <c r="AE44" s="55" t="s">
        <v>330</v>
      </c>
      <c r="AF44" s="55" t="s">
        <v>330</v>
      </c>
      <c r="AG44" s="56" t="s">
        <v>330</v>
      </c>
      <c r="AH44" s="57" t="s">
        <v>330</v>
      </c>
      <c r="AI44" s="58" t="s">
        <v>330</v>
      </c>
      <c r="AJ44" s="58" t="s">
        <v>330</v>
      </c>
      <c r="AK44" s="58" t="s">
        <v>330</v>
      </c>
      <c r="AL44" s="58" t="s">
        <v>330</v>
      </c>
      <c r="AN44" s="446"/>
      <c r="AO44" s="447"/>
      <c r="AP44" s="447"/>
      <c r="AQ44" s="447"/>
      <c r="AR44" s="447"/>
      <c r="AS44" s="447"/>
      <c r="AT44" s="452"/>
      <c r="AU44" s="452"/>
    </row>
    <row r="45" spans="2:47" ht="3" customHeight="1" thickBot="1" x14ac:dyDescent="0.25">
      <c r="B45" s="401"/>
      <c r="C45" s="401"/>
      <c r="D45" s="402"/>
      <c r="E45" s="406"/>
      <c r="F45" s="407"/>
      <c r="G45" s="407"/>
      <c r="H45" s="407"/>
      <c r="I45" s="407"/>
      <c r="J45" s="75" t="s">
        <v>330</v>
      </c>
      <c r="K45" s="76" t="s">
        <v>330</v>
      </c>
      <c r="L45" s="76" t="s">
        <v>330</v>
      </c>
      <c r="M45" s="76" t="s">
        <v>330</v>
      </c>
      <c r="N45" s="76" t="s">
        <v>330</v>
      </c>
      <c r="O45" s="77" t="s">
        <v>330</v>
      </c>
      <c r="P45" s="175" t="s">
        <v>330</v>
      </c>
      <c r="Q45" s="176" t="s">
        <v>330</v>
      </c>
      <c r="R45" s="176" t="s">
        <v>330</v>
      </c>
      <c r="S45" s="176" t="s">
        <v>330</v>
      </c>
      <c r="T45" s="176" t="s">
        <v>330</v>
      </c>
      <c r="U45" s="177" t="s">
        <v>330</v>
      </c>
      <c r="V45" s="175" t="s">
        <v>330</v>
      </c>
      <c r="W45" s="176" t="s">
        <v>330</v>
      </c>
      <c r="X45" s="67" t="s">
        <v>330</v>
      </c>
      <c r="Y45" s="67" t="s">
        <v>330</v>
      </c>
      <c r="Z45" s="67" t="s">
        <v>330</v>
      </c>
      <c r="AA45" s="68" t="s">
        <v>330</v>
      </c>
      <c r="AB45" s="54" t="s">
        <v>330</v>
      </c>
      <c r="AC45" s="55" t="s">
        <v>330</v>
      </c>
      <c r="AD45" s="55" t="s">
        <v>330</v>
      </c>
      <c r="AE45" s="55" t="s">
        <v>330</v>
      </c>
      <c r="AF45" s="55" t="s">
        <v>330</v>
      </c>
      <c r="AG45" s="56" t="s">
        <v>330</v>
      </c>
      <c r="AH45" s="57" t="s">
        <v>330</v>
      </c>
      <c r="AI45" s="58" t="s">
        <v>330</v>
      </c>
      <c r="AJ45" s="58" t="s">
        <v>330</v>
      </c>
      <c r="AK45" s="58" t="s">
        <v>330</v>
      </c>
      <c r="AL45" s="58" t="s">
        <v>330</v>
      </c>
      <c r="AN45" s="446"/>
      <c r="AO45" s="447"/>
      <c r="AP45" s="447"/>
      <c r="AQ45" s="447"/>
      <c r="AR45" s="447"/>
      <c r="AS45" s="448"/>
      <c r="AT45" s="35"/>
      <c r="AU45" s="35"/>
    </row>
    <row r="46" spans="2:47" ht="15.75" hidden="1" thickBot="1" x14ac:dyDescent="0.25">
      <c r="B46" s="401"/>
      <c r="C46" s="401"/>
      <c r="D46" s="402"/>
      <c r="E46" s="406"/>
      <c r="F46" s="407"/>
      <c r="G46" s="407"/>
      <c r="H46" s="407"/>
      <c r="I46" s="407"/>
      <c r="J46" s="75" t="s">
        <v>330</v>
      </c>
      <c r="K46" s="76" t="s">
        <v>330</v>
      </c>
      <c r="L46" s="76" t="s">
        <v>330</v>
      </c>
      <c r="M46" s="76" t="s">
        <v>330</v>
      </c>
      <c r="N46" s="76" t="s">
        <v>330</v>
      </c>
      <c r="O46" s="77" t="s">
        <v>330</v>
      </c>
      <c r="P46" s="66" t="s">
        <v>330</v>
      </c>
      <c r="Q46" s="67" t="s">
        <v>330</v>
      </c>
      <c r="R46" s="67" t="s">
        <v>330</v>
      </c>
      <c r="S46" s="67" t="s">
        <v>330</v>
      </c>
      <c r="T46" s="67" t="s">
        <v>330</v>
      </c>
      <c r="U46" s="68" t="s">
        <v>330</v>
      </c>
      <c r="V46" s="66" t="s">
        <v>330</v>
      </c>
      <c r="W46" s="67" t="s">
        <v>330</v>
      </c>
      <c r="X46" s="67" t="s">
        <v>330</v>
      </c>
      <c r="Y46" s="67" t="s">
        <v>330</v>
      </c>
      <c r="Z46" s="67" t="s">
        <v>330</v>
      </c>
      <c r="AA46" s="68" t="s">
        <v>330</v>
      </c>
      <c r="AB46" s="54" t="s">
        <v>330</v>
      </c>
      <c r="AC46" s="55" t="s">
        <v>330</v>
      </c>
      <c r="AD46" s="55" t="s">
        <v>330</v>
      </c>
      <c r="AE46" s="55" t="s">
        <v>330</v>
      </c>
      <c r="AF46" s="55" t="s">
        <v>330</v>
      </c>
      <c r="AG46" s="56" t="s">
        <v>330</v>
      </c>
      <c r="AH46" s="57" t="s">
        <v>330</v>
      </c>
      <c r="AI46" s="58" t="s">
        <v>330</v>
      </c>
      <c r="AJ46" s="58" t="s">
        <v>330</v>
      </c>
      <c r="AK46" s="58" t="s">
        <v>330</v>
      </c>
      <c r="AL46" s="58" t="s">
        <v>330</v>
      </c>
      <c r="AN46" s="446"/>
      <c r="AO46" s="447"/>
      <c r="AP46" s="447"/>
      <c r="AQ46" s="447"/>
      <c r="AR46" s="447"/>
      <c r="AS46" s="448"/>
    </row>
    <row r="47" spans="2:47" ht="15.75" hidden="1" thickBot="1" x14ac:dyDescent="0.25">
      <c r="B47" s="401"/>
      <c r="C47" s="401"/>
      <c r="D47" s="402"/>
      <c r="E47" s="409"/>
      <c r="F47" s="410"/>
      <c r="G47" s="410"/>
      <c r="H47" s="410"/>
      <c r="I47" s="410"/>
      <c r="J47" s="78" t="s">
        <v>330</v>
      </c>
      <c r="K47" s="79" t="s">
        <v>330</v>
      </c>
      <c r="L47" s="79" t="s">
        <v>330</v>
      </c>
      <c r="M47" s="79" t="s">
        <v>330</v>
      </c>
      <c r="N47" s="79" t="s">
        <v>330</v>
      </c>
      <c r="O47" s="80" t="s">
        <v>330</v>
      </c>
      <c r="P47" s="66" t="s">
        <v>330</v>
      </c>
      <c r="Q47" s="67" t="s">
        <v>330</v>
      </c>
      <c r="R47" s="67" t="s">
        <v>330</v>
      </c>
      <c r="S47" s="67" t="s">
        <v>330</v>
      </c>
      <c r="T47" s="67" t="s">
        <v>330</v>
      </c>
      <c r="U47" s="68" t="s">
        <v>330</v>
      </c>
      <c r="V47" s="69" t="s">
        <v>330</v>
      </c>
      <c r="W47" s="70" t="s">
        <v>330</v>
      </c>
      <c r="X47" s="70" t="s">
        <v>330</v>
      </c>
      <c r="Y47" s="70" t="s">
        <v>330</v>
      </c>
      <c r="Z47" s="70" t="s">
        <v>330</v>
      </c>
      <c r="AA47" s="71" t="s">
        <v>330</v>
      </c>
      <c r="AB47" s="59" t="s">
        <v>330</v>
      </c>
      <c r="AC47" s="60" t="s">
        <v>330</v>
      </c>
      <c r="AD47" s="60" t="s">
        <v>330</v>
      </c>
      <c r="AE47" s="60" t="s">
        <v>330</v>
      </c>
      <c r="AF47" s="60" t="s">
        <v>330</v>
      </c>
      <c r="AG47" s="61" t="s">
        <v>330</v>
      </c>
      <c r="AH47" s="62" t="s">
        <v>330</v>
      </c>
      <c r="AI47" s="63" t="s">
        <v>330</v>
      </c>
      <c r="AJ47" s="63" t="s">
        <v>330</v>
      </c>
      <c r="AK47" s="63" t="s">
        <v>330</v>
      </c>
      <c r="AL47" s="63" t="s">
        <v>330</v>
      </c>
      <c r="AN47" s="449"/>
      <c r="AO47" s="450"/>
      <c r="AP47" s="450"/>
      <c r="AQ47" s="450"/>
      <c r="AR47" s="450"/>
      <c r="AS47" s="451"/>
    </row>
    <row r="48" spans="2:47" x14ac:dyDescent="0.2">
      <c r="B48" s="401"/>
      <c r="C48" s="401"/>
      <c r="D48" s="402"/>
      <c r="E48" s="403" t="s">
        <v>164</v>
      </c>
      <c r="F48" s="404"/>
      <c r="G48" s="404"/>
      <c r="H48" s="404"/>
      <c r="I48" s="405"/>
      <c r="J48" s="72" t="s">
        <v>330</v>
      </c>
      <c r="K48" s="73" t="s">
        <v>330</v>
      </c>
      <c r="L48" s="73" t="s">
        <v>330</v>
      </c>
      <c r="M48" s="73" t="s">
        <v>330</v>
      </c>
      <c r="N48" s="73" t="s">
        <v>330</v>
      </c>
      <c r="O48" s="74" t="s">
        <v>330</v>
      </c>
      <c r="P48" s="72" t="s">
        <v>330</v>
      </c>
      <c r="Q48" s="73" t="s">
        <v>330</v>
      </c>
      <c r="R48" s="73" t="s">
        <v>330</v>
      </c>
      <c r="S48" s="73" t="s">
        <v>330</v>
      </c>
      <c r="T48" s="73" t="s">
        <v>330</v>
      </c>
      <c r="U48" s="74" t="s">
        <v>330</v>
      </c>
      <c r="V48" s="172" t="s">
        <v>330</v>
      </c>
      <c r="W48" s="181" t="s">
        <v>330</v>
      </c>
      <c r="X48" s="64" t="s">
        <v>330</v>
      </c>
      <c r="Y48" s="64" t="s">
        <v>330</v>
      </c>
      <c r="Z48" s="64" t="s">
        <v>330</v>
      </c>
      <c r="AA48" s="65" t="s">
        <v>330</v>
      </c>
      <c r="AB48" s="49" t="s">
        <v>330</v>
      </c>
      <c r="AC48" s="50" t="s">
        <v>330</v>
      </c>
      <c r="AD48" s="50" t="s">
        <v>330</v>
      </c>
      <c r="AE48" s="50" t="s">
        <v>330</v>
      </c>
      <c r="AF48" s="50" t="s">
        <v>330</v>
      </c>
      <c r="AG48" s="51" t="s">
        <v>330</v>
      </c>
      <c r="AH48" s="52" t="s">
        <v>330</v>
      </c>
      <c r="AI48" s="53" t="s">
        <v>330</v>
      </c>
      <c r="AJ48" s="53" t="s">
        <v>330</v>
      </c>
      <c r="AK48" s="53" t="s">
        <v>330</v>
      </c>
      <c r="AL48" s="53" t="s">
        <v>330</v>
      </c>
    </row>
    <row r="49" spans="2:38" x14ac:dyDescent="0.2">
      <c r="B49" s="401"/>
      <c r="C49" s="401"/>
      <c r="D49" s="402"/>
      <c r="E49" s="422"/>
      <c r="F49" s="407"/>
      <c r="G49" s="407"/>
      <c r="H49" s="407"/>
      <c r="I49" s="408"/>
      <c r="J49" s="75" t="s">
        <v>330</v>
      </c>
      <c r="K49" s="76" t="s">
        <v>330</v>
      </c>
      <c r="L49" s="76" t="s">
        <v>330</v>
      </c>
      <c r="M49" s="76" t="s">
        <v>330</v>
      </c>
      <c r="N49" s="76" t="s">
        <v>330</v>
      </c>
      <c r="O49" s="77" t="s">
        <v>330</v>
      </c>
      <c r="P49" s="75" t="s">
        <v>330</v>
      </c>
      <c r="Q49" s="76" t="s">
        <v>330</v>
      </c>
      <c r="R49" s="76" t="s">
        <v>330</v>
      </c>
      <c r="S49" s="76" t="s">
        <v>330</v>
      </c>
      <c r="T49" s="76" t="s">
        <v>330</v>
      </c>
      <c r="U49" s="77" t="s">
        <v>330</v>
      </c>
      <c r="V49" s="175" t="s">
        <v>330</v>
      </c>
      <c r="W49" s="176" t="s">
        <v>330</v>
      </c>
      <c r="X49" s="67" t="s">
        <v>330</v>
      </c>
      <c r="Y49" s="67" t="s">
        <v>330</v>
      </c>
      <c r="Z49" s="67" t="s">
        <v>330</v>
      </c>
      <c r="AA49" s="68" t="s">
        <v>330</v>
      </c>
      <c r="AB49" s="54" t="s">
        <v>330</v>
      </c>
      <c r="AC49" s="55" t="s">
        <v>330</v>
      </c>
      <c r="AD49" s="55" t="s">
        <v>330</v>
      </c>
      <c r="AE49" s="55" t="s">
        <v>330</v>
      </c>
      <c r="AF49" s="55" t="s">
        <v>330</v>
      </c>
      <c r="AG49" s="56" t="s">
        <v>330</v>
      </c>
      <c r="AH49" s="57" t="s">
        <v>330</v>
      </c>
      <c r="AI49" s="58" t="s">
        <v>330</v>
      </c>
      <c r="AJ49" s="58" t="s">
        <v>330</v>
      </c>
      <c r="AK49" s="58" t="s">
        <v>330</v>
      </c>
      <c r="AL49" s="58" t="s">
        <v>330</v>
      </c>
    </row>
    <row r="50" spans="2:38" x14ac:dyDescent="0.2">
      <c r="B50" s="401"/>
      <c r="C50" s="401"/>
      <c r="D50" s="402"/>
      <c r="E50" s="422"/>
      <c r="F50" s="407"/>
      <c r="G50" s="407"/>
      <c r="H50" s="407"/>
      <c r="I50" s="408"/>
      <c r="J50" s="75" t="s">
        <v>330</v>
      </c>
      <c r="K50" s="76" t="s">
        <v>330</v>
      </c>
      <c r="L50" s="76" t="s">
        <v>330</v>
      </c>
      <c r="M50" s="76" t="s">
        <v>330</v>
      </c>
      <c r="N50" s="76" t="s">
        <v>330</v>
      </c>
      <c r="O50" s="77" t="s">
        <v>330</v>
      </c>
      <c r="P50" s="75" t="s">
        <v>330</v>
      </c>
      <c r="Q50" s="76" t="s">
        <v>330</v>
      </c>
      <c r="R50" s="76" t="s">
        <v>330</v>
      </c>
      <c r="S50" s="76" t="s">
        <v>330</v>
      </c>
      <c r="T50" s="76" t="s">
        <v>330</v>
      </c>
      <c r="U50" s="77" t="s">
        <v>330</v>
      </c>
      <c r="V50" s="175" t="s">
        <v>330</v>
      </c>
      <c r="W50" s="176" t="s">
        <v>330</v>
      </c>
      <c r="X50" s="67" t="s">
        <v>330</v>
      </c>
      <c r="Y50" s="67" t="s">
        <v>330</v>
      </c>
      <c r="Z50" s="67" t="s">
        <v>330</v>
      </c>
      <c r="AA50" s="68" t="s">
        <v>330</v>
      </c>
      <c r="AB50" s="54" t="s">
        <v>330</v>
      </c>
      <c r="AC50" s="55" t="s">
        <v>330</v>
      </c>
      <c r="AD50" s="55" t="s">
        <v>330</v>
      </c>
      <c r="AE50" s="55" t="s">
        <v>330</v>
      </c>
      <c r="AF50" s="55" t="s">
        <v>330</v>
      </c>
      <c r="AG50" s="56" t="s">
        <v>330</v>
      </c>
      <c r="AH50" s="57" t="s">
        <v>330</v>
      </c>
      <c r="AI50" s="58" t="s">
        <v>330</v>
      </c>
      <c r="AJ50" s="58" t="s">
        <v>330</v>
      </c>
      <c r="AK50" s="58" t="s">
        <v>330</v>
      </c>
      <c r="AL50" s="58" t="s">
        <v>330</v>
      </c>
    </row>
    <row r="51" spans="2:38" x14ac:dyDescent="0.2">
      <c r="B51" s="401"/>
      <c r="C51" s="401"/>
      <c r="D51" s="402"/>
      <c r="E51" s="406"/>
      <c r="F51" s="407"/>
      <c r="G51" s="407"/>
      <c r="H51" s="407"/>
      <c r="I51" s="408"/>
      <c r="J51" s="75" t="s">
        <v>330</v>
      </c>
      <c r="K51" s="76" t="s">
        <v>330</v>
      </c>
      <c r="L51" s="76" t="s">
        <v>330</v>
      </c>
      <c r="M51" s="76" t="s">
        <v>330</v>
      </c>
      <c r="N51" s="76" t="s">
        <v>330</v>
      </c>
      <c r="O51" s="77" t="s">
        <v>330</v>
      </c>
      <c r="P51" s="75" t="s">
        <v>330</v>
      </c>
      <c r="Q51" s="76" t="s">
        <v>330</v>
      </c>
      <c r="R51" s="76" t="s">
        <v>330</v>
      </c>
      <c r="S51" s="76" t="s">
        <v>330</v>
      </c>
      <c r="T51" s="76" t="s">
        <v>330</v>
      </c>
      <c r="U51" s="77" t="s">
        <v>330</v>
      </c>
      <c r="V51" s="175" t="s">
        <v>330</v>
      </c>
      <c r="W51" s="176" t="s">
        <v>330</v>
      </c>
      <c r="X51" s="67" t="s">
        <v>330</v>
      </c>
      <c r="Y51" s="67" t="s">
        <v>330</v>
      </c>
      <c r="Z51" s="67" t="s">
        <v>330</v>
      </c>
      <c r="AA51" s="68" t="s">
        <v>330</v>
      </c>
      <c r="AB51" s="54" t="s">
        <v>330</v>
      </c>
      <c r="AC51" s="55" t="s">
        <v>330</v>
      </c>
      <c r="AD51" s="55" t="s">
        <v>330</v>
      </c>
      <c r="AE51" s="55" t="s">
        <v>330</v>
      </c>
      <c r="AF51" s="55" t="s">
        <v>330</v>
      </c>
      <c r="AG51" s="56" t="s">
        <v>330</v>
      </c>
      <c r="AH51" s="57" t="s">
        <v>330</v>
      </c>
      <c r="AI51" s="58" t="s">
        <v>330</v>
      </c>
      <c r="AJ51" s="58" t="s">
        <v>330</v>
      </c>
      <c r="AK51" s="58" t="s">
        <v>330</v>
      </c>
      <c r="AL51" s="58" t="s">
        <v>330</v>
      </c>
    </row>
    <row r="52" spans="2:38" x14ac:dyDescent="0.2">
      <c r="B52" s="401"/>
      <c r="C52" s="401"/>
      <c r="D52" s="402"/>
      <c r="E52" s="406"/>
      <c r="F52" s="407"/>
      <c r="G52" s="407"/>
      <c r="H52" s="407"/>
      <c r="I52" s="408"/>
      <c r="J52" s="75" t="s">
        <v>330</v>
      </c>
      <c r="K52" s="76" t="s">
        <v>330</v>
      </c>
      <c r="L52" s="76" t="s">
        <v>330</v>
      </c>
      <c r="M52" s="76" t="s">
        <v>330</v>
      </c>
      <c r="N52" s="76" t="s">
        <v>330</v>
      </c>
      <c r="O52" s="77" t="s">
        <v>330</v>
      </c>
      <c r="P52" s="75" t="s">
        <v>330</v>
      </c>
      <c r="Q52" s="76" t="s">
        <v>330</v>
      </c>
      <c r="R52" s="76" t="s">
        <v>330</v>
      </c>
      <c r="S52" s="76" t="s">
        <v>330</v>
      </c>
      <c r="T52" s="76" t="s">
        <v>330</v>
      </c>
      <c r="U52" s="77" t="s">
        <v>330</v>
      </c>
      <c r="V52" s="175" t="s">
        <v>330</v>
      </c>
      <c r="W52" s="176" t="s">
        <v>330</v>
      </c>
      <c r="X52" s="67" t="s">
        <v>330</v>
      </c>
      <c r="Y52" s="67" t="s">
        <v>330</v>
      </c>
      <c r="Z52" s="67" t="s">
        <v>330</v>
      </c>
      <c r="AA52" s="68" t="s">
        <v>330</v>
      </c>
      <c r="AB52" s="54" t="s">
        <v>330</v>
      </c>
      <c r="AC52" s="55" t="s">
        <v>330</v>
      </c>
      <c r="AD52" s="55" t="s">
        <v>330</v>
      </c>
      <c r="AE52" s="55" t="s">
        <v>330</v>
      </c>
      <c r="AF52" s="55" t="s">
        <v>330</v>
      </c>
      <c r="AG52" s="56" t="s">
        <v>330</v>
      </c>
      <c r="AH52" s="57" t="s">
        <v>330</v>
      </c>
      <c r="AI52" s="58" t="s">
        <v>330</v>
      </c>
      <c r="AJ52" s="58" t="s">
        <v>330</v>
      </c>
      <c r="AK52" s="58" t="s">
        <v>330</v>
      </c>
      <c r="AL52" s="58" t="s">
        <v>330</v>
      </c>
    </row>
    <row r="53" spans="2:38" ht="5.25" customHeight="1" x14ac:dyDescent="0.2">
      <c r="B53" s="401"/>
      <c r="C53" s="401"/>
      <c r="D53" s="402"/>
      <c r="E53" s="406"/>
      <c r="F53" s="407"/>
      <c r="G53" s="407"/>
      <c r="H53" s="407"/>
      <c r="I53" s="408"/>
      <c r="J53" s="75" t="s">
        <v>330</v>
      </c>
      <c r="K53" s="76" t="s">
        <v>330</v>
      </c>
      <c r="L53" s="76" t="s">
        <v>330</v>
      </c>
      <c r="M53" s="76" t="s">
        <v>330</v>
      </c>
      <c r="N53" s="76" t="s">
        <v>330</v>
      </c>
      <c r="O53" s="77" t="s">
        <v>330</v>
      </c>
      <c r="P53" s="75" t="s">
        <v>330</v>
      </c>
      <c r="Q53" s="76" t="s">
        <v>330</v>
      </c>
      <c r="R53" s="76" t="s">
        <v>330</v>
      </c>
      <c r="S53" s="76" t="s">
        <v>330</v>
      </c>
      <c r="T53" s="76" t="s">
        <v>330</v>
      </c>
      <c r="U53" s="77" t="s">
        <v>330</v>
      </c>
      <c r="V53" s="175" t="s">
        <v>330</v>
      </c>
      <c r="W53" s="176" t="s">
        <v>330</v>
      </c>
      <c r="X53" s="67" t="s">
        <v>330</v>
      </c>
      <c r="Y53" s="67" t="s">
        <v>330</v>
      </c>
      <c r="Z53" s="67" t="s">
        <v>330</v>
      </c>
      <c r="AA53" s="68" t="s">
        <v>330</v>
      </c>
      <c r="AB53" s="54" t="s">
        <v>330</v>
      </c>
      <c r="AC53" s="55" t="s">
        <v>330</v>
      </c>
      <c r="AD53" s="55" t="s">
        <v>330</v>
      </c>
      <c r="AE53" s="55" t="s">
        <v>330</v>
      </c>
      <c r="AF53" s="55" t="s">
        <v>330</v>
      </c>
      <c r="AG53" s="56" t="s">
        <v>330</v>
      </c>
      <c r="AH53" s="57" t="s">
        <v>330</v>
      </c>
      <c r="AI53" s="58" t="s">
        <v>330</v>
      </c>
      <c r="AJ53" s="58" t="s">
        <v>330</v>
      </c>
      <c r="AK53" s="58" t="s">
        <v>330</v>
      </c>
      <c r="AL53" s="58" t="s">
        <v>330</v>
      </c>
    </row>
    <row r="54" spans="2:38" ht="3" hidden="1" customHeight="1" x14ac:dyDescent="0.2">
      <c r="B54" s="401"/>
      <c r="C54" s="401"/>
      <c r="D54" s="402"/>
      <c r="E54" s="406"/>
      <c r="F54" s="407"/>
      <c r="G54" s="407"/>
      <c r="H54" s="407"/>
      <c r="I54" s="408"/>
      <c r="J54" s="75" t="s">
        <v>330</v>
      </c>
      <c r="K54" s="76" t="s">
        <v>330</v>
      </c>
      <c r="L54" s="76" t="s">
        <v>330</v>
      </c>
      <c r="M54" s="76" t="s">
        <v>330</v>
      </c>
      <c r="N54" s="76" t="s">
        <v>330</v>
      </c>
      <c r="O54" s="77" t="s">
        <v>330</v>
      </c>
      <c r="P54" s="75" t="s">
        <v>330</v>
      </c>
      <c r="Q54" s="76" t="s">
        <v>330</v>
      </c>
      <c r="R54" s="76" t="s">
        <v>330</v>
      </c>
      <c r="S54" s="76" t="s">
        <v>330</v>
      </c>
      <c r="T54" s="76" t="s">
        <v>330</v>
      </c>
      <c r="U54" s="77" t="s">
        <v>330</v>
      </c>
      <c r="V54" s="175" t="s">
        <v>330</v>
      </c>
      <c r="W54" s="176" t="s">
        <v>330</v>
      </c>
      <c r="X54" s="67" t="s">
        <v>330</v>
      </c>
      <c r="Y54" s="67" t="s">
        <v>330</v>
      </c>
      <c r="Z54" s="67" t="s">
        <v>330</v>
      </c>
      <c r="AA54" s="68" t="s">
        <v>330</v>
      </c>
      <c r="AB54" s="54" t="s">
        <v>330</v>
      </c>
      <c r="AC54" s="55" t="s">
        <v>330</v>
      </c>
      <c r="AD54" s="55" t="s">
        <v>330</v>
      </c>
      <c r="AE54" s="55" t="s">
        <v>330</v>
      </c>
      <c r="AF54" s="55" t="s">
        <v>330</v>
      </c>
      <c r="AG54" s="56" t="s">
        <v>330</v>
      </c>
      <c r="AH54" s="57" t="s">
        <v>330</v>
      </c>
      <c r="AI54" s="58" t="s">
        <v>330</v>
      </c>
      <c r="AJ54" s="58" t="s">
        <v>330</v>
      </c>
      <c r="AK54" s="58" t="s">
        <v>330</v>
      </c>
      <c r="AL54" s="58" t="s">
        <v>330</v>
      </c>
    </row>
    <row r="55" spans="2:38" hidden="1" x14ac:dyDescent="0.2">
      <c r="B55" s="401"/>
      <c r="C55" s="401"/>
      <c r="D55" s="402"/>
      <c r="E55" s="406"/>
      <c r="F55" s="407"/>
      <c r="G55" s="407"/>
      <c r="H55" s="407"/>
      <c r="I55" s="408"/>
      <c r="J55" s="75" t="s">
        <v>330</v>
      </c>
      <c r="K55" s="76" t="s">
        <v>330</v>
      </c>
      <c r="L55" s="76" t="s">
        <v>330</v>
      </c>
      <c r="M55" s="76" t="s">
        <v>330</v>
      </c>
      <c r="N55" s="76" t="s">
        <v>330</v>
      </c>
      <c r="O55" s="77" t="s">
        <v>330</v>
      </c>
      <c r="P55" s="75" t="s">
        <v>330</v>
      </c>
      <c r="Q55" s="76" t="s">
        <v>330</v>
      </c>
      <c r="R55" s="76" t="s">
        <v>330</v>
      </c>
      <c r="S55" s="76" t="s">
        <v>330</v>
      </c>
      <c r="T55" s="76" t="s">
        <v>330</v>
      </c>
      <c r="U55" s="77" t="s">
        <v>330</v>
      </c>
      <c r="V55" s="175" t="s">
        <v>330</v>
      </c>
      <c r="W55" s="176" t="s">
        <v>330</v>
      </c>
      <c r="X55" s="67" t="s">
        <v>330</v>
      </c>
      <c r="Y55" s="67" t="s">
        <v>330</v>
      </c>
      <c r="Z55" s="67" t="s">
        <v>330</v>
      </c>
      <c r="AA55" s="68" t="s">
        <v>330</v>
      </c>
      <c r="AB55" s="54" t="s">
        <v>330</v>
      </c>
      <c r="AC55" s="55" t="s">
        <v>330</v>
      </c>
      <c r="AD55" s="55" t="s">
        <v>330</v>
      </c>
      <c r="AE55" s="55" t="s">
        <v>330</v>
      </c>
      <c r="AF55" s="55" t="s">
        <v>330</v>
      </c>
      <c r="AG55" s="56" t="s">
        <v>330</v>
      </c>
      <c r="AH55" s="57" t="s">
        <v>330</v>
      </c>
      <c r="AI55" s="58" t="s">
        <v>330</v>
      </c>
      <c r="AJ55" s="58" t="s">
        <v>330</v>
      </c>
      <c r="AK55" s="58" t="s">
        <v>330</v>
      </c>
      <c r="AL55" s="58" t="s">
        <v>330</v>
      </c>
    </row>
    <row r="56" spans="2:38" hidden="1" x14ac:dyDescent="0.2">
      <c r="B56" s="401"/>
      <c r="C56" s="401"/>
      <c r="D56" s="402"/>
      <c r="E56" s="406"/>
      <c r="F56" s="407"/>
      <c r="G56" s="407"/>
      <c r="H56" s="407"/>
      <c r="I56" s="408"/>
      <c r="J56" s="75" t="s">
        <v>330</v>
      </c>
      <c r="K56" s="76" t="s">
        <v>330</v>
      </c>
      <c r="L56" s="76" t="s">
        <v>330</v>
      </c>
      <c r="M56" s="76" t="s">
        <v>330</v>
      </c>
      <c r="N56" s="76" t="s">
        <v>330</v>
      </c>
      <c r="O56" s="77" t="s">
        <v>330</v>
      </c>
      <c r="P56" s="75" t="s">
        <v>330</v>
      </c>
      <c r="Q56" s="76" t="s">
        <v>330</v>
      </c>
      <c r="R56" s="76" t="s">
        <v>330</v>
      </c>
      <c r="S56" s="76" t="s">
        <v>330</v>
      </c>
      <c r="T56" s="76" t="s">
        <v>330</v>
      </c>
      <c r="U56" s="77" t="s">
        <v>330</v>
      </c>
      <c r="V56" s="175" t="s">
        <v>330</v>
      </c>
      <c r="W56" s="176" t="s">
        <v>330</v>
      </c>
      <c r="X56" s="67" t="s">
        <v>330</v>
      </c>
      <c r="Y56" s="67" t="s">
        <v>330</v>
      </c>
      <c r="Z56" s="67" t="s">
        <v>330</v>
      </c>
      <c r="AA56" s="68" t="s">
        <v>330</v>
      </c>
      <c r="AB56" s="54" t="s">
        <v>330</v>
      </c>
      <c r="AC56" s="55" t="s">
        <v>330</v>
      </c>
      <c r="AD56" s="55" t="s">
        <v>330</v>
      </c>
      <c r="AE56" s="55" t="s">
        <v>330</v>
      </c>
      <c r="AF56" s="55" t="s">
        <v>330</v>
      </c>
      <c r="AG56" s="56" t="s">
        <v>330</v>
      </c>
      <c r="AH56" s="57" t="s">
        <v>330</v>
      </c>
      <c r="AI56" s="58" t="s">
        <v>330</v>
      </c>
      <c r="AJ56" s="58" t="s">
        <v>330</v>
      </c>
      <c r="AK56" s="58" t="s">
        <v>330</v>
      </c>
      <c r="AL56" s="58" t="s">
        <v>330</v>
      </c>
    </row>
    <row r="57" spans="2:38" ht="15.75" thickBot="1" x14ac:dyDescent="0.25">
      <c r="B57" s="401"/>
      <c r="C57" s="401"/>
      <c r="D57" s="402"/>
      <c r="E57" s="409"/>
      <c r="F57" s="410"/>
      <c r="G57" s="410"/>
      <c r="H57" s="410"/>
      <c r="I57" s="411"/>
      <c r="J57" s="78" t="s">
        <v>330</v>
      </c>
      <c r="K57" s="79" t="s">
        <v>330</v>
      </c>
      <c r="L57" s="79" t="s">
        <v>330</v>
      </c>
      <c r="M57" s="79" t="s">
        <v>330</v>
      </c>
      <c r="N57" s="79" t="s">
        <v>330</v>
      </c>
      <c r="O57" s="80" t="s">
        <v>330</v>
      </c>
      <c r="P57" s="78" t="s">
        <v>330</v>
      </c>
      <c r="Q57" s="79" t="s">
        <v>330</v>
      </c>
      <c r="R57" s="79" t="s">
        <v>330</v>
      </c>
      <c r="S57" s="79" t="s">
        <v>330</v>
      </c>
      <c r="T57" s="79" t="s">
        <v>330</v>
      </c>
      <c r="U57" s="80" t="s">
        <v>330</v>
      </c>
      <c r="V57" s="178" t="s">
        <v>330</v>
      </c>
      <c r="W57" s="179" t="s">
        <v>330</v>
      </c>
      <c r="X57" s="70" t="s">
        <v>330</v>
      </c>
      <c r="Y57" s="70" t="s">
        <v>330</v>
      </c>
      <c r="Z57" s="70" t="s">
        <v>330</v>
      </c>
      <c r="AA57" s="71" t="s">
        <v>330</v>
      </c>
      <c r="AB57" s="59" t="s">
        <v>330</v>
      </c>
      <c r="AC57" s="60" t="s">
        <v>330</v>
      </c>
      <c r="AD57" s="60" t="s">
        <v>330</v>
      </c>
      <c r="AE57" s="60" t="s">
        <v>330</v>
      </c>
      <c r="AF57" s="60" t="s">
        <v>330</v>
      </c>
      <c r="AG57" s="61" t="s">
        <v>330</v>
      </c>
      <c r="AH57" s="57" t="s">
        <v>330</v>
      </c>
      <c r="AI57" s="58" t="s">
        <v>330</v>
      </c>
      <c r="AJ57" s="58" t="s">
        <v>330</v>
      </c>
      <c r="AK57" s="58" t="s">
        <v>330</v>
      </c>
      <c r="AL57" s="58" t="s">
        <v>330</v>
      </c>
    </row>
    <row r="58" spans="2:38" ht="15" customHeight="1" x14ac:dyDescent="0.2">
      <c r="J58" s="403" t="s">
        <v>165</v>
      </c>
      <c r="K58" s="404"/>
      <c r="L58" s="404"/>
      <c r="M58" s="404"/>
      <c r="N58" s="404"/>
      <c r="O58" s="405"/>
      <c r="P58" s="403" t="s">
        <v>166</v>
      </c>
      <c r="Q58" s="404"/>
      <c r="R58" s="404"/>
      <c r="S58" s="404"/>
      <c r="T58" s="404"/>
      <c r="U58" s="405"/>
      <c r="V58" s="403" t="s">
        <v>167</v>
      </c>
      <c r="W58" s="404"/>
      <c r="X58" s="404"/>
      <c r="Y58" s="404"/>
      <c r="Z58" s="404"/>
      <c r="AA58" s="405"/>
      <c r="AB58" s="403" t="s">
        <v>168</v>
      </c>
      <c r="AC58" s="453"/>
      <c r="AD58" s="404"/>
      <c r="AE58" s="404"/>
      <c r="AF58" s="404"/>
      <c r="AG58" s="404"/>
      <c r="AH58" s="403" t="s">
        <v>169</v>
      </c>
      <c r="AI58" s="404"/>
      <c r="AJ58" s="404"/>
      <c r="AK58" s="404"/>
      <c r="AL58" s="405"/>
    </row>
    <row r="59" spans="2:38" ht="15" customHeight="1" x14ac:dyDescent="0.2">
      <c r="J59" s="406"/>
      <c r="K59" s="407"/>
      <c r="L59" s="407"/>
      <c r="M59" s="407"/>
      <c r="N59" s="407"/>
      <c r="O59" s="408"/>
      <c r="P59" s="406"/>
      <c r="Q59" s="407"/>
      <c r="R59" s="407"/>
      <c r="S59" s="407"/>
      <c r="T59" s="407"/>
      <c r="U59" s="408"/>
      <c r="V59" s="406"/>
      <c r="W59" s="407"/>
      <c r="X59" s="407"/>
      <c r="Y59" s="407"/>
      <c r="Z59" s="407"/>
      <c r="AA59" s="408"/>
      <c r="AB59" s="406"/>
      <c r="AC59" s="407"/>
      <c r="AD59" s="407"/>
      <c r="AE59" s="407"/>
      <c r="AF59" s="407"/>
      <c r="AG59" s="407"/>
      <c r="AH59" s="422"/>
      <c r="AI59" s="435"/>
      <c r="AJ59" s="435"/>
      <c r="AK59" s="435"/>
      <c r="AL59" s="408"/>
    </row>
    <row r="60" spans="2:38" ht="15" customHeight="1" x14ac:dyDescent="0.2">
      <c r="J60" s="406"/>
      <c r="K60" s="407"/>
      <c r="L60" s="407"/>
      <c r="M60" s="407"/>
      <c r="N60" s="407"/>
      <c r="O60" s="408"/>
      <c r="P60" s="406"/>
      <c r="Q60" s="407"/>
      <c r="R60" s="407"/>
      <c r="S60" s="407"/>
      <c r="T60" s="407"/>
      <c r="U60" s="408"/>
      <c r="V60" s="406"/>
      <c r="W60" s="407"/>
      <c r="X60" s="407"/>
      <c r="Y60" s="407"/>
      <c r="Z60" s="407"/>
      <c r="AA60" s="408"/>
      <c r="AB60" s="406"/>
      <c r="AC60" s="407"/>
      <c r="AD60" s="407"/>
      <c r="AE60" s="407"/>
      <c r="AF60" s="407"/>
      <c r="AG60" s="407"/>
      <c r="AH60" s="422"/>
      <c r="AI60" s="435"/>
      <c r="AJ60" s="435"/>
      <c r="AK60" s="435"/>
      <c r="AL60" s="408"/>
    </row>
    <row r="61" spans="2:38" ht="15" customHeight="1" x14ac:dyDescent="0.2">
      <c r="J61" s="406"/>
      <c r="K61" s="407"/>
      <c r="L61" s="407"/>
      <c r="M61" s="407"/>
      <c r="N61" s="407"/>
      <c r="O61" s="408"/>
      <c r="P61" s="406"/>
      <c r="Q61" s="407"/>
      <c r="R61" s="407"/>
      <c r="S61" s="407"/>
      <c r="T61" s="407"/>
      <c r="U61" s="408"/>
      <c r="V61" s="406"/>
      <c r="W61" s="407"/>
      <c r="X61" s="407"/>
      <c r="Y61" s="407"/>
      <c r="Z61" s="407"/>
      <c r="AA61" s="408"/>
      <c r="AB61" s="406"/>
      <c r="AC61" s="407"/>
      <c r="AD61" s="407"/>
      <c r="AE61" s="407"/>
      <c r="AF61" s="407"/>
      <c r="AG61" s="407"/>
      <c r="AH61" s="406"/>
      <c r="AI61" s="435"/>
      <c r="AJ61" s="435"/>
      <c r="AK61" s="435"/>
      <c r="AL61" s="408"/>
    </row>
    <row r="62" spans="2:38" ht="15" customHeight="1" x14ac:dyDescent="0.2">
      <c r="J62" s="406"/>
      <c r="K62" s="407"/>
      <c r="L62" s="407"/>
      <c r="M62" s="407"/>
      <c r="N62" s="407"/>
      <c r="O62" s="408"/>
      <c r="P62" s="406"/>
      <c r="Q62" s="407"/>
      <c r="R62" s="407"/>
      <c r="S62" s="407"/>
      <c r="T62" s="407"/>
      <c r="U62" s="408"/>
      <c r="V62" s="406"/>
      <c r="W62" s="407"/>
      <c r="X62" s="407"/>
      <c r="Y62" s="407"/>
      <c r="Z62" s="407"/>
      <c r="AA62" s="408"/>
      <c r="AB62" s="406"/>
      <c r="AC62" s="407"/>
      <c r="AD62" s="407"/>
      <c r="AE62" s="407"/>
      <c r="AF62" s="407"/>
      <c r="AG62" s="407"/>
      <c r="AH62" s="406"/>
      <c r="AI62" s="435"/>
      <c r="AJ62" s="435"/>
      <c r="AK62" s="435"/>
      <c r="AL62" s="408"/>
    </row>
    <row r="63" spans="2:38" ht="28.5" customHeight="1" thickBot="1" x14ac:dyDescent="0.25">
      <c r="J63" s="409"/>
      <c r="K63" s="410"/>
      <c r="L63" s="410"/>
      <c r="M63" s="410"/>
      <c r="N63" s="410"/>
      <c r="O63" s="411"/>
      <c r="P63" s="409"/>
      <c r="Q63" s="410"/>
      <c r="R63" s="410"/>
      <c r="S63" s="410"/>
      <c r="T63" s="410"/>
      <c r="U63" s="411"/>
      <c r="V63" s="409"/>
      <c r="W63" s="410"/>
      <c r="X63" s="410"/>
      <c r="Y63" s="410"/>
      <c r="Z63" s="410"/>
      <c r="AA63" s="411"/>
      <c r="AB63" s="409"/>
      <c r="AC63" s="410"/>
      <c r="AD63" s="410"/>
      <c r="AE63" s="410"/>
      <c r="AF63" s="410"/>
      <c r="AG63" s="410"/>
      <c r="AH63" s="409"/>
      <c r="AI63" s="410"/>
      <c r="AJ63" s="410"/>
      <c r="AK63" s="410"/>
      <c r="AL63" s="41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A37" workbookViewId="0">
      <selection activeCell="Q15" sqref="Q15"/>
    </sheetView>
  </sheetViews>
  <sheetFormatPr defaultColWidth="10.76171875" defaultRowHeight="15" x14ac:dyDescent="0.2"/>
  <cols>
    <col min="2" max="2" width="25.55859375" customWidth="1"/>
    <col min="6" max="6" width="27.44140625" customWidth="1"/>
    <col min="7" max="7" width="24.75" style="121" customWidth="1"/>
    <col min="8" max="8" width="11.43359375" style="121"/>
    <col min="9" max="9" width="18.29296875" style="121" customWidth="1"/>
    <col min="10" max="12" width="11.43359375" style="121"/>
    <col min="17" max="17" width="21.5234375" customWidth="1"/>
    <col min="18" max="18" width="17.62109375" bestFit="1" customWidth="1"/>
    <col min="19" max="19" width="23.80859375" bestFit="1" customWidth="1"/>
    <col min="21" max="21" width="15.6015625" bestFit="1" customWidth="1"/>
    <col min="22" max="22" width="25.2890625" bestFit="1" customWidth="1"/>
    <col min="24" max="24" width="20.984375" bestFit="1" customWidth="1"/>
  </cols>
  <sheetData>
    <row r="1" spans="2:26" x14ac:dyDescent="0.2">
      <c r="G1" s="121" t="s">
        <v>23</v>
      </c>
      <c r="H1" s="121" t="s">
        <v>15</v>
      </c>
    </row>
    <row r="4" spans="2:26" x14ac:dyDescent="0.2">
      <c r="B4" t="s">
        <v>203</v>
      </c>
      <c r="C4" t="s">
        <v>163</v>
      </c>
      <c r="F4" t="s">
        <v>51</v>
      </c>
      <c r="G4" s="120" t="s">
        <v>228</v>
      </c>
      <c r="H4" s="120">
        <v>0.2</v>
      </c>
      <c r="I4" s="120"/>
      <c r="K4" s="120"/>
      <c r="Q4" t="s">
        <v>229</v>
      </c>
      <c r="R4" s="120">
        <v>0.5</v>
      </c>
      <c r="S4" s="121" t="s">
        <v>109</v>
      </c>
      <c r="T4" s="120">
        <v>0.3</v>
      </c>
      <c r="U4" s="121" t="s">
        <v>122</v>
      </c>
      <c r="V4" s="120">
        <v>0.4</v>
      </c>
      <c r="W4" s="121" t="s">
        <v>124</v>
      </c>
    </row>
    <row r="5" spans="2:26" x14ac:dyDescent="0.2">
      <c r="B5" t="s">
        <v>204</v>
      </c>
      <c r="C5" t="s">
        <v>163</v>
      </c>
      <c r="F5" t="s">
        <v>52</v>
      </c>
      <c r="G5" s="120" t="s">
        <v>228</v>
      </c>
      <c r="H5" s="120">
        <v>0.2</v>
      </c>
      <c r="I5" s="120"/>
      <c r="K5" s="120"/>
      <c r="Q5" t="s">
        <v>230</v>
      </c>
      <c r="R5" s="120">
        <v>0.45</v>
      </c>
      <c r="S5" s="121" t="s">
        <v>109</v>
      </c>
      <c r="T5" s="120">
        <v>0.36</v>
      </c>
      <c r="U5" s="121" t="s">
        <v>122</v>
      </c>
      <c r="V5" s="120">
        <v>0.4</v>
      </c>
      <c r="W5" s="121" t="s">
        <v>124</v>
      </c>
    </row>
    <row r="6" spans="2:26" x14ac:dyDescent="0.2">
      <c r="B6" t="s">
        <v>205</v>
      </c>
      <c r="C6" t="s">
        <v>124</v>
      </c>
      <c r="F6" t="s">
        <v>53</v>
      </c>
      <c r="G6" s="120" t="s">
        <v>111</v>
      </c>
      <c r="H6" s="120">
        <v>0.6</v>
      </c>
      <c r="I6" s="120" t="s">
        <v>260</v>
      </c>
      <c r="K6" s="120"/>
      <c r="Q6" t="s">
        <v>231</v>
      </c>
      <c r="R6" s="120">
        <v>0.4</v>
      </c>
      <c r="S6" s="121" t="s">
        <v>109</v>
      </c>
      <c r="T6" s="120">
        <v>0.36</v>
      </c>
      <c r="U6" s="121" t="s">
        <v>122</v>
      </c>
      <c r="V6" s="120">
        <v>0.4</v>
      </c>
      <c r="W6" s="121" t="s">
        <v>124</v>
      </c>
    </row>
    <row r="7" spans="2:26" x14ac:dyDescent="0.2">
      <c r="B7" t="s">
        <v>206</v>
      </c>
      <c r="C7" t="s">
        <v>202</v>
      </c>
      <c r="G7" s="120"/>
      <c r="I7" s="120"/>
      <c r="K7" s="120"/>
      <c r="Q7" t="s">
        <v>232</v>
      </c>
      <c r="R7" s="120">
        <v>0.35</v>
      </c>
      <c r="S7" s="121" t="s">
        <v>111</v>
      </c>
      <c r="T7" s="120">
        <v>0.42</v>
      </c>
      <c r="U7" s="121" t="s">
        <v>122</v>
      </c>
      <c r="V7" s="120">
        <v>0.4</v>
      </c>
      <c r="W7" s="121" t="s">
        <v>124</v>
      </c>
    </row>
    <row r="8" spans="2:26" x14ac:dyDescent="0.2">
      <c r="B8" t="s">
        <v>207</v>
      </c>
      <c r="C8" t="s">
        <v>158</v>
      </c>
      <c r="G8" s="120"/>
      <c r="I8" s="120"/>
      <c r="K8" s="120"/>
      <c r="Q8" t="s">
        <v>233</v>
      </c>
      <c r="R8" s="120">
        <v>0.35</v>
      </c>
      <c r="S8" s="121" t="s">
        <v>111</v>
      </c>
      <c r="T8" s="120">
        <v>0.6</v>
      </c>
      <c r="U8" s="121" t="s">
        <v>122</v>
      </c>
      <c r="V8" s="120">
        <v>0.26</v>
      </c>
      <c r="W8" s="121" t="s">
        <v>124</v>
      </c>
    </row>
    <row r="9" spans="2:26" x14ac:dyDescent="0.2">
      <c r="B9" t="s">
        <v>209</v>
      </c>
      <c r="C9" t="s">
        <v>163</v>
      </c>
      <c r="G9" s="120"/>
      <c r="I9" s="120"/>
      <c r="K9" s="120"/>
      <c r="Q9" t="s">
        <v>234</v>
      </c>
      <c r="R9" s="120">
        <v>0.3</v>
      </c>
      <c r="S9" s="121" t="s">
        <v>111</v>
      </c>
      <c r="T9" s="120">
        <v>0.6</v>
      </c>
      <c r="U9" s="121" t="s">
        <v>122</v>
      </c>
      <c r="V9" s="120">
        <v>0.3</v>
      </c>
      <c r="W9" s="121" t="s">
        <v>124</v>
      </c>
    </row>
    <row r="10" spans="2:26" x14ac:dyDescent="0.2">
      <c r="B10" t="s">
        <v>210</v>
      </c>
      <c r="C10" t="s">
        <v>124</v>
      </c>
    </row>
    <row r="11" spans="2:26" x14ac:dyDescent="0.2">
      <c r="B11" t="s">
        <v>211</v>
      </c>
      <c r="C11" t="s">
        <v>124</v>
      </c>
      <c r="F11" t="s">
        <v>203</v>
      </c>
      <c r="G11" s="121" t="s">
        <v>108</v>
      </c>
      <c r="H11" s="120">
        <v>0.1</v>
      </c>
      <c r="I11" s="121" t="s">
        <v>228</v>
      </c>
      <c r="J11" s="120">
        <v>0.2</v>
      </c>
      <c r="K11" s="121" t="s">
        <v>163</v>
      </c>
    </row>
    <row r="12" spans="2:26" x14ac:dyDescent="0.2">
      <c r="B12" t="s">
        <v>212</v>
      </c>
      <c r="C12" t="s">
        <v>202</v>
      </c>
      <c r="F12" t="s">
        <v>204</v>
      </c>
      <c r="G12" s="121" t="s">
        <v>108</v>
      </c>
      <c r="H12" s="120">
        <v>0.1</v>
      </c>
      <c r="I12" s="121" t="s">
        <v>122</v>
      </c>
      <c r="J12" s="120">
        <v>0.4</v>
      </c>
      <c r="K12" s="121" t="s">
        <v>163</v>
      </c>
      <c r="Q12" t="s">
        <v>14</v>
      </c>
      <c r="R12" t="s">
        <v>261</v>
      </c>
      <c r="S12" s="121" t="s">
        <v>18</v>
      </c>
      <c r="T12" t="s">
        <v>31</v>
      </c>
      <c r="U12" s="121" t="s">
        <v>32</v>
      </c>
      <c r="V12" t="s">
        <v>262</v>
      </c>
      <c r="W12" s="121" t="s">
        <v>15</v>
      </c>
      <c r="X12" t="s">
        <v>23</v>
      </c>
      <c r="Y12" s="121" t="s">
        <v>15</v>
      </c>
      <c r="Z12" t="s">
        <v>263</v>
      </c>
    </row>
    <row r="13" spans="2:26" x14ac:dyDescent="0.2">
      <c r="B13" t="s">
        <v>213</v>
      </c>
      <c r="C13" t="s">
        <v>158</v>
      </c>
      <c r="F13" t="s">
        <v>205</v>
      </c>
      <c r="G13" s="121" t="s">
        <v>108</v>
      </c>
      <c r="H13" s="120">
        <v>0.1</v>
      </c>
      <c r="I13" s="121" t="s">
        <v>124</v>
      </c>
      <c r="J13" s="120">
        <v>0.6</v>
      </c>
      <c r="K13" s="121" t="s">
        <v>124</v>
      </c>
      <c r="Q13" t="s">
        <v>108</v>
      </c>
      <c r="R13" t="s">
        <v>228</v>
      </c>
      <c r="S13" t="s">
        <v>163</v>
      </c>
      <c r="T13" t="s">
        <v>51</v>
      </c>
      <c r="U13" t="s">
        <v>55</v>
      </c>
      <c r="V13" t="s">
        <v>108</v>
      </c>
      <c r="W13" s="119">
        <v>0.1</v>
      </c>
      <c r="X13" t="s">
        <v>228</v>
      </c>
      <c r="Y13" s="119">
        <v>0.2</v>
      </c>
      <c r="Z13" t="s">
        <v>163</v>
      </c>
    </row>
    <row r="14" spans="2:26" x14ac:dyDescent="0.2">
      <c r="B14" t="s">
        <v>214</v>
      </c>
      <c r="C14" t="s">
        <v>124</v>
      </c>
      <c r="F14" t="s">
        <v>206</v>
      </c>
      <c r="G14" s="121" t="s">
        <v>108</v>
      </c>
      <c r="H14" s="120">
        <v>0.1</v>
      </c>
      <c r="I14" s="121" t="s">
        <v>127</v>
      </c>
      <c r="J14" s="120">
        <v>0.8</v>
      </c>
      <c r="K14" s="121" t="s">
        <v>160</v>
      </c>
      <c r="Q14" t="s">
        <v>108</v>
      </c>
      <c r="R14" t="s">
        <v>122</v>
      </c>
      <c r="S14" t="s">
        <v>163</v>
      </c>
      <c r="T14" t="s">
        <v>51</v>
      </c>
      <c r="U14" t="s">
        <v>55</v>
      </c>
      <c r="V14" t="s">
        <v>108</v>
      </c>
      <c r="W14" s="119">
        <v>0.1</v>
      </c>
      <c r="X14" t="s">
        <v>122</v>
      </c>
      <c r="Y14" s="119">
        <v>0.4</v>
      </c>
      <c r="Z14" t="s">
        <v>163</v>
      </c>
    </row>
    <row r="15" spans="2:26" x14ac:dyDescent="0.2">
      <c r="B15" t="s">
        <v>208</v>
      </c>
      <c r="C15" t="s">
        <v>124</v>
      </c>
      <c r="F15" t="s">
        <v>207</v>
      </c>
      <c r="G15" s="121" t="s">
        <v>108</v>
      </c>
      <c r="H15" s="120">
        <v>0.1</v>
      </c>
      <c r="I15" s="121" t="s">
        <v>129</v>
      </c>
      <c r="J15" s="120">
        <v>1</v>
      </c>
      <c r="K15" s="121" t="s">
        <v>158</v>
      </c>
      <c r="Q15" t="s">
        <v>108</v>
      </c>
      <c r="R15" t="s">
        <v>124</v>
      </c>
      <c r="S15" t="s">
        <v>124</v>
      </c>
      <c r="T15" t="s">
        <v>51</v>
      </c>
      <c r="U15" t="s">
        <v>55</v>
      </c>
      <c r="V15" t="s">
        <v>108</v>
      </c>
      <c r="W15" s="119">
        <v>0.1</v>
      </c>
      <c r="X15" t="s">
        <v>124</v>
      </c>
      <c r="Y15" s="119">
        <v>0.6</v>
      </c>
      <c r="Z15" t="s">
        <v>124</v>
      </c>
    </row>
    <row r="16" spans="2:26" x14ac:dyDescent="0.2">
      <c r="B16" t="s">
        <v>224</v>
      </c>
      <c r="C16" t="s">
        <v>124</v>
      </c>
      <c r="F16" t="s">
        <v>209</v>
      </c>
      <c r="G16" s="121" t="s">
        <v>108</v>
      </c>
      <c r="H16" s="120">
        <v>0.2</v>
      </c>
      <c r="I16" s="121" t="s">
        <v>228</v>
      </c>
      <c r="J16" s="120">
        <v>0.2</v>
      </c>
      <c r="K16" s="121" t="s">
        <v>163</v>
      </c>
      <c r="T16" t="s">
        <v>51</v>
      </c>
      <c r="U16" t="s">
        <v>55</v>
      </c>
    </row>
    <row r="17" spans="2:21" x14ac:dyDescent="0.2">
      <c r="B17" t="s">
        <v>215</v>
      </c>
      <c r="C17" t="s">
        <v>202</v>
      </c>
      <c r="F17" t="s">
        <v>210</v>
      </c>
      <c r="G17" s="121" t="s">
        <v>108</v>
      </c>
      <c r="H17" s="120">
        <v>0.2</v>
      </c>
      <c r="I17" s="121" t="s">
        <v>122</v>
      </c>
      <c r="J17" s="120">
        <v>0.4</v>
      </c>
      <c r="K17" s="121" t="s">
        <v>163</v>
      </c>
      <c r="R17" s="120">
        <v>0.5</v>
      </c>
      <c r="S17" s="119">
        <v>0.5</v>
      </c>
      <c r="T17" t="s">
        <v>51</v>
      </c>
      <c r="U17" t="s">
        <v>55</v>
      </c>
    </row>
    <row r="18" spans="2:21" x14ac:dyDescent="0.2">
      <c r="B18" t="s">
        <v>216</v>
      </c>
      <c r="C18" t="s">
        <v>158</v>
      </c>
      <c r="F18" t="s">
        <v>211</v>
      </c>
      <c r="G18" s="121" t="s">
        <v>108</v>
      </c>
      <c r="H18" s="120">
        <v>0.2</v>
      </c>
      <c r="I18" s="121" t="s">
        <v>124</v>
      </c>
      <c r="J18" s="120">
        <v>0.6</v>
      </c>
      <c r="K18" s="121" t="s">
        <v>124</v>
      </c>
      <c r="R18" s="120">
        <v>0.45</v>
      </c>
      <c r="S18" s="119">
        <v>0.35</v>
      </c>
      <c r="T18" t="s">
        <v>51</v>
      </c>
      <c r="U18" t="s">
        <v>55</v>
      </c>
    </row>
    <row r="19" spans="2:21" x14ac:dyDescent="0.2">
      <c r="B19" t="s">
        <v>217</v>
      </c>
      <c r="C19" t="s">
        <v>124</v>
      </c>
      <c r="F19" t="s">
        <v>212</v>
      </c>
      <c r="G19" s="121" t="s">
        <v>108</v>
      </c>
      <c r="H19" s="120">
        <v>0.2</v>
      </c>
      <c r="I19" s="121" t="s">
        <v>127</v>
      </c>
      <c r="J19" s="120">
        <v>0.8</v>
      </c>
      <c r="K19" s="121" t="s">
        <v>160</v>
      </c>
      <c r="R19" s="120">
        <v>0.4</v>
      </c>
      <c r="T19" t="s">
        <v>51</v>
      </c>
      <c r="U19" t="s">
        <v>55</v>
      </c>
    </row>
    <row r="20" spans="2:21" x14ac:dyDescent="0.2">
      <c r="B20" t="s">
        <v>218</v>
      </c>
      <c r="C20" t="s">
        <v>124</v>
      </c>
      <c r="F20" t="s">
        <v>213</v>
      </c>
      <c r="G20" s="121" t="s">
        <v>108</v>
      </c>
      <c r="H20" s="120">
        <v>0.2</v>
      </c>
      <c r="I20" s="121" t="s">
        <v>129</v>
      </c>
      <c r="J20" s="120">
        <v>1</v>
      </c>
      <c r="K20" s="121" t="s">
        <v>158</v>
      </c>
      <c r="R20" s="120">
        <v>0.35</v>
      </c>
      <c r="T20" t="s">
        <v>51</v>
      </c>
      <c r="U20" t="s">
        <v>55</v>
      </c>
    </row>
    <row r="21" spans="2:21" x14ac:dyDescent="0.2">
      <c r="B21" t="s">
        <v>219</v>
      </c>
      <c r="C21" t="s">
        <v>202</v>
      </c>
      <c r="F21" t="s">
        <v>214</v>
      </c>
      <c r="G21" s="121" t="s">
        <v>109</v>
      </c>
      <c r="H21" s="120">
        <v>0.3</v>
      </c>
      <c r="I21" s="121" t="s">
        <v>228</v>
      </c>
      <c r="J21" s="120">
        <v>0.2</v>
      </c>
      <c r="K21" s="121" t="s">
        <v>163</v>
      </c>
      <c r="R21" s="120">
        <v>0.35</v>
      </c>
      <c r="T21" t="s">
        <v>51</v>
      </c>
      <c r="U21" t="s">
        <v>55</v>
      </c>
    </row>
    <row r="22" spans="2:21" x14ac:dyDescent="0.2">
      <c r="B22" t="s">
        <v>220</v>
      </c>
      <c r="C22" t="s">
        <v>202</v>
      </c>
      <c r="F22" t="s">
        <v>208</v>
      </c>
      <c r="G22" s="121" t="s">
        <v>109</v>
      </c>
      <c r="H22" s="120">
        <v>0.3</v>
      </c>
      <c r="I22" s="121" t="s">
        <v>122</v>
      </c>
      <c r="J22" s="120">
        <v>0.4</v>
      </c>
      <c r="K22" s="121" t="s">
        <v>124</v>
      </c>
      <c r="R22" s="120">
        <v>0.3</v>
      </c>
      <c r="T22" t="s">
        <v>51</v>
      </c>
      <c r="U22" t="s">
        <v>55</v>
      </c>
    </row>
    <row r="23" spans="2:21" x14ac:dyDescent="0.2">
      <c r="B23" t="s">
        <v>221</v>
      </c>
      <c r="C23" t="s">
        <v>158</v>
      </c>
      <c r="F23" t="s">
        <v>224</v>
      </c>
      <c r="G23" s="121" t="s">
        <v>109</v>
      </c>
      <c r="H23" s="120">
        <v>0.3</v>
      </c>
      <c r="I23" s="121" t="s">
        <v>124</v>
      </c>
      <c r="J23" s="120">
        <v>0.6</v>
      </c>
      <c r="K23" s="121" t="s">
        <v>124</v>
      </c>
      <c r="T23" t="s">
        <v>51</v>
      </c>
      <c r="U23" t="s">
        <v>55</v>
      </c>
    </row>
    <row r="24" spans="2:21" x14ac:dyDescent="0.2">
      <c r="B24" t="s">
        <v>268</v>
      </c>
      <c r="C24" t="s">
        <v>202</v>
      </c>
      <c r="F24" t="s">
        <v>215</v>
      </c>
      <c r="G24" s="121" t="s">
        <v>109</v>
      </c>
      <c r="H24" s="120">
        <v>0.3</v>
      </c>
      <c r="I24" s="121" t="s">
        <v>127</v>
      </c>
      <c r="J24" s="120">
        <v>0.8</v>
      </c>
      <c r="K24" s="121" t="s">
        <v>160</v>
      </c>
      <c r="T24" t="s">
        <v>51</v>
      </c>
      <c r="U24" t="s">
        <v>55</v>
      </c>
    </row>
    <row r="25" spans="2:21" x14ac:dyDescent="0.2">
      <c r="B25" t="s">
        <v>269</v>
      </c>
      <c r="C25" t="s">
        <v>202</v>
      </c>
      <c r="F25" t="s">
        <v>216</v>
      </c>
      <c r="G25" s="121" t="s">
        <v>109</v>
      </c>
      <c r="H25" s="120">
        <v>0.3</v>
      </c>
      <c r="I25" s="121" t="s">
        <v>129</v>
      </c>
      <c r="J25" s="120">
        <v>1</v>
      </c>
      <c r="K25" s="121" t="s">
        <v>158</v>
      </c>
    </row>
    <row r="26" spans="2:21" x14ac:dyDescent="0.2">
      <c r="B26" t="s">
        <v>270</v>
      </c>
      <c r="C26" t="s">
        <v>202</v>
      </c>
      <c r="F26" t="s">
        <v>217</v>
      </c>
      <c r="G26" s="121" t="s">
        <v>109</v>
      </c>
      <c r="H26" s="120">
        <v>0.4</v>
      </c>
      <c r="I26" s="121" t="s">
        <v>228</v>
      </c>
      <c r="J26" s="120">
        <v>0.2</v>
      </c>
      <c r="K26" s="121" t="s">
        <v>163</v>
      </c>
    </row>
    <row r="27" spans="2:21" x14ac:dyDescent="0.2">
      <c r="B27" t="s">
        <v>271</v>
      </c>
      <c r="C27" t="s">
        <v>202</v>
      </c>
      <c r="F27" t="s">
        <v>218</v>
      </c>
      <c r="G27" s="121" t="s">
        <v>109</v>
      </c>
      <c r="H27" s="120">
        <v>0.4</v>
      </c>
      <c r="I27" s="121" t="s">
        <v>122</v>
      </c>
      <c r="J27" s="120">
        <v>0.4</v>
      </c>
      <c r="K27" s="121" t="s">
        <v>124</v>
      </c>
    </row>
    <row r="28" spans="2:21" x14ac:dyDescent="0.2">
      <c r="B28" t="s">
        <v>272</v>
      </c>
      <c r="C28" t="s">
        <v>158</v>
      </c>
      <c r="F28" t="s">
        <v>219</v>
      </c>
      <c r="G28" s="121" t="s">
        <v>109</v>
      </c>
      <c r="H28" s="120">
        <v>0.4</v>
      </c>
      <c r="I28" s="121" t="s">
        <v>124</v>
      </c>
      <c r="J28" s="120">
        <v>0.6</v>
      </c>
      <c r="K28" s="121" t="s">
        <v>124</v>
      </c>
    </row>
    <row r="29" spans="2:21" x14ac:dyDescent="0.2">
      <c r="F29" t="s">
        <v>220</v>
      </c>
      <c r="G29" s="121" t="s">
        <v>109</v>
      </c>
      <c r="H29" s="120">
        <v>0.4</v>
      </c>
      <c r="I29" s="121" t="s">
        <v>127</v>
      </c>
      <c r="J29" s="120">
        <v>0.8</v>
      </c>
      <c r="K29" s="121" t="s">
        <v>160</v>
      </c>
    </row>
    <row r="30" spans="2:21" x14ac:dyDescent="0.2">
      <c r="F30" t="s">
        <v>221</v>
      </c>
      <c r="G30" s="121" t="s">
        <v>109</v>
      </c>
      <c r="H30" s="120">
        <v>0.4</v>
      </c>
      <c r="I30" s="121" t="s">
        <v>129</v>
      </c>
      <c r="J30" s="120">
        <v>1</v>
      </c>
      <c r="K30" s="121" t="s">
        <v>158</v>
      </c>
    </row>
    <row r="31" spans="2:21" x14ac:dyDescent="0.2">
      <c r="F31" t="s">
        <v>222</v>
      </c>
      <c r="G31" s="121" t="s">
        <v>111</v>
      </c>
      <c r="H31" s="120">
        <v>0.5</v>
      </c>
      <c r="I31" s="121" t="s">
        <v>228</v>
      </c>
      <c r="J31" s="120">
        <v>0.2</v>
      </c>
      <c r="K31" s="121" t="s">
        <v>124</v>
      </c>
    </row>
    <row r="32" spans="2:21" x14ac:dyDescent="0.2">
      <c r="F32" t="s">
        <v>223</v>
      </c>
      <c r="G32" s="121" t="s">
        <v>111</v>
      </c>
      <c r="H32" s="120">
        <v>0.5</v>
      </c>
      <c r="I32" s="121" t="s">
        <v>122</v>
      </c>
      <c r="J32" s="120">
        <v>0.4</v>
      </c>
      <c r="K32" s="121" t="s">
        <v>124</v>
      </c>
    </row>
    <row r="33" spans="6:11" x14ac:dyDescent="0.2">
      <c r="F33" t="s">
        <v>225</v>
      </c>
      <c r="G33" s="121" t="s">
        <v>111</v>
      </c>
      <c r="H33" s="120">
        <v>0.5</v>
      </c>
      <c r="I33" s="121" t="s">
        <v>124</v>
      </c>
      <c r="J33" s="120">
        <v>0.6</v>
      </c>
      <c r="K33" s="121" t="s">
        <v>124</v>
      </c>
    </row>
    <row r="34" spans="6:11" x14ac:dyDescent="0.2">
      <c r="F34" t="s">
        <v>227</v>
      </c>
      <c r="G34" s="121" t="s">
        <v>111</v>
      </c>
      <c r="H34" s="120">
        <v>0.5</v>
      </c>
      <c r="I34" s="121" t="s">
        <v>127</v>
      </c>
      <c r="J34" s="120">
        <v>0.8</v>
      </c>
      <c r="K34" s="121" t="s">
        <v>160</v>
      </c>
    </row>
    <row r="35" spans="6:11" x14ac:dyDescent="0.2">
      <c r="F35" t="s">
        <v>226</v>
      </c>
      <c r="G35" s="121" t="s">
        <v>111</v>
      </c>
      <c r="H35" s="120">
        <v>0.5</v>
      </c>
      <c r="I35" s="121" t="s">
        <v>129</v>
      </c>
      <c r="J35" s="120">
        <v>1</v>
      </c>
      <c r="K35" s="121" t="s">
        <v>158</v>
      </c>
    </row>
    <row r="37" spans="6:11" ht="41.25" x14ac:dyDescent="0.2">
      <c r="G37" s="122" t="s">
        <v>235</v>
      </c>
    </row>
    <row r="38" spans="6:11" ht="81" x14ac:dyDescent="0.2">
      <c r="G38" s="122" t="s">
        <v>236</v>
      </c>
    </row>
    <row r="39" spans="6:11" ht="68.25" x14ac:dyDescent="0.2">
      <c r="G39" s="122" t="s">
        <v>237</v>
      </c>
    </row>
    <row r="40" spans="6:11" ht="54.75" x14ac:dyDescent="0.2">
      <c r="G40" s="122" t="s">
        <v>238</v>
      </c>
    </row>
    <row r="41" spans="6:11" ht="68.25" x14ac:dyDescent="0.2">
      <c r="G41" s="122" t="s">
        <v>239</v>
      </c>
    </row>
    <row r="42" spans="6:11" ht="41.25" x14ac:dyDescent="0.2">
      <c r="G42" s="122" t="s">
        <v>240</v>
      </c>
    </row>
    <row r="43" spans="6:11" ht="81" x14ac:dyDescent="0.2">
      <c r="G43" s="122" t="s">
        <v>241</v>
      </c>
    </row>
    <row r="44" spans="6:11" ht="68.25" x14ac:dyDescent="0.2">
      <c r="G44" s="122" t="s">
        <v>242</v>
      </c>
    </row>
    <row r="45" spans="6:11" ht="54.75" x14ac:dyDescent="0.2">
      <c r="G45" s="122" t="s">
        <v>243</v>
      </c>
    </row>
    <row r="46" spans="6:11" ht="68.25" x14ac:dyDescent="0.2">
      <c r="G46" s="122" t="s">
        <v>244</v>
      </c>
    </row>
    <row r="47" spans="6:11" ht="41.25" x14ac:dyDescent="0.2">
      <c r="G47" s="122" t="s">
        <v>245</v>
      </c>
    </row>
    <row r="48" spans="6:11" ht="81" x14ac:dyDescent="0.2">
      <c r="G48" s="122" t="s">
        <v>246</v>
      </c>
    </row>
    <row r="49" spans="7:7" ht="68.25" x14ac:dyDescent="0.2">
      <c r="G49" s="122" t="s">
        <v>247</v>
      </c>
    </row>
    <row r="50" spans="7:7" ht="54.75" x14ac:dyDescent="0.2">
      <c r="G50" s="122" t="s">
        <v>248</v>
      </c>
    </row>
    <row r="51" spans="7:7" ht="68.25" x14ac:dyDescent="0.2">
      <c r="G51" s="122" t="s">
        <v>249</v>
      </c>
    </row>
    <row r="52" spans="7:7" ht="41.25" x14ac:dyDescent="0.2">
      <c r="G52" s="122" t="s">
        <v>250</v>
      </c>
    </row>
    <row r="53" spans="7:7" ht="68.25" x14ac:dyDescent="0.2">
      <c r="G53" s="122" t="s">
        <v>251</v>
      </c>
    </row>
    <row r="54" spans="7:7" ht="54.75" x14ac:dyDescent="0.2">
      <c r="G54" s="122" t="s">
        <v>252</v>
      </c>
    </row>
    <row r="55" spans="7:7" ht="54.75" x14ac:dyDescent="0.2">
      <c r="G55" s="122" t="s">
        <v>253</v>
      </c>
    </row>
    <row r="56" spans="7:7" ht="54.75" x14ac:dyDescent="0.2">
      <c r="G56" s="122" t="s">
        <v>254</v>
      </c>
    </row>
    <row r="57" spans="7:7" ht="41.25" x14ac:dyDescent="0.2">
      <c r="G57" s="122" t="s">
        <v>255</v>
      </c>
    </row>
    <row r="58" spans="7:7" ht="81" x14ac:dyDescent="0.2">
      <c r="G58" s="122" t="s">
        <v>256</v>
      </c>
    </row>
    <row r="59" spans="7:7" ht="68.25" x14ac:dyDescent="0.2">
      <c r="G59" s="122" t="s">
        <v>257</v>
      </c>
    </row>
    <row r="60" spans="7:7" ht="54.75" x14ac:dyDescent="0.2">
      <c r="G60" s="122" t="s">
        <v>258</v>
      </c>
    </row>
    <row r="61" spans="7:7" ht="68.25" x14ac:dyDescent="0.2">
      <c r="G61" s="122" t="s">
        <v>259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workbookViewId="0">
      <selection activeCell="B10" sqref="B10"/>
    </sheetView>
  </sheetViews>
  <sheetFormatPr defaultColWidth="10.76171875" defaultRowHeight="15" x14ac:dyDescent="0.2"/>
  <cols>
    <col min="2" max="2" width="30.8046875" customWidth="1"/>
    <col min="3" max="3" width="38.203125" customWidth="1"/>
    <col min="4" max="4" width="32.5546875" customWidth="1"/>
    <col min="5" max="5" width="20.4453125" customWidth="1"/>
    <col min="6" max="6" width="22.328125" customWidth="1"/>
    <col min="7" max="7" width="21.7890625" customWidth="1"/>
    <col min="11" max="11" width="16.41015625" customWidth="1"/>
  </cols>
  <sheetData>
    <row r="2" spans="2:11" x14ac:dyDescent="0.2">
      <c r="B2" s="3" t="s">
        <v>38</v>
      </c>
      <c r="C2" s="3" t="s">
        <v>39</v>
      </c>
      <c r="D2" s="3" t="s">
        <v>46</v>
      </c>
      <c r="E2" s="5" t="s">
        <v>50</v>
      </c>
      <c r="F2" s="3" t="s">
        <v>54</v>
      </c>
      <c r="G2" s="3" t="s">
        <v>57</v>
      </c>
      <c r="H2" s="3" t="s">
        <v>60</v>
      </c>
      <c r="I2" s="3" t="s">
        <v>63</v>
      </c>
      <c r="J2" s="3" t="s">
        <v>172</v>
      </c>
      <c r="K2" s="3" t="s">
        <v>274</v>
      </c>
    </row>
    <row r="3" spans="2:11" ht="27.75" x14ac:dyDescent="0.2">
      <c r="B3" t="s">
        <v>40</v>
      </c>
      <c r="C3" s="81" t="s">
        <v>41</v>
      </c>
      <c r="D3" s="4" t="s">
        <v>47</v>
      </c>
      <c r="E3" t="s">
        <v>51</v>
      </c>
      <c r="F3" t="s">
        <v>55</v>
      </c>
      <c r="G3" t="s">
        <v>58</v>
      </c>
      <c r="H3" t="s">
        <v>61</v>
      </c>
      <c r="I3" t="s">
        <v>64</v>
      </c>
      <c r="J3" t="s">
        <v>173</v>
      </c>
      <c r="K3" t="s">
        <v>275</v>
      </c>
    </row>
    <row r="4" spans="2:11" ht="54.75" x14ac:dyDescent="0.2">
      <c r="B4" s="137" t="s">
        <v>280</v>
      </c>
      <c r="C4" t="s">
        <v>42</v>
      </c>
      <c r="D4" s="4" t="s">
        <v>48</v>
      </c>
      <c r="E4" t="s">
        <v>52</v>
      </c>
      <c r="F4" t="s">
        <v>56</v>
      </c>
      <c r="G4" t="s">
        <v>59</v>
      </c>
      <c r="H4" t="s">
        <v>62</v>
      </c>
      <c r="I4" t="s">
        <v>65</v>
      </c>
      <c r="J4" t="s">
        <v>174</v>
      </c>
      <c r="K4" t="s">
        <v>276</v>
      </c>
    </row>
    <row r="5" spans="2:11" ht="41.25" x14ac:dyDescent="0.2">
      <c r="B5" s="137" t="s">
        <v>293</v>
      </c>
      <c r="C5" t="s">
        <v>43</v>
      </c>
      <c r="D5" s="4" t="s">
        <v>126</v>
      </c>
      <c r="E5" t="s">
        <v>53</v>
      </c>
      <c r="K5" t="s">
        <v>277</v>
      </c>
    </row>
    <row r="6" spans="2:11" ht="41.25" x14ac:dyDescent="0.2">
      <c r="B6" s="137" t="s">
        <v>279</v>
      </c>
      <c r="C6" t="s">
        <v>44</v>
      </c>
      <c r="D6" s="4" t="s">
        <v>295</v>
      </c>
      <c r="K6" t="s">
        <v>278</v>
      </c>
    </row>
    <row r="7" spans="2:11" ht="41.25" x14ac:dyDescent="0.2">
      <c r="B7" s="137" t="s">
        <v>306</v>
      </c>
      <c r="C7" t="s">
        <v>45</v>
      </c>
      <c r="D7" s="82" t="s">
        <v>49</v>
      </c>
    </row>
    <row r="8" spans="2:11" ht="27.75" x14ac:dyDescent="0.2">
      <c r="B8" s="137" t="s">
        <v>366</v>
      </c>
      <c r="C8" t="s">
        <v>294</v>
      </c>
      <c r="D8" s="128" t="s">
        <v>286</v>
      </c>
    </row>
    <row r="9" spans="2:11" ht="27.75" x14ac:dyDescent="0.2">
      <c r="B9" s="137" t="s">
        <v>367</v>
      </c>
      <c r="C9" t="s">
        <v>171</v>
      </c>
      <c r="D9" s="128" t="s">
        <v>287</v>
      </c>
    </row>
    <row r="10" spans="2:11" ht="27.75" x14ac:dyDescent="0.2">
      <c r="C10" t="s">
        <v>335</v>
      </c>
      <c r="D10" s="128" t="s">
        <v>288</v>
      </c>
    </row>
    <row r="11" spans="2:11" ht="27.75" x14ac:dyDescent="0.2">
      <c r="D11" s="128" t="s">
        <v>289</v>
      </c>
    </row>
    <row r="12" spans="2:11" ht="27.75" x14ac:dyDescent="0.2">
      <c r="D12" s="128" t="s">
        <v>290</v>
      </c>
    </row>
    <row r="13" spans="2:11" ht="27.75" x14ac:dyDescent="0.2">
      <c r="D13" s="127" t="s">
        <v>281</v>
      </c>
    </row>
    <row r="14" spans="2:11" ht="27.75" x14ac:dyDescent="0.2">
      <c r="D14" s="127" t="s">
        <v>282</v>
      </c>
    </row>
    <row r="15" spans="2:11" ht="27.75" x14ac:dyDescent="0.2">
      <c r="D15" s="127" t="s">
        <v>283</v>
      </c>
    </row>
    <row r="16" spans="2:11" ht="27.75" x14ac:dyDescent="0.2">
      <c r="D16" s="127" t="s">
        <v>284</v>
      </c>
    </row>
    <row r="17" spans="4:4" ht="27.75" x14ac:dyDescent="0.2">
      <c r="D17" s="127" t="s">
        <v>285</v>
      </c>
    </row>
    <row r="18" spans="4:4" ht="41.25" x14ac:dyDescent="0.2">
      <c r="D18" s="81" t="s">
        <v>363</v>
      </c>
    </row>
    <row r="19" spans="4:4" ht="54.75" x14ac:dyDescent="0.2">
      <c r="D19" s="81" t="s">
        <v>364</v>
      </c>
    </row>
    <row r="20" spans="4:4" ht="27.75" x14ac:dyDescent="0.2">
      <c r="D20" s="146" t="s">
        <v>298</v>
      </c>
    </row>
    <row r="21" spans="4:4" ht="27.75" x14ac:dyDescent="0.2">
      <c r="D21" s="146" t="s">
        <v>302</v>
      </c>
    </row>
    <row r="22" spans="4:4" ht="27.75" x14ac:dyDescent="0.2">
      <c r="D22" s="146" t="s">
        <v>303</v>
      </c>
    </row>
    <row r="23" spans="4:4" ht="27.75" x14ac:dyDescent="0.2">
      <c r="D23" s="146" t="s">
        <v>304</v>
      </c>
    </row>
    <row r="24" spans="4:4" ht="41.25" x14ac:dyDescent="0.2">
      <c r="D24" s="146" t="s">
        <v>305</v>
      </c>
    </row>
    <row r="25" spans="4:4" ht="41.25" x14ac:dyDescent="0.2">
      <c r="D25" s="146" t="s">
        <v>296</v>
      </c>
    </row>
    <row r="26" spans="4:4" ht="54.75" x14ac:dyDescent="0.2">
      <c r="D26" s="146" t="s">
        <v>297</v>
      </c>
    </row>
    <row r="27" spans="4:4" ht="41.25" x14ac:dyDescent="0.2">
      <c r="D27" s="146" t="s">
        <v>313</v>
      </c>
    </row>
    <row r="28" spans="4:4" ht="41.25" x14ac:dyDescent="0.2">
      <c r="D28" s="146" t="s">
        <v>314</v>
      </c>
    </row>
    <row r="29" spans="4:4" ht="41.25" x14ac:dyDescent="0.2">
      <c r="D29" s="146" t="s">
        <v>315</v>
      </c>
    </row>
    <row r="30" spans="4:4" ht="41.25" x14ac:dyDescent="0.2">
      <c r="D30" s="146" t="s">
        <v>312</v>
      </c>
    </row>
    <row r="31" spans="4:4" ht="41.25" x14ac:dyDescent="0.2">
      <c r="D31" s="146" t="s">
        <v>316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9"/>
  <sheetViews>
    <sheetView topLeftCell="A34" zoomScale="71" zoomScaleNormal="71" workbookViewId="0">
      <selection activeCell="O35" sqref="O35:S49"/>
    </sheetView>
  </sheetViews>
  <sheetFormatPr defaultColWidth="11.43359375" defaultRowHeight="15" x14ac:dyDescent="0.2"/>
  <cols>
    <col min="1" max="2" width="18.4296875" style="81" customWidth="1"/>
    <col min="3" max="3" width="15.6015625" customWidth="1"/>
    <col min="4" max="4" width="27.57421875" style="81" customWidth="1"/>
    <col min="5" max="5" width="18.0234375" style="155" customWidth="1"/>
    <col min="6" max="6" width="40.0859375" customWidth="1"/>
    <col min="7" max="7" width="20.4453125" customWidth="1"/>
    <col min="8" max="8" width="10.35546875" style="156" customWidth="1"/>
    <col min="9" max="9" width="11.43359375" style="156" customWidth="1"/>
    <col min="10" max="10" width="10.0859375" style="157" customWidth="1"/>
    <col min="11" max="11" width="11.43359375" style="156" customWidth="1"/>
    <col min="12" max="12" width="10.89453125" style="156" customWidth="1"/>
    <col min="13" max="13" width="18.29296875" style="156" bestFit="1" customWidth="1"/>
    <col min="14" max="14" width="18.29296875" bestFit="1" customWidth="1"/>
    <col min="15" max="15" width="32.8203125" customWidth="1"/>
    <col min="16" max="16" width="16.54296875" customWidth="1"/>
    <col min="17" max="17" width="14.2578125" customWidth="1"/>
    <col min="18" max="18" width="17.890625" customWidth="1"/>
    <col min="19" max="19" width="15.19921875" customWidth="1"/>
    <col min="20" max="20" width="16.140625" customWidth="1"/>
    <col min="21" max="176" width="11.43359375" style="106"/>
  </cols>
  <sheetData>
    <row r="1" spans="1:278" s="139" customFormat="1" ht="16.5" customHeight="1" x14ac:dyDescent="0.15">
      <c r="A1" s="502"/>
      <c r="B1" s="373"/>
      <c r="C1" s="373"/>
      <c r="D1" s="504" t="s">
        <v>350</v>
      </c>
      <c r="E1" s="504"/>
      <c r="F1" s="504"/>
      <c r="G1" s="504"/>
      <c r="H1" s="504"/>
      <c r="I1" s="504"/>
      <c r="J1" s="504"/>
      <c r="K1" s="504"/>
      <c r="L1" s="504"/>
      <c r="M1" s="504"/>
      <c r="N1" s="504"/>
      <c r="O1" s="504"/>
      <c r="P1" s="504"/>
      <c r="Q1" s="505"/>
      <c r="R1" s="361" t="s">
        <v>66</v>
      </c>
      <c r="S1" s="361"/>
      <c r="T1" s="361"/>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15">
      <c r="A2" s="503"/>
      <c r="B2" s="375"/>
      <c r="C2" s="375"/>
      <c r="D2" s="506"/>
      <c r="E2" s="506"/>
      <c r="F2" s="506"/>
      <c r="G2" s="506"/>
      <c r="H2" s="506"/>
      <c r="I2" s="506"/>
      <c r="J2" s="506"/>
      <c r="K2" s="506"/>
      <c r="L2" s="506"/>
      <c r="M2" s="506"/>
      <c r="N2" s="506"/>
      <c r="O2" s="506"/>
      <c r="P2" s="506"/>
      <c r="Q2" s="507"/>
      <c r="R2" s="361"/>
      <c r="S2" s="361"/>
      <c r="T2" s="361"/>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15">
      <c r="A3" s="2"/>
      <c r="B3" s="2"/>
      <c r="C3" s="169"/>
      <c r="D3" s="506"/>
      <c r="E3" s="506"/>
      <c r="F3" s="506"/>
      <c r="G3" s="506"/>
      <c r="H3" s="506"/>
      <c r="I3" s="506"/>
      <c r="J3" s="506"/>
      <c r="K3" s="506"/>
      <c r="L3" s="506"/>
      <c r="M3" s="506"/>
      <c r="N3" s="506"/>
      <c r="O3" s="506"/>
      <c r="P3" s="506"/>
      <c r="Q3" s="507"/>
      <c r="R3" s="361"/>
      <c r="S3" s="361"/>
      <c r="T3" s="361"/>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15">
      <c r="A4" s="362" t="s">
        <v>0</v>
      </c>
      <c r="B4" s="363"/>
      <c r="C4" s="364"/>
      <c r="D4" s="365" t="str">
        <f>'Mapa Final'!D4</f>
        <v>Gestión de Control Interno y Auditoría</v>
      </c>
      <c r="E4" s="366"/>
      <c r="F4" s="366"/>
      <c r="G4" s="366"/>
      <c r="H4" s="366"/>
      <c r="I4" s="366"/>
      <c r="J4" s="366"/>
      <c r="K4" s="366"/>
      <c r="L4" s="366"/>
      <c r="M4" s="366"/>
      <c r="N4" s="367"/>
      <c r="O4" s="368"/>
      <c r="P4" s="368"/>
      <c r="Q4" s="368"/>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15">
      <c r="A5" s="362" t="s">
        <v>1</v>
      </c>
      <c r="B5" s="363"/>
      <c r="C5" s="364"/>
      <c r="D5" s="369" t="str">
        <f>'Mapa Final'!D5</f>
        <v>Evaluar en forma independiente el Sistema Institucional de Control Interno de la Rama Judicial, a través de la actividad de auditoría interna, proponiendo las recomendaciones para mantenerlo, perfeccionarlo y fortalecerlo continuamente.</v>
      </c>
      <c r="E5" s="370"/>
      <c r="F5" s="370"/>
      <c r="G5" s="370"/>
      <c r="H5" s="370"/>
      <c r="I5" s="370"/>
      <c r="J5" s="370"/>
      <c r="K5" s="370"/>
      <c r="L5" s="370"/>
      <c r="M5" s="370"/>
      <c r="N5" s="371"/>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2">
      <c r="A6" s="362" t="s">
        <v>2</v>
      </c>
      <c r="B6" s="363"/>
      <c r="C6" s="364"/>
      <c r="D6" s="369"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70"/>
      <c r="F6" s="370"/>
      <c r="G6" s="370"/>
      <c r="H6" s="370"/>
      <c r="I6" s="370"/>
      <c r="J6" s="370"/>
      <c r="K6" s="370"/>
      <c r="L6" s="370"/>
      <c r="M6" s="370"/>
      <c r="N6" s="371"/>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51" customFormat="1" ht="40.5" customHeight="1" thickTop="1" thickBot="1" x14ac:dyDescent="0.25">
      <c r="A7" s="497" t="s">
        <v>336</v>
      </c>
      <c r="B7" s="498"/>
      <c r="C7" s="498"/>
      <c r="D7" s="498"/>
      <c r="E7" s="498"/>
      <c r="F7" s="499"/>
      <c r="G7" s="158"/>
      <c r="H7" s="500" t="s">
        <v>509</v>
      </c>
      <c r="I7" s="500"/>
      <c r="J7" s="500"/>
      <c r="K7" s="500" t="s">
        <v>510</v>
      </c>
      <c r="L7" s="500"/>
      <c r="M7" s="500"/>
      <c r="N7" s="501" t="s">
        <v>511</v>
      </c>
      <c r="O7" s="508" t="s">
        <v>337</v>
      </c>
      <c r="P7" s="510" t="s">
        <v>512</v>
      </c>
      <c r="Q7" s="511"/>
      <c r="R7" s="510" t="s">
        <v>338</v>
      </c>
      <c r="S7" s="511"/>
      <c r="T7" s="512" t="s">
        <v>339</v>
      </c>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row>
    <row r="8" spans="1:278" s="152" customFormat="1" ht="60.95" customHeight="1" thickTop="1" thickBot="1" x14ac:dyDescent="0.2">
      <c r="A8" s="167" t="s">
        <v>195</v>
      </c>
      <c r="B8" s="167" t="s">
        <v>362</v>
      </c>
      <c r="C8" s="168" t="s">
        <v>8</v>
      </c>
      <c r="D8" s="159" t="s">
        <v>347</v>
      </c>
      <c r="E8" s="170" t="s">
        <v>10</v>
      </c>
      <c r="F8" s="170" t="s">
        <v>11</v>
      </c>
      <c r="G8" s="170" t="s">
        <v>12</v>
      </c>
      <c r="H8" s="161" t="s">
        <v>340</v>
      </c>
      <c r="I8" s="161" t="s">
        <v>38</v>
      </c>
      <c r="J8" s="161" t="s">
        <v>341</v>
      </c>
      <c r="K8" s="161" t="s">
        <v>340</v>
      </c>
      <c r="L8" s="161" t="s">
        <v>342</v>
      </c>
      <c r="M8" s="161" t="s">
        <v>341</v>
      </c>
      <c r="N8" s="501"/>
      <c r="O8" s="509"/>
      <c r="P8" s="162" t="s">
        <v>343</v>
      </c>
      <c r="Q8" s="162" t="s">
        <v>344</v>
      </c>
      <c r="R8" s="162" t="s">
        <v>345</v>
      </c>
      <c r="S8" s="162" t="s">
        <v>346</v>
      </c>
      <c r="T8" s="512"/>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row>
    <row r="9" spans="1:278" s="153" customFormat="1" ht="10.5" customHeight="1" thickTop="1" thickBot="1" x14ac:dyDescent="0.25">
      <c r="A9" s="495"/>
      <c r="B9" s="496"/>
      <c r="C9" s="496"/>
      <c r="D9" s="496"/>
      <c r="E9" s="496"/>
      <c r="F9" s="496"/>
      <c r="G9" s="496"/>
      <c r="H9" s="496"/>
      <c r="I9" s="496"/>
      <c r="J9" s="496"/>
      <c r="K9" s="496"/>
      <c r="L9" s="496"/>
      <c r="M9" s="496"/>
      <c r="N9" s="496"/>
      <c r="O9" s="212"/>
      <c r="P9" s="212"/>
      <c r="Q9" s="212"/>
      <c r="R9" s="212"/>
      <c r="S9" s="212"/>
      <c r="T9" s="213"/>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row>
    <row r="10" spans="1:278" s="154" customFormat="1" ht="15" customHeight="1" x14ac:dyDescent="0.2">
      <c r="A10" s="468">
        <f>'Mapa Final'!A10</f>
        <v>1</v>
      </c>
      <c r="B10" s="454" t="str">
        <f>'Mapa Final'!B10</f>
        <v>Evaluar el Sistema Institucional de Control Interno (SICI) de forma inadecuada</v>
      </c>
      <c r="C10" s="471" t="str">
        <f>'Mapa Final'!C10</f>
        <v>Reputacional</v>
      </c>
      <c r="D10" s="471" t="str">
        <f>'Mapa Final'!D10</f>
        <v>Gestión de riesgos no asociada a la estrategia organizacional</v>
      </c>
      <c r="E10" s="474" t="str">
        <f>'Mapa Final'!E10</f>
        <v>Inadecuada identificación de riesgos y limitantes en la obtención de la información.</v>
      </c>
      <c r="F10" s="474" t="str">
        <f>'Mapa Final'!F10</f>
        <v>Posibilidad de incumplir con el propósito de la  evaluación del Sistema Institucional de Control Interno (SICI), de evaluar la efectividad de los controles implementados por la Rama Judicial.</v>
      </c>
      <c r="G10" s="474" t="str">
        <f>'Mapa Final'!G10</f>
        <v>Usuarios, productos y prácticas organizacionales</v>
      </c>
      <c r="H10" s="477" t="str">
        <f>'Mapa Final'!I10</f>
        <v>Muy Baja</v>
      </c>
      <c r="I10" s="480" t="str">
        <f>'Mapa Final'!L10</f>
        <v>Menor</v>
      </c>
      <c r="J10" s="459" t="str">
        <f>'Mapa Final'!N10</f>
        <v>Bajo</v>
      </c>
      <c r="K10" s="462" t="str">
        <f>'Mapa Final'!AA10</f>
        <v>Muy Baja</v>
      </c>
      <c r="L10" s="462" t="str">
        <f>'Mapa Final'!AE10</f>
        <v>Menor</v>
      </c>
      <c r="M10" s="465" t="str">
        <f>'Mapa Final'!AG10</f>
        <v>Bajo</v>
      </c>
      <c r="N10" s="462" t="str">
        <f>'Mapa Final'!AH10</f>
        <v>Aceptar</v>
      </c>
      <c r="O10" s="457"/>
      <c r="P10" s="483"/>
      <c r="Q10" s="457"/>
      <c r="R10" s="457"/>
      <c r="S10" s="457"/>
      <c r="T10" s="487" t="s">
        <v>560</v>
      </c>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row>
    <row r="11" spans="1:278" s="154" customFormat="1" ht="13.5" customHeight="1" x14ac:dyDescent="0.2">
      <c r="A11" s="469"/>
      <c r="B11" s="455"/>
      <c r="C11" s="472"/>
      <c r="D11" s="472"/>
      <c r="E11" s="475"/>
      <c r="F11" s="475"/>
      <c r="G11" s="475"/>
      <c r="H11" s="478"/>
      <c r="I11" s="481"/>
      <c r="J11" s="460"/>
      <c r="K11" s="463"/>
      <c r="L11" s="463"/>
      <c r="M11" s="466"/>
      <c r="N11" s="463"/>
      <c r="O11" s="337"/>
      <c r="P11" s="378"/>
      <c r="Q11" s="337"/>
      <c r="R11" s="337"/>
      <c r="S11" s="337"/>
      <c r="T11" s="488"/>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row>
    <row r="12" spans="1:278" s="154" customFormat="1" ht="13.5" customHeight="1" x14ac:dyDescent="0.2">
      <c r="A12" s="469"/>
      <c r="B12" s="455"/>
      <c r="C12" s="472"/>
      <c r="D12" s="472"/>
      <c r="E12" s="475"/>
      <c r="F12" s="475"/>
      <c r="G12" s="475"/>
      <c r="H12" s="478"/>
      <c r="I12" s="481"/>
      <c r="J12" s="460"/>
      <c r="K12" s="463"/>
      <c r="L12" s="463"/>
      <c r="M12" s="466"/>
      <c r="N12" s="463"/>
      <c r="O12" s="337"/>
      <c r="P12" s="378"/>
      <c r="Q12" s="337"/>
      <c r="R12" s="337"/>
      <c r="S12" s="337"/>
      <c r="T12" s="488"/>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row>
    <row r="13" spans="1:278" s="154" customFormat="1" ht="13.5" customHeight="1" x14ac:dyDescent="0.2">
      <c r="A13" s="469"/>
      <c r="B13" s="455"/>
      <c r="C13" s="472"/>
      <c r="D13" s="472"/>
      <c r="E13" s="475"/>
      <c r="F13" s="475"/>
      <c r="G13" s="475"/>
      <c r="H13" s="478"/>
      <c r="I13" s="481"/>
      <c r="J13" s="460"/>
      <c r="K13" s="463"/>
      <c r="L13" s="463"/>
      <c r="M13" s="466"/>
      <c r="N13" s="463"/>
      <c r="O13" s="337"/>
      <c r="P13" s="378"/>
      <c r="Q13" s="337"/>
      <c r="R13" s="337"/>
      <c r="S13" s="337"/>
      <c r="T13" s="488"/>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row>
    <row r="14" spans="1:278" s="154" customFormat="1" ht="238.5" customHeight="1" thickBot="1" x14ac:dyDescent="0.25">
      <c r="A14" s="470"/>
      <c r="B14" s="456"/>
      <c r="C14" s="473"/>
      <c r="D14" s="473"/>
      <c r="E14" s="476"/>
      <c r="F14" s="476"/>
      <c r="G14" s="476"/>
      <c r="H14" s="479"/>
      <c r="I14" s="482"/>
      <c r="J14" s="461"/>
      <c r="K14" s="464"/>
      <c r="L14" s="464"/>
      <c r="M14" s="467"/>
      <c r="N14" s="464"/>
      <c r="O14" s="458"/>
      <c r="P14" s="484"/>
      <c r="Q14" s="458"/>
      <c r="R14" s="458"/>
      <c r="S14" s="458"/>
      <c r="T14" s="489"/>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row>
    <row r="15" spans="1:278" s="154" customFormat="1" ht="15" customHeight="1" x14ac:dyDescent="0.2">
      <c r="A15" s="468">
        <f>'Mapa Final'!A15</f>
        <v>2</v>
      </c>
      <c r="B15" s="454" t="str">
        <f>'Mapa Final'!B15</f>
        <v>Proporcionar los servicios de aseguramiento y consultoría de la actividad de auditoría de forma inapropiada.</v>
      </c>
      <c r="C15" s="471" t="str">
        <f>'Mapa Final'!C15</f>
        <v>Reputacional</v>
      </c>
      <c r="D15" s="471" t="str">
        <f>'Mapa Final'!D15</f>
        <v>Inoportunidad en el suministro de información de parte de los procesos o actividades objeto de auditoría.</v>
      </c>
      <c r="E15" s="474" t="str">
        <f>'Mapa Final'!E15</f>
        <v>Inoportunidad en el suministro de información,  debilidades e inconsistencias, reprocesos e imprevistos  en la gestión de auditoría interna y en el asesoramiento a la alta dirección.</v>
      </c>
      <c r="F15" s="474" t="str">
        <f>'Mapa Final'!F15</f>
        <v>Posibilidad de prestar los servicios de aseguramiento y consultoría de manera que no resulten convenientes y adecuados para atender las necesidades y expectativas de los grupos de valor e interés del proceso.</v>
      </c>
      <c r="G15" s="474" t="str">
        <f>'Mapa Final'!G15</f>
        <v>Usuarios, productos y prácticas organizacionales</v>
      </c>
      <c r="H15" s="477" t="str">
        <f>'Mapa Final'!I15</f>
        <v>Baja</v>
      </c>
      <c r="I15" s="480" t="str">
        <f>'Mapa Final'!L15</f>
        <v>Leve</v>
      </c>
      <c r="J15" s="459" t="str">
        <f>'Mapa Final'!N15</f>
        <v>Bajo</v>
      </c>
      <c r="K15" s="462" t="str">
        <f>'Mapa Final'!AA15</f>
        <v>Baja</v>
      </c>
      <c r="L15" s="462" t="str">
        <f>'Mapa Final'!AE15</f>
        <v>Leve</v>
      </c>
      <c r="M15" s="465" t="str">
        <f>'Mapa Final'!AG15</f>
        <v>Bajo</v>
      </c>
      <c r="N15" s="462" t="str">
        <f>'Mapa Final'!AH15</f>
        <v>Aceptar</v>
      </c>
      <c r="O15" s="457"/>
      <c r="P15" s="483"/>
      <c r="Q15" s="457"/>
      <c r="R15" s="457"/>
      <c r="S15" s="457"/>
      <c r="T15" s="487" t="s">
        <v>560</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row>
    <row r="16" spans="1:278" s="154" customFormat="1" ht="13.5" customHeight="1" x14ac:dyDescent="0.2">
      <c r="A16" s="469"/>
      <c r="B16" s="455"/>
      <c r="C16" s="472"/>
      <c r="D16" s="472"/>
      <c r="E16" s="475"/>
      <c r="F16" s="475"/>
      <c r="G16" s="475"/>
      <c r="H16" s="478"/>
      <c r="I16" s="481"/>
      <c r="J16" s="460"/>
      <c r="K16" s="463"/>
      <c r="L16" s="463"/>
      <c r="M16" s="466"/>
      <c r="N16" s="463"/>
      <c r="O16" s="337"/>
      <c r="P16" s="378"/>
      <c r="Q16" s="337"/>
      <c r="R16" s="337"/>
      <c r="S16" s="337"/>
      <c r="T16" s="488"/>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row>
    <row r="17" spans="1:176" s="154" customFormat="1" ht="13.5" customHeight="1" x14ac:dyDescent="0.2">
      <c r="A17" s="469"/>
      <c r="B17" s="455"/>
      <c r="C17" s="472"/>
      <c r="D17" s="472"/>
      <c r="E17" s="475"/>
      <c r="F17" s="475"/>
      <c r="G17" s="475"/>
      <c r="H17" s="478"/>
      <c r="I17" s="481"/>
      <c r="J17" s="460"/>
      <c r="K17" s="463"/>
      <c r="L17" s="463"/>
      <c r="M17" s="466"/>
      <c r="N17" s="463"/>
      <c r="O17" s="337"/>
      <c r="P17" s="378"/>
      <c r="Q17" s="337"/>
      <c r="R17" s="337"/>
      <c r="S17" s="337"/>
      <c r="T17" s="488"/>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row>
    <row r="18" spans="1:176" s="154" customFormat="1" ht="13.5" customHeight="1" x14ac:dyDescent="0.2">
      <c r="A18" s="469"/>
      <c r="B18" s="455"/>
      <c r="C18" s="472"/>
      <c r="D18" s="472"/>
      <c r="E18" s="475"/>
      <c r="F18" s="475"/>
      <c r="G18" s="475"/>
      <c r="H18" s="478"/>
      <c r="I18" s="481"/>
      <c r="J18" s="460"/>
      <c r="K18" s="463"/>
      <c r="L18" s="463"/>
      <c r="M18" s="466"/>
      <c r="N18" s="463"/>
      <c r="O18" s="337"/>
      <c r="P18" s="378"/>
      <c r="Q18" s="337"/>
      <c r="R18" s="337"/>
      <c r="S18" s="337"/>
      <c r="T18" s="488"/>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row>
    <row r="19" spans="1:176" s="154" customFormat="1" ht="255.75" customHeight="1" thickBot="1" x14ac:dyDescent="0.25">
      <c r="A19" s="470"/>
      <c r="B19" s="456"/>
      <c r="C19" s="473"/>
      <c r="D19" s="473"/>
      <c r="E19" s="476"/>
      <c r="F19" s="476"/>
      <c r="G19" s="476"/>
      <c r="H19" s="479"/>
      <c r="I19" s="482"/>
      <c r="J19" s="461"/>
      <c r="K19" s="464"/>
      <c r="L19" s="464"/>
      <c r="M19" s="467"/>
      <c r="N19" s="464"/>
      <c r="O19" s="458"/>
      <c r="P19" s="484"/>
      <c r="Q19" s="458"/>
      <c r="R19" s="458"/>
      <c r="S19" s="458"/>
      <c r="T19" s="489"/>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row>
    <row r="20" spans="1:176" x14ac:dyDescent="0.2">
      <c r="A20" s="468">
        <f>'Mapa Final'!A20</f>
        <v>3</v>
      </c>
      <c r="B20" s="454" t="str">
        <f>'Mapa Final'!B20</f>
        <v>Generar recomendaciones de bajo impacto para mantener, perfeccionar y fortalecer continuamente el Sistema Institucional de Control Interno (SICI).</v>
      </c>
      <c r="C20" s="471" t="str">
        <f>'Mapa Final'!C20</f>
        <v>Reputacional</v>
      </c>
      <c r="D20" s="471" t="str">
        <f>'Mapa Final'!D20</f>
        <v>Limitaciones en la obtención y análisis en la información que sirve de base para la formulación de recomendaciones</v>
      </c>
      <c r="E20" s="474" t="str">
        <f>'Mapa Final'!E20</f>
        <v>Desconocimiento de la responsabilidad en el ejercicio del control interno por parte de los servidores judiciales, en particular aquellos que tienen capacidad de dirección y mando al interior de la Rama Judicial.</v>
      </c>
      <c r="F20" s="474" t="str">
        <f>'Mapa Final'!F20</f>
        <v>Posibilidad de realizar la Identificación y formulación de oportunidades de mejora que no puedan contribuir al mejoramiento continuo del SICI, ni agregar valor a la gestión de la Rama Judicial.</v>
      </c>
      <c r="G20" s="474" t="str">
        <f>'Mapa Final'!G20</f>
        <v>Usuarios, productos y prácticas organizacionales</v>
      </c>
      <c r="H20" s="477" t="str">
        <f>'Mapa Final'!I20</f>
        <v>Baja</v>
      </c>
      <c r="I20" s="480" t="str">
        <f>'Mapa Final'!L20</f>
        <v>Leve</v>
      </c>
      <c r="J20" s="459" t="str">
        <f>'Mapa Final'!N20</f>
        <v>Bajo</v>
      </c>
      <c r="K20" s="462" t="str">
        <f>'Mapa Final'!AA20</f>
        <v>Baja</v>
      </c>
      <c r="L20" s="462" t="str">
        <f>'Mapa Final'!AE20</f>
        <v>Leve</v>
      </c>
      <c r="M20" s="465" t="str">
        <f>'Mapa Final'!AG20</f>
        <v>Bajo</v>
      </c>
      <c r="N20" s="462" t="str">
        <f>'Mapa Final'!AH20</f>
        <v>Aceptar</v>
      </c>
      <c r="O20" s="457"/>
      <c r="P20" s="483"/>
      <c r="Q20" s="457"/>
      <c r="R20" s="457"/>
      <c r="S20" s="457"/>
      <c r="T20" s="487" t="s">
        <v>560</v>
      </c>
      <c r="U20" s="166"/>
      <c r="V20" s="166"/>
    </row>
    <row r="21" spans="1:176" x14ac:dyDescent="0.2">
      <c r="A21" s="469"/>
      <c r="B21" s="455"/>
      <c r="C21" s="472"/>
      <c r="D21" s="472"/>
      <c r="E21" s="475"/>
      <c r="F21" s="475"/>
      <c r="G21" s="475"/>
      <c r="H21" s="478"/>
      <c r="I21" s="481"/>
      <c r="J21" s="460"/>
      <c r="K21" s="463"/>
      <c r="L21" s="463"/>
      <c r="M21" s="466"/>
      <c r="N21" s="463"/>
      <c r="O21" s="337"/>
      <c r="P21" s="378"/>
      <c r="Q21" s="337"/>
      <c r="R21" s="337"/>
      <c r="S21" s="337"/>
      <c r="T21" s="488"/>
      <c r="U21" s="166"/>
      <c r="V21" s="166"/>
    </row>
    <row r="22" spans="1:176" x14ac:dyDescent="0.2">
      <c r="A22" s="469"/>
      <c r="B22" s="455"/>
      <c r="C22" s="472"/>
      <c r="D22" s="472"/>
      <c r="E22" s="475"/>
      <c r="F22" s="475"/>
      <c r="G22" s="475"/>
      <c r="H22" s="478"/>
      <c r="I22" s="481"/>
      <c r="J22" s="460"/>
      <c r="K22" s="463"/>
      <c r="L22" s="463"/>
      <c r="M22" s="466"/>
      <c r="N22" s="463"/>
      <c r="O22" s="337"/>
      <c r="P22" s="378"/>
      <c r="Q22" s="337"/>
      <c r="R22" s="337"/>
      <c r="S22" s="337"/>
      <c r="T22" s="488"/>
      <c r="U22" s="166"/>
      <c r="V22" s="166"/>
    </row>
    <row r="23" spans="1:176" x14ac:dyDescent="0.2">
      <c r="A23" s="469"/>
      <c r="B23" s="455"/>
      <c r="C23" s="472"/>
      <c r="D23" s="472"/>
      <c r="E23" s="475"/>
      <c r="F23" s="475"/>
      <c r="G23" s="475"/>
      <c r="H23" s="478"/>
      <c r="I23" s="481"/>
      <c r="J23" s="460"/>
      <c r="K23" s="463"/>
      <c r="L23" s="463"/>
      <c r="M23" s="466"/>
      <c r="N23" s="463"/>
      <c r="O23" s="337"/>
      <c r="P23" s="378"/>
      <c r="Q23" s="337"/>
      <c r="R23" s="337"/>
      <c r="S23" s="337"/>
      <c r="T23" s="488"/>
      <c r="U23" s="166"/>
      <c r="V23" s="166"/>
    </row>
    <row r="24" spans="1:176" ht="307.5" customHeight="1" thickBot="1" x14ac:dyDescent="0.25">
      <c r="A24" s="470"/>
      <c r="B24" s="456"/>
      <c r="C24" s="473"/>
      <c r="D24" s="473"/>
      <c r="E24" s="476"/>
      <c r="F24" s="476"/>
      <c r="G24" s="476"/>
      <c r="H24" s="479"/>
      <c r="I24" s="482"/>
      <c r="J24" s="461"/>
      <c r="K24" s="464"/>
      <c r="L24" s="464"/>
      <c r="M24" s="467"/>
      <c r="N24" s="464"/>
      <c r="O24" s="458"/>
      <c r="P24" s="484"/>
      <c r="Q24" s="458"/>
      <c r="R24" s="458"/>
      <c r="S24" s="458"/>
      <c r="T24" s="489"/>
      <c r="U24" s="166"/>
      <c r="V24" s="166"/>
    </row>
    <row r="25" spans="1:176" x14ac:dyDescent="0.2">
      <c r="A25" s="468">
        <f>'Mapa Final'!A25</f>
        <v>4</v>
      </c>
      <c r="B25" s="454" t="str">
        <f>'Mapa Final'!B25</f>
        <v>Incumplir con las funciones asignadas a la Unidad de Auditoría por la ley y el reglamento</v>
      </c>
      <c r="C25" s="471" t="str">
        <f>'Mapa Final'!C25</f>
        <v>Incumplimiento de las metas establecidas</v>
      </c>
      <c r="D25" s="471" t="str">
        <f>'Mapa Final'!D25</f>
        <v>Situaciones de orden público y/o salud pública, o emergencias por desastres naturales y los causadas por el hombre (antrópicos), que imposibilite el desplazamiento de los auditores para realizar actividades presenciales.</v>
      </c>
      <c r="E25" s="474" t="str">
        <f>'Mapa Final'!E25</f>
        <v>Situaciones de orden público, salud pública o emergencias y/o falta de recursos.</v>
      </c>
      <c r="F25" s="474" t="str">
        <f>'Mapa Final'!F25</f>
        <v>Posibilidad de afectar la operación del proceso en circunstancias especiales, que podrían generar un cumplimiento parcial o el incumplimiento de la totalidad de las funciones asignadas a la Unidad de Auditoría.</v>
      </c>
      <c r="G25" s="474" t="str">
        <f>'Mapa Final'!G25</f>
        <v>Usuarios, productos y prácticas organizacionales</v>
      </c>
      <c r="H25" s="477" t="str">
        <f>'Mapa Final'!I25</f>
        <v>Baja</v>
      </c>
      <c r="I25" s="480" t="str">
        <f>'Mapa Final'!L25</f>
        <v>Menor</v>
      </c>
      <c r="J25" s="459" t="str">
        <f>'Mapa Final'!N25</f>
        <v>Moderado</v>
      </c>
      <c r="K25" s="462" t="str">
        <f>'Mapa Final'!AA25</f>
        <v>Baja</v>
      </c>
      <c r="L25" s="462" t="str">
        <f>'Mapa Final'!AE25</f>
        <v>Menor</v>
      </c>
      <c r="M25" s="465" t="str">
        <f>'Mapa Final'!AG25</f>
        <v>Moderado</v>
      </c>
      <c r="N25" s="462" t="str">
        <f>'Mapa Final'!AH25</f>
        <v>Reducir(mitigar)</v>
      </c>
      <c r="O25" s="331" t="s">
        <v>492</v>
      </c>
      <c r="P25" s="483" t="s">
        <v>176</v>
      </c>
      <c r="Q25" s="457"/>
      <c r="R25" s="327">
        <v>44228</v>
      </c>
      <c r="S25" s="327">
        <v>44561</v>
      </c>
      <c r="T25" s="487" t="s">
        <v>563</v>
      </c>
    </row>
    <row r="26" spans="1:176" x14ac:dyDescent="0.2">
      <c r="A26" s="469"/>
      <c r="B26" s="455"/>
      <c r="C26" s="472"/>
      <c r="D26" s="472"/>
      <c r="E26" s="475"/>
      <c r="F26" s="475"/>
      <c r="G26" s="475"/>
      <c r="H26" s="478"/>
      <c r="I26" s="481"/>
      <c r="J26" s="460"/>
      <c r="K26" s="463"/>
      <c r="L26" s="463"/>
      <c r="M26" s="466"/>
      <c r="N26" s="463"/>
      <c r="O26" s="332"/>
      <c r="P26" s="378"/>
      <c r="Q26" s="337"/>
      <c r="R26" s="333"/>
      <c r="S26" s="333"/>
      <c r="T26" s="488"/>
    </row>
    <row r="27" spans="1:176" x14ac:dyDescent="0.2">
      <c r="A27" s="469"/>
      <c r="B27" s="455"/>
      <c r="C27" s="472"/>
      <c r="D27" s="472"/>
      <c r="E27" s="475"/>
      <c r="F27" s="475"/>
      <c r="G27" s="475"/>
      <c r="H27" s="478"/>
      <c r="I27" s="481"/>
      <c r="J27" s="460"/>
      <c r="K27" s="463"/>
      <c r="L27" s="463"/>
      <c r="M27" s="466"/>
      <c r="N27" s="463"/>
      <c r="O27" s="332"/>
      <c r="P27" s="378"/>
      <c r="Q27" s="337"/>
      <c r="R27" s="333"/>
      <c r="S27" s="333"/>
      <c r="T27" s="488"/>
    </row>
    <row r="28" spans="1:176" x14ac:dyDescent="0.2">
      <c r="A28" s="469"/>
      <c r="B28" s="455"/>
      <c r="C28" s="472"/>
      <c r="D28" s="472"/>
      <c r="E28" s="475"/>
      <c r="F28" s="475"/>
      <c r="G28" s="475"/>
      <c r="H28" s="478"/>
      <c r="I28" s="481"/>
      <c r="J28" s="460"/>
      <c r="K28" s="463"/>
      <c r="L28" s="463"/>
      <c r="M28" s="466"/>
      <c r="N28" s="463"/>
      <c r="O28" s="332"/>
      <c r="P28" s="378"/>
      <c r="Q28" s="337"/>
      <c r="R28" s="333"/>
      <c r="S28" s="333"/>
      <c r="T28" s="488"/>
    </row>
    <row r="29" spans="1:176" ht="277.5" customHeight="1" thickBot="1" x14ac:dyDescent="0.25">
      <c r="A29" s="470"/>
      <c r="B29" s="456"/>
      <c r="C29" s="473"/>
      <c r="D29" s="473"/>
      <c r="E29" s="476"/>
      <c r="F29" s="476"/>
      <c r="G29" s="476"/>
      <c r="H29" s="479"/>
      <c r="I29" s="482"/>
      <c r="J29" s="461"/>
      <c r="K29" s="464"/>
      <c r="L29" s="464"/>
      <c r="M29" s="467"/>
      <c r="N29" s="464"/>
      <c r="O29" s="332"/>
      <c r="P29" s="484"/>
      <c r="Q29" s="458"/>
      <c r="R29" s="316"/>
      <c r="S29" s="316"/>
      <c r="T29" s="489"/>
    </row>
    <row r="30" spans="1:176" x14ac:dyDescent="0.2">
      <c r="A30" s="468">
        <f>'Mapa Final'!A30</f>
        <v>5</v>
      </c>
      <c r="B30" s="454" t="str">
        <f>'Mapa Final'!B30</f>
        <v>Incumplir con los lineamientos del Sistema de Gestión Ambiental.</v>
      </c>
      <c r="C30" s="471" t="str">
        <f>'Mapa Final'!C30</f>
        <v xml:space="preserve"> Afectación Ambiental</v>
      </c>
      <c r="D30" s="471" t="str">
        <f>'Mapa Final'!D30</f>
        <v>Incremento en el consumo de servicios públicos en ejercicio de las actividades de auditoría.</v>
      </c>
      <c r="E30" s="474" t="str">
        <f>'Mapa Final'!E30</f>
        <v>Falta de apropiación del Plan de Gestión Ambiental que aplica para la Rama Judicial Acuerdo PSAA14-10160</v>
      </c>
      <c r="F30" s="474" t="str">
        <f>'Mapa Final'!F30</f>
        <v>Posibilidad que en el ejercicio de las funciones asignadas a la Unidad de Auditoría, se genere un cumplimiento parcial o incumplimiento de la Política y/o de los objetivos ambientales.</v>
      </c>
      <c r="G30" s="474" t="str">
        <f>'Mapa Final'!G30</f>
        <v>Eventos Ambientales Internos</v>
      </c>
      <c r="H30" s="477" t="str">
        <f>'Mapa Final'!I30</f>
        <v>Media</v>
      </c>
      <c r="I30" s="480" t="str">
        <f>'Mapa Final'!L30</f>
        <v>Leve</v>
      </c>
      <c r="J30" s="459" t="str">
        <f>'Mapa Final'!N30</f>
        <v>Moderado</v>
      </c>
      <c r="K30" s="462" t="str">
        <f>'Mapa Final'!AA30</f>
        <v>Baja</v>
      </c>
      <c r="L30" s="462" t="str">
        <f>'Mapa Final'!AE30</f>
        <v>Leve</v>
      </c>
      <c r="M30" s="465" t="str">
        <f>'Mapa Final'!AG30</f>
        <v>Bajo</v>
      </c>
      <c r="N30" s="462" t="str">
        <f>'Mapa Final'!AH30</f>
        <v>Aceptar</v>
      </c>
      <c r="O30" s="492"/>
      <c r="P30" s="483"/>
      <c r="Q30" s="457"/>
      <c r="R30" s="457"/>
      <c r="S30" s="457"/>
      <c r="T30" s="487" t="s">
        <v>560</v>
      </c>
    </row>
    <row r="31" spans="1:176" x14ac:dyDescent="0.2">
      <c r="A31" s="469"/>
      <c r="B31" s="455"/>
      <c r="C31" s="472"/>
      <c r="D31" s="472"/>
      <c r="E31" s="475"/>
      <c r="F31" s="475"/>
      <c r="G31" s="475"/>
      <c r="H31" s="478"/>
      <c r="I31" s="481"/>
      <c r="J31" s="460"/>
      <c r="K31" s="463"/>
      <c r="L31" s="463"/>
      <c r="M31" s="466"/>
      <c r="N31" s="463"/>
      <c r="O31" s="493"/>
      <c r="P31" s="378"/>
      <c r="Q31" s="337"/>
      <c r="R31" s="337"/>
      <c r="S31" s="337"/>
      <c r="T31" s="488"/>
    </row>
    <row r="32" spans="1:176" x14ac:dyDescent="0.2">
      <c r="A32" s="469"/>
      <c r="B32" s="455"/>
      <c r="C32" s="472"/>
      <c r="D32" s="472"/>
      <c r="E32" s="475"/>
      <c r="F32" s="475"/>
      <c r="G32" s="475"/>
      <c r="H32" s="478"/>
      <c r="I32" s="481"/>
      <c r="J32" s="460"/>
      <c r="K32" s="463"/>
      <c r="L32" s="463"/>
      <c r="M32" s="466"/>
      <c r="N32" s="463"/>
      <c r="O32" s="493"/>
      <c r="P32" s="378"/>
      <c r="Q32" s="337"/>
      <c r="R32" s="337"/>
      <c r="S32" s="337"/>
      <c r="T32" s="488"/>
    </row>
    <row r="33" spans="1:20" x14ac:dyDescent="0.2">
      <c r="A33" s="469"/>
      <c r="B33" s="455"/>
      <c r="C33" s="472"/>
      <c r="D33" s="472"/>
      <c r="E33" s="475"/>
      <c r="F33" s="475"/>
      <c r="G33" s="475"/>
      <c r="H33" s="478"/>
      <c r="I33" s="481"/>
      <c r="J33" s="460"/>
      <c r="K33" s="463"/>
      <c r="L33" s="463"/>
      <c r="M33" s="466"/>
      <c r="N33" s="463"/>
      <c r="O33" s="493"/>
      <c r="P33" s="378"/>
      <c r="Q33" s="337"/>
      <c r="R33" s="337"/>
      <c r="S33" s="337"/>
      <c r="T33" s="488"/>
    </row>
    <row r="34" spans="1:20" ht="102.75" customHeight="1" thickBot="1" x14ac:dyDescent="0.25">
      <c r="A34" s="470"/>
      <c r="B34" s="456"/>
      <c r="C34" s="473"/>
      <c r="D34" s="473"/>
      <c r="E34" s="476"/>
      <c r="F34" s="476"/>
      <c r="G34" s="476"/>
      <c r="H34" s="479"/>
      <c r="I34" s="482"/>
      <c r="J34" s="461"/>
      <c r="K34" s="464"/>
      <c r="L34" s="464"/>
      <c r="M34" s="467"/>
      <c r="N34" s="464"/>
      <c r="O34" s="494"/>
      <c r="P34" s="484"/>
      <c r="Q34" s="458"/>
      <c r="R34" s="458"/>
      <c r="S34" s="458"/>
      <c r="T34" s="489"/>
    </row>
    <row r="35" spans="1:20" x14ac:dyDescent="0.2">
      <c r="A35" s="468">
        <f>'Mapa Final'!A35</f>
        <v>6</v>
      </c>
      <c r="B35" s="454" t="str">
        <f>'Mapa Final'!B35</f>
        <v>Debilidades en cultura de la probidad</v>
      </c>
      <c r="C35" s="471" t="str">
        <f>'Mapa Final'!C35</f>
        <v>Reputacional(Corrupción)</v>
      </c>
      <c r="D35" s="471" t="str">
        <f>'Mapa Final'!D35</f>
        <v>Debilidad en el cumplimiento de los procedimientos de auditoría interna.</v>
      </c>
      <c r="E35" s="474" t="str">
        <f>'Mapa Final'!E35</f>
        <v>Ausencia o no aplicación de principios y valores éticos y morales, del código de ética del auditor interno y del código de integridad</v>
      </c>
      <c r="F35" s="474" t="str">
        <f>'Mapa Final'!F35</f>
        <v xml:space="preserve">Posibilidad de omitir informar a los entes de control sobre la existencia de situaciones o hechos irregulares, no reportando los hallazgos encontrados en las auditorias de control interno para beneficio propio o de un tercero. </v>
      </c>
      <c r="G35" s="474" t="str">
        <f>'Mapa Final'!G35</f>
        <v>Usuarios, productos y prácticas organizacionales</v>
      </c>
      <c r="H35" s="477" t="str">
        <f>'Mapa Final'!I35</f>
        <v>Baja</v>
      </c>
      <c r="I35" s="480" t="str">
        <f>'Mapa Final'!L35</f>
        <v>Mayor</v>
      </c>
      <c r="J35" s="459" t="str">
        <f>'Mapa Final'!N35</f>
        <v xml:space="preserve">Alto </v>
      </c>
      <c r="K35" s="462" t="str">
        <f>'Mapa Final'!AA35</f>
        <v>Baja</v>
      </c>
      <c r="L35" s="462" t="str">
        <f>'Mapa Final'!AE35</f>
        <v>Mayor</v>
      </c>
      <c r="M35" s="465" t="str">
        <f>'Mapa Final'!AG35</f>
        <v xml:space="preserve">Alto </v>
      </c>
      <c r="N35" s="462" t="str">
        <f>'Mapa Final'!AH35</f>
        <v>Reducir(mitigar)</v>
      </c>
      <c r="O35" s="332" t="s">
        <v>491</v>
      </c>
      <c r="P35" s="483" t="s">
        <v>176</v>
      </c>
      <c r="Q35" s="457"/>
      <c r="R35" s="327">
        <v>44228</v>
      </c>
      <c r="S35" s="327">
        <v>44561</v>
      </c>
      <c r="T35" s="487" t="s">
        <v>560</v>
      </c>
    </row>
    <row r="36" spans="1:20" x14ac:dyDescent="0.2">
      <c r="A36" s="469"/>
      <c r="B36" s="455"/>
      <c r="C36" s="472"/>
      <c r="D36" s="472"/>
      <c r="E36" s="475"/>
      <c r="F36" s="475"/>
      <c r="G36" s="475"/>
      <c r="H36" s="478"/>
      <c r="I36" s="481"/>
      <c r="J36" s="460"/>
      <c r="K36" s="463"/>
      <c r="L36" s="463"/>
      <c r="M36" s="466"/>
      <c r="N36" s="463"/>
      <c r="O36" s="376"/>
      <c r="P36" s="378"/>
      <c r="Q36" s="337"/>
      <c r="R36" s="333"/>
      <c r="S36" s="333"/>
      <c r="T36" s="488"/>
    </row>
    <row r="37" spans="1:20" x14ac:dyDescent="0.2">
      <c r="A37" s="469"/>
      <c r="B37" s="455"/>
      <c r="C37" s="472"/>
      <c r="D37" s="472"/>
      <c r="E37" s="475"/>
      <c r="F37" s="475"/>
      <c r="G37" s="475"/>
      <c r="H37" s="478"/>
      <c r="I37" s="481"/>
      <c r="J37" s="460"/>
      <c r="K37" s="463"/>
      <c r="L37" s="463"/>
      <c r="M37" s="466"/>
      <c r="N37" s="463"/>
      <c r="O37" s="376"/>
      <c r="P37" s="378"/>
      <c r="Q37" s="337"/>
      <c r="R37" s="333"/>
      <c r="S37" s="333"/>
      <c r="T37" s="488"/>
    </row>
    <row r="38" spans="1:20" x14ac:dyDescent="0.2">
      <c r="A38" s="469"/>
      <c r="B38" s="455"/>
      <c r="C38" s="472"/>
      <c r="D38" s="472"/>
      <c r="E38" s="475"/>
      <c r="F38" s="475"/>
      <c r="G38" s="475"/>
      <c r="H38" s="478"/>
      <c r="I38" s="481"/>
      <c r="J38" s="460"/>
      <c r="K38" s="463"/>
      <c r="L38" s="463"/>
      <c r="M38" s="466"/>
      <c r="N38" s="463"/>
      <c r="O38" s="376"/>
      <c r="P38" s="378"/>
      <c r="Q38" s="337"/>
      <c r="R38" s="333"/>
      <c r="S38" s="333"/>
      <c r="T38" s="488"/>
    </row>
    <row r="39" spans="1:20" ht="278.25" customHeight="1" thickBot="1" x14ac:dyDescent="0.25">
      <c r="A39" s="470"/>
      <c r="B39" s="456"/>
      <c r="C39" s="473"/>
      <c r="D39" s="473"/>
      <c r="E39" s="476"/>
      <c r="F39" s="476"/>
      <c r="G39" s="476"/>
      <c r="H39" s="479"/>
      <c r="I39" s="482"/>
      <c r="J39" s="461"/>
      <c r="K39" s="464"/>
      <c r="L39" s="464"/>
      <c r="M39" s="467"/>
      <c r="N39" s="464"/>
      <c r="O39" s="376"/>
      <c r="P39" s="378"/>
      <c r="Q39" s="337"/>
      <c r="R39" s="316"/>
      <c r="S39" s="316"/>
      <c r="T39" s="488"/>
    </row>
    <row r="40" spans="1:20" x14ac:dyDescent="0.2">
      <c r="A40" s="468">
        <f>'Mapa Final'!A40</f>
        <v>7</v>
      </c>
      <c r="B40" s="454" t="str">
        <f>'Mapa Final'!B40</f>
        <v>Conflicto de intereses</v>
      </c>
      <c r="C40" s="471" t="str">
        <f>'Mapa Final'!C40</f>
        <v>Reputacional(Corrupción)</v>
      </c>
      <c r="D40" s="471" t="str">
        <f>'Mapa Final'!D40</f>
        <v>Auditores internos que mantienen relación directa o indirecta de amistad o familiar con el proceso o las personas auditadas.</v>
      </c>
      <c r="E40" s="474" t="str">
        <f>'Mapa Final'!E40</f>
        <v>Incumplimiento por parte de los auditores, de reportar la existencia de conflictos de interés que afecten la independencia de la auditoría y no actuar o no tener una actitud imparcial y neutral</v>
      </c>
      <c r="F40" s="474"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4" t="str">
        <f>'Mapa Final'!G40</f>
        <v>Usuarios, productos y prácticas organizacionales</v>
      </c>
      <c r="H40" s="477" t="str">
        <f>'Mapa Final'!I40</f>
        <v>Baja</v>
      </c>
      <c r="I40" s="480" t="str">
        <f>'Mapa Final'!L40</f>
        <v>Mayor</v>
      </c>
      <c r="J40" s="459" t="str">
        <f>'Mapa Final'!N40</f>
        <v xml:space="preserve">Alto </v>
      </c>
      <c r="K40" s="462" t="str">
        <f>'Mapa Final'!AA40</f>
        <v>Baja</v>
      </c>
      <c r="L40" s="462" t="str">
        <f>'Mapa Final'!AE40</f>
        <v>Mayor</v>
      </c>
      <c r="M40" s="465" t="str">
        <f>'Mapa Final'!AG40</f>
        <v xml:space="preserve">Alto </v>
      </c>
      <c r="N40" s="462" t="str">
        <f>'Mapa Final'!AH40</f>
        <v>Reducir(mitigar)</v>
      </c>
      <c r="O40" s="490" t="s">
        <v>494</v>
      </c>
      <c r="P40" s="483" t="s">
        <v>176</v>
      </c>
      <c r="Q40" s="457"/>
      <c r="R40" s="485">
        <v>44228</v>
      </c>
      <c r="S40" s="485">
        <v>44561</v>
      </c>
      <c r="T40" s="487" t="s">
        <v>560</v>
      </c>
    </row>
    <row r="41" spans="1:20" x14ac:dyDescent="0.2">
      <c r="A41" s="469"/>
      <c r="B41" s="455"/>
      <c r="C41" s="472"/>
      <c r="D41" s="472"/>
      <c r="E41" s="475"/>
      <c r="F41" s="475"/>
      <c r="G41" s="475"/>
      <c r="H41" s="478"/>
      <c r="I41" s="481"/>
      <c r="J41" s="460"/>
      <c r="K41" s="463"/>
      <c r="L41" s="463"/>
      <c r="M41" s="466"/>
      <c r="N41" s="463"/>
      <c r="O41" s="326"/>
      <c r="P41" s="378"/>
      <c r="Q41" s="337"/>
      <c r="R41" s="333"/>
      <c r="S41" s="333"/>
      <c r="T41" s="488"/>
    </row>
    <row r="42" spans="1:20" x14ac:dyDescent="0.2">
      <c r="A42" s="469"/>
      <c r="B42" s="455"/>
      <c r="C42" s="472"/>
      <c r="D42" s="472"/>
      <c r="E42" s="475"/>
      <c r="F42" s="475"/>
      <c r="G42" s="475"/>
      <c r="H42" s="478"/>
      <c r="I42" s="481"/>
      <c r="J42" s="460"/>
      <c r="K42" s="463"/>
      <c r="L42" s="463"/>
      <c r="M42" s="466"/>
      <c r="N42" s="463"/>
      <c r="O42" s="326"/>
      <c r="P42" s="378"/>
      <c r="Q42" s="337"/>
      <c r="R42" s="333"/>
      <c r="S42" s="333"/>
      <c r="T42" s="488"/>
    </row>
    <row r="43" spans="1:20" x14ac:dyDescent="0.2">
      <c r="A43" s="469"/>
      <c r="B43" s="455"/>
      <c r="C43" s="472"/>
      <c r="D43" s="472"/>
      <c r="E43" s="475"/>
      <c r="F43" s="475"/>
      <c r="G43" s="475"/>
      <c r="H43" s="478"/>
      <c r="I43" s="481"/>
      <c r="J43" s="460"/>
      <c r="K43" s="463"/>
      <c r="L43" s="463"/>
      <c r="M43" s="466"/>
      <c r="N43" s="463"/>
      <c r="O43" s="326"/>
      <c r="P43" s="378"/>
      <c r="Q43" s="337"/>
      <c r="R43" s="333"/>
      <c r="S43" s="333"/>
      <c r="T43" s="488"/>
    </row>
    <row r="44" spans="1:20" ht="96.75" customHeight="1" thickBot="1" x14ac:dyDescent="0.25">
      <c r="A44" s="470"/>
      <c r="B44" s="456"/>
      <c r="C44" s="473"/>
      <c r="D44" s="473"/>
      <c r="E44" s="476"/>
      <c r="F44" s="476"/>
      <c r="G44" s="476"/>
      <c r="H44" s="479"/>
      <c r="I44" s="482"/>
      <c r="J44" s="461"/>
      <c r="K44" s="464"/>
      <c r="L44" s="464"/>
      <c r="M44" s="467"/>
      <c r="N44" s="464"/>
      <c r="O44" s="491"/>
      <c r="P44" s="484"/>
      <c r="Q44" s="458"/>
      <c r="R44" s="486"/>
      <c r="S44" s="486"/>
      <c r="T44" s="489"/>
    </row>
    <row r="45" spans="1:20" x14ac:dyDescent="0.2">
      <c r="A45" s="468">
        <f>'Mapa Final'!A45</f>
        <v>8</v>
      </c>
      <c r="B45" s="454" t="str">
        <f>'Mapa Final'!B45</f>
        <v>Fallas de integridad pública</v>
      </c>
      <c r="C45" s="471" t="str">
        <f>'Mapa Final'!C45</f>
        <v>Reputacional(Corrupción)</v>
      </c>
      <c r="D45" s="471" t="str">
        <f>'Mapa Final'!D45</f>
        <v>Influencias o presiones internas o externas sobre las actividades de la Unidad de Auditoría.</v>
      </c>
      <c r="E45" s="474" t="str">
        <f>'Mapa Final'!E45</f>
        <v>Desconocimiento, falta de aplicación o incumplimiento por parte de los auditores, de los principios y reglas de conducta establecidos en el Código de Ética del Auditor Interno de la Rama Judicial.</v>
      </c>
      <c r="F45" s="474"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4" t="str">
        <f>'Mapa Final'!G45</f>
        <v>Usuarios, productos y prácticas organizacionales</v>
      </c>
      <c r="H45" s="477" t="str">
        <f>'Mapa Final'!I45</f>
        <v>Baja</v>
      </c>
      <c r="I45" s="480" t="str">
        <f>'Mapa Final'!L45</f>
        <v>Mayor</v>
      </c>
      <c r="J45" s="459" t="str">
        <f>'Mapa Final'!N45</f>
        <v xml:space="preserve">Alto </v>
      </c>
      <c r="K45" s="462" t="str">
        <f>'Mapa Final'!AA45</f>
        <v>Baja</v>
      </c>
      <c r="L45" s="462" t="str">
        <f>'Mapa Final'!AE45</f>
        <v>Mayor</v>
      </c>
      <c r="M45" s="465" t="str">
        <f>'Mapa Final'!AG45</f>
        <v xml:space="preserve">Alto </v>
      </c>
      <c r="N45" s="462" t="str">
        <f>'Mapa Final'!AH45</f>
        <v>Reducir(mitigar)</v>
      </c>
      <c r="O45" s="490" t="s">
        <v>495</v>
      </c>
      <c r="P45" s="483" t="s">
        <v>176</v>
      </c>
      <c r="Q45" s="457"/>
      <c r="R45" s="485">
        <v>44228</v>
      </c>
      <c r="S45" s="485">
        <v>44561</v>
      </c>
      <c r="T45" s="487" t="s">
        <v>560</v>
      </c>
    </row>
    <row r="46" spans="1:20" x14ac:dyDescent="0.2">
      <c r="A46" s="469"/>
      <c r="B46" s="455"/>
      <c r="C46" s="472"/>
      <c r="D46" s="472"/>
      <c r="E46" s="475"/>
      <c r="F46" s="475"/>
      <c r="G46" s="475"/>
      <c r="H46" s="478"/>
      <c r="I46" s="481"/>
      <c r="J46" s="460"/>
      <c r="K46" s="463"/>
      <c r="L46" s="463"/>
      <c r="M46" s="466"/>
      <c r="N46" s="463"/>
      <c r="O46" s="326"/>
      <c r="P46" s="378"/>
      <c r="Q46" s="337"/>
      <c r="R46" s="333"/>
      <c r="S46" s="333"/>
      <c r="T46" s="488"/>
    </row>
    <row r="47" spans="1:20" x14ac:dyDescent="0.2">
      <c r="A47" s="469"/>
      <c r="B47" s="455"/>
      <c r="C47" s="472"/>
      <c r="D47" s="472"/>
      <c r="E47" s="475"/>
      <c r="F47" s="475"/>
      <c r="G47" s="475"/>
      <c r="H47" s="478"/>
      <c r="I47" s="481"/>
      <c r="J47" s="460"/>
      <c r="K47" s="463"/>
      <c r="L47" s="463"/>
      <c r="M47" s="466"/>
      <c r="N47" s="463"/>
      <c r="O47" s="326"/>
      <c r="P47" s="378"/>
      <c r="Q47" s="337"/>
      <c r="R47" s="333"/>
      <c r="S47" s="333"/>
      <c r="T47" s="488"/>
    </row>
    <row r="48" spans="1:20" x14ac:dyDescent="0.2">
      <c r="A48" s="469"/>
      <c r="B48" s="455"/>
      <c r="C48" s="472"/>
      <c r="D48" s="472"/>
      <c r="E48" s="475"/>
      <c r="F48" s="475"/>
      <c r="G48" s="475"/>
      <c r="H48" s="478"/>
      <c r="I48" s="481"/>
      <c r="J48" s="460"/>
      <c r="K48" s="463"/>
      <c r="L48" s="463"/>
      <c r="M48" s="466"/>
      <c r="N48" s="463"/>
      <c r="O48" s="326"/>
      <c r="P48" s="378"/>
      <c r="Q48" s="337"/>
      <c r="R48" s="333"/>
      <c r="S48" s="333"/>
      <c r="T48" s="488"/>
    </row>
    <row r="49" spans="1:20" ht="55.5" customHeight="1" thickBot="1" x14ac:dyDescent="0.25">
      <c r="A49" s="470"/>
      <c r="B49" s="456"/>
      <c r="C49" s="473"/>
      <c r="D49" s="473"/>
      <c r="E49" s="476"/>
      <c r="F49" s="476"/>
      <c r="G49" s="476"/>
      <c r="H49" s="479"/>
      <c r="I49" s="482"/>
      <c r="J49" s="461"/>
      <c r="K49" s="464"/>
      <c r="L49" s="464"/>
      <c r="M49" s="467"/>
      <c r="N49" s="464"/>
      <c r="O49" s="491"/>
      <c r="P49" s="484"/>
      <c r="Q49" s="458"/>
      <c r="R49" s="486"/>
      <c r="S49" s="486"/>
      <c r="T49" s="489"/>
    </row>
    <row r="50" spans="1:20" hidden="1" x14ac:dyDescent="0.2">
      <c r="A50" s="468">
        <f>'Mapa Final'!A50</f>
        <v>0</v>
      </c>
      <c r="B50" s="454">
        <f>'Mapa Final'!B50</f>
        <v>0</v>
      </c>
      <c r="C50" s="471">
        <f>'Mapa Final'!C50</f>
        <v>0</v>
      </c>
      <c r="D50" s="471">
        <f>'Mapa Final'!D50</f>
        <v>0</v>
      </c>
      <c r="E50" s="474">
        <f>'Mapa Final'!E50</f>
        <v>0</v>
      </c>
      <c r="F50" s="474">
        <f>'Mapa Final'!F50</f>
        <v>0</v>
      </c>
      <c r="G50" s="474">
        <f>'Mapa Final'!G50</f>
        <v>0</v>
      </c>
      <c r="H50" s="477" t="str">
        <f>'Mapa Final'!I50</f>
        <v>Muy Baja</v>
      </c>
      <c r="I50" s="480" t="b">
        <f>'Mapa Final'!L50</f>
        <v>0</v>
      </c>
      <c r="J50" s="459" t="e">
        <f>'Mapa Final'!N50</f>
        <v>#N/A</v>
      </c>
      <c r="K50" s="462" t="e">
        <f>'Mapa Final'!AA50</f>
        <v>#DIV/0!</v>
      </c>
      <c r="L50" s="462" t="e">
        <f>'Mapa Final'!AE50</f>
        <v>#DIV/0!</v>
      </c>
      <c r="M50" s="465" t="e">
        <f>'Mapa Final'!AG50</f>
        <v>#DIV/0!</v>
      </c>
      <c r="N50" s="462">
        <f>'Mapa Final'!AH50</f>
        <v>0</v>
      </c>
      <c r="O50" s="457"/>
      <c r="P50" s="457"/>
      <c r="Q50" s="457"/>
      <c r="R50" s="457"/>
      <c r="S50" s="457"/>
      <c r="T50" s="457"/>
    </row>
    <row r="51" spans="1:20" hidden="1" x14ac:dyDescent="0.2">
      <c r="A51" s="469"/>
      <c r="B51" s="455"/>
      <c r="C51" s="472"/>
      <c r="D51" s="472"/>
      <c r="E51" s="475"/>
      <c r="F51" s="475"/>
      <c r="G51" s="475"/>
      <c r="H51" s="478"/>
      <c r="I51" s="481"/>
      <c r="J51" s="460"/>
      <c r="K51" s="463"/>
      <c r="L51" s="463"/>
      <c r="M51" s="466"/>
      <c r="N51" s="463"/>
      <c r="O51" s="337"/>
      <c r="P51" s="337"/>
      <c r="Q51" s="337"/>
      <c r="R51" s="337"/>
      <c r="S51" s="337"/>
      <c r="T51" s="337"/>
    </row>
    <row r="52" spans="1:20" hidden="1" x14ac:dyDescent="0.2">
      <c r="A52" s="469"/>
      <c r="B52" s="455"/>
      <c r="C52" s="472"/>
      <c r="D52" s="472"/>
      <c r="E52" s="475"/>
      <c r="F52" s="475"/>
      <c r="G52" s="475"/>
      <c r="H52" s="478"/>
      <c r="I52" s="481"/>
      <c r="J52" s="460"/>
      <c r="K52" s="463"/>
      <c r="L52" s="463"/>
      <c r="M52" s="466"/>
      <c r="N52" s="463"/>
      <c r="O52" s="337"/>
      <c r="P52" s="337"/>
      <c r="Q52" s="337"/>
      <c r="R52" s="337"/>
      <c r="S52" s="337"/>
      <c r="T52" s="337"/>
    </row>
    <row r="53" spans="1:20" hidden="1" x14ac:dyDescent="0.2">
      <c r="A53" s="469"/>
      <c r="B53" s="455"/>
      <c r="C53" s="472"/>
      <c r="D53" s="472"/>
      <c r="E53" s="475"/>
      <c r="F53" s="475"/>
      <c r="G53" s="475"/>
      <c r="H53" s="478"/>
      <c r="I53" s="481"/>
      <c r="J53" s="460"/>
      <c r="K53" s="463"/>
      <c r="L53" s="463"/>
      <c r="M53" s="466"/>
      <c r="N53" s="463"/>
      <c r="O53" s="337"/>
      <c r="P53" s="337"/>
      <c r="Q53" s="337"/>
      <c r="R53" s="337"/>
      <c r="S53" s="337"/>
      <c r="T53" s="337"/>
    </row>
    <row r="54" spans="1:20" ht="15.75" hidden="1" thickBot="1" x14ac:dyDescent="0.25">
      <c r="A54" s="470"/>
      <c r="B54" s="456"/>
      <c r="C54" s="473"/>
      <c r="D54" s="473"/>
      <c r="E54" s="476"/>
      <c r="F54" s="476"/>
      <c r="G54" s="476"/>
      <c r="H54" s="479"/>
      <c r="I54" s="482"/>
      <c r="J54" s="461"/>
      <c r="K54" s="464"/>
      <c r="L54" s="464"/>
      <c r="M54" s="467"/>
      <c r="N54" s="464"/>
      <c r="O54" s="458"/>
      <c r="P54" s="458"/>
      <c r="Q54" s="458"/>
      <c r="R54" s="458"/>
      <c r="S54" s="458"/>
      <c r="T54" s="458"/>
    </row>
    <row r="55" spans="1:20" hidden="1" x14ac:dyDescent="0.2">
      <c r="A55" s="468">
        <f>'Mapa Final'!A55</f>
        <v>0</v>
      </c>
      <c r="B55" s="454">
        <f>'Mapa Final'!B55</f>
        <v>0</v>
      </c>
      <c r="C55" s="471">
        <f>'Mapa Final'!C55</f>
        <v>0</v>
      </c>
      <c r="D55" s="471">
        <f>'Mapa Final'!D55</f>
        <v>0</v>
      </c>
      <c r="E55" s="474">
        <f>'Mapa Final'!E55</f>
        <v>0</v>
      </c>
      <c r="F55" s="474">
        <f>'Mapa Final'!F55</f>
        <v>0</v>
      </c>
      <c r="G55" s="474">
        <f>'Mapa Final'!G55</f>
        <v>0</v>
      </c>
      <c r="H55" s="477" t="str">
        <f>'Mapa Final'!I55</f>
        <v>Muy Baja</v>
      </c>
      <c r="I55" s="480" t="b">
        <f>'Mapa Final'!L55</f>
        <v>0</v>
      </c>
      <c r="J55" s="459" t="e">
        <f>'Mapa Final'!N55</f>
        <v>#N/A</v>
      </c>
      <c r="K55" s="462" t="e">
        <f>'Mapa Final'!AA55</f>
        <v>#DIV/0!</v>
      </c>
      <c r="L55" s="462" t="e">
        <f>'Mapa Final'!AE55</f>
        <v>#DIV/0!</v>
      </c>
      <c r="M55" s="465" t="e">
        <f>'Mapa Final'!AG55</f>
        <v>#DIV/0!</v>
      </c>
      <c r="N55" s="462">
        <f>'Mapa Final'!AH55</f>
        <v>0</v>
      </c>
      <c r="O55" s="457"/>
      <c r="P55" s="457"/>
      <c r="Q55" s="457"/>
      <c r="R55" s="457"/>
      <c r="S55" s="457"/>
      <c r="T55" s="457"/>
    </row>
    <row r="56" spans="1:20" hidden="1" x14ac:dyDescent="0.2">
      <c r="A56" s="469"/>
      <c r="B56" s="455"/>
      <c r="C56" s="472"/>
      <c r="D56" s="472"/>
      <c r="E56" s="475"/>
      <c r="F56" s="475"/>
      <c r="G56" s="475"/>
      <c r="H56" s="478"/>
      <c r="I56" s="481"/>
      <c r="J56" s="460"/>
      <c r="K56" s="463"/>
      <c r="L56" s="463"/>
      <c r="M56" s="466"/>
      <c r="N56" s="463"/>
      <c r="O56" s="337"/>
      <c r="P56" s="337"/>
      <c r="Q56" s="337"/>
      <c r="R56" s="337"/>
      <c r="S56" s="337"/>
      <c r="T56" s="337"/>
    </row>
    <row r="57" spans="1:20" hidden="1" x14ac:dyDescent="0.2">
      <c r="A57" s="469"/>
      <c r="B57" s="455"/>
      <c r="C57" s="472"/>
      <c r="D57" s="472"/>
      <c r="E57" s="475"/>
      <c r="F57" s="475"/>
      <c r="G57" s="475"/>
      <c r="H57" s="478"/>
      <c r="I57" s="481"/>
      <c r="J57" s="460"/>
      <c r="K57" s="463"/>
      <c r="L57" s="463"/>
      <c r="M57" s="466"/>
      <c r="N57" s="463"/>
      <c r="O57" s="337"/>
      <c r="P57" s="337"/>
      <c r="Q57" s="337"/>
      <c r="R57" s="337"/>
      <c r="S57" s="337"/>
      <c r="T57" s="337"/>
    </row>
    <row r="58" spans="1:20" hidden="1" x14ac:dyDescent="0.2">
      <c r="A58" s="469"/>
      <c r="B58" s="455"/>
      <c r="C58" s="472"/>
      <c r="D58" s="472"/>
      <c r="E58" s="475"/>
      <c r="F58" s="475"/>
      <c r="G58" s="475"/>
      <c r="H58" s="478"/>
      <c r="I58" s="481"/>
      <c r="J58" s="460"/>
      <c r="K58" s="463"/>
      <c r="L58" s="463"/>
      <c r="M58" s="466"/>
      <c r="N58" s="463"/>
      <c r="O58" s="337"/>
      <c r="P58" s="337"/>
      <c r="Q58" s="337"/>
      <c r="R58" s="337"/>
      <c r="S58" s="337"/>
      <c r="T58" s="337"/>
    </row>
    <row r="59" spans="1:20" ht="15.75" hidden="1" thickBot="1" x14ac:dyDescent="0.25">
      <c r="A59" s="470"/>
      <c r="B59" s="456"/>
      <c r="C59" s="473"/>
      <c r="D59" s="473"/>
      <c r="E59" s="476"/>
      <c r="F59" s="476"/>
      <c r="G59" s="476"/>
      <c r="H59" s="479"/>
      <c r="I59" s="482"/>
      <c r="J59" s="461"/>
      <c r="K59" s="464"/>
      <c r="L59" s="464"/>
      <c r="M59" s="467"/>
      <c r="N59" s="464"/>
      <c r="O59" s="458"/>
      <c r="P59" s="458"/>
      <c r="Q59" s="458"/>
      <c r="R59" s="458"/>
      <c r="S59" s="458"/>
      <c r="T59" s="45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I31" zoomScale="71" zoomScaleNormal="71" workbookViewId="0">
      <selection activeCell="O35" sqref="O35:S49"/>
    </sheetView>
  </sheetViews>
  <sheetFormatPr defaultColWidth="11.43359375" defaultRowHeight="15" x14ac:dyDescent="0.2"/>
  <cols>
    <col min="1" max="2" width="18.4296875" style="81" customWidth="1"/>
    <col min="3" max="3" width="15.6015625" customWidth="1"/>
    <col min="4" max="4" width="27.57421875" style="81" customWidth="1"/>
    <col min="5" max="5" width="18.0234375" style="155" customWidth="1"/>
    <col min="6" max="6" width="40.0859375" customWidth="1"/>
    <col min="7" max="7" width="20.4453125" customWidth="1"/>
    <col min="8" max="8" width="10.35546875" style="156" customWidth="1"/>
    <col min="9" max="9" width="11.43359375" style="156" customWidth="1"/>
    <col min="10" max="10" width="10.0859375" style="157" customWidth="1"/>
    <col min="11" max="11" width="11.43359375" style="156" customWidth="1"/>
    <col min="12" max="12" width="10.89453125" style="156" customWidth="1"/>
    <col min="13" max="13" width="18.29296875" style="156" bestFit="1" customWidth="1"/>
    <col min="14" max="14" width="18.29296875" bestFit="1" customWidth="1"/>
    <col min="15" max="15" width="32.8203125" customWidth="1"/>
    <col min="16" max="16" width="14.390625" customWidth="1"/>
    <col min="17" max="17" width="14.52734375" customWidth="1"/>
    <col min="18" max="18" width="17.484375" customWidth="1"/>
    <col min="19" max="19" width="16.27734375" customWidth="1"/>
    <col min="20" max="20" width="16.140625" customWidth="1"/>
    <col min="21" max="176" width="11.43359375" style="106"/>
  </cols>
  <sheetData>
    <row r="1" spans="1:278" s="139" customFormat="1" ht="16.5" customHeight="1" x14ac:dyDescent="0.15">
      <c r="A1" s="502"/>
      <c r="B1" s="373"/>
      <c r="C1" s="373"/>
      <c r="D1" s="504" t="s">
        <v>354</v>
      </c>
      <c r="E1" s="504"/>
      <c r="F1" s="504"/>
      <c r="G1" s="504"/>
      <c r="H1" s="504"/>
      <c r="I1" s="504"/>
      <c r="J1" s="504"/>
      <c r="K1" s="504"/>
      <c r="L1" s="504"/>
      <c r="M1" s="504"/>
      <c r="N1" s="504"/>
      <c r="O1" s="504"/>
      <c r="P1" s="504"/>
      <c r="Q1" s="505"/>
      <c r="R1" s="361" t="s">
        <v>66</v>
      </c>
      <c r="S1" s="361"/>
      <c r="T1" s="361"/>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15">
      <c r="A2" s="503"/>
      <c r="B2" s="375"/>
      <c r="C2" s="375"/>
      <c r="D2" s="506"/>
      <c r="E2" s="506"/>
      <c r="F2" s="506"/>
      <c r="G2" s="506"/>
      <c r="H2" s="506"/>
      <c r="I2" s="506"/>
      <c r="J2" s="506"/>
      <c r="K2" s="506"/>
      <c r="L2" s="506"/>
      <c r="M2" s="506"/>
      <c r="N2" s="506"/>
      <c r="O2" s="506"/>
      <c r="P2" s="506"/>
      <c r="Q2" s="507"/>
      <c r="R2" s="361"/>
      <c r="S2" s="361"/>
      <c r="T2" s="361"/>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15">
      <c r="A3" s="2"/>
      <c r="B3" s="2"/>
      <c r="C3" s="147"/>
      <c r="D3" s="506"/>
      <c r="E3" s="506"/>
      <c r="F3" s="506"/>
      <c r="G3" s="506"/>
      <c r="H3" s="506"/>
      <c r="I3" s="506"/>
      <c r="J3" s="506"/>
      <c r="K3" s="506"/>
      <c r="L3" s="506"/>
      <c r="M3" s="506"/>
      <c r="N3" s="506"/>
      <c r="O3" s="506"/>
      <c r="P3" s="506"/>
      <c r="Q3" s="507"/>
      <c r="R3" s="361"/>
      <c r="S3" s="361"/>
      <c r="T3" s="361"/>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15">
      <c r="A4" s="362" t="s">
        <v>0</v>
      </c>
      <c r="B4" s="363"/>
      <c r="C4" s="364"/>
      <c r="D4" s="365" t="str">
        <f>'Mapa Final'!D4</f>
        <v>Gestión de Control Interno y Auditoría</v>
      </c>
      <c r="E4" s="366"/>
      <c r="F4" s="366"/>
      <c r="G4" s="366"/>
      <c r="H4" s="366"/>
      <c r="I4" s="366"/>
      <c r="J4" s="366"/>
      <c r="K4" s="366"/>
      <c r="L4" s="366"/>
      <c r="M4" s="366"/>
      <c r="N4" s="367"/>
      <c r="O4" s="368"/>
      <c r="P4" s="368"/>
      <c r="Q4" s="368"/>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15">
      <c r="A5" s="362" t="s">
        <v>1</v>
      </c>
      <c r="B5" s="363"/>
      <c r="C5" s="364"/>
      <c r="D5" s="369" t="str">
        <f>'Mapa Final'!D5</f>
        <v>Evaluar en forma independiente el Sistema Institucional de Control Interno de la Rama Judicial, a través de la actividad de auditoría interna, proponiendo las recomendaciones para mantenerlo, perfeccionarlo y fortalecerlo continuamente.</v>
      </c>
      <c r="E5" s="370"/>
      <c r="F5" s="370"/>
      <c r="G5" s="370"/>
      <c r="H5" s="370"/>
      <c r="I5" s="370"/>
      <c r="J5" s="370"/>
      <c r="K5" s="370"/>
      <c r="L5" s="370"/>
      <c r="M5" s="370"/>
      <c r="N5" s="371"/>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2">
      <c r="A6" s="362" t="s">
        <v>2</v>
      </c>
      <c r="B6" s="363"/>
      <c r="C6" s="364"/>
      <c r="D6" s="369"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70"/>
      <c r="F6" s="370"/>
      <c r="G6" s="370"/>
      <c r="H6" s="370"/>
      <c r="I6" s="370"/>
      <c r="J6" s="370"/>
      <c r="K6" s="370"/>
      <c r="L6" s="370"/>
      <c r="M6" s="370"/>
      <c r="N6" s="371"/>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51" customFormat="1" ht="46.5" customHeight="1" thickTop="1" thickBot="1" x14ac:dyDescent="0.25">
      <c r="A7" s="497" t="s">
        <v>336</v>
      </c>
      <c r="B7" s="498"/>
      <c r="C7" s="498"/>
      <c r="D7" s="498"/>
      <c r="E7" s="498"/>
      <c r="F7" s="499"/>
      <c r="G7" s="158"/>
      <c r="H7" s="500" t="s">
        <v>509</v>
      </c>
      <c r="I7" s="500"/>
      <c r="J7" s="500"/>
      <c r="K7" s="500" t="s">
        <v>510</v>
      </c>
      <c r="L7" s="500"/>
      <c r="M7" s="500"/>
      <c r="N7" s="501" t="s">
        <v>511</v>
      </c>
      <c r="O7" s="508" t="s">
        <v>337</v>
      </c>
      <c r="P7" s="510" t="s">
        <v>512</v>
      </c>
      <c r="Q7" s="511"/>
      <c r="R7" s="510" t="s">
        <v>338</v>
      </c>
      <c r="S7" s="511"/>
      <c r="T7" s="512" t="s">
        <v>357</v>
      </c>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row>
    <row r="8" spans="1:278" s="152" customFormat="1" ht="60.95" customHeight="1" thickTop="1" thickBot="1" x14ac:dyDescent="0.2">
      <c r="A8" s="167" t="s">
        <v>195</v>
      </c>
      <c r="B8" s="167" t="s">
        <v>362</v>
      </c>
      <c r="C8" s="168" t="s">
        <v>8</v>
      </c>
      <c r="D8" s="159" t="s">
        <v>347</v>
      </c>
      <c r="E8" s="160" t="s">
        <v>10</v>
      </c>
      <c r="F8" s="160" t="s">
        <v>11</v>
      </c>
      <c r="G8" s="160" t="s">
        <v>12</v>
      </c>
      <c r="H8" s="161" t="s">
        <v>340</v>
      </c>
      <c r="I8" s="161" t="s">
        <v>38</v>
      </c>
      <c r="J8" s="161" t="s">
        <v>341</v>
      </c>
      <c r="K8" s="161" t="s">
        <v>340</v>
      </c>
      <c r="L8" s="161" t="s">
        <v>342</v>
      </c>
      <c r="M8" s="161" t="s">
        <v>341</v>
      </c>
      <c r="N8" s="501"/>
      <c r="O8" s="509"/>
      <c r="P8" s="162" t="s">
        <v>343</v>
      </c>
      <c r="Q8" s="162" t="s">
        <v>344</v>
      </c>
      <c r="R8" s="162" t="s">
        <v>345</v>
      </c>
      <c r="S8" s="162" t="s">
        <v>346</v>
      </c>
      <c r="T8" s="512"/>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row>
    <row r="9" spans="1:278" s="153" customFormat="1" ht="10.5" customHeight="1" thickTop="1" thickBot="1" x14ac:dyDescent="0.25">
      <c r="A9" s="495"/>
      <c r="B9" s="496"/>
      <c r="C9" s="496"/>
      <c r="D9" s="496"/>
      <c r="E9" s="496"/>
      <c r="F9" s="496"/>
      <c r="G9" s="496"/>
      <c r="H9" s="496"/>
      <c r="I9" s="496"/>
      <c r="J9" s="496"/>
      <c r="K9" s="496"/>
      <c r="L9" s="496"/>
      <c r="M9" s="496"/>
      <c r="N9" s="496"/>
      <c r="O9" s="212"/>
      <c r="P9" s="212"/>
      <c r="Q9" s="212"/>
      <c r="R9" s="212"/>
      <c r="S9" s="212"/>
      <c r="T9" s="213"/>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row>
    <row r="10" spans="1:278" s="154" customFormat="1" ht="15" customHeight="1" x14ac:dyDescent="0.2">
      <c r="A10" s="468">
        <f>'Mapa Final'!A10</f>
        <v>1</v>
      </c>
      <c r="B10" s="454" t="str">
        <f>'Mapa Final'!B10</f>
        <v>Evaluar el Sistema Institucional de Control Interno (SICI) de forma inadecuada</v>
      </c>
      <c r="C10" s="471" t="str">
        <f>'Mapa Final'!C10</f>
        <v>Reputacional</v>
      </c>
      <c r="D10" s="471" t="str">
        <f>'Mapa Final'!D10</f>
        <v>Gestión de riesgos no asociada a la estrategia organizacional</v>
      </c>
      <c r="E10" s="474" t="str">
        <f>'Mapa Final'!E10</f>
        <v>Inadecuada identificación de riesgos y limitantes en la obtención de la información.</v>
      </c>
      <c r="F10" s="474" t="str">
        <f>'Mapa Final'!F10</f>
        <v>Posibilidad de incumplir con el propósito de la  evaluación del Sistema Institucional de Control Interno (SICI), de evaluar la efectividad de los controles implementados por la Rama Judicial.</v>
      </c>
      <c r="G10" s="474" t="str">
        <f>'Mapa Final'!G10</f>
        <v>Usuarios, productos y prácticas organizacionales</v>
      </c>
      <c r="H10" s="477" t="str">
        <f>'Mapa Final'!I10</f>
        <v>Muy Baja</v>
      </c>
      <c r="I10" s="480" t="str">
        <f>'Mapa Final'!L10</f>
        <v>Menor</v>
      </c>
      <c r="J10" s="459" t="str">
        <f>'Mapa Final'!N10</f>
        <v>Bajo</v>
      </c>
      <c r="K10" s="462" t="str">
        <f>'Mapa Final'!AA10</f>
        <v>Muy Baja</v>
      </c>
      <c r="L10" s="462" t="str">
        <f>'Mapa Final'!AE10</f>
        <v>Menor</v>
      </c>
      <c r="M10" s="465" t="str">
        <f>'Mapa Final'!AG10</f>
        <v>Bajo</v>
      </c>
      <c r="N10" s="462" t="str">
        <f>'Mapa Final'!AH10</f>
        <v>Aceptar</v>
      </c>
      <c r="O10" s="457"/>
      <c r="P10" s="457"/>
      <c r="Q10" s="457"/>
      <c r="R10" s="457"/>
      <c r="S10" s="457"/>
      <c r="T10" s="487" t="s">
        <v>561</v>
      </c>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row>
    <row r="11" spans="1:278" s="154" customFormat="1" ht="13.5" customHeight="1" x14ac:dyDescent="0.2">
      <c r="A11" s="469"/>
      <c r="B11" s="513"/>
      <c r="C11" s="472"/>
      <c r="D11" s="472"/>
      <c r="E11" s="475"/>
      <c r="F11" s="475"/>
      <c r="G11" s="475"/>
      <c r="H11" s="478"/>
      <c r="I11" s="481"/>
      <c r="J11" s="460"/>
      <c r="K11" s="463"/>
      <c r="L11" s="463"/>
      <c r="M11" s="466"/>
      <c r="N11" s="463"/>
      <c r="O11" s="337"/>
      <c r="P11" s="337"/>
      <c r="Q11" s="337"/>
      <c r="R11" s="337"/>
      <c r="S11" s="337"/>
      <c r="T11" s="488"/>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row>
    <row r="12" spans="1:278" s="154" customFormat="1" ht="13.5" customHeight="1" x14ac:dyDescent="0.2">
      <c r="A12" s="469"/>
      <c r="B12" s="513"/>
      <c r="C12" s="472"/>
      <c r="D12" s="472"/>
      <c r="E12" s="475"/>
      <c r="F12" s="475"/>
      <c r="G12" s="475"/>
      <c r="H12" s="478"/>
      <c r="I12" s="481"/>
      <c r="J12" s="460"/>
      <c r="K12" s="463"/>
      <c r="L12" s="463"/>
      <c r="M12" s="466"/>
      <c r="N12" s="463"/>
      <c r="O12" s="337"/>
      <c r="P12" s="337"/>
      <c r="Q12" s="337"/>
      <c r="R12" s="337"/>
      <c r="S12" s="337"/>
      <c r="T12" s="488"/>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row>
    <row r="13" spans="1:278" s="154" customFormat="1" ht="13.5" customHeight="1" x14ac:dyDescent="0.2">
      <c r="A13" s="469"/>
      <c r="B13" s="513"/>
      <c r="C13" s="472"/>
      <c r="D13" s="472"/>
      <c r="E13" s="475"/>
      <c r="F13" s="475"/>
      <c r="G13" s="475"/>
      <c r="H13" s="478"/>
      <c r="I13" s="481"/>
      <c r="J13" s="460"/>
      <c r="K13" s="463"/>
      <c r="L13" s="463"/>
      <c r="M13" s="466"/>
      <c r="N13" s="463"/>
      <c r="O13" s="337"/>
      <c r="P13" s="337"/>
      <c r="Q13" s="337"/>
      <c r="R13" s="337"/>
      <c r="S13" s="337"/>
      <c r="T13" s="488"/>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row>
    <row r="14" spans="1:278" s="154" customFormat="1" ht="238.5" customHeight="1" thickBot="1" x14ac:dyDescent="0.25">
      <c r="A14" s="470"/>
      <c r="B14" s="514"/>
      <c r="C14" s="473"/>
      <c r="D14" s="473"/>
      <c r="E14" s="476"/>
      <c r="F14" s="476"/>
      <c r="G14" s="476"/>
      <c r="H14" s="479"/>
      <c r="I14" s="482"/>
      <c r="J14" s="461"/>
      <c r="K14" s="464"/>
      <c r="L14" s="464"/>
      <c r="M14" s="467"/>
      <c r="N14" s="464"/>
      <c r="O14" s="458"/>
      <c r="P14" s="458"/>
      <c r="Q14" s="458"/>
      <c r="R14" s="458"/>
      <c r="S14" s="458"/>
      <c r="T14" s="489"/>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row>
    <row r="15" spans="1:278" s="154" customFormat="1" ht="15" customHeight="1" x14ac:dyDescent="0.2">
      <c r="A15" s="468">
        <f>'Mapa Final'!A15</f>
        <v>2</v>
      </c>
      <c r="B15" s="454" t="str">
        <f>'Mapa Final'!B15</f>
        <v>Proporcionar los servicios de aseguramiento y consultoría de la actividad de auditoría de forma inapropiada.</v>
      </c>
      <c r="C15" s="471" t="str">
        <f>'Mapa Final'!C15</f>
        <v>Reputacional</v>
      </c>
      <c r="D15" s="471" t="str">
        <f>'Mapa Final'!D15</f>
        <v>Inoportunidad en el suministro de información de parte de los procesos o actividades objeto de auditoría.</v>
      </c>
      <c r="E15" s="474" t="str">
        <f>'Mapa Final'!E15</f>
        <v>Inoportunidad en el suministro de información,  debilidades e inconsistencias, reprocesos e imprevistos  en la gestión de auditoría interna y en el asesoramiento a la alta dirección.</v>
      </c>
      <c r="F15" s="474" t="str">
        <f>'Mapa Final'!F15</f>
        <v>Posibilidad de prestar los servicios de aseguramiento y consultoría de manera que no resulten convenientes y adecuados para atender las necesidades y expectativas de los grupos de valor e interés del proceso.</v>
      </c>
      <c r="G15" s="474" t="str">
        <f>'Mapa Final'!G15</f>
        <v>Usuarios, productos y prácticas organizacionales</v>
      </c>
      <c r="H15" s="477" t="str">
        <f>'Mapa Final'!I15</f>
        <v>Baja</v>
      </c>
      <c r="I15" s="480" t="str">
        <f>'Mapa Final'!L15</f>
        <v>Leve</v>
      </c>
      <c r="J15" s="459" t="str">
        <f>'Mapa Final'!N15</f>
        <v>Bajo</v>
      </c>
      <c r="K15" s="462" t="str">
        <f>'Mapa Final'!AA15</f>
        <v>Baja</v>
      </c>
      <c r="L15" s="462" t="str">
        <f>'Mapa Final'!AE15</f>
        <v>Leve</v>
      </c>
      <c r="M15" s="465" t="str">
        <f>'Mapa Final'!AG15</f>
        <v>Bajo</v>
      </c>
      <c r="N15" s="462" t="str">
        <f>'Mapa Final'!AH15</f>
        <v>Aceptar</v>
      </c>
      <c r="O15" s="457"/>
      <c r="P15" s="457"/>
      <c r="Q15" s="457"/>
      <c r="R15" s="457"/>
      <c r="S15" s="457"/>
      <c r="T15" s="487" t="s">
        <v>561</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row>
    <row r="16" spans="1:278" s="154" customFormat="1" ht="13.5" customHeight="1" x14ac:dyDescent="0.2">
      <c r="A16" s="469"/>
      <c r="B16" s="513"/>
      <c r="C16" s="472"/>
      <c r="D16" s="472"/>
      <c r="E16" s="475"/>
      <c r="F16" s="475"/>
      <c r="G16" s="475"/>
      <c r="H16" s="478"/>
      <c r="I16" s="481"/>
      <c r="J16" s="460"/>
      <c r="K16" s="463"/>
      <c r="L16" s="463"/>
      <c r="M16" s="466"/>
      <c r="N16" s="463"/>
      <c r="O16" s="337"/>
      <c r="P16" s="337"/>
      <c r="Q16" s="337"/>
      <c r="R16" s="337"/>
      <c r="S16" s="337"/>
      <c r="T16" s="488"/>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row>
    <row r="17" spans="1:176" s="154" customFormat="1" ht="13.5" customHeight="1" x14ac:dyDescent="0.2">
      <c r="A17" s="469"/>
      <c r="B17" s="513"/>
      <c r="C17" s="472"/>
      <c r="D17" s="472"/>
      <c r="E17" s="475"/>
      <c r="F17" s="475"/>
      <c r="G17" s="475"/>
      <c r="H17" s="478"/>
      <c r="I17" s="481"/>
      <c r="J17" s="460"/>
      <c r="K17" s="463"/>
      <c r="L17" s="463"/>
      <c r="M17" s="466"/>
      <c r="N17" s="463"/>
      <c r="O17" s="337"/>
      <c r="P17" s="337"/>
      <c r="Q17" s="337"/>
      <c r="R17" s="337"/>
      <c r="S17" s="337"/>
      <c r="T17" s="488"/>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row>
    <row r="18" spans="1:176" s="154" customFormat="1" ht="13.5" customHeight="1" x14ac:dyDescent="0.2">
      <c r="A18" s="469"/>
      <c r="B18" s="513"/>
      <c r="C18" s="472"/>
      <c r="D18" s="472"/>
      <c r="E18" s="475"/>
      <c r="F18" s="475"/>
      <c r="G18" s="475"/>
      <c r="H18" s="478"/>
      <c r="I18" s="481"/>
      <c r="J18" s="460"/>
      <c r="K18" s="463"/>
      <c r="L18" s="463"/>
      <c r="M18" s="466"/>
      <c r="N18" s="463"/>
      <c r="O18" s="337"/>
      <c r="P18" s="337"/>
      <c r="Q18" s="337"/>
      <c r="R18" s="337"/>
      <c r="S18" s="337"/>
      <c r="T18" s="488"/>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row>
    <row r="19" spans="1:176" s="154" customFormat="1" ht="255.75" customHeight="1" thickBot="1" x14ac:dyDescent="0.25">
      <c r="A19" s="470"/>
      <c r="B19" s="514"/>
      <c r="C19" s="473"/>
      <c r="D19" s="473"/>
      <c r="E19" s="476"/>
      <c r="F19" s="476"/>
      <c r="G19" s="476"/>
      <c r="H19" s="479"/>
      <c r="I19" s="482"/>
      <c r="J19" s="461"/>
      <c r="K19" s="464"/>
      <c r="L19" s="464"/>
      <c r="M19" s="467"/>
      <c r="N19" s="464"/>
      <c r="O19" s="458"/>
      <c r="P19" s="458"/>
      <c r="Q19" s="458"/>
      <c r="R19" s="458"/>
      <c r="S19" s="458"/>
      <c r="T19" s="489"/>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row>
    <row r="20" spans="1:176" x14ac:dyDescent="0.2">
      <c r="A20" s="468">
        <f>'Mapa Final'!A20</f>
        <v>3</v>
      </c>
      <c r="B20" s="454" t="str">
        <f>'Mapa Final'!B20</f>
        <v>Generar recomendaciones de bajo impacto para mantener, perfeccionar y fortalecer continuamente el Sistema Institucional de Control Interno (SICI).</v>
      </c>
      <c r="C20" s="471" t="str">
        <f>'Mapa Final'!C20</f>
        <v>Reputacional</v>
      </c>
      <c r="D20" s="471" t="str">
        <f>'Mapa Final'!D20</f>
        <v>Limitaciones en la obtención y análisis en la información que sirve de base para la formulación de recomendaciones</v>
      </c>
      <c r="E20" s="474" t="str">
        <f>'Mapa Final'!E20</f>
        <v>Desconocimiento de la responsabilidad en el ejercicio del control interno por parte de los servidores judiciales, en particular aquellos que tienen capacidad de dirección y mando al interior de la Rama Judicial.</v>
      </c>
      <c r="F20" s="474" t="str">
        <f>'Mapa Final'!F20</f>
        <v>Posibilidad de realizar la Identificación y formulación de oportunidades de mejora que no puedan contribuir al mejoramiento continuo del SICI, ni agregar valor a la gestión de la Rama Judicial.</v>
      </c>
      <c r="G20" s="474" t="str">
        <f>'Mapa Final'!G20</f>
        <v>Usuarios, productos y prácticas organizacionales</v>
      </c>
      <c r="H20" s="477" t="str">
        <f>'Mapa Final'!I20</f>
        <v>Baja</v>
      </c>
      <c r="I20" s="480" t="str">
        <f>'Mapa Final'!L20</f>
        <v>Leve</v>
      </c>
      <c r="J20" s="459" t="str">
        <f>'Mapa Final'!N20</f>
        <v>Bajo</v>
      </c>
      <c r="K20" s="462" t="str">
        <f>'Mapa Final'!AA20</f>
        <v>Baja</v>
      </c>
      <c r="L20" s="462" t="str">
        <f>'Mapa Final'!AE20</f>
        <v>Leve</v>
      </c>
      <c r="M20" s="465" t="str">
        <f>'Mapa Final'!AG20</f>
        <v>Bajo</v>
      </c>
      <c r="N20" s="462" t="str">
        <f>'Mapa Final'!AH20</f>
        <v>Aceptar</v>
      </c>
      <c r="O20" s="457"/>
      <c r="P20" s="457"/>
      <c r="Q20" s="457"/>
      <c r="R20" s="457"/>
      <c r="S20" s="457"/>
      <c r="T20" s="487" t="s">
        <v>561</v>
      </c>
      <c r="U20" s="166"/>
      <c r="V20" s="166"/>
    </row>
    <row r="21" spans="1:176" x14ac:dyDescent="0.2">
      <c r="A21" s="469"/>
      <c r="B21" s="513"/>
      <c r="C21" s="472"/>
      <c r="D21" s="472"/>
      <c r="E21" s="475"/>
      <c r="F21" s="475"/>
      <c r="G21" s="475"/>
      <c r="H21" s="478"/>
      <c r="I21" s="481"/>
      <c r="J21" s="460"/>
      <c r="K21" s="463"/>
      <c r="L21" s="463"/>
      <c r="M21" s="466"/>
      <c r="N21" s="463"/>
      <c r="O21" s="337"/>
      <c r="P21" s="337"/>
      <c r="Q21" s="337"/>
      <c r="R21" s="337"/>
      <c r="S21" s="337"/>
      <c r="T21" s="488"/>
      <c r="U21" s="166"/>
      <c r="V21" s="166"/>
    </row>
    <row r="22" spans="1:176" x14ac:dyDescent="0.2">
      <c r="A22" s="469"/>
      <c r="B22" s="513"/>
      <c r="C22" s="472"/>
      <c r="D22" s="472"/>
      <c r="E22" s="475"/>
      <c r="F22" s="475"/>
      <c r="G22" s="475"/>
      <c r="H22" s="478"/>
      <c r="I22" s="481"/>
      <c r="J22" s="460"/>
      <c r="K22" s="463"/>
      <c r="L22" s="463"/>
      <c r="M22" s="466"/>
      <c r="N22" s="463"/>
      <c r="O22" s="337"/>
      <c r="P22" s="337"/>
      <c r="Q22" s="337"/>
      <c r="R22" s="337"/>
      <c r="S22" s="337"/>
      <c r="T22" s="488"/>
      <c r="U22" s="166"/>
      <c r="V22" s="166"/>
    </row>
    <row r="23" spans="1:176" x14ac:dyDescent="0.2">
      <c r="A23" s="469"/>
      <c r="B23" s="513"/>
      <c r="C23" s="472"/>
      <c r="D23" s="472"/>
      <c r="E23" s="475"/>
      <c r="F23" s="475"/>
      <c r="G23" s="475"/>
      <c r="H23" s="478"/>
      <c r="I23" s="481"/>
      <c r="J23" s="460"/>
      <c r="K23" s="463"/>
      <c r="L23" s="463"/>
      <c r="M23" s="466"/>
      <c r="N23" s="463"/>
      <c r="O23" s="337"/>
      <c r="P23" s="337"/>
      <c r="Q23" s="337"/>
      <c r="R23" s="337"/>
      <c r="S23" s="337"/>
      <c r="T23" s="488"/>
      <c r="U23" s="166"/>
      <c r="V23" s="166"/>
    </row>
    <row r="24" spans="1:176" ht="307.5" customHeight="1" thickBot="1" x14ac:dyDescent="0.25">
      <c r="A24" s="470"/>
      <c r="B24" s="514"/>
      <c r="C24" s="473"/>
      <c r="D24" s="473"/>
      <c r="E24" s="476"/>
      <c r="F24" s="476"/>
      <c r="G24" s="476"/>
      <c r="H24" s="479"/>
      <c r="I24" s="482"/>
      <c r="J24" s="461"/>
      <c r="K24" s="464"/>
      <c r="L24" s="464"/>
      <c r="M24" s="467"/>
      <c r="N24" s="464"/>
      <c r="O24" s="458"/>
      <c r="P24" s="458"/>
      <c r="Q24" s="458"/>
      <c r="R24" s="458"/>
      <c r="S24" s="458"/>
      <c r="T24" s="489"/>
      <c r="U24" s="166"/>
      <c r="V24" s="166"/>
    </row>
    <row r="25" spans="1:176" ht="15" customHeight="1" x14ac:dyDescent="0.2">
      <c r="A25" s="468">
        <f>'Mapa Final'!A25</f>
        <v>4</v>
      </c>
      <c r="B25" s="454" t="str">
        <f>'Mapa Final'!B25</f>
        <v>Incumplir con las funciones asignadas a la Unidad de Auditoría por la ley y el reglamento</v>
      </c>
      <c r="C25" s="471" t="str">
        <f>'Mapa Final'!C25</f>
        <v>Incumplimiento de las metas establecidas</v>
      </c>
      <c r="D25" s="471" t="str">
        <f>'Mapa Final'!D25</f>
        <v>Situaciones de orden público y/o salud pública, o emergencias por desastres naturales y los causadas por el hombre (antrópicos), que imposibilite el desplazamiento de los auditores para realizar actividades presenciales.</v>
      </c>
      <c r="E25" s="474" t="str">
        <f>'Mapa Final'!E25</f>
        <v>Situaciones de orden público, salud pública o emergencias y/o falta de recursos.</v>
      </c>
      <c r="F25" s="474" t="str">
        <f>'Mapa Final'!F25</f>
        <v>Posibilidad de afectar la operación del proceso en circunstancias especiales, que podrían generar un cumplimiento parcial o el incumplimiento de la totalidad de las funciones asignadas a la Unidad de Auditoría.</v>
      </c>
      <c r="G25" s="474" t="str">
        <f>'Mapa Final'!G25</f>
        <v>Usuarios, productos y prácticas organizacionales</v>
      </c>
      <c r="H25" s="477" t="str">
        <f>'Mapa Final'!I25</f>
        <v>Baja</v>
      </c>
      <c r="I25" s="480" t="str">
        <f>'Mapa Final'!L25</f>
        <v>Menor</v>
      </c>
      <c r="J25" s="459" t="str">
        <f>'Mapa Final'!N25</f>
        <v>Moderado</v>
      </c>
      <c r="K25" s="462" t="str">
        <f>'Mapa Final'!AA25</f>
        <v>Baja</v>
      </c>
      <c r="L25" s="462" t="str">
        <f>'Mapa Final'!AE25</f>
        <v>Menor</v>
      </c>
      <c r="M25" s="465" t="str">
        <f>'Mapa Final'!AG25</f>
        <v>Moderado</v>
      </c>
      <c r="N25" s="462" t="str">
        <f>'Mapa Final'!AH25</f>
        <v>Reducir(mitigar)</v>
      </c>
      <c r="O25" s="331" t="s">
        <v>492</v>
      </c>
      <c r="P25" s="483" t="s">
        <v>176</v>
      </c>
      <c r="Q25" s="457"/>
      <c r="R25" s="327">
        <v>44228</v>
      </c>
      <c r="S25" s="327">
        <v>44561</v>
      </c>
      <c r="T25" s="487" t="s">
        <v>564</v>
      </c>
    </row>
    <row r="26" spans="1:176" x14ac:dyDescent="0.2">
      <c r="A26" s="469"/>
      <c r="B26" s="513"/>
      <c r="C26" s="472"/>
      <c r="D26" s="472"/>
      <c r="E26" s="475"/>
      <c r="F26" s="475"/>
      <c r="G26" s="475"/>
      <c r="H26" s="478"/>
      <c r="I26" s="481"/>
      <c r="J26" s="460"/>
      <c r="K26" s="463"/>
      <c r="L26" s="463"/>
      <c r="M26" s="466"/>
      <c r="N26" s="463"/>
      <c r="O26" s="332"/>
      <c r="P26" s="378"/>
      <c r="Q26" s="337"/>
      <c r="R26" s="333"/>
      <c r="S26" s="333"/>
      <c r="T26" s="488"/>
    </row>
    <row r="27" spans="1:176" x14ac:dyDescent="0.2">
      <c r="A27" s="469"/>
      <c r="B27" s="513"/>
      <c r="C27" s="472"/>
      <c r="D27" s="472"/>
      <c r="E27" s="475"/>
      <c r="F27" s="475"/>
      <c r="G27" s="475"/>
      <c r="H27" s="478"/>
      <c r="I27" s="481"/>
      <c r="J27" s="460"/>
      <c r="K27" s="463"/>
      <c r="L27" s="463"/>
      <c r="M27" s="466"/>
      <c r="N27" s="463"/>
      <c r="O27" s="332"/>
      <c r="P27" s="378"/>
      <c r="Q27" s="337"/>
      <c r="R27" s="333"/>
      <c r="S27" s="333"/>
      <c r="T27" s="488"/>
    </row>
    <row r="28" spans="1:176" x14ac:dyDescent="0.2">
      <c r="A28" s="469"/>
      <c r="B28" s="513"/>
      <c r="C28" s="472"/>
      <c r="D28" s="472"/>
      <c r="E28" s="475"/>
      <c r="F28" s="475"/>
      <c r="G28" s="475"/>
      <c r="H28" s="478"/>
      <c r="I28" s="481"/>
      <c r="J28" s="460"/>
      <c r="K28" s="463"/>
      <c r="L28" s="463"/>
      <c r="M28" s="466"/>
      <c r="N28" s="463"/>
      <c r="O28" s="332"/>
      <c r="P28" s="378"/>
      <c r="Q28" s="337"/>
      <c r="R28" s="333"/>
      <c r="S28" s="333"/>
      <c r="T28" s="488"/>
    </row>
    <row r="29" spans="1:176" ht="277.5" customHeight="1" thickBot="1" x14ac:dyDescent="0.25">
      <c r="A29" s="470"/>
      <c r="B29" s="514"/>
      <c r="C29" s="473"/>
      <c r="D29" s="473"/>
      <c r="E29" s="476"/>
      <c r="F29" s="476"/>
      <c r="G29" s="476"/>
      <c r="H29" s="479"/>
      <c r="I29" s="482"/>
      <c r="J29" s="461"/>
      <c r="K29" s="464"/>
      <c r="L29" s="464"/>
      <c r="M29" s="467"/>
      <c r="N29" s="464"/>
      <c r="O29" s="332"/>
      <c r="P29" s="484"/>
      <c r="Q29" s="458"/>
      <c r="R29" s="316"/>
      <c r="S29" s="316"/>
      <c r="T29" s="489"/>
    </row>
    <row r="30" spans="1:176" x14ac:dyDescent="0.2">
      <c r="A30" s="468">
        <f>'Mapa Final'!A30</f>
        <v>5</v>
      </c>
      <c r="B30" s="454" t="str">
        <f>'Mapa Final'!B30</f>
        <v>Incumplir con los lineamientos del Sistema de Gestión Ambiental.</v>
      </c>
      <c r="C30" s="471" t="str">
        <f>'Mapa Final'!C30</f>
        <v xml:space="preserve"> Afectación Ambiental</v>
      </c>
      <c r="D30" s="471" t="str">
        <f>'Mapa Final'!D30</f>
        <v>Incremento en el consumo de servicios públicos en ejercicio de las actividades de auditoría.</v>
      </c>
      <c r="E30" s="474" t="str">
        <f>'Mapa Final'!E30</f>
        <v>Falta de apropiación del Plan de Gestión Ambiental que aplica para la Rama Judicial Acuerdo PSAA14-10160</v>
      </c>
      <c r="F30" s="474" t="str">
        <f>'Mapa Final'!F30</f>
        <v>Posibilidad que en el ejercicio de las funciones asignadas a la Unidad de Auditoría, se genere un cumplimiento parcial o incumplimiento de la Política y/o de los objetivos ambientales.</v>
      </c>
      <c r="G30" s="474" t="str">
        <f>'Mapa Final'!G30</f>
        <v>Eventos Ambientales Internos</v>
      </c>
      <c r="H30" s="477" t="str">
        <f>'Mapa Final'!I30</f>
        <v>Media</v>
      </c>
      <c r="I30" s="480" t="str">
        <f>'Mapa Final'!L30</f>
        <v>Leve</v>
      </c>
      <c r="J30" s="459" t="str">
        <f>'Mapa Final'!N30</f>
        <v>Moderado</v>
      </c>
      <c r="K30" s="462" t="str">
        <f>'Mapa Final'!AA30</f>
        <v>Baja</v>
      </c>
      <c r="L30" s="462" t="str">
        <f>'Mapa Final'!AE30</f>
        <v>Leve</v>
      </c>
      <c r="M30" s="465" t="str">
        <f>'Mapa Final'!AG30</f>
        <v>Bajo</v>
      </c>
      <c r="N30" s="462" t="str">
        <f>'Mapa Final'!AH30</f>
        <v>Aceptar</v>
      </c>
      <c r="O30" s="457"/>
      <c r="P30" s="457"/>
      <c r="Q30" s="457"/>
      <c r="R30" s="457"/>
      <c r="S30" s="457"/>
      <c r="T30" s="487" t="s">
        <v>561</v>
      </c>
    </row>
    <row r="31" spans="1:176" x14ac:dyDescent="0.2">
      <c r="A31" s="469"/>
      <c r="B31" s="513"/>
      <c r="C31" s="472"/>
      <c r="D31" s="472"/>
      <c r="E31" s="475"/>
      <c r="F31" s="475"/>
      <c r="G31" s="475"/>
      <c r="H31" s="478"/>
      <c r="I31" s="481"/>
      <c r="J31" s="460"/>
      <c r="K31" s="463"/>
      <c r="L31" s="463"/>
      <c r="M31" s="466"/>
      <c r="N31" s="463"/>
      <c r="O31" s="337"/>
      <c r="P31" s="337"/>
      <c r="Q31" s="337"/>
      <c r="R31" s="337"/>
      <c r="S31" s="337"/>
      <c r="T31" s="488"/>
    </row>
    <row r="32" spans="1:176" x14ac:dyDescent="0.2">
      <c r="A32" s="469"/>
      <c r="B32" s="513"/>
      <c r="C32" s="472"/>
      <c r="D32" s="472"/>
      <c r="E32" s="475"/>
      <c r="F32" s="475"/>
      <c r="G32" s="475"/>
      <c r="H32" s="478"/>
      <c r="I32" s="481"/>
      <c r="J32" s="460"/>
      <c r="K32" s="463"/>
      <c r="L32" s="463"/>
      <c r="M32" s="466"/>
      <c r="N32" s="463"/>
      <c r="O32" s="337"/>
      <c r="P32" s="337"/>
      <c r="Q32" s="337"/>
      <c r="R32" s="337"/>
      <c r="S32" s="337"/>
      <c r="T32" s="488"/>
    </row>
    <row r="33" spans="1:20" x14ac:dyDescent="0.2">
      <c r="A33" s="469"/>
      <c r="B33" s="513"/>
      <c r="C33" s="472"/>
      <c r="D33" s="472"/>
      <c r="E33" s="475"/>
      <c r="F33" s="475"/>
      <c r="G33" s="475"/>
      <c r="H33" s="478"/>
      <c r="I33" s="481"/>
      <c r="J33" s="460"/>
      <c r="K33" s="463"/>
      <c r="L33" s="463"/>
      <c r="M33" s="466"/>
      <c r="N33" s="463"/>
      <c r="O33" s="337"/>
      <c r="P33" s="337"/>
      <c r="Q33" s="337"/>
      <c r="R33" s="337"/>
      <c r="S33" s="337"/>
      <c r="T33" s="488"/>
    </row>
    <row r="34" spans="1:20" ht="102.75" customHeight="1" thickBot="1" x14ac:dyDescent="0.25">
      <c r="A34" s="470"/>
      <c r="B34" s="514"/>
      <c r="C34" s="473"/>
      <c r="D34" s="473"/>
      <c r="E34" s="476"/>
      <c r="F34" s="476"/>
      <c r="G34" s="476"/>
      <c r="H34" s="479"/>
      <c r="I34" s="482"/>
      <c r="J34" s="461"/>
      <c r="K34" s="464"/>
      <c r="L34" s="464"/>
      <c r="M34" s="467"/>
      <c r="N34" s="464"/>
      <c r="O34" s="458"/>
      <c r="P34" s="458"/>
      <c r="Q34" s="458"/>
      <c r="R34" s="458"/>
      <c r="S34" s="458"/>
      <c r="T34" s="489"/>
    </row>
    <row r="35" spans="1:20" x14ac:dyDescent="0.2">
      <c r="A35" s="468">
        <f>'Mapa Final'!A35</f>
        <v>6</v>
      </c>
      <c r="B35" s="454" t="str">
        <f>'Mapa Final'!B35</f>
        <v>Debilidades en cultura de la probidad</v>
      </c>
      <c r="C35" s="471" t="str">
        <f>'Mapa Final'!C35</f>
        <v>Reputacional(Corrupción)</v>
      </c>
      <c r="D35" s="471" t="str">
        <f>'Mapa Final'!D35</f>
        <v>Debilidad en el cumplimiento de los procedimientos de auditoría interna.</v>
      </c>
      <c r="E35" s="474" t="str">
        <f>'Mapa Final'!E35</f>
        <v>Ausencia o no aplicación de principios y valores éticos y morales, del código de ética del auditor interno y del código de integridad</v>
      </c>
      <c r="F35" s="474" t="str">
        <f>'Mapa Final'!F35</f>
        <v xml:space="preserve">Posibilidad de omitir informar a los entes de control sobre la existencia de situaciones o hechos irregulares, no reportando los hallazgos encontrados en las auditorias de control interno para beneficio propio o de un tercero. </v>
      </c>
      <c r="G35" s="474" t="str">
        <f>'Mapa Final'!G35</f>
        <v>Usuarios, productos y prácticas organizacionales</v>
      </c>
      <c r="H35" s="477" t="str">
        <f>'Mapa Final'!I35</f>
        <v>Baja</v>
      </c>
      <c r="I35" s="480" t="str">
        <f>'Mapa Final'!L35</f>
        <v>Mayor</v>
      </c>
      <c r="J35" s="459" t="str">
        <f>'Mapa Final'!N35</f>
        <v xml:space="preserve">Alto </v>
      </c>
      <c r="K35" s="462" t="str">
        <f>'Mapa Final'!AA35</f>
        <v>Baja</v>
      </c>
      <c r="L35" s="462" t="str">
        <f>'Mapa Final'!AE35</f>
        <v>Mayor</v>
      </c>
      <c r="M35" s="465" t="str">
        <f>'Mapa Final'!AG35</f>
        <v xml:space="preserve">Alto </v>
      </c>
      <c r="N35" s="462" t="str">
        <f>'Mapa Final'!AH35</f>
        <v>Reducir(mitigar)</v>
      </c>
      <c r="O35" s="332" t="s">
        <v>491</v>
      </c>
      <c r="P35" s="483" t="s">
        <v>176</v>
      </c>
      <c r="Q35" s="457"/>
      <c r="R35" s="327">
        <v>44228</v>
      </c>
      <c r="S35" s="327">
        <v>44561</v>
      </c>
      <c r="T35" s="487" t="s">
        <v>561</v>
      </c>
    </row>
    <row r="36" spans="1:20" x14ac:dyDescent="0.2">
      <c r="A36" s="469"/>
      <c r="B36" s="513"/>
      <c r="C36" s="472"/>
      <c r="D36" s="472"/>
      <c r="E36" s="475"/>
      <c r="F36" s="475"/>
      <c r="G36" s="475"/>
      <c r="H36" s="478"/>
      <c r="I36" s="481"/>
      <c r="J36" s="460"/>
      <c r="K36" s="463"/>
      <c r="L36" s="463"/>
      <c r="M36" s="466"/>
      <c r="N36" s="463"/>
      <c r="O36" s="376"/>
      <c r="P36" s="378"/>
      <c r="Q36" s="337"/>
      <c r="R36" s="333"/>
      <c r="S36" s="333"/>
      <c r="T36" s="488"/>
    </row>
    <row r="37" spans="1:20" x14ac:dyDescent="0.2">
      <c r="A37" s="469"/>
      <c r="B37" s="513"/>
      <c r="C37" s="472"/>
      <c r="D37" s="472"/>
      <c r="E37" s="475"/>
      <c r="F37" s="475"/>
      <c r="G37" s="475"/>
      <c r="H37" s="478"/>
      <c r="I37" s="481"/>
      <c r="J37" s="460"/>
      <c r="K37" s="463"/>
      <c r="L37" s="463"/>
      <c r="M37" s="466"/>
      <c r="N37" s="463"/>
      <c r="O37" s="376"/>
      <c r="P37" s="378"/>
      <c r="Q37" s="337"/>
      <c r="R37" s="333"/>
      <c r="S37" s="333"/>
      <c r="T37" s="488"/>
    </row>
    <row r="38" spans="1:20" x14ac:dyDescent="0.2">
      <c r="A38" s="469"/>
      <c r="B38" s="513"/>
      <c r="C38" s="472"/>
      <c r="D38" s="472"/>
      <c r="E38" s="475"/>
      <c r="F38" s="475"/>
      <c r="G38" s="475"/>
      <c r="H38" s="478"/>
      <c r="I38" s="481"/>
      <c r="J38" s="460"/>
      <c r="K38" s="463"/>
      <c r="L38" s="463"/>
      <c r="M38" s="466"/>
      <c r="N38" s="463"/>
      <c r="O38" s="376"/>
      <c r="P38" s="378"/>
      <c r="Q38" s="337"/>
      <c r="R38" s="333"/>
      <c r="S38" s="333"/>
      <c r="T38" s="488"/>
    </row>
    <row r="39" spans="1:20" ht="278.25" customHeight="1" thickBot="1" x14ac:dyDescent="0.25">
      <c r="A39" s="470"/>
      <c r="B39" s="514"/>
      <c r="C39" s="473"/>
      <c r="D39" s="473"/>
      <c r="E39" s="476"/>
      <c r="F39" s="476"/>
      <c r="G39" s="476"/>
      <c r="H39" s="479"/>
      <c r="I39" s="482"/>
      <c r="J39" s="461"/>
      <c r="K39" s="464"/>
      <c r="L39" s="464"/>
      <c r="M39" s="467"/>
      <c r="N39" s="464"/>
      <c r="O39" s="376"/>
      <c r="P39" s="378"/>
      <c r="Q39" s="337"/>
      <c r="R39" s="316"/>
      <c r="S39" s="316"/>
      <c r="T39" s="489"/>
    </row>
    <row r="40" spans="1:20" x14ac:dyDescent="0.2">
      <c r="A40" s="468">
        <f>'Mapa Final'!A40</f>
        <v>7</v>
      </c>
      <c r="B40" s="454" t="str">
        <f>'Mapa Final'!B40</f>
        <v>Conflicto de intereses</v>
      </c>
      <c r="C40" s="471" t="str">
        <f>'Mapa Final'!C40</f>
        <v>Reputacional(Corrupción)</v>
      </c>
      <c r="D40" s="471" t="str">
        <f>'Mapa Final'!D40</f>
        <v>Auditores internos que mantienen relación directa o indirecta de amistad o familiar con el proceso o las personas auditadas.</v>
      </c>
      <c r="E40" s="474" t="str">
        <f>'Mapa Final'!E40</f>
        <v>Incumplimiento por parte de los auditores, de reportar la existencia de conflictos de interés que afecten la independencia de la auditoría y no actuar o no tener una actitud imparcial y neutral</v>
      </c>
      <c r="F40" s="474"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4" t="str">
        <f>'Mapa Final'!G40</f>
        <v>Usuarios, productos y prácticas organizacionales</v>
      </c>
      <c r="H40" s="477" t="str">
        <f>'Mapa Final'!I40</f>
        <v>Baja</v>
      </c>
      <c r="I40" s="480" t="str">
        <f>'Mapa Final'!L40</f>
        <v>Mayor</v>
      </c>
      <c r="J40" s="459" t="str">
        <f>'Mapa Final'!N40</f>
        <v xml:space="preserve">Alto </v>
      </c>
      <c r="K40" s="462" t="str">
        <f>'Mapa Final'!AA40</f>
        <v>Baja</v>
      </c>
      <c r="L40" s="462" t="str">
        <f>'Mapa Final'!AE40</f>
        <v>Mayor</v>
      </c>
      <c r="M40" s="465" t="str">
        <f>'Mapa Final'!AG40</f>
        <v xml:space="preserve">Alto </v>
      </c>
      <c r="N40" s="462" t="str">
        <f>'Mapa Final'!AH40</f>
        <v>Reducir(mitigar)</v>
      </c>
      <c r="O40" s="490" t="s">
        <v>494</v>
      </c>
      <c r="P40" s="483" t="s">
        <v>176</v>
      </c>
      <c r="Q40" s="457"/>
      <c r="R40" s="485">
        <v>44228</v>
      </c>
      <c r="S40" s="485">
        <v>44561</v>
      </c>
      <c r="T40" s="487" t="s">
        <v>561</v>
      </c>
    </row>
    <row r="41" spans="1:20" x14ac:dyDescent="0.2">
      <c r="A41" s="469"/>
      <c r="B41" s="513"/>
      <c r="C41" s="472"/>
      <c r="D41" s="472"/>
      <c r="E41" s="475"/>
      <c r="F41" s="475"/>
      <c r="G41" s="475"/>
      <c r="H41" s="478"/>
      <c r="I41" s="481"/>
      <c r="J41" s="460"/>
      <c r="K41" s="463"/>
      <c r="L41" s="463"/>
      <c r="M41" s="466"/>
      <c r="N41" s="463"/>
      <c r="O41" s="326"/>
      <c r="P41" s="378"/>
      <c r="Q41" s="337"/>
      <c r="R41" s="333"/>
      <c r="S41" s="333"/>
      <c r="T41" s="488"/>
    </row>
    <row r="42" spans="1:20" x14ac:dyDescent="0.2">
      <c r="A42" s="469"/>
      <c r="B42" s="513"/>
      <c r="C42" s="472"/>
      <c r="D42" s="472"/>
      <c r="E42" s="475"/>
      <c r="F42" s="475"/>
      <c r="G42" s="475"/>
      <c r="H42" s="478"/>
      <c r="I42" s="481"/>
      <c r="J42" s="460"/>
      <c r="K42" s="463"/>
      <c r="L42" s="463"/>
      <c r="M42" s="466"/>
      <c r="N42" s="463"/>
      <c r="O42" s="326"/>
      <c r="P42" s="378"/>
      <c r="Q42" s="337"/>
      <c r="R42" s="333"/>
      <c r="S42" s="333"/>
      <c r="T42" s="488"/>
    </row>
    <row r="43" spans="1:20" x14ac:dyDescent="0.2">
      <c r="A43" s="469"/>
      <c r="B43" s="513"/>
      <c r="C43" s="472"/>
      <c r="D43" s="472"/>
      <c r="E43" s="475"/>
      <c r="F43" s="475"/>
      <c r="G43" s="475"/>
      <c r="H43" s="478"/>
      <c r="I43" s="481"/>
      <c r="J43" s="460"/>
      <c r="K43" s="463"/>
      <c r="L43" s="463"/>
      <c r="M43" s="466"/>
      <c r="N43" s="463"/>
      <c r="O43" s="326"/>
      <c r="P43" s="378"/>
      <c r="Q43" s="337"/>
      <c r="R43" s="333"/>
      <c r="S43" s="333"/>
      <c r="T43" s="488"/>
    </row>
    <row r="44" spans="1:20" ht="15.75" thickBot="1" x14ac:dyDescent="0.25">
      <c r="A44" s="470"/>
      <c r="B44" s="514"/>
      <c r="C44" s="473"/>
      <c r="D44" s="473"/>
      <c r="E44" s="476"/>
      <c r="F44" s="476"/>
      <c r="G44" s="476"/>
      <c r="H44" s="479"/>
      <c r="I44" s="482"/>
      <c r="J44" s="461"/>
      <c r="K44" s="464"/>
      <c r="L44" s="464"/>
      <c r="M44" s="467"/>
      <c r="N44" s="464"/>
      <c r="O44" s="491"/>
      <c r="P44" s="484"/>
      <c r="Q44" s="458"/>
      <c r="R44" s="486"/>
      <c r="S44" s="486"/>
      <c r="T44" s="489"/>
    </row>
    <row r="45" spans="1:20" x14ac:dyDescent="0.2">
      <c r="A45" s="468">
        <f>'Mapa Final'!A45</f>
        <v>8</v>
      </c>
      <c r="B45" s="454" t="str">
        <f>'Mapa Final'!B45</f>
        <v>Fallas de integridad pública</v>
      </c>
      <c r="C45" s="471" t="str">
        <f>'Mapa Final'!C45</f>
        <v>Reputacional(Corrupción)</v>
      </c>
      <c r="D45" s="471" t="str">
        <f>'Mapa Final'!D45</f>
        <v>Influencias o presiones internas o externas sobre las actividades de la Unidad de Auditoría.</v>
      </c>
      <c r="E45" s="474" t="str">
        <f>'Mapa Final'!E45</f>
        <v>Desconocimiento, falta de aplicación o incumplimiento por parte de los auditores, de los principios y reglas de conducta establecidos en el Código de Ética del Auditor Interno de la Rama Judicial.</v>
      </c>
      <c r="F45" s="474"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4" t="str">
        <f>'Mapa Final'!G45</f>
        <v>Usuarios, productos y prácticas organizacionales</v>
      </c>
      <c r="H45" s="477" t="str">
        <f>'Mapa Final'!I45</f>
        <v>Baja</v>
      </c>
      <c r="I45" s="480" t="str">
        <f>'Mapa Final'!L45</f>
        <v>Mayor</v>
      </c>
      <c r="J45" s="459" t="str">
        <f>'Mapa Final'!N45</f>
        <v xml:space="preserve">Alto </v>
      </c>
      <c r="K45" s="462" t="str">
        <f>'Mapa Final'!AA45</f>
        <v>Baja</v>
      </c>
      <c r="L45" s="462" t="str">
        <f>'Mapa Final'!AE45</f>
        <v>Mayor</v>
      </c>
      <c r="M45" s="465" t="str">
        <f>'Mapa Final'!AG45</f>
        <v xml:space="preserve">Alto </v>
      </c>
      <c r="N45" s="462" t="str">
        <f>'Mapa Final'!AH45</f>
        <v>Reducir(mitigar)</v>
      </c>
      <c r="O45" s="490" t="s">
        <v>495</v>
      </c>
      <c r="P45" s="483" t="s">
        <v>176</v>
      </c>
      <c r="Q45" s="457"/>
      <c r="R45" s="485">
        <v>44228</v>
      </c>
      <c r="S45" s="485">
        <v>44561</v>
      </c>
      <c r="T45" s="487" t="s">
        <v>561</v>
      </c>
    </row>
    <row r="46" spans="1:20" x14ac:dyDescent="0.2">
      <c r="A46" s="469"/>
      <c r="B46" s="513"/>
      <c r="C46" s="472"/>
      <c r="D46" s="472"/>
      <c r="E46" s="475"/>
      <c r="F46" s="475"/>
      <c r="G46" s="475"/>
      <c r="H46" s="478"/>
      <c r="I46" s="481"/>
      <c r="J46" s="460"/>
      <c r="K46" s="463"/>
      <c r="L46" s="463"/>
      <c r="M46" s="466"/>
      <c r="N46" s="463"/>
      <c r="O46" s="326"/>
      <c r="P46" s="378"/>
      <c r="Q46" s="337"/>
      <c r="R46" s="333"/>
      <c r="S46" s="333"/>
      <c r="T46" s="488"/>
    </row>
    <row r="47" spans="1:20" x14ac:dyDescent="0.2">
      <c r="A47" s="469"/>
      <c r="B47" s="513"/>
      <c r="C47" s="472"/>
      <c r="D47" s="472"/>
      <c r="E47" s="475"/>
      <c r="F47" s="475"/>
      <c r="G47" s="475"/>
      <c r="H47" s="478"/>
      <c r="I47" s="481"/>
      <c r="J47" s="460"/>
      <c r="K47" s="463"/>
      <c r="L47" s="463"/>
      <c r="M47" s="466"/>
      <c r="N47" s="463"/>
      <c r="O47" s="326"/>
      <c r="P47" s="378"/>
      <c r="Q47" s="337"/>
      <c r="R47" s="333"/>
      <c r="S47" s="333"/>
      <c r="T47" s="488"/>
    </row>
    <row r="48" spans="1:20" x14ac:dyDescent="0.2">
      <c r="A48" s="469"/>
      <c r="B48" s="513"/>
      <c r="C48" s="472"/>
      <c r="D48" s="472"/>
      <c r="E48" s="475"/>
      <c r="F48" s="475"/>
      <c r="G48" s="475"/>
      <c r="H48" s="478"/>
      <c r="I48" s="481"/>
      <c r="J48" s="460"/>
      <c r="K48" s="463"/>
      <c r="L48" s="463"/>
      <c r="M48" s="466"/>
      <c r="N48" s="463"/>
      <c r="O48" s="326"/>
      <c r="P48" s="378"/>
      <c r="Q48" s="337"/>
      <c r="R48" s="333"/>
      <c r="S48" s="333"/>
      <c r="T48" s="488"/>
    </row>
    <row r="49" spans="1:20" ht="15.75" thickBot="1" x14ac:dyDescent="0.25">
      <c r="A49" s="470"/>
      <c r="B49" s="514"/>
      <c r="C49" s="473"/>
      <c r="D49" s="473"/>
      <c r="E49" s="476"/>
      <c r="F49" s="476"/>
      <c r="G49" s="476"/>
      <c r="H49" s="479"/>
      <c r="I49" s="482"/>
      <c r="J49" s="461"/>
      <c r="K49" s="464"/>
      <c r="L49" s="464"/>
      <c r="M49" s="467"/>
      <c r="N49" s="464"/>
      <c r="O49" s="491"/>
      <c r="P49" s="484"/>
      <c r="Q49" s="458"/>
      <c r="R49" s="486"/>
      <c r="S49" s="486"/>
      <c r="T49" s="489"/>
    </row>
    <row r="50" spans="1:20" hidden="1" x14ac:dyDescent="0.2">
      <c r="A50" s="468">
        <f>'Mapa Final'!A50</f>
        <v>0</v>
      </c>
      <c r="B50" s="454">
        <f>'Mapa Final'!B50</f>
        <v>0</v>
      </c>
      <c r="C50" s="471">
        <f>'Mapa Final'!C50</f>
        <v>0</v>
      </c>
      <c r="D50" s="471">
        <f>'Mapa Final'!D50</f>
        <v>0</v>
      </c>
      <c r="E50" s="474">
        <f>'Mapa Final'!E50</f>
        <v>0</v>
      </c>
      <c r="F50" s="474">
        <f>'Mapa Final'!F50</f>
        <v>0</v>
      </c>
      <c r="G50" s="474">
        <f>'Mapa Final'!G50</f>
        <v>0</v>
      </c>
      <c r="H50" s="477" t="str">
        <f>'Mapa Final'!I50</f>
        <v>Muy Baja</v>
      </c>
      <c r="I50" s="480" t="b">
        <f>'Mapa Final'!L50</f>
        <v>0</v>
      </c>
      <c r="J50" s="459" t="e">
        <f>'Mapa Final'!N50</f>
        <v>#N/A</v>
      </c>
      <c r="K50" s="462" t="e">
        <f>'Mapa Final'!AA50</f>
        <v>#DIV/0!</v>
      </c>
      <c r="L50" s="462" t="e">
        <f>'Mapa Final'!AE50</f>
        <v>#DIV/0!</v>
      </c>
      <c r="M50" s="465" t="e">
        <f>'Mapa Final'!AG50</f>
        <v>#DIV/0!</v>
      </c>
      <c r="N50" s="462">
        <f>'Mapa Final'!AH50</f>
        <v>0</v>
      </c>
      <c r="O50" s="457"/>
      <c r="P50" s="457"/>
      <c r="Q50" s="457"/>
      <c r="R50" s="457"/>
      <c r="S50" s="457"/>
      <c r="T50" s="515"/>
    </row>
    <row r="51" spans="1:20" hidden="1" x14ac:dyDescent="0.2">
      <c r="A51" s="469"/>
      <c r="B51" s="513"/>
      <c r="C51" s="472"/>
      <c r="D51" s="472"/>
      <c r="E51" s="475"/>
      <c r="F51" s="475"/>
      <c r="G51" s="475"/>
      <c r="H51" s="478"/>
      <c r="I51" s="481"/>
      <c r="J51" s="460"/>
      <c r="K51" s="463"/>
      <c r="L51" s="463"/>
      <c r="M51" s="466"/>
      <c r="N51" s="463"/>
      <c r="O51" s="337"/>
      <c r="P51" s="337"/>
      <c r="Q51" s="337"/>
      <c r="R51" s="337"/>
      <c r="S51" s="337"/>
      <c r="T51" s="516"/>
    </row>
    <row r="52" spans="1:20" hidden="1" x14ac:dyDescent="0.2">
      <c r="A52" s="469"/>
      <c r="B52" s="513"/>
      <c r="C52" s="472"/>
      <c r="D52" s="472"/>
      <c r="E52" s="475"/>
      <c r="F52" s="475"/>
      <c r="G52" s="475"/>
      <c r="H52" s="478"/>
      <c r="I52" s="481"/>
      <c r="J52" s="460"/>
      <c r="K52" s="463"/>
      <c r="L52" s="463"/>
      <c r="M52" s="466"/>
      <c r="N52" s="463"/>
      <c r="O52" s="337"/>
      <c r="P52" s="337"/>
      <c r="Q52" s="337"/>
      <c r="R52" s="337"/>
      <c r="S52" s="337"/>
      <c r="T52" s="516"/>
    </row>
    <row r="53" spans="1:20" hidden="1" x14ac:dyDescent="0.2">
      <c r="A53" s="469"/>
      <c r="B53" s="513"/>
      <c r="C53" s="472"/>
      <c r="D53" s="472"/>
      <c r="E53" s="475"/>
      <c r="F53" s="475"/>
      <c r="G53" s="475"/>
      <c r="H53" s="478"/>
      <c r="I53" s="481"/>
      <c r="J53" s="460"/>
      <c r="K53" s="463"/>
      <c r="L53" s="463"/>
      <c r="M53" s="466"/>
      <c r="N53" s="463"/>
      <c r="O53" s="337"/>
      <c r="P53" s="337"/>
      <c r="Q53" s="337"/>
      <c r="R53" s="337"/>
      <c r="S53" s="337"/>
      <c r="T53" s="516"/>
    </row>
    <row r="54" spans="1:20" ht="15.75" hidden="1" thickBot="1" x14ac:dyDescent="0.25">
      <c r="A54" s="470"/>
      <c r="B54" s="514"/>
      <c r="C54" s="473"/>
      <c r="D54" s="473"/>
      <c r="E54" s="476"/>
      <c r="F54" s="476"/>
      <c r="G54" s="476"/>
      <c r="H54" s="479"/>
      <c r="I54" s="482"/>
      <c r="J54" s="461"/>
      <c r="K54" s="464"/>
      <c r="L54" s="464"/>
      <c r="M54" s="467"/>
      <c r="N54" s="464"/>
      <c r="O54" s="458"/>
      <c r="P54" s="458"/>
      <c r="Q54" s="458"/>
      <c r="R54" s="458"/>
      <c r="S54" s="458"/>
      <c r="T54" s="517"/>
    </row>
    <row r="55" spans="1:20" hidden="1" x14ac:dyDescent="0.2">
      <c r="A55" s="468">
        <f>'Mapa Final'!A55</f>
        <v>0</v>
      </c>
      <c r="B55" s="454">
        <f>'Mapa Final'!B55</f>
        <v>0</v>
      </c>
      <c r="C55" s="471">
        <f>'Mapa Final'!C55</f>
        <v>0</v>
      </c>
      <c r="D55" s="471">
        <f>'Mapa Final'!D55</f>
        <v>0</v>
      </c>
      <c r="E55" s="474">
        <f>'Mapa Final'!E55</f>
        <v>0</v>
      </c>
      <c r="F55" s="474">
        <f>'Mapa Final'!F55</f>
        <v>0</v>
      </c>
      <c r="G55" s="474">
        <f>'Mapa Final'!G55</f>
        <v>0</v>
      </c>
      <c r="H55" s="477" t="str">
        <f>'Mapa Final'!I55</f>
        <v>Muy Baja</v>
      </c>
      <c r="I55" s="480" t="b">
        <f>'Mapa Final'!L55</f>
        <v>0</v>
      </c>
      <c r="J55" s="459" t="e">
        <f>'Mapa Final'!N55</f>
        <v>#N/A</v>
      </c>
      <c r="K55" s="462" t="e">
        <f>'Mapa Final'!AA55</f>
        <v>#DIV/0!</v>
      </c>
      <c r="L55" s="462" t="e">
        <f>'Mapa Final'!AE55</f>
        <v>#DIV/0!</v>
      </c>
      <c r="M55" s="465" t="e">
        <f>'Mapa Final'!AG55</f>
        <v>#DIV/0!</v>
      </c>
      <c r="N55" s="462">
        <f>'Mapa Final'!AH55</f>
        <v>0</v>
      </c>
      <c r="O55" s="457"/>
      <c r="P55" s="457"/>
      <c r="Q55" s="457"/>
      <c r="R55" s="457"/>
      <c r="S55" s="457"/>
      <c r="T55" s="515"/>
    </row>
    <row r="56" spans="1:20" hidden="1" x14ac:dyDescent="0.2">
      <c r="A56" s="469"/>
      <c r="B56" s="513"/>
      <c r="C56" s="472"/>
      <c r="D56" s="472"/>
      <c r="E56" s="475"/>
      <c r="F56" s="475"/>
      <c r="G56" s="475"/>
      <c r="H56" s="478"/>
      <c r="I56" s="481"/>
      <c r="J56" s="460"/>
      <c r="K56" s="463"/>
      <c r="L56" s="463"/>
      <c r="M56" s="466"/>
      <c r="N56" s="463"/>
      <c r="O56" s="337"/>
      <c r="P56" s="337"/>
      <c r="Q56" s="337"/>
      <c r="R56" s="337"/>
      <c r="S56" s="337"/>
      <c r="T56" s="516"/>
    </row>
    <row r="57" spans="1:20" hidden="1" x14ac:dyDescent="0.2">
      <c r="A57" s="469"/>
      <c r="B57" s="513"/>
      <c r="C57" s="472"/>
      <c r="D57" s="472"/>
      <c r="E57" s="475"/>
      <c r="F57" s="475"/>
      <c r="G57" s="475"/>
      <c r="H57" s="478"/>
      <c r="I57" s="481"/>
      <c r="J57" s="460"/>
      <c r="K57" s="463"/>
      <c r="L57" s="463"/>
      <c r="M57" s="466"/>
      <c r="N57" s="463"/>
      <c r="O57" s="337"/>
      <c r="P57" s="337"/>
      <c r="Q57" s="337"/>
      <c r="R57" s="337"/>
      <c r="S57" s="337"/>
      <c r="T57" s="516"/>
    </row>
    <row r="58" spans="1:20" hidden="1" x14ac:dyDescent="0.2">
      <c r="A58" s="469"/>
      <c r="B58" s="513"/>
      <c r="C58" s="472"/>
      <c r="D58" s="472"/>
      <c r="E58" s="475"/>
      <c r="F58" s="475"/>
      <c r="G58" s="475"/>
      <c r="H58" s="478"/>
      <c r="I58" s="481"/>
      <c r="J58" s="460"/>
      <c r="K58" s="463"/>
      <c r="L58" s="463"/>
      <c r="M58" s="466"/>
      <c r="N58" s="463"/>
      <c r="O58" s="337"/>
      <c r="P58" s="337"/>
      <c r="Q58" s="337"/>
      <c r="R58" s="337"/>
      <c r="S58" s="337"/>
      <c r="T58" s="516"/>
    </row>
    <row r="59" spans="1:20" ht="15.75" hidden="1" thickBot="1" x14ac:dyDescent="0.25">
      <c r="A59" s="470"/>
      <c r="B59" s="514"/>
      <c r="C59" s="473"/>
      <c r="D59" s="473"/>
      <c r="E59" s="476"/>
      <c r="F59" s="476"/>
      <c r="G59" s="476"/>
      <c r="H59" s="479"/>
      <c r="I59" s="482"/>
      <c r="J59" s="461"/>
      <c r="K59" s="464"/>
      <c r="L59" s="464"/>
      <c r="M59" s="467"/>
      <c r="N59" s="464"/>
      <c r="O59" s="458"/>
      <c r="P59" s="458"/>
      <c r="Q59" s="458"/>
      <c r="R59" s="458"/>
      <c r="S59" s="458"/>
      <c r="T59" s="517"/>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topLeftCell="O39" zoomScale="71" zoomScaleNormal="71" workbookViewId="0">
      <selection activeCell="O10" sqref="O10:T49"/>
    </sheetView>
  </sheetViews>
  <sheetFormatPr defaultColWidth="11.43359375" defaultRowHeight="15" x14ac:dyDescent="0.2"/>
  <cols>
    <col min="1" max="2" width="18.4296875" style="81" customWidth="1"/>
    <col min="3" max="3" width="15.6015625" customWidth="1"/>
    <col min="4" max="4" width="27.57421875" style="81" customWidth="1"/>
    <col min="5" max="5" width="18.0234375" style="155" customWidth="1"/>
    <col min="6" max="6" width="40.0859375" customWidth="1"/>
    <col min="7" max="7" width="20.4453125" customWidth="1"/>
    <col min="8" max="8" width="10.35546875" style="156" customWidth="1"/>
    <col min="9" max="9" width="11.43359375" style="156" customWidth="1"/>
    <col min="10" max="10" width="10.0859375" style="157" customWidth="1"/>
    <col min="11" max="11" width="11.43359375" style="156" customWidth="1"/>
    <col min="12" max="12" width="10.89453125" style="156" customWidth="1"/>
    <col min="13" max="13" width="18.29296875" style="156" bestFit="1" customWidth="1"/>
    <col min="14" max="14" width="18.29296875" bestFit="1" customWidth="1"/>
    <col min="15" max="15" width="32.8203125" customWidth="1"/>
    <col min="16" max="16" width="14.9296875" customWidth="1"/>
    <col min="17" max="17" width="15.87109375" customWidth="1"/>
    <col min="18" max="18" width="16.0078125" customWidth="1"/>
    <col min="19" max="19" width="16.27734375" customWidth="1"/>
    <col min="20" max="20" width="17.62109375" customWidth="1"/>
    <col min="21" max="176" width="11.43359375" style="106"/>
  </cols>
  <sheetData>
    <row r="1" spans="1:278" s="139" customFormat="1" ht="16.5" customHeight="1" x14ac:dyDescent="0.15">
      <c r="A1" s="502"/>
      <c r="B1" s="373"/>
      <c r="C1" s="373"/>
      <c r="D1" s="504" t="s">
        <v>355</v>
      </c>
      <c r="E1" s="504"/>
      <c r="F1" s="504"/>
      <c r="G1" s="504"/>
      <c r="H1" s="504"/>
      <c r="I1" s="504"/>
      <c r="J1" s="504"/>
      <c r="K1" s="504"/>
      <c r="L1" s="504"/>
      <c r="M1" s="504"/>
      <c r="N1" s="504"/>
      <c r="O1" s="504"/>
      <c r="P1" s="504"/>
      <c r="Q1" s="505"/>
      <c r="R1" s="361" t="s">
        <v>66</v>
      </c>
      <c r="S1" s="361"/>
      <c r="T1" s="361"/>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15">
      <c r="A2" s="503"/>
      <c r="B2" s="375"/>
      <c r="C2" s="375"/>
      <c r="D2" s="506"/>
      <c r="E2" s="506"/>
      <c r="F2" s="506"/>
      <c r="G2" s="506"/>
      <c r="H2" s="506"/>
      <c r="I2" s="506"/>
      <c r="J2" s="506"/>
      <c r="K2" s="506"/>
      <c r="L2" s="506"/>
      <c r="M2" s="506"/>
      <c r="N2" s="506"/>
      <c r="O2" s="506"/>
      <c r="P2" s="506"/>
      <c r="Q2" s="507"/>
      <c r="R2" s="361"/>
      <c r="S2" s="361"/>
      <c r="T2" s="361"/>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15">
      <c r="A3" s="2"/>
      <c r="B3" s="2"/>
      <c r="C3" s="169"/>
      <c r="D3" s="506"/>
      <c r="E3" s="506"/>
      <c r="F3" s="506"/>
      <c r="G3" s="506"/>
      <c r="H3" s="506"/>
      <c r="I3" s="506"/>
      <c r="J3" s="506"/>
      <c r="K3" s="506"/>
      <c r="L3" s="506"/>
      <c r="M3" s="506"/>
      <c r="N3" s="506"/>
      <c r="O3" s="506"/>
      <c r="P3" s="506"/>
      <c r="Q3" s="507"/>
      <c r="R3" s="361"/>
      <c r="S3" s="361"/>
      <c r="T3" s="361"/>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15">
      <c r="A4" s="362" t="s">
        <v>0</v>
      </c>
      <c r="B4" s="363"/>
      <c r="C4" s="364"/>
      <c r="D4" s="365" t="str">
        <f>'Mapa Final'!D4</f>
        <v>Gestión de Control Interno y Auditoría</v>
      </c>
      <c r="E4" s="366"/>
      <c r="F4" s="366"/>
      <c r="G4" s="366"/>
      <c r="H4" s="366"/>
      <c r="I4" s="366"/>
      <c r="J4" s="366"/>
      <c r="K4" s="366"/>
      <c r="L4" s="366"/>
      <c r="M4" s="366"/>
      <c r="N4" s="367"/>
      <c r="O4" s="368"/>
      <c r="P4" s="368"/>
      <c r="Q4" s="368"/>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15">
      <c r="A5" s="362" t="s">
        <v>1</v>
      </c>
      <c r="B5" s="363"/>
      <c r="C5" s="364"/>
      <c r="D5" s="369" t="str">
        <f>'Mapa Final'!D5</f>
        <v>Evaluar en forma independiente el Sistema Institucional de Control Interno de la Rama Judicial, a través de la actividad de auditoría interna, proponiendo las recomendaciones para mantenerlo, perfeccionarlo y fortalecerlo continuamente.</v>
      </c>
      <c r="E5" s="370"/>
      <c r="F5" s="370"/>
      <c r="G5" s="370"/>
      <c r="H5" s="370"/>
      <c r="I5" s="370"/>
      <c r="J5" s="370"/>
      <c r="K5" s="370"/>
      <c r="L5" s="370"/>
      <c r="M5" s="370"/>
      <c r="N5" s="371"/>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2">
      <c r="A6" s="362" t="s">
        <v>2</v>
      </c>
      <c r="B6" s="363"/>
      <c r="C6" s="364"/>
      <c r="D6" s="369"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70"/>
      <c r="F6" s="370"/>
      <c r="G6" s="370"/>
      <c r="H6" s="370"/>
      <c r="I6" s="370"/>
      <c r="J6" s="370"/>
      <c r="K6" s="370"/>
      <c r="L6" s="370"/>
      <c r="M6" s="370"/>
      <c r="N6" s="371"/>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51" customFormat="1" ht="39.75" customHeight="1" thickTop="1" thickBot="1" x14ac:dyDescent="0.25">
      <c r="A7" s="497" t="s">
        <v>336</v>
      </c>
      <c r="B7" s="498"/>
      <c r="C7" s="498"/>
      <c r="D7" s="498"/>
      <c r="E7" s="498"/>
      <c r="F7" s="499"/>
      <c r="G7" s="158"/>
      <c r="H7" s="500" t="s">
        <v>509</v>
      </c>
      <c r="I7" s="500"/>
      <c r="J7" s="500"/>
      <c r="K7" s="500" t="s">
        <v>510</v>
      </c>
      <c r="L7" s="500"/>
      <c r="M7" s="500"/>
      <c r="N7" s="501" t="s">
        <v>511</v>
      </c>
      <c r="O7" s="508" t="s">
        <v>337</v>
      </c>
      <c r="P7" s="510" t="s">
        <v>512</v>
      </c>
      <c r="Q7" s="511"/>
      <c r="R7" s="510" t="s">
        <v>338</v>
      </c>
      <c r="S7" s="511"/>
      <c r="T7" s="512" t="s">
        <v>358</v>
      </c>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row>
    <row r="8" spans="1:278" s="152" customFormat="1" ht="60.95" customHeight="1" thickTop="1" thickBot="1" x14ac:dyDescent="0.2">
      <c r="A8" s="167" t="s">
        <v>195</v>
      </c>
      <c r="B8" s="167" t="s">
        <v>362</v>
      </c>
      <c r="C8" s="168" t="s">
        <v>8</v>
      </c>
      <c r="D8" s="159" t="s">
        <v>347</v>
      </c>
      <c r="E8" s="170" t="s">
        <v>10</v>
      </c>
      <c r="F8" s="170" t="s">
        <v>11</v>
      </c>
      <c r="G8" s="170" t="s">
        <v>12</v>
      </c>
      <c r="H8" s="161" t="s">
        <v>340</v>
      </c>
      <c r="I8" s="161" t="s">
        <v>38</v>
      </c>
      <c r="J8" s="161" t="s">
        <v>341</v>
      </c>
      <c r="K8" s="161" t="s">
        <v>340</v>
      </c>
      <c r="L8" s="161" t="s">
        <v>342</v>
      </c>
      <c r="M8" s="161" t="s">
        <v>341</v>
      </c>
      <c r="N8" s="501"/>
      <c r="O8" s="509"/>
      <c r="P8" s="162" t="s">
        <v>343</v>
      </c>
      <c r="Q8" s="162" t="s">
        <v>344</v>
      </c>
      <c r="R8" s="162" t="s">
        <v>345</v>
      </c>
      <c r="S8" s="162" t="s">
        <v>346</v>
      </c>
      <c r="T8" s="512"/>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row>
    <row r="9" spans="1:278" s="212" customFormat="1" ht="10.5" customHeight="1" thickTop="1" thickBot="1" x14ac:dyDescent="0.25">
      <c r="A9" s="495"/>
      <c r="B9" s="496"/>
      <c r="C9" s="496"/>
      <c r="D9" s="496"/>
      <c r="E9" s="496"/>
      <c r="F9" s="496"/>
      <c r="G9" s="496"/>
      <c r="H9" s="496"/>
      <c r="I9" s="496"/>
      <c r="J9" s="496"/>
      <c r="K9" s="496"/>
      <c r="L9" s="496"/>
      <c r="M9" s="496"/>
      <c r="N9" s="496"/>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row>
    <row r="10" spans="1:278" s="154" customFormat="1" ht="15" customHeight="1" x14ac:dyDescent="0.2">
      <c r="A10" s="468">
        <f>'Mapa Final'!A10</f>
        <v>1</v>
      </c>
      <c r="B10" s="454" t="str">
        <f>'Mapa Final'!B10</f>
        <v>Evaluar el Sistema Institucional de Control Interno (SICI) de forma inadecuada</v>
      </c>
      <c r="C10" s="471" t="str">
        <f>'Mapa Final'!C10</f>
        <v>Reputacional</v>
      </c>
      <c r="D10" s="471" t="str">
        <f>'Mapa Final'!D10</f>
        <v>Gestión de riesgos no asociada a la estrategia organizacional</v>
      </c>
      <c r="E10" s="474" t="str">
        <f>'Mapa Final'!E10</f>
        <v>Inadecuada identificación de riesgos y limitantes en la obtención de la información.</v>
      </c>
      <c r="F10" s="474" t="str">
        <f>'Mapa Final'!F10</f>
        <v>Posibilidad de incumplir con el propósito de la  evaluación del Sistema Institucional de Control Interno (SICI), de evaluar la efectividad de los controles implementados por la Rama Judicial.</v>
      </c>
      <c r="G10" s="474" t="str">
        <f>'Mapa Final'!G10</f>
        <v>Usuarios, productos y prácticas organizacionales</v>
      </c>
      <c r="H10" s="477" t="str">
        <f>'Mapa Final'!I10</f>
        <v>Muy Baja</v>
      </c>
      <c r="I10" s="480" t="str">
        <f>'Mapa Final'!L10</f>
        <v>Menor</v>
      </c>
      <c r="J10" s="459" t="str">
        <f>'Mapa Final'!N10</f>
        <v>Bajo</v>
      </c>
      <c r="K10" s="462" t="str">
        <f>'Mapa Final'!AA10</f>
        <v>Muy Baja</v>
      </c>
      <c r="L10" s="462" t="str">
        <f>'Mapa Final'!AE10</f>
        <v>Menor</v>
      </c>
      <c r="M10" s="465" t="str">
        <f>'Mapa Final'!AG10</f>
        <v>Bajo</v>
      </c>
      <c r="N10" s="462" t="str">
        <f>'Mapa Final'!AH10</f>
        <v>Aceptar</v>
      </c>
      <c r="O10" s="457"/>
      <c r="P10" s="457"/>
      <c r="Q10" s="457"/>
      <c r="R10" s="457"/>
      <c r="S10" s="457"/>
      <c r="T10" s="487" t="s">
        <v>562</v>
      </c>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row>
    <row r="11" spans="1:278" s="154" customFormat="1" ht="13.5" customHeight="1" x14ac:dyDescent="0.2">
      <c r="A11" s="469"/>
      <c r="B11" s="455"/>
      <c r="C11" s="472"/>
      <c r="D11" s="472"/>
      <c r="E11" s="475"/>
      <c r="F11" s="475"/>
      <c r="G11" s="475"/>
      <c r="H11" s="478"/>
      <c r="I11" s="481"/>
      <c r="J11" s="460"/>
      <c r="K11" s="463"/>
      <c r="L11" s="463"/>
      <c r="M11" s="466"/>
      <c r="N11" s="463"/>
      <c r="O11" s="337"/>
      <c r="P11" s="337"/>
      <c r="Q11" s="337"/>
      <c r="R11" s="337"/>
      <c r="S11" s="337"/>
      <c r="T11" s="488"/>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row>
    <row r="12" spans="1:278" s="154" customFormat="1" ht="13.5" customHeight="1" x14ac:dyDescent="0.2">
      <c r="A12" s="469"/>
      <c r="B12" s="455"/>
      <c r="C12" s="472"/>
      <c r="D12" s="472"/>
      <c r="E12" s="475"/>
      <c r="F12" s="475"/>
      <c r="G12" s="475"/>
      <c r="H12" s="478"/>
      <c r="I12" s="481"/>
      <c r="J12" s="460"/>
      <c r="K12" s="463"/>
      <c r="L12" s="463"/>
      <c r="M12" s="466"/>
      <c r="N12" s="463"/>
      <c r="O12" s="337"/>
      <c r="P12" s="337"/>
      <c r="Q12" s="337"/>
      <c r="R12" s="337"/>
      <c r="S12" s="337"/>
      <c r="T12" s="488"/>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row>
    <row r="13" spans="1:278" s="154" customFormat="1" ht="13.5" customHeight="1" x14ac:dyDescent="0.2">
      <c r="A13" s="469"/>
      <c r="B13" s="455"/>
      <c r="C13" s="472"/>
      <c r="D13" s="472"/>
      <c r="E13" s="475"/>
      <c r="F13" s="475"/>
      <c r="G13" s="475"/>
      <c r="H13" s="478"/>
      <c r="I13" s="481"/>
      <c r="J13" s="460"/>
      <c r="K13" s="463"/>
      <c r="L13" s="463"/>
      <c r="M13" s="466"/>
      <c r="N13" s="463"/>
      <c r="O13" s="337"/>
      <c r="P13" s="337"/>
      <c r="Q13" s="337"/>
      <c r="R13" s="337"/>
      <c r="S13" s="337"/>
      <c r="T13" s="488"/>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row>
    <row r="14" spans="1:278" s="154" customFormat="1" ht="238.5" customHeight="1" thickBot="1" x14ac:dyDescent="0.25">
      <c r="A14" s="470"/>
      <c r="B14" s="456"/>
      <c r="C14" s="473"/>
      <c r="D14" s="473"/>
      <c r="E14" s="476"/>
      <c r="F14" s="476"/>
      <c r="G14" s="476"/>
      <c r="H14" s="479"/>
      <c r="I14" s="482"/>
      <c r="J14" s="461"/>
      <c r="K14" s="464"/>
      <c r="L14" s="464"/>
      <c r="M14" s="467"/>
      <c r="N14" s="464"/>
      <c r="O14" s="458"/>
      <c r="P14" s="458"/>
      <c r="Q14" s="458"/>
      <c r="R14" s="458"/>
      <c r="S14" s="458"/>
      <c r="T14" s="489"/>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row>
    <row r="15" spans="1:278" s="154" customFormat="1" ht="15" customHeight="1" x14ac:dyDescent="0.2">
      <c r="A15" s="468">
        <f>'Mapa Final'!A15</f>
        <v>2</v>
      </c>
      <c r="B15" s="454" t="str">
        <f>'Mapa Final'!B15</f>
        <v>Proporcionar los servicios de aseguramiento y consultoría de la actividad de auditoría de forma inapropiada.</v>
      </c>
      <c r="C15" s="471" t="str">
        <f>'Mapa Final'!C15</f>
        <v>Reputacional</v>
      </c>
      <c r="D15" s="471" t="str">
        <f>'Mapa Final'!D15</f>
        <v>Inoportunidad en el suministro de información de parte de los procesos o actividades objeto de auditoría.</v>
      </c>
      <c r="E15" s="474" t="str">
        <f>'Mapa Final'!E15</f>
        <v>Inoportunidad en el suministro de información,  debilidades e inconsistencias, reprocesos e imprevistos  en la gestión de auditoría interna y en el asesoramiento a la alta dirección.</v>
      </c>
      <c r="F15" s="474" t="str">
        <f>'Mapa Final'!F15</f>
        <v>Posibilidad de prestar los servicios de aseguramiento y consultoría de manera que no resulten convenientes y adecuados para atender las necesidades y expectativas de los grupos de valor e interés del proceso.</v>
      </c>
      <c r="G15" s="474" t="str">
        <f>'Mapa Final'!G15</f>
        <v>Usuarios, productos y prácticas organizacionales</v>
      </c>
      <c r="H15" s="477" t="str">
        <f>'Mapa Final'!I15</f>
        <v>Baja</v>
      </c>
      <c r="I15" s="480" t="str">
        <f>'Mapa Final'!L15</f>
        <v>Leve</v>
      </c>
      <c r="J15" s="459" t="str">
        <f>'Mapa Final'!N15</f>
        <v>Bajo</v>
      </c>
      <c r="K15" s="462" t="str">
        <f>'Mapa Final'!AA15</f>
        <v>Baja</v>
      </c>
      <c r="L15" s="462" t="str">
        <f>'Mapa Final'!AE15</f>
        <v>Leve</v>
      </c>
      <c r="M15" s="465" t="str">
        <f>'Mapa Final'!AG15</f>
        <v>Bajo</v>
      </c>
      <c r="N15" s="462" t="str">
        <f>'Mapa Final'!AH15</f>
        <v>Aceptar</v>
      </c>
      <c r="O15" s="457"/>
      <c r="P15" s="457"/>
      <c r="Q15" s="457"/>
      <c r="R15" s="457"/>
      <c r="S15" s="457"/>
      <c r="T15" s="487" t="s">
        <v>562</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row>
    <row r="16" spans="1:278" s="154" customFormat="1" ht="13.5" customHeight="1" x14ac:dyDescent="0.2">
      <c r="A16" s="469"/>
      <c r="B16" s="455"/>
      <c r="C16" s="472"/>
      <c r="D16" s="472"/>
      <c r="E16" s="475"/>
      <c r="F16" s="475"/>
      <c r="G16" s="475"/>
      <c r="H16" s="478"/>
      <c r="I16" s="481"/>
      <c r="J16" s="460"/>
      <c r="K16" s="463"/>
      <c r="L16" s="463"/>
      <c r="M16" s="466"/>
      <c r="N16" s="463"/>
      <c r="O16" s="337"/>
      <c r="P16" s="337"/>
      <c r="Q16" s="337"/>
      <c r="R16" s="337"/>
      <c r="S16" s="337"/>
      <c r="T16" s="488"/>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row>
    <row r="17" spans="1:176" s="154" customFormat="1" ht="13.5" customHeight="1" x14ac:dyDescent="0.2">
      <c r="A17" s="469"/>
      <c r="B17" s="455"/>
      <c r="C17" s="472"/>
      <c r="D17" s="472"/>
      <c r="E17" s="475"/>
      <c r="F17" s="475"/>
      <c r="G17" s="475"/>
      <c r="H17" s="478"/>
      <c r="I17" s="481"/>
      <c r="J17" s="460"/>
      <c r="K17" s="463"/>
      <c r="L17" s="463"/>
      <c r="M17" s="466"/>
      <c r="N17" s="463"/>
      <c r="O17" s="337"/>
      <c r="P17" s="337"/>
      <c r="Q17" s="337"/>
      <c r="R17" s="337"/>
      <c r="S17" s="337"/>
      <c r="T17" s="488"/>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row>
    <row r="18" spans="1:176" s="154" customFormat="1" ht="13.5" customHeight="1" x14ac:dyDescent="0.2">
      <c r="A18" s="469"/>
      <c r="B18" s="455"/>
      <c r="C18" s="472"/>
      <c r="D18" s="472"/>
      <c r="E18" s="475"/>
      <c r="F18" s="475"/>
      <c r="G18" s="475"/>
      <c r="H18" s="478"/>
      <c r="I18" s="481"/>
      <c r="J18" s="460"/>
      <c r="K18" s="463"/>
      <c r="L18" s="463"/>
      <c r="M18" s="466"/>
      <c r="N18" s="463"/>
      <c r="O18" s="337"/>
      <c r="P18" s="337"/>
      <c r="Q18" s="337"/>
      <c r="R18" s="337"/>
      <c r="S18" s="337"/>
      <c r="T18" s="488"/>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row>
    <row r="19" spans="1:176" s="154" customFormat="1" ht="255.75" customHeight="1" thickBot="1" x14ac:dyDescent="0.25">
      <c r="A19" s="470"/>
      <c r="B19" s="456"/>
      <c r="C19" s="473"/>
      <c r="D19" s="473"/>
      <c r="E19" s="476"/>
      <c r="F19" s="476"/>
      <c r="G19" s="476"/>
      <c r="H19" s="479"/>
      <c r="I19" s="482"/>
      <c r="J19" s="461"/>
      <c r="K19" s="464"/>
      <c r="L19" s="464"/>
      <c r="M19" s="467"/>
      <c r="N19" s="464"/>
      <c r="O19" s="458"/>
      <c r="P19" s="458"/>
      <c r="Q19" s="458"/>
      <c r="R19" s="458"/>
      <c r="S19" s="458"/>
      <c r="T19" s="489"/>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row>
    <row r="20" spans="1:176" x14ac:dyDescent="0.2">
      <c r="A20" s="468">
        <f>'Mapa Final'!A20</f>
        <v>3</v>
      </c>
      <c r="B20" s="454" t="str">
        <f>'Mapa Final'!B20</f>
        <v>Generar recomendaciones de bajo impacto para mantener, perfeccionar y fortalecer continuamente el Sistema Institucional de Control Interno (SICI).</v>
      </c>
      <c r="C20" s="471" t="str">
        <f>'Mapa Final'!C20</f>
        <v>Reputacional</v>
      </c>
      <c r="D20" s="471" t="str">
        <f>'Mapa Final'!D20</f>
        <v>Limitaciones en la obtención y análisis en la información que sirve de base para la formulación de recomendaciones</v>
      </c>
      <c r="E20" s="474" t="str">
        <f>'Mapa Final'!E20</f>
        <v>Desconocimiento de la responsabilidad en el ejercicio del control interno por parte de los servidores judiciales, en particular aquellos que tienen capacidad de dirección y mando al interior de la Rama Judicial.</v>
      </c>
      <c r="F20" s="474" t="str">
        <f>'Mapa Final'!F20</f>
        <v>Posibilidad de realizar la Identificación y formulación de oportunidades de mejora que no puedan contribuir al mejoramiento continuo del SICI, ni agregar valor a la gestión de la Rama Judicial.</v>
      </c>
      <c r="G20" s="474" t="str">
        <f>'Mapa Final'!G20</f>
        <v>Usuarios, productos y prácticas organizacionales</v>
      </c>
      <c r="H20" s="477" t="str">
        <f>'Mapa Final'!I20</f>
        <v>Baja</v>
      </c>
      <c r="I20" s="480" t="str">
        <f>'Mapa Final'!L20</f>
        <v>Leve</v>
      </c>
      <c r="J20" s="459" t="str">
        <f>'Mapa Final'!N20</f>
        <v>Bajo</v>
      </c>
      <c r="K20" s="462" t="str">
        <f>'Mapa Final'!AA20</f>
        <v>Baja</v>
      </c>
      <c r="L20" s="462" t="str">
        <f>'Mapa Final'!AE20</f>
        <v>Leve</v>
      </c>
      <c r="M20" s="465" t="str">
        <f>'Mapa Final'!AG20</f>
        <v>Bajo</v>
      </c>
      <c r="N20" s="462" t="str">
        <f>'Mapa Final'!AH20</f>
        <v>Aceptar</v>
      </c>
      <c r="O20" s="457"/>
      <c r="P20" s="457"/>
      <c r="Q20" s="457"/>
      <c r="R20" s="457"/>
      <c r="S20" s="457"/>
      <c r="T20" s="487" t="s">
        <v>562</v>
      </c>
      <c r="U20" s="166"/>
      <c r="V20" s="166"/>
    </row>
    <row r="21" spans="1:176" x14ac:dyDescent="0.2">
      <c r="A21" s="469"/>
      <c r="B21" s="455"/>
      <c r="C21" s="472"/>
      <c r="D21" s="472"/>
      <c r="E21" s="475"/>
      <c r="F21" s="475"/>
      <c r="G21" s="475"/>
      <c r="H21" s="478"/>
      <c r="I21" s="481"/>
      <c r="J21" s="460"/>
      <c r="K21" s="463"/>
      <c r="L21" s="463"/>
      <c r="M21" s="466"/>
      <c r="N21" s="463"/>
      <c r="O21" s="337"/>
      <c r="P21" s="337"/>
      <c r="Q21" s="337"/>
      <c r="R21" s="337"/>
      <c r="S21" s="337"/>
      <c r="T21" s="488"/>
      <c r="U21" s="166"/>
      <c r="V21" s="166"/>
    </row>
    <row r="22" spans="1:176" x14ac:dyDescent="0.2">
      <c r="A22" s="469"/>
      <c r="B22" s="455"/>
      <c r="C22" s="472"/>
      <c r="D22" s="472"/>
      <c r="E22" s="475"/>
      <c r="F22" s="475"/>
      <c r="G22" s="475"/>
      <c r="H22" s="478"/>
      <c r="I22" s="481"/>
      <c r="J22" s="460"/>
      <c r="K22" s="463"/>
      <c r="L22" s="463"/>
      <c r="M22" s="466"/>
      <c r="N22" s="463"/>
      <c r="O22" s="337"/>
      <c r="P22" s="337"/>
      <c r="Q22" s="337"/>
      <c r="R22" s="337"/>
      <c r="S22" s="337"/>
      <c r="T22" s="488"/>
      <c r="U22" s="166"/>
      <c r="V22" s="166"/>
    </row>
    <row r="23" spans="1:176" x14ac:dyDescent="0.2">
      <c r="A23" s="469"/>
      <c r="B23" s="455"/>
      <c r="C23" s="472"/>
      <c r="D23" s="472"/>
      <c r="E23" s="475"/>
      <c r="F23" s="475"/>
      <c r="G23" s="475"/>
      <c r="H23" s="478"/>
      <c r="I23" s="481"/>
      <c r="J23" s="460"/>
      <c r="K23" s="463"/>
      <c r="L23" s="463"/>
      <c r="M23" s="466"/>
      <c r="N23" s="463"/>
      <c r="O23" s="337"/>
      <c r="P23" s="337"/>
      <c r="Q23" s="337"/>
      <c r="R23" s="337"/>
      <c r="S23" s="337"/>
      <c r="T23" s="488"/>
      <c r="U23" s="166"/>
      <c r="V23" s="166"/>
    </row>
    <row r="24" spans="1:176" ht="307.5" customHeight="1" thickBot="1" x14ac:dyDescent="0.25">
      <c r="A24" s="470"/>
      <c r="B24" s="456"/>
      <c r="C24" s="473"/>
      <c r="D24" s="473"/>
      <c r="E24" s="476"/>
      <c r="F24" s="476"/>
      <c r="G24" s="476"/>
      <c r="H24" s="479"/>
      <c r="I24" s="482"/>
      <c r="J24" s="461"/>
      <c r="K24" s="464"/>
      <c r="L24" s="464"/>
      <c r="M24" s="467"/>
      <c r="N24" s="464"/>
      <c r="O24" s="458"/>
      <c r="P24" s="458"/>
      <c r="Q24" s="458"/>
      <c r="R24" s="458"/>
      <c r="S24" s="458"/>
      <c r="T24" s="489"/>
      <c r="U24" s="166"/>
      <c r="V24" s="166"/>
    </row>
    <row r="25" spans="1:176" ht="15" customHeight="1" x14ac:dyDescent="0.2">
      <c r="A25" s="468">
        <f>'Mapa Final'!A25</f>
        <v>4</v>
      </c>
      <c r="B25" s="454" t="str">
        <f>'Mapa Final'!B25</f>
        <v>Incumplir con las funciones asignadas a la Unidad de Auditoría por la ley y el reglamento</v>
      </c>
      <c r="C25" s="471" t="str">
        <f>'Mapa Final'!C25</f>
        <v>Incumplimiento de las metas establecidas</v>
      </c>
      <c r="D25" s="471" t="str">
        <f>'Mapa Final'!D25</f>
        <v>Situaciones de orden público y/o salud pública, o emergencias por desastres naturales y los causadas por el hombre (antrópicos), que imposibilite el desplazamiento de los auditores para realizar actividades presenciales.</v>
      </c>
      <c r="E25" s="474" t="str">
        <f>'Mapa Final'!E25</f>
        <v>Situaciones de orden público, salud pública o emergencias y/o falta de recursos.</v>
      </c>
      <c r="F25" s="474" t="str">
        <f>'Mapa Final'!F25</f>
        <v>Posibilidad de afectar la operación del proceso en circunstancias especiales, que podrían generar un cumplimiento parcial o el incumplimiento de la totalidad de las funciones asignadas a la Unidad de Auditoría.</v>
      </c>
      <c r="G25" s="474" t="str">
        <f>'Mapa Final'!G25</f>
        <v>Usuarios, productos y prácticas organizacionales</v>
      </c>
      <c r="H25" s="477" t="str">
        <f>'Mapa Final'!I25</f>
        <v>Baja</v>
      </c>
      <c r="I25" s="480" t="str">
        <f>'Mapa Final'!L25</f>
        <v>Menor</v>
      </c>
      <c r="J25" s="459" t="str">
        <f>'Mapa Final'!N25</f>
        <v>Moderado</v>
      </c>
      <c r="K25" s="462" t="str">
        <f>'Mapa Final'!AA25</f>
        <v>Baja</v>
      </c>
      <c r="L25" s="462" t="str">
        <f>'Mapa Final'!AE25</f>
        <v>Menor</v>
      </c>
      <c r="M25" s="465" t="str">
        <f>'Mapa Final'!AG25</f>
        <v>Moderado</v>
      </c>
      <c r="N25" s="462" t="str">
        <f>'Mapa Final'!AH25</f>
        <v>Reducir(mitigar)</v>
      </c>
      <c r="O25" s="331" t="s">
        <v>492</v>
      </c>
      <c r="P25" s="483" t="s">
        <v>176</v>
      </c>
      <c r="Q25" s="457"/>
      <c r="R25" s="327">
        <v>44228</v>
      </c>
      <c r="S25" s="327">
        <v>44561</v>
      </c>
      <c r="T25" s="487" t="s">
        <v>565</v>
      </c>
    </row>
    <row r="26" spans="1:176" x14ac:dyDescent="0.2">
      <c r="A26" s="469"/>
      <c r="B26" s="455"/>
      <c r="C26" s="472"/>
      <c r="D26" s="472"/>
      <c r="E26" s="475"/>
      <c r="F26" s="475"/>
      <c r="G26" s="475"/>
      <c r="H26" s="478"/>
      <c r="I26" s="481"/>
      <c r="J26" s="460"/>
      <c r="K26" s="463"/>
      <c r="L26" s="463"/>
      <c r="M26" s="466"/>
      <c r="N26" s="463"/>
      <c r="O26" s="332"/>
      <c r="P26" s="378"/>
      <c r="Q26" s="337"/>
      <c r="R26" s="333"/>
      <c r="S26" s="333"/>
      <c r="T26" s="488"/>
    </row>
    <row r="27" spans="1:176" x14ac:dyDescent="0.2">
      <c r="A27" s="469"/>
      <c r="B27" s="455"/>
      <c r="C27" s="472"/>
      <c r="D27" s="472"/>
      <c r="E27" s="475"/>
      <c r="F27" s="475"/>
      <c r="G27" s="475"/>
      <c r="H27" s="478"/>
      <c r="I27" s="481"/>
      <c r="J27" s="460"/>
      <c r="K27" s="463"/>
      <c r="L27" s="463"/>
      <c r="M27" s="466"/>
      <c r="N27" s="463"/>
      <c r="O27" s="332"/>
      <c r="P27" s="378"/>
      <c r="Q27" s="337"/>
      <c r="R27" s="333"/>
      <c r="S27" s="333"/>
      <c r="T27" s="488"/>
    </row>
    <row r="28" spans="1:176" x14ac:dyDescent="0.2">
      <c r="A28" s="469"/>
      <c r="B28" s="455"/>
      <c r="C28" s="472"/>
      <c r="D28" s="472"/>
      <c r="E28" s="475"/>
      <c r="F28" s="475"/>
      <c r="G28" s="475"/>
      <c r="H28" s="478"/>
      <c r="I28" s="481"/>
      <c r="J28" s="460"/>
      <c r="K28" s="463"/>
      <c r="L28" s="463"/>
      <c r="M28" s="466"/>
      <c r="N28" s="463"/>
      <c r="O28" s="332"/>
      <c r="P28" s="378"/>
      <c r="Q28" s="337"/>
      <c r="R28" s="333"/>
      <c r="S28" s="333"/>
      <c r="T28" s="488"/>
    </row>
    <row r="29" spans="1:176" ht="277.5" customHeight="1" thickBot="1" x14ac:dyDescent="0.25">
      <c r="A29" s="470"/>
      <c r="B29" s="456"/>
      <c r="C29" s="473"/>
      <c r="D29" s="473"/>
      <c r="E29" s="476"/>
      <c r="F29" s="476"/>
      <c r="G29" s="476"/>
      <c r="H29" s="479"/>
      <c r="I29" s="482"/>
      <c r="J29" s="461"/>
      <c r="K29" s="464"/>
      <c r="L29" s="464"/>
      <c r="M29" s="467"/>
      <c r="N29" s="464"/>
      <c r="O29" s="332"/>
      <c r="P29" s="484"/>
      <c r="Q29" s="458"/>
      <c r="R29" s="316"/>
      <c r="S29" s="316"/>
      <c r="T29" s="489"/>
    </row>
    <row r="30" spans="1:176" x14ac:dyDescent="0.2">
      <c r="A30" s="468">
        <f>'Mapa Final'!A30</f>
        <v>5</v>
      </c>
      <c r="B30" s="454" t="str">
        <f>'Mapa Final'!B30</f>
        <v>Incumplir con los lineamientos del Sistema de Gestión Ambiental.</v>
      </c>
      <c r="C30" s="471" t="str">
        <f>'Mapa Final'!C30</f>
        <v xml:space="preserve"> Afectación Ambiental</v>
      </c>
      <c r="D30" s="471" t="str">
        <f>'Mapa Final'!D30</f>
        <v>Incremento en el consumo de servicios públicos en ejercicio de las actividades de auditoría.</v>
      </c>
      <c r="E30" s="474" t="str">
        <f>'Mapa Final'!E30</f>
        <v>Falta de apropiación del Plan de Gestión Ambiental que aplica para la Rama Judicial Acuerdo PSAA14-10160</v>
      </c>
      <c r="F30" s="474" t="str">
        <f>'Mapa Final'!F30</f>
        <v>Posibilidad que en el ejercicio de las funciones asignadas a la Unidad de Auditoría, se genere un cumplimiento parcial o incumplimiento de la Política y/o de los objetivos ambientales.</v>
      </c>
      <c r="G30" s="474" t="str">
        <f>'Mapa Final'!G30</f>
        <v>Eventos Ambientales Internos</v>
      </c>
      <c r="H30" s="477" t="str">
        <f>'Mapa Final'!I30</f>
        <v>Media</v>
      </c>
      <c r="I30" s="480" t="str">
        <f>'Mapa Final'!L30</f>
        <v>Leve</v>
      </c>
      <c r="J30" s="459" t="str">
        <f>'Mapa Final'!N30</f>
        <v>Moderado</v>
      </c>
      <c r="K30" s="462" t="str">
        <f>'Mapa Final'!AA30</f>
        <v>Baja</v>
      </c>
      <c r="L30" s="462" t="str">
        <f>'Mapa Final'!AE30</f>
        <v>Leve</v>
      </c>
      <c r="M30" s="465" t="str">
        <f>'Mapa Final'!AG30</f>
        <v>Bajo</v>
      </c>
      <c r="N30" s="462" t="str">
        <f>'Mapa Final'!AH30</f>
        <v>Aceptar</v>
      </c>
      <c r="O30" s="457"/>
      <c r="P30" s="457"/>
      <c r="Q30" s="457"/>
      <c r="R30" s="457"/>
      <c r="S30" s="457"/>
      <c r="T30" s="487" t="s">
        <v>562</v>
      </c>
    </row>
    <row r="31" spans="1:176" x14ac:dyDescent="0.2">
      <c r="A31" s="469"/>
      <c r="B31" s="455"/>
      <c r="C31" s="472"/>
      <c r="D31" s="472"/>
      <c r="E31" s="475"/>
      <c r="F31" s="475"/>
      <c r="G31" s="475"/>
      <c r="H31" s="478"/>
      <c r="I31" s="481"/>
      <c r="J31" s="460"/>
      <c r="K31" s="463"/>
      <c r="L31" s="463"/>
      <c r="M31" s="466"/>
      <c r="N31" s="463"/>
      <c r="O31" s="337"/>
      <c r="P31" s="337"/>
      <c r="Q31" s="337"/>
      <c r="R31" s="337"/>
      <c r="S31" s="337"/>
      <c r="T31" s="488"/>
    </row>
    <row r="32" spans="1:176" x14ac:dyDescent="0.2">
      <c r="A32" s="469"/>
      <c r="B32" s="455"/>
      <c r="C32" s="472"/>
      <c r="D32" s="472"/>
      <c r="E32" s="475"/>
      <c r="F32" s="475"/>
      <c r="G32" s="475"/>
      <c r="H32" s="478"/>
      <c r="I32" s="481"/>
      <c r="J32" s="460"/>
      <c r="K32" s="463"/>
      <c r="L32" s="463"/>
      <c r="M32" s="466"/>
      <c r="N32" s="463"/>
      <c r="O32" s="337"/>
      <c r="P32" s="337"/>
      <c r="Q32" s="337"/>
      <c r="R32" s="337"/>
      <c r="S32" s="337"/>
      <c r="T32" s="488"/>
    </row>
    <row r="33" spans="1:20" x14ac:dyDescent="0.2">
      <c r="A33" s="469"/>
      <c r="B33" s="455"/>
      <c r="C33" s="472"/>
      <c r="D33" s="472"/>
      <c r="E33" s="475"/>
      <c r="F33" s="475"/>
      <c r="G33" s="475"/>
      <c r="H33" s="478"/>
      <c r="I33" s="481"/>
      <c r="J33" s="460"/>
      <c r="K33" s="463"/>
      <c r="L33" s="463"/>
      <c r="M33" s="466"/>
      <c r="N33" s="463"/>
      <c r="O33" s="337"/>
      <c r="P33" s="337"/>
      <c r="Q33" s="337"/>
      <c r="R33" s="337"/>
      <c r="S33" s="337"/>
      <c r="T33" s="488"/>
    </row>
    <row r="34" spans="1:20" ht="102.75" customHeight="1" thickBot="1" x14ac:dyDescent="0.25">
      <c r="A34" s="470"/>
      <c r="B34" s="456"/>
      <c r="C34" s="473"/>
      <c r="D34" s="473"/>
      <c r="E34" s="476"/>
      <c r="F34" s="476"/>
      <c r="G34" s="476"/>
      <c r="H34" s="479"/>
      <c r="I34" s="482"/>
      <c r="J34" s="461"/>
      <c r="K34" s="464"/>
      <c r="L34" s="464"/>
      <c r="M34" s="467"/>
      <c r="N34" s="464"/>
      <c r="O34" s="458"/>
      <c r="P34" s="458"/>
      <c r="Q34" s="458"/>
      <c r="R34" s="458"/>
      <c r="S34" s="458"/>
      <c r="T34" s="489"/>
    </row>
    <row r="35" spans="1:20" x14ac:dyDescent="0.2">
      <c r="A35" s="468">
        <f>'Mapa Final'!A35</f>
        <v>6</v>
      </c>
      <c r="B35" s="454" t="str">
        <f>'Mapa Final'!B35</f>
        <v>Debilidades en cultura de la probidad</v>
      </c>
      <c r="C35" s="471" t="str">
        <f>'Mapa Final'!C35</f>
        <v>Reputacional(Corrupción)</v>
      </c>
      <c r="D35" s="471" t="str">
        <f>'Mapa Final'!D35</f>
        <v>Debilidad en el cumplimiento de los procedimientos de auditoría interna.</v>
      </c>
      <c r="E35" s="474" t="str">
        <f>'Mapa Final'!E35</f>
        <v>Ausencia o no aplicación de principios y valores éticos y morales, del código de ética del auditor interno y del código de integridad</v>
      </c>
      <c r="F35" s="474" t="str">
        <f>'Mapa Final'!F35</f>
        <v xml:space="preserve">Posibilidad de omitir informar a los entes de control sobre la existencia de situaciones o hechos irregulares, no reportando los hallazgos encontrados en las auditorias de control interno para beneficio propio o de un tercero. </v>
      </c>
      <c r="G35" s="474" t="str">
        <f>'Mapa Final'!G35</f>
        <v>Usuarios, productos y prácticas organizacionales</v>
      </c>
      <c r="H35" s="477" t="str">
        <f>'Mapa Final'!I35</f>
        <v>Baja</v>
      </c>
      <c r="I35" s="480" t="str">
        <f>'Mapa Final'!L35</f>
        <v>Mayor</v>
      </c>
      <c r="J35" s="459" t="str">
        <f>'Mapa Final'!N35</f>
        <v xml:space="preserve">Alto </v>
      </c>
      <c r="K35" s="462" t="str">
        <f>'Mapa Final'!AA35</f>
        <v>Baja</v>
      </c>
      <c r="L35" s="462" t="str">
        <f>'Mapa Final'!AE35</f>
        <v>Mayor</v>
      </c>
      <c r="M35" s="465" t="str">
        <f>'Mapa Final'!AG35</f>
        <v xml:space="preserve">Alto </v>
      </c>
      <c r="N35" s="462" t="str">
        <f>'Mapa Final'!AH35</f>
        <v>Reducir(mitigar)</v>
      </c>
      <c r="O35" s="332" t="s">
        <v>491</v>
      </c>
      <c r="P35" s="483" t="s">
        <v>176</v>
      </c>
      <c r="Q35" s="457"/>
      <c r="R35" s="327">
        <v>44228</v>
      </c>
      <c r="S35" s="327">
        <v>44561</v>
      </c>
      <c r="T35" s="487" t="s">
        <v>562</v>
      </c>
    </row>
    <row r="36" spans="1:20" x14ac:dyDescent="0.2">
      <c r="A36" s="469"/>
      <c r="B36" s="455"/>
      <c r="C36" s="472"/>
      <c r="D36" s="472"/>
      <c r="E36" s="475"/>
      <c r="F36" s="475"/>
      <c r="G36" s="475"/>
      <c r="H36" s="478"/>
      <c r="I36" s="481"/>
      <c r="J36" s="460"/>
      <c r="K36" s="463"/>
      <c r="L36" s="463"/>
      <c r="M36" s="466"/>
      <c r="N36" s="463"/>
      <c r="O36" s="376"/>
      <c r="P36" s="378"/>
      <c r="Q36" s="337"/>
      <c r="R36" s="333"/>
      <c r="S36" s="333"/>
      <c r="T36" s="488"/>
    </row>
    <row r="37" spans="1:20" x14ac:dyDescent="0.2">
      <c r="A37" s="469"/>
      <c r="B37" s="455"/>
      <c r="C37" s="472"/>
      <c r="D37" s="472"/>
      <c r="E37" s="475"/>
      <c r="F37" s="475"/>
      <c r="G37" s="475"/>
      <c r="H37" s="478"/>
      <c r="I37" s="481"/>
      <c r="J37" s="460"/>
      <c r="K37" s="463"/>
      <c r="L37" s="463"/>
      <c r="M37" s="466"/>
      <c r="N37" s="463"/>
      <c r="O37" s="376"/>
      <c r="P37" s="378"/>
      <c r="Q37" s="337"/>
      <c r="R37" s="333"/>
      <c r="S37" s="333"/>
      <c r="T37" s="488"/>
    </row>
    <row r="38" spans="1:20" x14ac:dyDescent="0.2">
      <c r="A38" s="469"/>
      <c r="B38" s="455"/>
      <c r="C38" s="472"/>
      <c r="D38" s="472"/>
      <c r="E38" s="475"/>
      <c r="F38" s="475"/>
      <c r="G38" s="475"/>
      <c r="H38" s="478"/>
      <c r="I38" s="481"/>
      <c r="J38" s="460"/>
      <c r="K38" s="463"/>
      <c r="L38" s="463"/>
      <c r="M38" s="466"/>
      <c r="N38" s="463"/>
      <c r="O38" s="376"/>
      <c r="P38" s="378"/>
      <c r="Q38" s="337"/>
      <c r="R38" s="333"/>
      <c r="S38" s="333"/>
      <c r="T38" s="488"/>
    </row>
    <row r="39" spans="1:20" ht="278.25" customHeight="1" thickBot="1" x14ac:dyDescent="0.25">
      <c r="A39" s="470"/>
      <c r="B39" s="456"/>
      <c r="C39" s="473"/>
      <c r="D39" s="473"/>
      <c r="E39" s="476"/>
      <c r="F39" s="476"/>
      <c r="G39" s="476"/>
      <c r="H39" s="479"/>
      <c r="I39" s="482"/>
      <c r="J39" s="461"/>
      <c r="K39" s="464"/>
      <c r="L39" s="464"/>
      <c r="M39" s="467"/>
      <c r="N39" s="464"/>
      <c r="O39" s="376"/>
      <c r="P39" s="378"/>
      <c r="Q39" s="337"/>
      <c r="R39" s="316"/>
      <c r="S39" s="316"/>
      <c r="T39" s="489"/>
    </row>
    <row r="40" spans="1:20" x14ac:dyDescent="0.2">
      <c r="A40" s="468">
        <f>'Mapa Final'!A40</f>
        <v>7</v>
      </c>
      <c r="B40" s="454" t="str">
        <f>'Mapa Final'!B40</f>
        <v>Conflicto de intereses</v>
      </c>
      <c r="C40" s="471" t="str">
        <f>'Mapa Final'!C40</f>
        <v>Reputacional(Corrupción)</v>
      </c>
      <c r="D40" s="471" t="str">
        <f>'Mapa Final'!D40</f>
        <v>Auditores internos que mantienen relación directa o indirecta de amistad o familiar con el proceso o las personas auditadas.</v>
      </c>
      <c r="E40" s="474" t="str">
        <f>'Mapa Final'!E40</f>
        <v>Incumplimiento por parte de los auditores, de reportar la existencia de conflictos de interés que afecten la independencia de la auditoría y no actuar o no tener una actitud imparcial y neutral</v>
      </c>
      <c r="F40" s="474"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4" t="str">
        <f>'Mapa Final'!G40</f>
        <v>Usuarios, productos y prácticas organizacionales</v>
      </c>
      <c r="H40" s="477" t="str">
        <f>'Mapa Final'!I40</f>
        <v>Baja</v>
      </c>
      <c r="I40" s="480" t="str">
        <f>'Mapa Final'!L40</f>
        <v>Mayor</v>
      </c>
      <c r="J40" s="459" t="str">
        <f>'Mapa Final'!N40</f>
        <v xml:space="preserve">Alto </v>
      </c>
      <c r="K40" s="462" t="str">
        <f>'Mapa Final'!AA40</f>
        <v>Baja</v>
      </c>
      <c r="L40" s="462" t="str">
        <f>'Mapa Final'!AE40</f>
        <v>Mayor</v>
      </c>
      <c r="M40" s="465" t="str">
        <f>'Mapa Final'!AG40</f>
        <v xml:space="preserve">Alto </v>
      </c>
      <c r="N40" s="462" t="str">
        <f>'Mapa Final'!AH40</f>
        <v>Reducir(mitigar)</v>
      </c>
      <c r="O40" s="490" t="s">
        <v>494</v>
      </c>
      <c r="P40" s="483" t="s">
        <v>176</v>
      </c>
      <c r="Q40" s="457"/>
      <c r="R40" s="485">
        <v>44228</v>
      </c>
      <c r="S40" s="485">
        <v>44561</v>
      </c>
      <c r="T40" s="487" t="s">
        <v>562</v>
      </c>
    </row>
    <row r="41" spans="1:20" x14ac:dyDescent="0.2">
      <c r="A41" s="469"/>
      <c r="B41" s="455"/>
      <c r="C41" s="472"/>
      <c r="D41" s="472"/>
      <c r="E41" s="475"/>
      <c r="F41" s="475"/>
      <c r="G41" s="475"/>
      <c r="H41" s="478"/>
      <c r="I41" s="481"/>
      <c r="J41" s="460"/>
      <c r="K41" s="463"/>
      <c r="L41" s="463"/>
      <c r="M41" s="466"/>
      <c r="N41" s="463"/>
      <c r="O41" s="326"/>
      <c r="P41" s="378"/>
      <c r="Q41" s="337"/>
      <c r="R41" s="333"/>
      <c r="S41" s="333"/>
      <c r="T41" s="488"/>
    </row>
    <row r="42" spans="1:20" x14ac:dyDescent="0.2">
      <c r="A42" s="469"/>
      <c r="B42" s="455"/>
      <c r="C42" s="472"/>
      <c r="D42" s="472"/>
      <c r="E42" s="475"/>
      <c r="F42" s="475"/>
      <c r="G42" s="475"/>
      <c r="H42" s="478"/>
      <c r="I42" s="481"/>
      <c r="J42" s="460"/>
      <c r="K42" s="463"/>
      <c r="L42" s="463"/>
      <c r="M42" s="466"/>
      <c r="N42" s="463"/>
      <c r="O42" s="326"/>
      <c r="P42" s="378"/>
      <c r="Q42" s="337"/>
      <c r="R42" s="333"/>
      <c r="S42" s="333"/>
      <c r="T42" s="488"/>
    </row>
    <row r="43" spans="1:20" x14ac:dyDescent="0.2">
      <c r="A43" s="469"/>
      <c r="B43" s="455"/>
      <c r="C43" s="472"/>
      <c r="D43" s="472"/>
      <c r="E43" s="475"/>
      <c r="F43" s="475"/>
      <c r="G43" s="475"/>
      <c r="H43" s="478"/>
      <c r="I43" s="481"/>
      <c r="J43" s="460"/>
      <c r="K43" s="463"/>
      <c r="L43" s="463"/>
      <c r="M43" s="466"/>
      <c r="N43" s="463"/>
      <c r="O43" s="326"/>
      <c r="P43" s="378"/>
      <c r="Q43" s="337"/>
      <c r="R43" s="333"/>
      <c r="S43" s="333"/>
      <c r="T43" s="488"/>
    </row>
    <row r="44" spans="1:20" ht="15.75" thickBot="1" x14ac:dyDescent="0.25">
      <c r="A44" s="470"/>
      <c r="B44" s="456"/>
      <c r="C44" s="473"/>
      <c r="D44" s="473"/>
      <c r="E44" s="476"/>
      <c r="F44" s="476"/>
      <c r="G44" s="476"/>
      <c r="H44" s="479"/>
      <c r="I44" s="482"/>
      <c r="J44" s="461"/>
      <c r="K44" s="464"/>
      <c r="L44" s="464"/>
      <c r="M44" s="467"/>
      <c r="N44" s="464"/>
      <c r="O44" s="491"/>
      <c r="P44" s="484"/>
      <c r="Q44" s="458"/>
      <c r="R44" s="486"/>
      <c r="S44" s="486"/>
      <c r="T44" s="489"/>
    </row>
    <row r="45" spans="1:20" x14ac:dyDescent="0.2">
      <c r="A45" s="468">
        <f>'Mapa Final'!A45</f>
        <v>8</v>
      </c>
      <c r="B45" s="454" t="str">
        <f>'Mapa Final'!B45</f>
        <v>Fallas de integridad pública</v>
      </c>
      <c r="C45" s="471" t="str">
        <f>'Mapa Final'!C45</f>
        <v>Reputacional(Corrupción)</v>
      </c>
      <c r="D45" s="471" t="str">
        <f>'Mapa Final'!D45</f>
        <v>Influencias o presiones internas o externas sobre las actividades de la Unidad de Auditoría.</v>
      </c>
      <c r="E45" s="474" t="str">
        <f>'Mapa Final'!E45</f>
        <v>Desconocimiento, falta de aplicación o incumplimiento por parte de los auditores, de los principios y reglas de conducta establecidos en el Código de Ética del Auditor Interno de la Rama Judicial.</v>
      </c>
      <c r="F45" s="474"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4" t="str">
        <f>'Mapa Final'!G45</f>
        <v>Usuarios, productos y prácticas organizacionales</v>
      </c>
      <c r="H45" s="477" t="str">
        <f>'Mapa Final'!I45</f>
        <v>Baja</v>
      </c>
      <c r="I45" s="480" t="str">
        <f>'Mapa Final'!L45</f>
        <v>Mayor</v>
      </c>
      <c r="J45" s="459" t="str">
        <f>'Mapa Final'!N45</f>
        <v xml:space="preserve">Alto </v>
      </c>
      <c r="K45" s="462" t="str">
        <f>'Mapa Final'!AA45</f>
        <v>Baja</v>
      </c>
      <c r="L45" s="462" t="str">
        <f>'Mapa Final'!AE45</f>
        <v>Mayor</v>
      </c>
      <c r="M45" s="465" t="str">
        <f>'Mapa Final'!AG45</f>
        <v xml:space="preserve">Alto </v>
      </c>
      <c r="N45" s="462" t="str">
        <f>'Mapa Final'!AH45</f>
        <v>Reducir(mitigar)</v>
      </c>
      <c r="O45" s="490" t="s">
        <v>495</v>
      </c>
      <c r="P45" s="483" t="s">
        <v>176</v>
      </c>
      <c r="Q45" s="457"/>
      <c r="R45" s="485">
        <v>44228</v>
      </c>
      <c r="S45" s="485">
        <v>44561</v>
      </c>
      <c r="T45" s="487" t="s">
        <v>562</v>
      </c>
    </row>
    <row r="46" spans="1:20" x14ac:dyDescent="0.2">
      <c r="A46" s="469"/>
      <c r="B46" s="455"/>
      <c r="C46" s="472"/>
      <c r="D46" s="472"/>
      <c r="E46" s="475"/>
      <c r="F46" s="475"/>
      <c r="G46" s="475"/>
      <c r="H46" s="478"/>
      <c r="I46" s="481"/>
      <c r="J46" s="460"/>
      <c r="K46" s="463"/>
      <c r="L46" s="463"/>
      <c r="M46" s="466"/>
      <c r="N46" s="463"/>
      <c r="O46" s="326"/>
      <c r="P46" s="378"/>
      <c r="Q46" s="337"/>
      <c r="R46" s="333"/>
      <c r="S46" s="333"/>
      <c r="T46" s="488"/>
    </row>
    <row r="47" spans="1:20" x14ac:dyDescent="0.2">
      <c r="A47" s="469"/>
      <c r="B47" s="455"/>
      <c r="C47" s="472"/>
      <c r="D47" s="472"/>
      <c r="E47" s="475"/>
      <c r="F47" s="475"/>
      <c r="G47" s="475"/>
      <c r="H47" s="478"/>
      <c r="I47" s="481"/>
      <c r="J47" s="460"/>
      <c r="K47" s="463"/>
      <c r="L47" s="463"/>
      <c r="M47" s="466"/>
      <c r="N47" s="463"/>
      <c r="O47" s="326"/>
      <c r="P47" s="378"/>
      <c r="Q47" s="337"/>
      <c r="R47" s="333"/>
      <c r="S47" s="333"/>
      <c r="T47" s="488"/>
    </row>
    <row r="48" spans="1:20" x14ac:dyDescent="0.2">
      <c r="A48" s="469"/>
      <c r="B48" s="455"/>
      <c r="C48" s="472"/>
      <c r="D48" s="472"/>
      <c r="E48" s="475"/>
      <c r="F48" s="475"/>
      <c r="G48" s="475"/>
      <c r="H48" s="478"/>
      <c r="I48" s="481"/>
      <c r="J48" s="460"/>
      <c r="K48" s="463"/>
      <c r="L48" s="463"/>
      <c r="M48" s="466"/>
      <c r="N48" s="463"/>
      <c r="O48" s="326"/>
      <c r="P48" s="378"/>
      <c r="Q48" s="337"/>
      <c r="R48" s="333"/>
      <c r="S48" s="333"/>
      <c r="T48" s="488"/>
    </row>
    <row r="49" spans="1:20" ht="15.75" thickBot="1" x14ac:dyDescent="0.25">
      <c r="A49" s="470"/>
      <c r="B49" s="456"/>
      <c r="C49" s="473"/>
      <c r="D49" s="473"/>
      <c r="E49" s="476"/>
      <c r="F49" s="476"/>
      <c r="G49" s="476"/>
      <c r="H49" s="479"/>
      <c r="I49" s="482"/>
      <c r="J49" s="461"/>
      <c r="K49" s="464"/>
      <c r="L49" s="464"/>
      <c r="M49" s="467"/>
      <c r="N49" s="464"/>
      <c r="O49" s="491"/>
      <c r="P49" s="484"/>
      <c r="Q49" s="458"/>
      <c r="R49" s="486"/>
      <c r="S49" s="486"/>
      <c r="T49" s="489"/>
    </row>
    <row r="50" spans="1:20" hidden="1" x14ac:dyDescent="0.2">
      <c r="A50" s="468">
        <f>'Mapa Final'!A50</f>
        <v>0</v>
      </c>
      <c r="B50" s="454">
        <f>'Mapa Final'!B50</f>
        <v>0</v>
      </c>
      <c r="C50" s="471">
        <f>'Mapa Final'!C50</f>
        <v>0</v>
      </c>
      <c r="D50" s="471">
        <f>'Mapa Final'!D50</f>
        <v>0</v>
      </c>
      <c r="E50" s="474">
        <f>'Mapa Final'!E50</f>
        <v>0</v>
      </c>
      <c r="F50" s="474">
        <f>'Mapa Final'!F50</f>
        <v>0</v>
      </c>
      <c r="G50" s="474">
        <f>'Mapa Final'!G50</f>
        <v>0</v>
      </c>
      <c r="H50" s="477" t="str">
        <f>'Mapa Final'!I50</f>
        <v>Muy Baja</v>
      </c>
      <c r="I50" s="480" t="b">
        <f>'Mapa Final'!L50</f>
        <v>0</v>
      </c>
      <c r="J50" s="459" t="e">
        <f>'Mapa Final'!N50</f>
        <v>#N/A</v>
      </c>
      <c r="K50" s="462" t="e">
        <f>'Mapa Final'!AA50</f>
        <v>#DIV/0!</v>
      </c>
      <c r="L50" s="462" t="e">
        <f>'Mapa Final'!AE50</f>
        <v>#DIV/0!</v>
      </c>
      <c r="M50" s="465" t="e">
        <f>'Mapa Final'!AG50</f>
        <v>#DIV/0!</v>
      </c>
      <c r="N50" s="462">
        <f>'Mapa Final'!AH50</f>
        <v>0</v>
      </c>
      <c r="O50" s="457"/>
      <c r="P50" s="457"/>
      <c r="Q50" s="457"/>
      <c r="R50" s="457"/>
      <c r="S50" s="457"/>
      <c r="T50" s="515"/>
    </row>
    <row r="51" spans="1:20" hidden="1" x14ac:dyDescent="0.2">
      <c r="A51" s="469"/>
      <c r="B51" s="455"/>
      <c r="C51" s="472"/>
      <c r="D51" s="472"/>
      <c r="E51" s="475"/>
      <c r="F51" s="475"/>
      <c r="G51" s="475"/>
      <c r="H51" s="478"/>
      <c r="I51" s="481"/>
      <c r="J51" s="460"/>
      <c r="K51" s="463"/>
      <c r="L51" s="463"/>
      <c r="M51" s="466"/>
      <c r="N51" s="463"/>
      <c r="O51" s="337"/>
      <c r="P51" s="337"/>
      <c r="Q51" s="337"/>
      <c r="R51" s="337"/>
      <c r="S51" s="337"/>
      <c r="T51" s="516"/>
    </row>
    <row r="52" spans="1:20" hidden="1" x14ac:dyDescent="0.2">
      <c r="A52" s="469"/>
      <c r="B52" s="455"/>
      <c r="C52" s="472"/>
      <c r="D52" s="472"/>
      <c r="E52" s="475"/>
      <c r="F52" s="475"/>
      <c r="G52" s="475"/>
      <c r="H52" s="478"/>
      <c r="I52" s="481"/>
      <c r="J52" s="460"/>
      <c r="K52" s="463"/>
      <c r="L52" s="463"/>
      <c r="M52" s="466"/>
      <c r="N52" s="463"/>
      <c r="O52" s="337"/>
      <c r="P52" s="337"/>
      <c r="Q52" s="337"/>
      <c r="R52" s="337"/>
      <c r="S52" s="337"/>
      <c r="T52" s="516"/>
    </row>
    <row r="53" spans="1:20" hidden="1" x14ac:dyDescent="0.2">
      <c r="A53" s="469"/>
      <c r="B53" s="455"/>
      <c r="C53" s="472"/>
      <c r="D53" s="472"/>
      <c r="E53" s="475"/>
      <c r="F53" s="475"/>
      <c r="G53" s="475"/>
      <c r="H53" s="478"/>
      <c r="I53" s="481"/>
      <c r="J53" s="460"/>
      <c r="K53" s="463"/>
      <c r="L53" s="463"/>
      <c r="M53" s="466"/>
      <c r="N53" s="463"/>
      <c r="O53" s="337"/>
      <c r="P53" s="337"/>
      <c r="Q53" s="337"/>
      <c r="R53" s="337"/>
      <c r="S53" s="337"/>
      <c r="T53" s="516"/>
    </row>
    <row r="54" spans="1:20" ht="15.75" hidden="1" thickBot="1" x14ac:dyDescent="0.25">
      <c r="A54" s="470"/>
      <c r="B54" s="456"/>
      <c r="C54" s="473"/>
      <c r="D54" s="473"/>
      <c r="E54" s="476"/>
      <c r="F54" s="476"/>
      <c r="G54" s="476"/>
      <c r="H54" s="479"/>
      <c r="I54" s="482"/>
      <c r="J54" s="461"/>
      <c r="K54" s="464"/>
      <c r="L54" s="464"/>
      <c r="M54" s="467"/>
      <c r="N54" s="464"/>
      <c r="O54" s="458"/>
      <c r="P54" s="458"/>
      <c r="Q54" s="458"/>
      <c r="R54" s="458"/>
      <c r="S54" s="458"/>
      <c r="T54" s="517"/>
    </row>
    <row r="55" spans="1:20" hidden="1" x14ac:dyDescent="0.2">
      <c r="A55" s="468">
        <f>'Mapa Final'!A55</f>
        <v>0</v>
      </c>
      <c r="B55" s="454">
        <f>'Mapa Final'!B55</f>
        <v>0</v>
      </c>
      <c r="C55" s="471">
        <f>'Mapa Final'!C55</f>
        <v>0</v>
      </c>
      <c r="D55" s="471">
        <f>'Mapa Final'!D55</f>
        <v>0</v>
      </c>
      <c r="E55" s="474">
        <f>'Mapa Final'!E55</f>
        <v>0</v>
      </c>
      <c r="F55" s="474">
        <f>'Mapa Final'!F55</f>
        <v>0</v>
      </c>
      <c r="G55" s="474">
        <f>'Mapa Final'!G55</f>
        <v>0</v>
      </c>
      <c r="H55" s="477" t="str">
        <f>'Mapa Final'!I55</f>
        <v>Muy Baja</v>
      </c>
      <c r="I55" s="480" t="b">
        <f>'Mapa Final'!L55</f>
        <v>0</v>
      </c>
      <c r="J55" s="459" t="e">
        <f>'Mapa Final'!N55</f>
        <v>#N/A</v>
      </c>
      <c r="K55" s="462" t="e">
        <f>'Mapa Final'!AA55</f>
        <v>#DIV/0!</v>
      </c>
      <c r="L55" s="462" t="e">
        <f>'Mapa Final'!AE55</f>
        <v>#DIV/0!</v>
      </c>
      <c r="M55" s="465" t="e">
        <f>'Mapa Final'!AG55</f>
        <v>#DIV/0!</v>
      </c>
      <c r="N55" s="462">
        <f>'Mapa Final'!AH55</f>
        <v>0</v>
      </c>
      <c r="O55" s="457"/>
      <c r="P55" s="457"/>
      <c r="Q55" s="457"/>
      <c r="R55" s="457"/>
      <c r="S55" s="457"/>
      <c r="T55" s="515"/>
    </row>
    <row r="56" spans="1:20" hidden="1" x14ac:dyDescent="0.2">
      <c r="A56" s="469"/>
      <c r="B56" s="455"/>
      <c r="C56" s="472"/>
      <c r="D56" s="472"/>
      <c r="E56" s="475"/>
      <c r="F56" s="475"/>
      <c r="G56" s="475"/>
      <c r="H56" s="478"/>
      <c r="I56" s="481"/>
      <c r="J56" s="460"/>
      <c r="K56" s="463"/>
      <c r="L56" s="463"/>
      <c r="M56" s="466"/>
      <c r="N56" s="463"/>
      <c r="O56" s="337"/>
      <c r="P56" s="337"/>
      <c r="Q56" s="337"/>
      <c r="R56" s="337"/>
      <c r="S56" s="337"/>
      <c r="T56" s="516"/>
    </row>
    <row r="57" spans="1:20" hidden="1" x14ac:dyDescent="0.2">
      <c r="A57" s="469"/>
      <c r="B57" s="455"/>
      <c r="C57" s="472"/>
      <c r="D57" s="472"/>
      <c r="E57" s="475"/>
      <c r="F57" s="475"/>
      <c r="G57" s="475"/>
      <c r="H57" s="478"/>
      <c r="I57" s="481"/>
      <c r="J57" s="460"/>
      <c r="K57" s="463"/>
      <c r="L57" s="463"/>
      <c r="M57" s="466"/>
      <c r="N57" s="463"/>
      <c r="O57" s="337"/>
      <c r="P57" s="337"/>
      <c r="Q57" s="337"/>
      <c r="R57" s="337"/>
      <c r="S57" s="337"/>
      <c r="T57" s="516"/>
    </row>
    <row r="58" spans="1:20" hidden="1" x14ac:dyDescent="0.2">
      <c r="A58" s="469"/>
      <c r="B58" s="455"/>
      <c r="C58" s="472"/>
      <c r="D58" s="472"/>
      <c r="E58" s="475"/>
      <c r="F58" s="475"/>
      <c r="G58" s="475"/>
      <c r="H58" s="478"/>
      <c r="I58" s="481"/>
      <c r="J58" s="460"/>
      <c r="K58" s="463"/>
      <c r="L58" s="463"/>
      <c r="M58" s="466"/>
      <c r="N58" s="463"/>
      <c r="O58" s="337"/>
      <c r="P58" s="337"/>
      <c r="Q58" s="337"/>
      <c r="R58" s="337"/>
      <c r="S58" s="337"/>
      <c r="T58" s="516"/>
    </row>
    <row r="59" spans="1:20" ht="15.75" hidden="1" thickBot="1" x14ac:dyDescent="0.25">
      <c r="A59" s="470"/>
      <c r="B59" s="456"/>
      <c r="C59" s="473"/>
      <c r="D59" s="473"/>
      <c r="E59" s="476"/>
      <c r="F59" s="476"/>
      <c r="G59" s="476"/>
      <c r="H59" s="479"/>
      <c r="I59" s="482"/>
      <c r="J59" s="461"/>
      <c r="K59" s="464"/>
      <c r="L59" s="464"/>
      <c r="M59" s="467"/>
      <c r="N59" s="464"/>
      <c r="O59" s="458"/>
      <c r="P59" s="458"/>
      <c r="Q59" s="458"/>
      <c r="R59" s="458"/>
      <c r="S59" s="458"/>
      <c r="T59" s="517"/>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tabSelected="1" topLeftCell="P24" zoomScale="71" zoomScaleNormal="71" workbookViewId="0">
      <selection activeCell="T64" sqref="T64"/>
    </sheetView>
  </sheetViews>
  <sheetFormatPr defaultColWidth="11.43359375" defaultRowHeight="15" x14ac:dyDescent="0.2"/>
  <cols>
    <col min="1" max="2" width="18.4296875" style="81" customWidth="1"/>
    <col min="3" max="3" width="15.6015625" customWidth="1"/>
    <col min="4" max="4" width="27.57421875" style="81" customWidth="1"/>
    <col min="5" max="5" width="18.0234375" style="155" customWidth="1"/>
    <col min="6" max="6" width="40.0859375" customWidth="1"/>
    <col min="7" max="7" width="20.4453125" customWidth="1"/>
    <col min="8" max="8" width="10.35546875" style="156" customWidth="1"/>
    <col min="9" max="9" width="11.43359375" style="156" customWidth="1"/>
    <col min="10" max="10" width="10.0859375" style="157" customWidth="1"/>
    <col min="11" max="11" width="11.43359375" style="156" customWidth="1"/>
    <col min="12" max="12" width="10.89453125" style="156" customWidth="1"/>
    <col min="13" max="13" width="18.29296875" style="156" bestFit="1" customWidth="1"/>
    <col min="14" max="14" width="18.29296875" bestFit="1" customWidth="1"/>
    <col min="15" max="15" width="32.8203125" customWidth="1"/>
    <col min="16" max="16" width="12.375" customWidth="1"/>
    <col min="17" max="17" width="15.19921875" customWidth="1"/>
    <col min="18" max="18" width="17.484375" customWidth="1"/>
    <col min="19" max="19" width="17.08203125" customWidth="1"/>
    <col min="20" max="20" width="16.140625" customWidth="1"/>
    <col min="21" max="176" width="11.43359375" style="106"/>
  </cols>
  <sheetData>
    <row r="1" spans="1:278" s="139" customFormat="1" ht="16.5" customHeight="1" x14ac:dyDescent="0.15">
      <c r="A1" s="502"/>
      <c r="B1" s="373"/>
      <c r="C1" s="373"/>
      <c r="D1" s="504" t="s">
        <v>356</v>
      </c>
      <c r="E1" s="504"/>
      <c r="F1" s="504"/>
      <c r="G1" s="504"/>
      <c r="H1" s="504"/>
      <c r="I1" s="504"/>
      <c r="J1" s="504"/>
      <c r="K1" s="504"/>
      <c r="L1" s="504"/>
      <c r="M1" s="504"/>
      <c r="N1" s="504"/>
      <c r="O1" s="504"/>
      <c r="P1" s="504"/>
      <c r="Q1" s="505"/>
      <c r="R1" s="361" t="s">
        <v>66</v>
      </c>
      <c r="S1" s="361"/>
      <c r="T1" s="361"/>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15">
      <c r="A2" s="503"/>
      <c r="B2" s="375"/>
      <c r="C2" s="375"/>
      <c r="D2" s="506"/>
      <c r="E2" s="506"/>
      <c r="F2" s="506"/>
      <c r="G2" s="506"/>
      <c r="H2" s="506"/>
      <c r="I2" s="506"/>
      <c r="J2" s="506"/>
      <c r="K2" s="506"/>
      <c r="L2" s="506"/>
      <c r="M2" s="506"/>
      <c r="N2" s="506"/>
      <c r="O2" s="506"/>
      <c r="P2" s="506"/>
      <c r="Q2" s="507"/>
      <c r="R2" s="361"/>
      <c r="S2" s="361"/>
      <c r="T2" s="361"/>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15">
      <c r="A3" s="2"/>
      <c r="B3" s="2"/>
      <c r="C3" s="169"/>
      <c r="D3" s="506"/>
      <c r="E3" s="506"/>
      <c r="F3" s="506"/>
      <c r="G3" s="506"/>
      <c r="H3" s="506"/>
      <c r="I3" s="506"/>
      <c r="J3" s="506"/>
      <c r="K3" s="506"/>
      <c r="L3" s="506"/>
      <c r="M3" s="506"/>
      <c r="N3" s="506"/>
      <c r="O3" s="506"/>
      <c r="P3" s="506"/>
      <c r="Q3" s="507"/>
      <c r="R3" s="361"/>
      <c r="S3" s="361"/>
      <c r="T3" s="361"/>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15">
      <c r="A4" s="362" t="s">
        <v>0</v>
      </c>
      <c r="B4" s="363"/>
      <c r="C4" s="364"/>
      <c r="D4" s="365" t="str">
        <f>'Mapa Final'!D4</f>
        <v>Gestión de Control Interno y Auditoría</v>
      </c>
      <c r="E4" s="366"/>
      <c r="F4" s="366"/>
      <c r="G4" s="366"/>
      <c r="H4" s="366"/>
      <c r="I4" s="366"/>
      <c r="J4" s="366"/>
      <c r="K4" s="366"/>
      <c r="L4" s="366"/>
      <c r="M4" s="366"/>
      <c r="N4" s="367"/>
      <c r="O4" s="368"/>
      <c r="P4" s="368"/>
      <c r="Q4" s="368"/>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15">
      <c r="A5" s="362" t="s">
        <v>1</v>
      </c>
      <c r="B5" s="363"/>
      <c r="C5" s="364"/>
      <c r="D5" s="369" t="str">
        <f>'Mapa Final'!D5</f>
        <v>Evaluar en forma independiente el Sistema Institucional de Control Interno de la Rama Judicial, a través de la actividad de auditoría interna, proponiendo las recomendaciones para mantenerlo, perfeccionarlo y fortalecerlo continuamente.</v>
      </c>
      <c r="E5" s="370"/>
      <c r="F5" s="370"/>
      <c r="G5" s="370"/>
      <c r="H5" s="370"/>
      <c r="I5" s="370"/>
      <c r="J5" s="370"/>
      <c r="K5" s="370"/>
      <c r="L5" s="370"/>
      <c r="M5" s="370"/>
      <c r="N5" s="371"/>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2">
      <c r="A6" s="362" t="s">
        <v>2</v>
      </c>
      <c r="B6" s="363"/>
      <c r="C6" s="364"/>
      <c r="D6" s="369"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70"/>
      <c r="F6" s="370"/>
      <c r="G6" s="370"/>
      <c r="H6" s="370"/>
      <c r="I6" s="370"/>
      <c r="J6" s="370"/>
      <c r="K6" s="370"/>
      <c r="L6" s="370"/>
      <c r="M6" s="370"/>
      <c r="N6" s="371"/>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51" customFormat="1" ht="38.25" customHeight="1" thickTop="1" thickBot="1" x14ac:dyDescent="0.25">
      <c r="A7" s="497" t="s">
        <v>336</v>
      </c>
      <c r="B7" s="498"/>
      <c r="C7" s="498"/>
      <c r="D7" s="498"/>
      <c r="E7" s="498"/>
      <c r="F7" s="499"/>
      <c r="G7" s="158"/>
      <c r="H7" s="500" t="s">
        <v>509</v>
      </c>
      <c r="I7" s="500"/>
      <c r="J7" s="500"/>
      <c r="K7" s="500" t="s">
        <v>510</v>
      </c>
      <c r="L7" s="500"/>
      <c r="M7" s="500"/>
      <c r="N7" s="501" t="s">
        <v>511</v>
      </c>
      <c r="O7" s="508" t="s">
        <v>337</v>
      </c>
      <c r="P7" s="510" t="s">
        <v>512</v>
      </c>
      <c r="Q7" s="511"/>
      <c r="R7" s="510" t="s">
        <v>338</v>
      </c>
      <c r="S7" s="511"/>
      <c r="T7" s="512" t="s">
        <v>359</v>
      </c>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row>
    <row r="8" spans="1:278" s="152" customFormat="1" ht="60.95" customHeight="1" thickTop="1" thickBot="1" x14ac:dyDescent="0.2">
      <c r="A8" s="167" t="s">
        <v>195</v>
      </c>
      <c r="B8" s="167" t="s">
        <v>362</v>
      </c>
      <c r="C8" s="168" t="s">
        <v>8</v>
      </c>
      <c r="D8" s="159" t="s">
        <v>347</v>
      </c>
      <c r="E8" s="170" t="s">
        <v>10</v>
      </c>
      <c r="F8" s="170" t="s">
        <v>11</v>
      </c>
      <c r="G8" s="170" t="s">
        <v>12</v>
      </c>
      <c r="H8" s="161" t="s">
        <v>340</v>
      </c>
      <c r="I8" s="161" t="s">
        <v>38</v>
      </c>
      <c r="J8" s="161" t="s">
        <v>341</v>
      </c>
      <c r="K8" s="161" t="s">
        <v>340</v>
      </c>
      <c r="L8" s="161" t="s">
        <v>342</v>
      </c>
      <c r="M8" s="161" t="s">
        <v>341</v>
      </c>
      <c r="N8" s="501"/>
      <c r="O8" s="509"/>
      <c r="P8" s="162" t="s">
        <v>343</v>
      </c>
      <c r="Q8" s="162" t="s">
        <v>344</v>
      </c>
      <c r="R8" s="162" t="s">
        <v>345</v>
      </c>
      <c r="S8" s="162" t="s">
        <v>346</v>
      </c>
      <c r="T8" s="512"/>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row>
    <row r="9" spans="1:278" s="212" customFormat="1" ht="10.5" customHeight="1" thickTop="1" thickBot="1" x14ac:dyDescent="0.25">
      <c r="A9" s="495"/>
      <c r="B9" s="496"/>
      <c r="C9" s="496"/>
      <c r="D9" s="496"/>
      <c r="E9" s="496"/>
      <c r="F9" s="496"/>
      <c r="G9" s="496"/>
      <c r="H9" s="496"/>
      <c r="I9" s="496"/>
      <c r="J9" s="496"/>
      <c r="K9" s="496"/>
      <c r="L9" s="496"/>
      <c r="M9" s="496"/>
      <c r="N9" s="496"/>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row>
    <row r="10" spans="1:278" s="154" customFormat="1" ht="15" customHeight="1" x14ac:dyDescent="0.2">
      <c r="A10" s="468">
        <f>'Mapa Final'!A10</f>
        <v>1</v>
      </c>
      <c r="B10" s="454" t="str">
        <f>'Mapa Final'!B10</f>
        <v>Evaluar el Sistema Institucional de Control Interno (SICI) de forma inadecuada</v>
      </c>
      <c r="C10" s="471" t="str">
        <f>'Mapa Final'!C10</f>
        <v>Reputacional</v>
      </c>
      <c r="D10" s="471" t="str">
        <f>'Mapa Final'!D10</f>
        <v>Gestión de riesgos no asociada a la estrategia organizacional</v>
      </c>
      <c r="E10" s="474" t="str">
        <f>'Mapa Final'!E10</f>
        <v>Inadecuada identificación de riesgos y limitantes en la obtención de la información.</v>
      </c>
      <c r="F10" s="474" t="str">
        <f>'Mapa Final'!F10</f>
        <v>Posibilidad de incumplir con el propósito de la  evaluación del Sistema Institucional de Control Interno (SICI), de evaluar la efectividad de los controles implementados por la Rama Judicial.</v>
      </c>
      <c r="G10" s="474" t="str">
        <f>'Mapa Final'!G10</f>
        <v>Usuarios, productos y prácticas organizacionales</v>
      </c>
      <c r="H10" s="477" t="str">
        <f>'Mapa Final'!I10</f>
        <v>Muy Baja</v>
      </c>
      <c r="I10" s="480" t="str">
        <f>'Mapa Final'!L10</f>
        <v>Menor</v>
      </c>
      <c r="J10" s="459" t="str">
        <f>'Mapa Final'!N10</f>
        <v>Bajo</v>
      </c>
      <c r="K10" s="462" t="str">
        <f>'Mapa Final'!AA10</f>
        <v>Muy Baja</v>
      </c>
      <c r="L10" s="462" t="str">
        <f>'Mapa Final'!AE10</f>
        <v>Menor</v>
      </c>
      <c r="M10" s="465" t="str">
        <f>'Mapa Final'!AG10</f>
        <v>Bajo</v>
      </c>
      <c r="N10" s="462" t="str">
        <f>'Mapa Final'!AH10</f>
        <v>Aceptar</v>
      </c>
      <c r="O10" s="457"/>
      <c r="P10" s="457"/>
      <c r="Q10" s="457"/>
      <c r="R10" s="457"/>
      <c r="S10" s="457"/>
      <c r="T10" s="487" t="s">
        <v>566</v>
      </c>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row>
    <row r="11" spans="1:278" s="154" customFormat="1" ht="13.5" customHeight="1" x14ac:dyDescent="0.2">
      <c r="A11" s="469"/>
      <c r="B11" s="513"/>
      <c r="C11" s="472"/>
      <c r="D11" s="472"/>
      <c r="E11" s="475"/>
      <c r="F11" s="475"/>
      <c r="G11" s="475"/>
      <c r="H11" s="478"/>
      <c r="I11" s="481"/>
      <c r="J11" s="460"/>
      <c r="K11" s="463"/>
      <c r="L11" s="463"/>
      <c r="M11" s="466"/>
      <c r="N11" s="463"/>
      <c r="O11" s="337"/>
      <c r="P11" s="337"/>
      <c r="Q11" s="337"/>
      <c r="R11" s="337"/>
      <c r="S11" s="337"/>
      <c r="T11" s="488"/>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row>
    <row r="12" spans="1:278" s="154" customFormat="1" ht="13.5" customHeight="1" x14ac:dyDescent="0.2">
      <c r="A12" s="469"/>
      <c r="B12" s="513"/>
      <c r="C12" s="472"/>
      <c r="D12" s="472"/>
      <c r="E12" s="475"/>
      <c r="F12" s="475"/>
      <c r="G12" s="475"/>
      <c r="H12" s="478"/>
      <c r="I12" s="481"/>
      <c r="J12" s="460"/>
      <c r="K12" s="463"/>
      <c r="L12" s="463"/>
      <c r="M12" s="466"/>
      <c r="N12" s="463"/>
      <c r="O12" s="337"/>
      <c r="P12" s="337"/>
      <c r="Q12" s="337"/>
      <c r="R12" s="337"/>
      <c r="S12" s="337"/>
      <c r="T12" s="488"/>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row>
    <row r="13" spans="1:278" s="154" customFormat="1" ht="13.5" customHeight="1" x14ac:dyDescent="0.2">
      <c r="A13" s="469"/>
      <c r="B13" s="513"/>
      <c r="C13" s="472"/>
      <c r="D13" s="472"/>
      <c r="E13" s="475"/>
      <c r="F13" s="475"/>
      <c r="G13" s="475"/>
      <c r="H13" s="478"/>
      <c r="I13" s="481"/>
      <c r="J13" s="460"/>
      <c r="K13" s="463"/>
      <c r="L13" s="463"/>
      <c r="M13" s="466"/>
      <c r="N13" s="463"/>
      <c r="O13" s="337"/>
      <c r="P13" s="337"/>
      <c r="Q13" s="337"/>
      <c r="R13" s="337"/>
      <c r="S13" s="337"/>
      <c r="T13" s="488"/>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row>
    <row r="14" spans="1:278" s="154" customFormat="1" ht="238.5" customHeight="1" thickBot="1" x14ac:dyDescent="0.25">
      <c r="A14" s="470"/>
      <c r="B14" s="514"/>
      <c r="C14" s="473"/>
      <c r="D14" s="473"/>
      <c r="E14" s="476"/>
      <c r="F14" s="476"/>
      <c r="G14" s="476"/>
      <c r="H14" s="479"/>
      <c r="I14" s="482"/>
      <c r="J14" s="461"/>
      <c r="K14" s="464"/>
      <c r="L14" s="464"/>
      <c r="M14" s="467"/>
      <c r="N14" s="464"/>
      <c r="O14" s="458"/>
      <c r="P14" s="458"/>
      <c r="Q14" s="458"/>
      <c r="R14" s="458"/>
      <c r="S14" s="458"/>
      <c r="T14" s="489"/>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row>
    <row r="15" spans="1:278" s="154" customFormat="1" ht="15" customHeight="1" x14ac:dyDescent="0.2">
      <c r="A15" s="468">
        <f>'Mapa Final'!A15</f>
        <v>2</v>
      </c>
      <c r="B15" s="454" t="str">
        <f>'Mapa Final'!B15</f>
        <v>Proporcionar los servicios de aseguramiento y consultoría de la actividad de auditoría de forma inapropiada.</v>
      </c>
      <c r="C15" s="471" t="str">
        <f>'Mapa Final'!C15</f>
        <v>Reputacional</v>
      </c>
      <c r="D15" s="471" t="str">
        <f>'Mapa Final'!D15</f>
        <v>Inoportunidad en el suministro de información de parte de los procesos o actividades objeto de auditoría.</v>
      </c>
      <c r="E15" s="474" t="str">
        <f>'Mapa Final'!E15</f>
        <v>Inoportunidad en el suministro de información,  debilidades e inconsistencias, reprocesos e imprevistos  en la gestión de auditoría interna y en el asesoramiento a la alta dirección.</v>
      </c>
      <c r="F15" s="474" t="str">
        <f>'Mapa Final'!F15</f>
        <v>Posibilidad de prestar los servicios de aseguramiento y consultoría de manera que no resulten convenientes y adecuados para atender las necesidades y expectativas de los grupos de valor e interés del proceso.</v>
      </c>
      <c r="G15" s="474" t="str">
        <f>'Mapa Final'!G15</f>
        <v>Usuarios, productos y prácticas organizacionales</v>
      </c>
      <c r="H15" s="477" t="str">
        <f>'Mapa Final'!I15</f>
        <v>Baja</v>
      </c>
      <c r="I15" s="480" t="str">
        <f>'Mapa Final'!L15</f>
        <v>Leve</v>
      </c>
      <c r="J15" s="459" t="str">
        <f>'Mapa Final'!N15</f>
        <v>Bajo</v>
      </c>
      <c r="K15" s="462" t="str">
        <f>'Mapa Final'!AA15</f>
        <v>Baja</v>
      </c>
      <c r="L15" s="462" t="str">
        <f>'Mapa Final'!AE15</f>
        <v>Leve</v>
      </c>
      <c r="M15" s="465" t="str">
        <f>'Mapa Final'!AG15</f>
        <v>Bajo</v>
      </c>
      <c r="N15" s="462" t="str">
        <f>'Mapa Final'!AH15</f>
        <v>Aceptar</v>
      </c>
      <c r="O15" s="457"/>
      <c r="P15" s="457"/>
      <c r="Q15" s="457"/>
      <c r="R15" s="457"/>
      <c r="S15" s="457"/>
      <c r="T15" s="487" t="s">
        <v>566</v>
      </c>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row>
    <row r="16" spans="1:278" s="154" customFormat="1" ht="13.5" customHeight="1" x14ac:dyDescent="0.2">
      <c r="A16" s="469"/>
      <c r="B16" s="513"/>
      <c r="C16" s="472"/>
      <c r="D16" s="472"/>
      <c r="E16" s="475"/>
      <c r="F16" s="475"/>
      <c r="G16" s="475"/>
      <c r="H16" s="478"/>
      <c r="I16" s="481"/>
      <c r="J16" s="460"/>
      <c r="K16" s="463"/>
      <c r="L16" s="463"/>
      <c r="M16" s="466"/>
      <c r="N16" s="463"/>
      <c r="O16" s="337"/>
      <c r="P16" s="337"/>
      <c r="Q16" s="337"/>
      <c r="R16" s="337"/>
      <c r="S16" s="337"/>
      <c r="T16" s="488"/>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row>
    <row r="17" spans="1:176" s="154" customFormat="1" ht="13.5" customHeight="1" x14ac:dyDescent="0.2">
      <c r="A17" s="469"/>
      <c r="B17" s="513"/>
      <c r="C17" s="472"/>
      <c r="D17" s="472"/>
      <c r="E17" s="475"/>
      <c r="F17" s="475"/>
      <c r="G17" s="475"/>
      <c r="H17" s="478"/>
      <c r="I17" s="481"/>
      <c r="J17" s="460"/>
      <c r="K17" s="463"/>
      <c r="L17" s="463"/>
      <c r="M17" s="466"/>
      <c r="N17" s="463"/>
      <c r="O17" s="337"/>
      <c r="P17" s="337"/>
      <c r="Q17" s="337"/>
      <c r="R17" s="337"/>
      <c r="S17" s="337"/>
      <c r="T17" s="488"/>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row>
    <row r="18" spans="1:176" s="154" customFormat="1" ht="13.5" customHeight="1" x14ac:dyDescent="0.2">
      <c r="A18" s="469"/>
      <c r="B18" s="513"/>
      <c r="C18" s="472"/>
      <c r="D18" s="472"/>
      <c r="E18" s="475"/>
      <c r="F18" s="475"/>
      <c r="G18" s="475"/>
      <c r="H18" s="478"/>
      <c r="I18" s="481"/>
      <c r="J18" s="460"/>
      <c r="K18" s="463"/>
      <c r="L18" s="463"/>
      <c r="M18" s="466"/>
      <c r="N18" s="463"/>
      <c r="O18" s="337"/>
      <c r="P18" s="337"/>
      <c r="Q18" s="337"/>
      <c r="R18" s="337"/>
      <c r="S18" s="337"/>
      <c r="T18" s="488"/>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row>
    <row r="19" spans="1:176" s="154" customFormat="1" ht="255.75" customHeight="1" thickBot="1" x14ac:dyDescent="0.25">
      <c r="A19" s="470"/>
      <c r="B19" s="514"/>
      <c r="C19" s="473"/>
      <c r="D19" s="473"/>
      <c r="E19" s="476"/>
      <c r="F19" s="476"/>
      <c r="G19" s="476"/>
      <c r="H19" s="479"/>
      <c r="I19" s="482"/>
      <c r="J19" s="461"/>
      <c r="K19" s="464"/>
      <c r="L19" s="464"/>
      <c r="M19" s="467"/>
      <c r="N19" s="464"/>
      <c r="O19" s="458"/>
      <c r="P19" s="458"/>
      <c r="Q19" s="458"/>
      <c r="R19" s="458"/>
      <c r="S19" s="458"/>
      <c r="T19" s="489"/>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row>
    <row r="20" spans="1:176" ht="15" customHeight="1" x14ac:dyDescent="0.2">
      <c r="A20" s="468">
        <f>'Mapa Final'!A20</f>
        <v>3</v>
      </c>
      <c r="B20" s="454" t="str">
        <f>'Mapa Final'!B20</f>
        <v>Generar recomendaciones de bajo impacto para mantener, perfeccionar y fortalecer continuamente el Sistema Institucional de Control Interno (SICI).</v>
      </c>
      <c r="C20" s="471" t="str">
        <f>'Mapa Final'!C20</f>
        <v>Reputacional</v>
      </c>
      <c r="D20" s="471" t="str">
        <f>'Mapa Final'!D20</f>
        <v>Limitaciones en la obtención y análisis en la información que sirve de base para la formulación de recomendaciones</v>
      </c>
      <c r="E20" s="474" t="str">
        <f>'Mapa Final'!E20</f>
        <v>Desconocimiento de la responsabilidad en el ejercicio del control interno por parte de los servidores judiciales, en particular aquellos que tienen capacidad de dirección y mando al interior de la Rama Judicial.</v>
      </c>
      <c r="F20" s="474" t="str">
        <f>'Mapa Final'!F20</f>
        <v>Posibilidad de realizar la Identificación y formulación de oportunidades de mejora que no puedan contribuir al mejoramiento continuo del SICI, ni agregar valor a la gestión de la Rama Judicial.</v>
      </c>
      <c r="G20" s="474" t="str">
        <f>'Mapa Final'!G20</f>
        <v>Usuarios, productos y prácticas organizacionales</v>
      </c>
      <c r="H20" s="477" t="str">
        <f>'Mapa Final'!I20</f>
        <v>Baja</v>
      </c>
      <c r="I20" s="480" t="str">
        <f>'Mapa Final'!L20</f>
        <v>Leve</v>
      </c>
      <c r="J20" s="459" t="str">
        <f>'Mapa Final'!N20</f>
        <v>Bajo</v>
      </c>
      <c r="K20" s="462" t="str">
        <f>'Mapa Final'!AA20</f>
        <v>Baja</v>
      </c>
      <c r="L20" s="462" t="str">
        <f>'Mapa Final'!AE20</f>
        <v>Leve</v>
      </c>
      <c r="M20" s="465" t="str">
        <f>'Mapa Final'!AG20</f>
        <v>Bajo</v>
      </c>
      <c r="N20" s="462" t="str">
        <f>'Mapa Final'!AH20</f>
        <v>Aceptar</v>
      </c>
      <c r="O20" s="457"/>
      <c r="P20" s="457"/>
      <c r="Q20" s="457"/>
      <c r="R20" s="457"/>
      <c r="S20" s="457"/>
      <c r="T20" s="487" t="s">
        <v>566</v>
      </c>
      <c r="U20" s="166"/>
      <c r="V20" s="166"/>
    </row>
    <row r="21" spans="1:176" x14ac:dyDescent="0.2">
      <c r="A21" s="469"/>
      <c r="B21" s="513"/>
      <c r="C21" s="472"/>
      <c r="D21" s="472"/>
      <c r="E21" s="475"/>
      <c r="F21" s="475"/>
      <c r="G21" s="475"/>
      <c r="H21" s="478"/>
      <c r="I21" s="481"/>
      <c r="J21" s="460"/>
      <c r="K21" s="463"/>
      <c r="L21" s="463"/>
      <c r="M21" s="466"/>
      <c r="N21" s="463"/>
      <c r="O21" s="337"/>
      <c r="P21" s="337"/>
      <c r="Q21" s="337"/>
      <c r="R21" s="337"/>
      <c r="S21" s="337"/>
      <c r="T21" s="488"/>
      <c r="U21" s="166"/>
      <c r="V21" s="166"/>
    </row>
    <row r="22" spans="1:176" x14ac:dyDescent="0.2">
      <c r="A22" s="469"/>
      <c r="B22" s="513"/>
      <c r="C22" s="472"/>
      <c r="D22" s="472"/>
      <c r="E22" s="475"/>
      <c r="F22" s="475"/>
      <c r="G22" s="475"/>
      <c r="H22" s="478"/>
      <c r="I22" s="481"/>
      <c r="J22" s="460"/>
      <c r="K22" s="463"/>
      <c r="L22" s="463"/>
      <c r="M22" s="466"/>
      <c r="N22" s="463"/>
      <c r="O22" s="337"/>
      <c r="P22" s="337"/>
      <c r="Q22" s="337"/>
      <c r="R22" s="337"/>
      <c r="S22" s="337"/>
      <c r="T22" s="488"/>
      <c r="U22" s="166"/>
      <c r="V22" s="166"/>
    </row>
    <row r="23" spans="1:176" x14ac:dyDescent="0.2">
      <c r="A23" s="469"/>
      <c r="B23" s="513"/>
      <c r="C23" s="472"/>
      <c r="D23" s="472"/>
      <c r="E23" s="475"/>
      <c r="F23" s="475"/>
      <c r="G23" s="475"/>
      <c r="H23" s="478"/>
      <c r="I23" s="481"/>
      <c r="J23" s="460"/>
      <c r="K23" s="463"/>
      <c r="L23" s="463"/>
      <c r="M23" s="466"/>
      <c r="N23" s="463"/>
      <c r="O23" s="337"/>
      <c r="P23" s="337"/>
      <c r="Q23" s="337"/>
      <c r="R23" s="337"/>
      <c r="S23" s="337"/>
      <c r="T23" s="488"/>
      <c r="U23" s="166"/>
      <c r="V23" s="166"/>
    </row>
    <row r="24" spans="1:176" ht="307.5" customHeight="1" thickBot="1" x14ac:dyDescent="0.25">
      <c r="A24" s="470"/>
      <c r="B24" s="514"/>
      <c r="C24" s="473"/>
      <c r="D24" s="473"/>
      <c r="E24" s="476"/>
      <c r="F24" s="476"/>
      <c r="G24" s="476"/>
      <c r="H24" s="479"/>
      <c r="I24" s="482"/>
      <c r="J24" s="461"/>
      <c r="K24" s="464"/>
      <c r="L24" s="464"/>
      <c r="M24" s="467"/>
      <c r="N24" s="464"/>
      <c r="O24" s="458"/>
      <c r="P24" s="458"/>
      <c r="Q24" s="458"/>
      <c r="R24" s="458"/>
      <c r="S24" s="458"/>
      <c r="T24" s="489"/>
      <c r="U24" s="166"/>
      <c r="V24" s="166"/>
    </row>
    <row r="25" spans="1:176" ht="15" customHeight="1" x14ac:dyDescent="0.2">
      <c r="A25" s="468">
        <f>'Mapa Final'!A25</f>
        <v>4</v>
      </c>
      <c r="B25" s="454" t="str">
        <f>'Mapa Final'!B25</f>
        <v>Incumplir con las funciones asignadas a la Unidad de Auditoría por la ley y el reglamento</v>
      </c>
      <c r="C25" s="471" t="str">
        <f>'Mapa Final'!C25</f>
        <v>Incumplimiento de las metas establecidas</v>
      </c>
      <c r="D25" s="471" t="str">
        <f>'Mapa Final'!D25</f>
        <v>Situaciones de orden público y/o salud pública, o emergencias por desastres naturales y los causadas por el hombre (antrópicos), que imposibilite el desplazamiento de los auditores para realizar actividades presenciales.</v>
      </c>
      <c r="E25" s="474" t="str">
        <f>'Mapa Final'!E25</f>
        <v>Situaciones de orden público, salud pública o emergencias y/o falta de recursos.</v>
      </c>
      <c r="F25" s="474" t="str">
        <f>'Mapa Final'!F25</f>
        <v>Posibilidad de afectar la operación del proceso en circunstancias especiales, que podrían generar un cumplimiento parcial o el incumplimiento de la totalidad de las funciones asignadas a la Unidad de Auditoría.</v>
      </c>
      <c r="G25" s="474" t="str">
        <f>'Mapa Final'!G25</f>
        <v>Usuarios, productos y prácticas organizacionales</v>
      </c>
      <c r="H25" s="477" t="str">
        <f>'Mapa Final'!I25</f>
        <v>Baja</v>
      </c>
      <c r="I25" s="480" t="str">
        <f>'Mapa Final'!L25</f>
        <v>Menor</v>
      </c>
      <c r="J25" s="459" t="str">
        <f>'Mapa Final'!N25</f>
        <v>Moderado</v>
      </c>
      <c r="K25" s="462" t="str">
        <f>'Mapa Final'!AA25</f>
        <v>Baja</v>
      </c>
      <c r="L25" s="462" t="str">
        <f>'Mapa Final'!AE25</f>
        <v>Menor</v>
      </c>
      <c r="M25" s="465" t="str">
        <f>'Mapa Final'!AG25</f>
        <v>Moderado</v>
      </c>
      <c r="N25" s="462" t="str">
        <f>'Mapa Final'!AH25</f>
        <v>Reducir(mitigar)</v>
      </c>
      <c r="O25" s="331" t="s">
        <v>492</v>
      </c>
      <c r="P25" s="483" t="s">
        <v>176</v>
      </c>
      <c r="Q25" s="457"/>
      <c r="R25" s="327">
        <v>44228</v>
      </c>
      <c r="S25" s="327">
        <v>44561</v>
      </c>
      <c r="T25" s="487" t="s">
        <v>566</v>
      </c>
    </row>
    <row r="26" spans="1:176" x14ac:dyDescent="0.2">
      <c r="A26" s="469"/>
      <c r="B26" s="513"/>
      <c r="C26" s="472"/>
      <c r="D26" s="472"/>
      <c r="E26" s="475"/>
      <c r="F26" s="475"/>
      <c r="G26" s="475"/>
      <c r="H26" s="478"/>
      <c r="I26" s="481"/>
      <c r="J26" s="460"/>
      <c r="K26" s="463"/>
      <c r="L26" s="463"/>
      <c r="M26" s="466"/>
      <c r="N26" s="463"/>
      <c r="O26" s="332"/>
      <c r="P26" s="378"/>
      <c r="Q26" s="337"/>
      <c r="R26" s="333"/>
      <c r="S26" s="333"/>
      <c r="T26" s="488"/>
    </row>
    <row r="27" spans="1:176" x14ac:dyDescent="0.2">
      <c r="A27" s="469"/>
      <c r="B27" s="513"/>
      <c r="C27" s="472"/>
      <c r="D27" s="472"/>
      <c r="E27" s="475"/>
      <c r="F27" s="475"/>
      <c r="G27" s="475"/>
      <c r="H27" s="478"/>
      <c r="I27" s="481"/>
      <c r="J27" s="460"/>
      <c r="K27" s="463"/>
      <c r="L27" s="463"/>
      <c r="M27" s="466"/>
      <c r="N27" s="463"/>
      <c r="O27" s="332"/>
      <c r="P27" s="378"/>
      <c r="Q27" s="337"/>
      <c r="R27" s="333"/>
      <c r="S27" s="333"/>
      <c r="T27" s="488"/>
    </row>
    <row r="28" spans="1:176" x14ac:dyDescent="0.2">
      <c r="A28" s="469"/>
      <c r="B28" s="513"/>
      <c r="C28" s="472"/>
      <c r="D28" s="472"/>
      <c r="E28" s="475"/>
      <c r="F28" s="475"/>
      <c r="G28" s="475"/>
      <c r="H28" s="478"/>
      <c r="I28" s="481"/>
      <c r="J28" s="460"/>
      <c r="K28" s="463"/>
      <c r="L28" s="463"/>
      <c r="M28" s="466"/>
      <c r="N28" s="463"/>
      <c r="O28" s="332"/>
      <c r="P28" s="378"/>
      <c r="Q28" s="337"/>
      <c r="R28" s="333"/>
      <c r="S28" s="333"/>
      <c r="T28" s="488"/>
    </row>
    <row r="29" spans="1:176" ht="277.5" customHeight="1" thickBot="1" x14ac:dyDescent="0.25">
      <c r="A29" s="470"/>
      <c r="B29" s="514"/>
      <c r="C29" s="473"/>
      <c r="D29" s="473"/>
      <c r="E29" s="476"/>
      <c r="F29" s="476"/>
      <c r="G29" s="476"/>
      <c r="H29" s="479"/>
      <c r="I29" s="482"/>
      <c r="J29" s="461"/>
      <c r="K29" s="464"/>
      <c r="L29" s="464"/>
      <c r="M29" s="467"/>
      <c r="N29" s="464"/>
      <c r="O29" s="332"/>
      <c r="P29" s="484"/>
      <c r="Q29" s="458"/>
      <c r="R29" s="316"/>
      <c r="S29" s="316"/>
      <c r="T29" s="489"/>
    </row>
    <row r="30" spans="1:176" ht="15" customHeight="1" x14ac:dyDescent="0.2">
      <c r="A30" s="468">
        <f>'Mapa Final'!A30</f>
        <v>5</v>
      </c>
      <c r="B30" s="454" t="str">
        <f>'Mapa Final'!B30</f>
        <v>Incumplir con los lineamientos del Sistema de Gestión Ambiental.</v>
      </c>
      <c r="C30" s="471" t="str">
        <f>'Mapa Final'!C30</f>
        <v xml:space="preserve"> Afectación Ambiental</v>
      </c>
      <c r="D30" s="471" t="str">
        <f>'Mapa Final'!D30</f>
        <v>Incremento en el consumo de servicios públicos en ejercicio de las actividades de auditoría.</v>
      </c>
      <c r="E30" s="474" t="str">
        <f>'Mapa Final'!E30</f>
        <v>Falta de apropiación del Plan de Gestión Ambiental que aplica para la Rama Judicial Acuerdo PSAA14-10160</v>
      </c>
      <c r="F30" s="474" t="str">
        <f>'Mapa Final'!F30</f>
        <v>Posibilidad que en el ejercicio de las funciones asignadas a la Unidad de Auditoría, se genere un cumplimiento parcial o incumplimiento de la Política y/o de los objetivos ambientales.</v>
      </c>
      <c r="G30" s="474" t="str">
        <f>'Mapa Final'!G30</f>
        <v>Eventos Ambientales Internos</v>
      </c>
      <c r="H30" s="477" t="str">
        <f>'Mapa Final'!I30</f>
        <v>Media</v>
      </c>
      <c r="I30" s="480" t="str">
        <f>'Mapa Final'!L30</f>
        <v>Leve</v>
      </c>
      <c r="J30" s="459" t="str">
        <f>'Mapa Final'!N30</f>
        <v>Moderado</v>
      </c>
      <c r="K30" s="462" t="str">
        <f>'Mapa Final'!AA30</f>
        <v>Baja</v>
      </c>
      <c r="L30" s="462" t="str">
        <f>'Mapa Final'!AE30</f>
        <v>Leve</v>
      </c>
      <c r="M30" s="465" t="str">
        <f>'Mapa Final'!AG30</f>
        <v>Bajo</v>
      </c>
      <c r="N30" s="462" t="str">
        <f>'Mapa Final'!AH30</f>
        <v>Aceptar</v>
      </c>
      <c r="O30" s="457"/>
      <c r="P30" s="457"/>
      <c r="Q30" s="457"/>
      <c r="R30" s="457"/>
      <c r="S30" s="457"/>
      <c r="T30" s="487" t="s">
        <v>566</v>
      </c>
    </row>
    <row r="31" spans="1:176" x14ac:dyDescent="0.2">
      <c r="A31" s="469"/>
      <c r="B31" s="513"/>
      <c r="C31" s="472"/>
      <c r="D31" s="472"/>
      <c r="E31" s="475"/>
      <c r="F31" s="475"/>
      <c r="G31" s="475"/>
      <c r="H31" s="478"/>
      <c r="I31" s="481"/>
      <c r="J31" s="460"/>
      <c r="K31" s="463"/>
      <c r="L31" s="463"/>
      <c r="M31" s="466"/>
      <c r="N31" s="463"/>
      <c r="O31" s="337"/>
      <c r="P31" s="337"/>
      <c r="Q31" s="337"/>
      <c r="R31" s="337"/>
      <c r="S31" s="337"/>
      <c r="T31" s="488"/>
    </row>
    <row r="32" spans="1:176" x14ac:dyDescent="0.2">
      <c r="A32" s="469"/>
      <c r="B32" s="513"/>
      <c r="C32" s="472"/>
      <c r="D32" s="472"/>
      <c r="E32" s="475"/>
      <c r="F32" s="475"/>
      <c r="G32" s="475"/>
      <c r="H32" s="478"/>
      <c r="I32" s="481"/>
      <c r="J32" s="460"/>
      <c r="K32" s="463"/>
      <c r="L32" s="463"/>
      <c r="M32" s="466"/>
      <c r="N32" s="463"/>
      <c r="O32" s="337"/>
      <c r="P32" s="337"/>
      <c r="Q32" s="337"/>
      <c r="R32" s="337"/>
      <c r="S32" s="337"/>
      <c r="T32" s="488"/>
    </row>
    <row r="33" spans="1:20" x14ac:dyDescent="0.2">
      <c r="A33" s="469"/>
      <c r="B33" s="513"/>
      <c r="C33" s="472"/>
      <c r="D33" s="472"/>
      <c r="E33" s="475"/>
      <c r="F33" s="475"/>
      <c r="G33" s="475"/>
      <c r="H33" s="478"/>
      <c r="I33" s="481"/>
      <c r="J33" s="460"/>
      <c r="K33" s="463"/>
      <c r="L33" s="463"/>
      <c r="M33" s="466"/>
      <c r="N33" s="463"/>
      <c r="O33" s="337"/>
      <c r="P33" s="337"/>
      <c r="Q33" s="337"/>
      <c r="R33" s="337"/>
      <c r="S33" s="337"/>
      <c r="T33" s="488"/>
    </row>
    <row r="34" spans="1:20" ht="102.75" customHeight="1" thickBot="1" x14ac:dyDescent="0.25">
      <c r="A34" s="470"/>
      <c r="B34" s="514"/>
      <c r="C34" s="473"/>
      <c r="D34" s="473"/>
      <c r="E34" s="476"/>
      <c r="F34" s="476"/>
      <c r="G34" s="476"/>
      <c r="H34" s="479"/>
      <c r="I34" s="482"/>
      <c r="J34" s="461"/>
      <c r="K34" s="464"/>
      <c r="L34" s="464"/>
      <c r="M34" s="467"/>
      <c r="N34" s="464"/>
      <c r="O34" s="458"/>
      <c r="P34" s="458"/>
      <c r="Q34" s="458"/>
      <c r="R34" s="458"/>
      <c r="S34" s="458"/>
      <c r="T34" s="489"/>
    </row>
    <row r="35" spans="1:20" ht="15" customHeight="1" x14ac:dyDescent="0.2">
      <c r="A35" s="468">
        <f>'Mapa Final'!A35</f>
        <v>6</v>
      </c>
      <c r="B35" s="454" t="str">
        <f>'Mapa Final'!B35</f>
        <v>Debilidades en cultura de la probidad</v>
      </c>
      <c r="C35" s="471" t="str">
        <f>'Mapa Final'!C35</f>
        <v>Reputacional(Corrupción)</v>
      </c>
      <c r="D35" s="471" t="str">
        <f>'Mapa Final'!D35</f>
        <v>Debilidad en el cumplimiento de los procedimientos de auditoría interna.</v>
      </c>
      <c r="E35" s="474" t="str">
        <f>'Mapa Final'!E35</f>
        <v>Ausencia o no aplicación de principios y valores éticos y morales, del código de ética del auditor interno y del código de integridad</v>
      </c>
      <c r="F35" s="474" t="str">
        <f>'Mapa Final'!F35</f>
        <v xml:space="preserve">Posibilidad de omitir informar a los entes de control sobre la existencia de situaciones o hechos irregulares, no reportando los hallazgos encontrados en las auditorias de control interno para beneficio propio o de un tercero. </v>
      </c>
      <c r="G35" s="474" t="str">
        <f>'Mapa Final'!G35</f>
        <v>Usuarios, productos y prácticas organizacionales</v>
      </c>
      <c r="H35" s="477" t="str">
        <f>'Mapa Final'!I35</f>
        <v>Baja</v>
      </c>
      <c r="I35" s="480" t="str">
        <f>'Mapa Final'!L35</f>
        <v>Mayor</v>
      </c>
      <c r="J35" s="459" t="str">
        <f>'Mapa Final'!N35</f>
        <v xml:space="preserve">Alto </v>
      </c>
      <c r="K35" s="462" t="str">
        <f>'Mapa Final'!AA35</f>
        <v>Baja</v>
      </c>
      <c r="L35" s="462" t="str">
        <f>'Mapa Final'!AE35</f>
        <v>Mayor</v>
      </c>
      <c r="M35" s="465" t="str">
        <f>'Mapa Final'!AG35</f>
        <v xml:space="preserve">Alto </v>
      </c>
      <c r="N35" s="462" t="str">
        <f>'Mapa Final'!AH35</f>
        <v>Reducir(mitigar)</v>
      </c>
      <c r="O35" s="332" t="s">
        <v>491</v>
      </c>
      <c r="P35" s="483" t="s">
        <v>176</v>
      </c>
      <c r="Q35" s="457"/>
      <c r="R35" s="327">
        <v>44228</v>
      </c>
      <c r="S35" s="327">
        <v>44561</v>
      </c>
      <c r="T35" s="487" t="s">
        <v>566</v>
      </c>
    </row>
    <row r="36" spans="1:20" x14ac:dyDescent="0.2">
      <c r="A36" s="469"/>
      <c r="B36" s="513"/>
      <c r="C36" s="472"/>
      <c r="D36" s="472"/>
      <c r="E36" s="475"/>
      <c r="F36" s="475"/>
      <c r="G36" s="475"/>
      <c r="H36" s="478"/>
      <c r="I36" s="481"/>
      <c r="J36" s="460"/>
      <c r="K36" s="463"/>
      <c r="L36" s="463"/>
      <c r="M36" s="466"/>
      <c r="N36" s="463"/>
      <c r="O36" s="376"/>
      <c r="P36" s="378"/>
      <c r="Q36" s="337"/>
      <c r="R36" s="333"/>
      <c r="S36" s="333"/>
      <c r="T36" s="488"/>
    </row>
    <row r="37" spans="1:20" x14ac:dyDescent="0.2">
      <c r="A37" s="469"/>
      <c r="B37" s="513"/>
      <c r="C37" s="472"/>
      <c r="D37" s="472"/>
      <c r="E37" s="475"/>
      <c r="F37" s="475"/>
      <c r="G37" s="475"/>
      <c r="H37" s="478"/>
      <c r="I37" s="481"/>
      <c r="J37" s="460"/>
      <c r="K37" s="463"/>
      <c r="L37" s="463"/>
      <c r="M37" s="466"/>
      <c r="N37" s="463"/>
      <c r="O37" s="376"/>
      <c r="P37" s="378"/>
      <c r="Q37" s="337"/>
      <c r="R37" s="333"/>
      <c r="S37" s="333"/>
      <c r="T37" s="488"/>
    </row>
    <row r="38" spans="1:20" x14ac:dyDescent="0.2">
      <c r="A38" s="469"/>
      <c r="B38" s="513"/>
      <c r="C38" s="472"/>
      <c r="D38" s="472"/>
      <c r="E38" s="475"/>
      <c r="F38" s="475"/>
      <c r="G38" s="475"/>
      <c r="H38" s="478"/>
      <c r="I38" s="481"/>
      <c r="J38" s="460"/>
      <c r="K38" s="463"/>
      <c r="L38" s="463"/>
      <c r="M38" s="466"/>
      <c r="N38" s="463"/>
      <c r="O38" s="376"/>
      <c r="P38" s="378"/>
      <c r="Q38" s="337"/>
      <c r="R38" s="333"/>
      <c r="S38" s="333"/>
      <c r="T38" s="488"/>
    </row>
    <row r="39" spans="1:20" ht="278.25" customHeight="1" thickBot="1" x14ac:dyDescent="0.25">
      <c r="A39" s="470"/>
      <c r="B39" s="514"/>
      <c r="C39" s="473"/>
      <c r="D39" s="473"/>
      <c r="E39" s="476"/>
      <c r="F39" s="476"/>
      <c r="G39" s="476"/>
      <c r="H39" s="479"/>
      <c r="I39" s="482"/>
      <c r="J39" s="461"/>
      <c r="K39" s="464"/>
      <c r="L39" s="464"/>
      <c r="M39" s="467"/>
      <c r="N39" s="464"/>
      <c r="O39" s="376"/>
      <c r="P39" s="378"/>
      <c r="Q39" s="337"/>
      <c r="R39" s="316"/>
      <c r="S39" s="316"/>
      <c r="T39" s="489"/>
    </row>
    <row r="40" spans="1:20" ht="15" customHeight="1" x14ac:dyDescent="0.2">
      <c r="A40" s="468">
        <f>'Mapa Final'!A40</f>
        <v>7</v>
      </c>
      <c r="B40" s="454" t="str">
        <f>'Mapa Final'!B40</f>
        <v>Conflicto de intereses</v>
      </c>
      <c r="C40" s="471" t="str">
        <f>'Mapa Final'!C40</f>
        <v>Reputacional(Corrupción)</v>
      </c>
      <c r="D40" s="471" t="str">
        <f>'Mapa Final'!D40</f>
        <v>Auditores internos que mantienen relación directa o indirecta de amistad o familiar con el proceso o las personas auditadas.</v>
      </c>
      <c r="E40" s="474" t="str">
        <f>'Mapa Final'!E40</f>
        <v>Incumplimiento por parte de los auditores, de reportar la existencia de conflictos de interés que afecten la independencia de la auditoría y no actuar o no tener una actitud imparcial y neutral</v>
      </c>
      <c r="F40" s="474"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4" t="str">
        <f>'Mapa Final'!G40</f>
        <v>Usuarios, productos y prácticas organizacionales</v>
      </c>
      <c r="H40" s="477" t="str">
        <f>'Mapa Final'!I40</f>
        <v>Baja</v>
      </c>
      <c r="I40" s="480" t="str">
        <f>'Mapa Final'!L40</f>
        <v>Mayor</v>
      </c>
      <c r="J40" s="459" t="str">
        <f>'Mapa Final'!N40</f>
        <v xml:space="preserve">Alto </v>
      </c>
      <c r="K40" s="462" t="str">
        <f>'Mapa Final'!AA40</f>
        <v>Baja</v>
      </c>
      <c r="L40" s="462" t="str">
        <f>'Mapa Final'!AE40</f>
        <v>Mayor</v>
      </c>
      <c r="M40" s="465" t="str">
        <f>'Mapa Final'!AG40</f>
        <v xml:space="preserve">Alto </v>
      </c>
      <c r="N40" s="462" t="str">
        <f>'Mapa Final'!AH40</f>
        <v>Reducir(mitigar)</v>
      </c>
      <c r="O40" s="490" t="s">
        <v>494</v>
      </c>
      <c r="P40" s="483" t="s">
        <v>176</v>
      </c>
      <c r="Q40" s="457"/>
      <c r="R40" s="485">
        <v>44228</v>
      </c>
      <c r="S40" s="485">
        <v>44561</v>
      </c>
      <c r="T40" s="487" t="s">
        <v>566</v>
      </c>
    </row>
    <row r="41" spans="1:20" x14ac:dyDescent="0.2">
      <c r="A41" s="469"/>
      <c r="B41" s="513"/>
      <c r="C41" s="472"/>
      <c r="D41" s="472"/>
      <c r="E41" s="475"/>
      <c r="F41" s="475"/>
      <c r="G41" s="475"/>
      <c r="H41" s="478"/>
      <c r="I41" s="481"/>
      <c r="J41" s="460"/>
      <c r="K41" s="463"/>
      <c r="L41" s="463"/>
      <c r="M41" s="466"/>
      <c r="N41" s="463"/>
      <c r="O41" s="326"/>
      <c r="P41" s="378"/>
      <c r="Q41" s="337"/>
      <c r="R41" s="333"/>
      <c r="S41" s="333"/>
      <c r="T41" s="488"/>
    </row>
    <row r="42" spans="1:20" x14ac:dyDescent="0.2">
      <c r="A42" s="469"/>
      <c r="B42" s="513"/>
      <c r="C42" s="472"/>
      <c r="D42" s="472"/>
      <c r="E42" s="475"/>
      <c r="F42" s="475"/>
      <c r="G42" s="475"/>
      <c r="H42" s="478"/>
      <c r="I42" s="481"/>
      <c r="J42" s="460"/>
      <c r="K42" s="463"/>
      <c r="L42" s="463"/>
      <c r="M42" s="466"/>
      <c r="N42" s="463"/>
      <c r="O42" s="326"/>
      <c r="P42" s="378"/>
      <c r="Q42" s="337"/>
      <c r="R42" s="333"/>
      <c r="S42" s="333"/>
      <c r="T42" s="488"/>
    </row>
    <row r="43" spans="1:20" x14ac:dyDescent="0.2">
      <c r="A43" s="469"/>
      <c r="B43" s="513"/>
      <c r="C43" s="472"/>
      <c r="D43" s="472"/>
      <c r="E43" s="475"/>
      <c r="F43" s="475"/>
      <c r="G43" s="475"/>
      <c r="H43" s="478"/>
      <c r="I43" s="481"/>
      <c r="J43" s="460"/>
      <c r="K43" s="463"/>
      <c r="L43" s="463"/>
      <c r="M43" s="466"/>
      <c r="N43" s="463"/>
      <c r="O43" s="326"/>
      <c r="P43" s="378"/>
      <c r="Q43" s="337"/>
      <c r="R43" s="333"/>
      <c r="S43" s="333"/>
      <c r="T43" s="488"/>
    </row>
    <row r="44" spans="1:20" ht="15.75" thickBot="1" x14ac:dyDescent="0.25">
      <c r="A44" s="470"/>
      <c r="B44" s="514"/>
      <c r="C44" s="473"/>
      <c r="D44" s="473"/>
      <c r="E44" s="476"/>
      <c r="F44" s="476"/>
      <c r="G44" s="476"/>
      <c r="H44" s="479"/>
      <c r="I44" s="482"/>
      <c r="J44" s="461"/>
      <c r="K44" s="464"/>
      <c r="L44" s="464"/>
      <c r="M44" s="467"/>
      <c r="N44" s="464"/>
      <c r="O44" s="491"/>
      <c r="P44" s="484"/>
      <c r="Q44" s="458"/>
      <c r="R44" s="486"/>
      <c r="S44" s="486"/>
      <c r="T44" s="489"/>
    </row>
    <row r="45" spans="1:20" ht="15" customHeight="1" x14ac:dyDescent="0.2">
      <c r="A45" s="468">
        <f>'Mapa Final'!A45</f>
        <v>8</v>
      </c>
      <c r="B45" s="454" t="str">
        <f>'Mapa Final'!B45</f>
        <v>Fallas de integridad pública</v>
      </c>
      <c r="C45" s="471" t="str">
        <f>'Mapa Final'!C45</f>
        <v>Reputacional(Corrupción)</v>
      </c>
      <c r="D45" s="471" t="str">
        <f>'Mapa Final'!D45</f>
        <v>Influencias o presiones internas o externas sobre las actividades de la Unidad de Auditoría.</v>
      </c>
      <c r="E45" s="474" t="str">
        <f>'Mapa Final'!E45</f>
        <v>Desconocimiento, falta de aplicación o incumplimiento por parte de los auditores, de los principios y reglas de conducta establecidos en el Código de Ética del Auditor Interno de la Rama Judicial.</v>
      </c>
      <c r="F45" s="474"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4" t="str">
        <f>'Mapa Final'!G45</f>
        <v>Usuarios, productos y prácticas organizacionales</v>
      </c>
      <c r="H45" s="477" t="str">
        <f>'Mapa Final'!I45</f>
        <v>Baja</v>
      </c>
      <c r="I45" s="480" t="str">
        <f>'Mapa Final'!L45</f>
        <v>Mayor</v>
      </c>
      <c r="J45" s="459" t="str">
        <f>'Mapa Final'!N45</f>
        <v xml:space="preserve">Alto </v>
      </c>
      <c r="K45" s="462" t="str">
        <f>'Mapa Final'!AA45</f>
        <v>Baja</v>
      </c>
      <c r="L45" s="462" t="str">
        <f>'Mapa Final'!AE45</f>
        <v>Mayor</v>
      </c>
      <c r="M45" s="465" t="str">
        <f>'Mapa Final'!AG45</f>
        <v xml:space="preserve">Alto </v>
      </c>
      <c r="N45" s="462" t="str">
        <f>'Mapa Final'!AH45</f>
        <v>Reducir(mitigar)</v>
      </c>
      <c r="O45" s="490" t="s">
        <v>495</v>
      </c>
      <c r="P45" s="483" t="s">
        <v>176</v>
      </c>
      <c r="Q45" s="457"/>
      <c r="R45" s="485">
        <v>44228</v>
      </c>
      <c r="S45" s="485">
        <v>44561</v>
      </c>
      <c r="T45" s="487" t="s">
        <v>566</v>
      </c>
    </row>
    <row r="46" spans="1:20" x14ac:dyDescent="0.2">
      <c r="A46" s="469"/>
      <c r="B46" s="513"/>
      <c r="C46" s="472"/>
      <c r="D46" s="472"/>
      <c r="E46" s="475"/>
      <c r="F46" s="475"/>
      <c r="G46" s="475"/>
      <c r="H46" s="478"/>
      <c r="I46" s="481"/>
      <c r="J46" s="460"/>
      <c r="K46" s="463"/>
      <c r="L46" s="463"/>
      <c r="M46" s="466"/>
      <c r="N46" s="463"/>
      <c r="O46" s="326"/>
      <c r="P46" s="378"/>
      <c r="Q46" s="337"/>
      <c r="R46" s="333"/>
      <c r="S46" s="333"/>
      <c r="T46" s="488"/>
    </row>
    <row r="47" spans="1:20" x14ac:dyDescent="0.2">
      <c r="A47" s="469"/>
      <c r="B47" s="513"/>
      <c r="C47" s="472"/>
      <c r="D47" s="472"/>
      <c r="E47" s="475"/>
      <c r="F47" s="475"/>
      <c r="G47" s="475"/>
      <c r="H47" s="478"/>
      <c r="I47" s="481"/>
      <c r="J47" s="460"/>
      <c r="K47" s="463"/>
      <c r="L47" s="463"/>
      <c r="M47" s="466"/>
      <c r="N47" s="463"/>
      <c r="O47" s="326"/>
      <c r="P47" s="378"/>
      <c r="Q47" s="337"/>
      <c r="R47" s="333"/>
      <c r="S47" s="333"/>
      <c r="T47" s="488"/>
    </row>
    <row r="48" spans="1:20" x14ac:dyDescent="0.2">
      <c r="A48" s="469"/>
      <c r="B48" s="513"/>
      <c r="C48" s="472"/>
      <c r="D48" s="472"/>
      <c r="E48" s="475"/>
      <c r="F48" s="475"/>
      <c r="G48" s="475"/>
      <c r="H48" s="478"/>
      <c r="I48" s="481"/>
      <c r="J48" s="460"/>
      <c r="K48" s="463"/>
      <c r="L48" s="463"/>
      <c r="M48" s="466"/>
      <c r="N48" s="463"/>
      <c r="O48" s="326"/>
      <c r="P48" s="378"/>
      <c r="Q48" s="337"/>
      <c r="R48" s="333"/>
      <c r="S48" s="333"/>
      <c r="T48" s="488"/>
    </row>
    <row r="49" spans="1:20" ht="15.75" thickBot="1" x14ac:dyDescent="0.25">
      <c r="A49" s="470"/>
      <c r="B49" s="514"/>
      <c r="C49" s="473"/>
      <c r="D49" s="473"/>
      <c r="E49" s="476"/>
      <c r="F49" s="476"/>
      <c r="G49" s="476"/>
      <c r="H49" s="479"/>
      <c r="I49" s="482"/>
      <c r="J49" s="461"/>
      <c r="K49" s="464"/>
      <c r="L49" s="464"/>
      <c r="M49" s="467"/>
      <c r="N49" s="464"/>
      <c r="O49" s="491"/>
      <c r="P49" s="484"/>
      <c r="Q49" s="458"/>
      <c r="R49" s="486"/>
      <c r="S49" s="486"/>
      <c r="T49" s="489"/>
    </row>
    <row r="50" spans="1:20" hidden="1" x14ac:dyDescent="0.2">
      <c r="A50" s="468">
        <f>'Mapa Final'!A50</f>
        <v>0</v>
      </c>
      <c r="B50" s="454">
        <f>'Mapa Final'!B50</f>
        <v>0</v>
      </c>
      <c r="C50" s="471">
        <f>'Mapa Final'!C50</f>
        <v>0</v>
      </c>
      <c r="D50" s="471">
        <f>'Mapa Final'!D50</f>
        <v>0</v>
      </c>
      <c r="E50" s="474">
        <f>'Mapa Final'!E50</f>
        <v>0</v>
      </c>
      <c r="F50" s="474">
        <f>'Mapa Final'!F50</f>
        <v>0</v>
      </c>
      <c r="G50" s="474">
        <f>'Mapa Final'!G50</f>
        <v>0</v>
      </c>
      <c r="H50" s="477" t="str">
        <f>'Mapa Final'!I50</f>
        <v>Muy Baja</v>
      </c>
      <c r="I50" s="480" t="b">
        <f>'Mapa Final'!L50</f>
        <v>0</v>
      </c>
      <c r="J50" s="459" t="e">
        <f>'Mapa Final'!N50</f>
        <v>#N/A</v>
      </c>
      <c r="K50" s="462" t="e">
        <f>'Mapa Final'!AA50</f>
        <v>#DIV/0!</v>
      </c>
      <c r="L50" s="462" t="e">
        <f>'Mapa Final'!AE50</f>
        <v>#DIV/0!</v>
      </c>
      <c r="M50" s="465" t="e">
        <f>'Mapa Final'!AG50</f>
        <v>#DIV/0!</v>
      </c>
      <c r="N50" s="462">
        <f>'Mapa Final'!AH50</f>
        <v>0</v>
      </c>
      <c r="O50" s="457"/>
      <c r="P50" s="457"/>
      <c r="Q50" s="457"/>
      <c r="R50" s="457"/>
      <c r="S50" s="457"/>
      <c r="T50" s="515"/>
    </row>
    <row r="51" spans="1:20" hidden="1" x14ac:dyDescent="0.2">
      <c r="A51" s="469"/>
      <c r="B51" s="513"/>
      <c r="C51" s="472"/>
      <c r="D51" s="472"/>
      <c r="E51" s="475"/>
      <c r="F51" s="475"/>
      <c r="G51" s="475"/>
      <c r="H51" s="478"/>
      <c r="I51" s="481"/>
      <c r="J51" s="460"/>
      <c r="K51" s="463"/>
      <c r="L51" s="463"/>
      <c r="M51" s="466"/>
      <c r="N51" s="463"/>
      <c r="O51" s="337"/>
      <c r="P51" s="337"/>
      <c r="Q51" s="337"/>
      <c r="R51" s="337"/>
      <c r="S51" s="337"/>
      <c r="T51" s="516"/>
    </row>
    <row r="52" spans="1:20" hidden="1" x14ac:dyDescent="0.2">
      <c r="A52" s="469"/>
      <c r="B52" s="513"/>
      <c r="C52" s="472"/>
      <c r="D52" s="472"/>
      <c r="E52" s="475"/>
      <c r="F52" s="475"/>
      <c r="G52" s="475"/>
      <c r="H52" s="478"/>
      <c r="I52" s="481"/>
      <c r="J52" s="460"/>
      <c r="K52" s="463"/>
      <c r="L52" s="463"/>
      <c r="M52" s="466"/>
      <c r="N52" s="463"/>
      <c r="O52" s="337"/>
      <c r="P52" s="337"/>
      <c r="Q52" s="337"/>
      <c r="R52" s="337"/>
      <c r="S52" s="337"/>
      <c r="T52" s="516"/>
    </row>
    <row r="53" spans="1:20" hidden="1" x14ac:dyDescent="0.2">
      <c r="A53" s="469"/>
      <c r="B53" s="513"/>
      <c r="C53" s="472"/>
      <c r="D53" s="472"/>
      <c r="E53" s="475"/>
      <c r="F53" s="475"/>
      <c r="G53" s="475"/>
      <c r="H53" s="478"/>
      <c r="I53" s="481"/>
      <c r="J53" s="460"/>
      <c r="K53" s="463"/>
      <c r="L53" s="463"/>
      <c r="M53" s="466"/>
      <c r="N53" s="463"/>
      <c r="O53" s="337"/>
      <c r="P53" s="337"/>
      <c r="Q53" s="337"/>
      <c r="R53" s="337"/>
      <c r="S53" s="337"/>
      <c r="T53" s="516"/>
    </row>
    <row r="54" spans="1:20" ht="15.75" hidden="1" thickBot="1" x14ac:dyDescent="0.25">
      <c r="A54" s="470"/>
      <c r="B54" s="514"/>
      <c r="C54" s="473"/>
      <c r="D54" s="473"/>
      <c r="E54" s="476"/>
      <c r="F54" s="476"/>
      <c r="G54" s="476"/>
      <c r="H54" s="479"/>
      <c r="I54" s="482"/>
      <c r="J54" s="461"/>
      <c r="K54" s="464"/>
      <c r="L54" s="464"/>
      <c r="M54" s="467"/>
      <c r="N54" s="464"/>
      <c r="O54" s="458"/>
      <c r="P54" s="458"/>
      <c r="Q54" s="458"/>
      <c r="R54" s="458"/>
      <c r="S54" s="458"/>
      <c r="T54" s="517"/>
    </row>
    <row r="55" spans="1:20" hidden="1" x14ac:dyDescent="0.2">
      <c r="A55" s="468">
        <f>'Mapa Final'!A55</f>
        <v>0</v>
      </c>
      <c r="B55" s="454">
        <f>'Mapa Final'!B55</f>
        <v>0</v>
      </c>
      <c r="C55" s="471">
        <f>'Mapa Final'!C55</f>
        <v>0</v>
      </c>
      <c r="D55" s="471">
        <f>'Mapa Final'!D55</f>
        <v>0</v>
      </c>
      <c r="E55" s="474">
        <f>'Mapa Final'!E55</f>
        <v>0</v>
      </c>
      <c r="F55" s="474">
        <f>'Mapa Final'!F55</f>
        <v>0</v>
      </c>
      <c r="G55" s="474">
        <f>'Mapa Final'!G55</f>
        <v>0</v>
      </c>
      <c r="H55" s="477" t="str">
        <f>'Mapa Final'!I55</f>
        <v>Muy Baja</v>
      </c>
      <c r="I55" s="480" t="b">
        <f>'Mapa Final'!L55</f>
        <v>0</v>
      </c>
      <c r="J55" s="459" t="e">
        <f>'Mapa Final'!N55</f>
        <v>#N/A</v>
      </c>
      <c r="K55" s="462" t="e">
        <f>'Mapa Final'!AA55</f>
        <v>#DIV/0!</v>
      </c>
      <c r="L55" s="462" t="e">
        <f>'Mapa Final'!AE55</f>
        <v>#DIV/0!</v>
      </c>
      <c r="M55" s="465" t="e">
        <f>'Mapa Final'!AG55</f>
        <v>#DIV/0!</v>
      </c>
      <c r="N55" s="462">
        <f>'Mapa Final'!AH55</f>
        <v>0</v>
      </c>
      <c r="O55" s="457"/>
      <c r="P55" s="457"/>
      <c r="Q55" s="457"/>
      <c r="R55" s="457"/>
      <c r="S55" s="457"/>
      <c r="T55" s="515"/>
    </row>
    <row r="56" spans="1:20" hidden="1" x14ac:dyDescent="0.2">
      <c r="A56" s="469"/>
      <c r="B56" s="513"/>
      <c r="C56" s="472"/>
      <c r="D56" s="472"/>
      <c r="E56" s="475"/>
      <c r="F56" s="475"/>
      <c r="G56" s="475"/>
      <c r="H56" s="478"/>
      <c r="I56" s="481"/>
      <c r="J56" s="460"/>
      <c r="K56" s="463"/>
      <c r="L56" s="463"/>
      <c r="M56" s="466"/>
      <c r="N56" s="463"/>
      <c r="O56" s="337"/>
      <c r="P56" s="337"/>
      <c r="Q56" s="337"/>
      <c r="R56" s="337"/>
      <c r="S56" s="337"/>
      <c r="T56" s="516"/>
    </row>
    <row r="57" spans="1:20" hidden="1" x14ac:dyDescent="0.2">
      <c r="A57" s="469"/>
      <c r="B57" s="513"/>
      <c r="C57" s="472"/>
      <c r="D57" s="472"/>
      <c r="E57" s="475"/>
      <c r="F57" s="475"/>
      <c r="G57" s="475"/>
      <c r="H57" s="478"/>
      <c r="I57" s="481"/>
      <c r="J57" s="460"/>
      <c r="K57" s="463"/>
      <c r="L57" s="463"/>
      <c r="M57" s="466"/>
      <c r="N57" s="463"/>
      <c r="O57" s="337"/>
      <c r="P57" s="337"/>
      <c r="Q57" s="337"/>
      <c r="R57" s="337"/>
      <c r="S57" s="337"/>
      <c r="T57" s="516"/>
    </row>
    <row r="58" spans="1:20" hidden="1" x14ac:dyDescent="0.2">
      <c r="A58" s="469"/>
      <c r="B58" s="513"/>
      <c r="C58" s="472"/>
      <c r="D58" s="472"/>
      <c r="E58" s="475"/>
      <c r="F58" s="475"/>
      <c r="G58" s="475"/>
      <c r="H58" s="478"/>
      <c r="I58" s="481"/>
      <c r="J58" s="460"/>
      <c r="K58" s="463"/>
      <c r="L58" s="463"/>
      <c r="M58" s="466"/>
      <c r="N58" s="463"/>
      <c r="O58" s="337"/>
      <c r="P58" s="337"/>
      <c r="Q58" s="337"/>
      <c r="R58" s="337"/>
      <c r="S58" s="337"/>
      <c r="T58" s="516"/>
    </row>
    <row r="59" spans="1:20" ht="15.75" hidden="1" thickBot="1" x14ac:dyDescent="0.25">
      <c r="A59" s="470"/>
      <c r="B59" s="514"/>
      <c r="C59" s="473"/>
      <c r="D59" s="473"/>
      <c r="E59" s="476"/>
      <c r="F59" s="476"/>
      <c r="G59" s="476"/>
      <c r="H59" s="479"/>
      <c r="I59" s="482"/>
      <c r="J59" s="461"/>
      <c r="K59" s="464"/>
      <c r="L59" s="464"/>
      <c r="M59" s="467"/>
      <c r="N59" s="464"/>
      <c r="O59" s="458"/>
      <c r="P59" s="458"/>
      <c r="Q59" s="458"/>
      <c r="R59" s="458"/>
      <c r="S59" s="458"/>
      <c r="T59" s="517"/>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B0B8E0E0C2824EBCB6BC791B4D43A8" ma:contentTypeVersion="13" ma:contentTypeDescription="Crear nuevo documento." ma:contentTypeScope="" ma:versionID="ab07b81e7f49935306c6560ee3f13abc">
  <xsd:schema xmlns:xsd="http://www.w3.org/2001/XMLSchema" xmlns:xs="http://www.w3.org/2001/XMLSchema" xmlns:p="http://schemas.microsoft.com/office/2006/metadata/properties" xmlns:ns3="1cdf3f2e-a666-4da5-91f8-9880a746383a" xmlns:ns4="4cc4c275-a9c6-462d-b677-8e0a6847e7a2" targetNamespace="http://schemas.microsoft.com/office/2006/metadata/properties" ma:root="true" ma:fieldsID="ffeee62056e2ae6777bddac8395dd64b" ns3:_="" ns4:_="">
    <xsd:import namespace="1cdf3f2e-a666-4da5-91f8-9880a746383a"/>
    <xsd:import namespace="4cc4c275-a9c6-462d-b677-8e0a6847e7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f3f2e-a666-4da5-91f8-9880a7463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c4c275-a9c6-462d-b677-8e0a6847e7a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041B4-3DF5-4F39-AC78-B5AF862F20DD}">
  <ds:schemaRefs>
    <ds:schemaRef ds:uri="http://schemas.microsoft.com/sharepoint/v3/contenttype/forms"/>
  </ds:schemaRefs>
</ds:datastoreItem>
</file>

<file path=customXml/itemProps2.xml><?xml version="1.0" encoding="utf-8"?>
<ds:datastoreItem xmlns:ds="http://schemas.openxmlformats.org/officeDocument/2006/customXml" ds:itemID="{2790874B-9CB7-43A3-A37B-3BE525233DC2}">
  <ds:schemaRefs>
    <ds:schemaRef ds:uri="http://schemas.microsoft.com/office/2006/metadata/contentType"/>
    <ds:schemaRef ds:uri="http://schemas.microsoft.com/office/2006/metadata/properties/metaAttributes"/>
    <ds:schemaRef ds:uri="http://www.w3.org/2000/xmlns/"/>
    <ds:schemaRef ds:uri="http://www.w3.org/2001/XMLSchema"/>
    <ds:schemaRef ds:uri="1cdf3f2e-a666-4da5-91f8-9880a746383a"/>
    <ds:schemaRef ds:uri="4cc4c275-a9c6-462d-b677-8e0a6847e7a2"/>
  </ds:schemaRefs>
</ds:datastoreItem>
</file>

<file path=customXml/itemProps3.xml><?xml version="1.0" encoding="utf-8"?>
<ds:datastoreItem xmlns:ds="http://schemas.openxmlformats.org/officeDocument/2006/customXml" ds:itemID="{4AD5EF9D-D1EB-4025-A53A-3A971BBFB331}">
  <ds:schemaRefs>
    <ds:schemaRef ds:uri="http://schemas.microsoft.com/office/2006/metadata/properties"/>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Carlos Adolfo Castro Coll</cp:lastModifiedBy>
  <cp:lastPrinted>2021-08-26T21:16:14Z</cp:lastPrinted>
  <dcterms:created xsi:type="dcterms:W3CDTF">2021-04-16T16:11:31Z</dcterms:created>
  <dcterms:modified xsi:type="dcterms:W3CDTF">2021-11-18T02:39:22Z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0x01010011B0B8E0E0C2824EBCB6BC791B4D43A8</vt:lpwstr>
  </property>
</Properties>
</file>